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eus\DAF - Transferencias\Uº DE PROCESOS Y PAGOS 2021\18 OCAS VIGENTES\PUBLICACION WEB LEY 19.862\"/>
    </mc:Choice>
  </mc:AlternateContent>
  <bookViews>
    <workbookView xWindow="0" yWindow="0" windowWidth="20490" windowHeight="7620" tabRatio="599"/>
  </bookViews>
  <sheets>
    <sheet name="ABRIL 2021" sheetId="4" r:id="rId1"/>
    <sheet name="TRABAJO ABRIL 2021" sheetId="6" state="hidden" r:id="rId2"/>
    <sheet name="BASE ACUMULADO ABRIL" sheetId="13" state="hidden" r:id="rId3"/>
    <sheet name="BASE REGISTROS" sheetId="14" state="hidden" r:id="rId4"/>
    <sheet name="CORREGIR" sheetId="9" state="hidden" r:id="rId5"/>
  </sheets>
  <definedNames>
    <definedName name="_xlnm._FilterDatabase" localSheetId="0" hidden="1">'ABRIL 2021'!$A$6:$Z$1023</definedName>
    <definedName name="_xlnm._FilterDatabase" localSheetId="2" hidden="1">'BASE ACUMULADO ABRIL'!$A$1:$F$1018</definedName>
    <definedName name="_xlnm._FilterDatabase" localSheetId="3" hidden="1">'BASE REGISTROS'!$A$1:$AG$884</definedName>
    <definedName name="_xlnm._FilterDatabase" localSheetId="1" hidden="1">'TRABAJO ABRIL 2021'!$A$7:$AA$1023</definedName>
    <definedName name="Listado_web">#REF!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23" i="4" l="1"/>
  <c r="U1023" i="4"/>
  <c r="H238" i="13"/>
  <c r="G238" i="13"/>
  <c r="C9" i="6" l="1"/>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8" i="6"/>
  <c r="B637" i="6"/>
  <c r="B18" i="6"/>
  <c r="B19" i="6"/>
  <c r="B20" i="6"/>
  <c r="B21" i="6"/>
  <c r="B9" i="6"/>
  <c r="D9" i="6"/>
  <c r="E9" i="6"/>
  <c r="F9" i="6"/>
  <c r="G9" i="6"/>
  <c r="H9" i="6"/>
  <c r="I9" i="6"/>
  <c r="J9" i="6"/>
  <c r="K9" i="6"/>
  <c r="L9" i="6"/>
  <c r="M9" i="6"/>
  <c r="N9" i="6"/>
  <c r="O9" i="6"/>
  <c r="P9" i="6"/>
  <c r="Q9" i="6"/>
  <c r="R9" i="6"/>
  <c r="S9" i="6"/>
  <c r="T9" i="6"/>
  <c r="B10" i="6"/>
  <c r="D10" i="6"/>
  <c r="E10" i="6"/>
  <c r="F10" i="6"/>
  <c r="G10" i="6"/>
  <c r="H10" i="6"/>
  <c r="I10" i="6"/>
  <c r="J10" i="6"/>
  <c r="K10" i="6"/>
  <c r="L10" i="6"/>
  <c r="M10" i="6"/>
  <c r="N10" i="6"/>
  <c r="O10" i="6"/>
  <c r="P10" i="6"/>
  <c r="Q10" i="6"/>
  <c r="R10" i="6"/>
  <c r="S10" i="6"/>
  <c r="T10" i="6"/>
  <c r="B11" i="6"/>
  <c r="D11" i="6"/>
  <c r="E11" i="6"/>
  <c r="F11" i="6"/>
  <c r="G11" i="6"/>
  <c r="H11" i="6"/>
  <c r="I11" i="6"/>
  <c r="J11" i="6"/>
  <c r="K11" i="6"/>
  <c r="L11" i="6"/>
  <c r="M11" i="6"/>
  <c r="N11" i="6"/>
  <c r="O11" i="6"/>
  <c r="P11" i="6"/>
  <c r="Q11" i="6"/>
  <c r="R11" i="6"/>
  <c r="S11" i="6"/>
  <c r="T11" i="6"/>
  <c r="B12" i="6"/>
  <c r="D12" i="6"/>
  <c r="E12" i="6"/>
  <c r="F12" i="6"/>
  <c r="G12" i="6"/>
  <c r="H12" i="6"/>
  <c r="I12" i="6"/>
  <c r="J12" i="6"/>
  <c r="K12" i="6"/>
  <c r="L12" i="6"/>
  <c r="M12" i="6"/>
  <c r="N12" i="6"/>
  <c r="O12" i="6"/>
  <c r="P12" i="6"/>
  <c r="Q12" i="6"/>
  <c r="R12" i="6"/>
  <c r="S12" i="6"/>
  <c r="T12" i="6"/>
  <c r="B13" i="6"/>
  <c r="D13" i="6"/>
  <c r="E13" i="6"/>
  <c r="F13" i="6"/>
  <c r="G13" i="6"/>
  <c r="H13" i="6"/>
  <c r="I13" i="6"/>
  <c r="J13" i="6"/>
  <c r="K13" i="6"/>
  <c r="L13" i="6"/>
  <c r="M13" i="6"/>
  <c r="N13" i="6"/>
  <c r="O13" i="6"/>
  <c r="P13" i="6"/>
  <c r="Q13" i="6"/>
  <c r="R13" i="6"/>
  <c r="S13" i="6"/>
  <c r="T13" i="6"/>
  <c r="B14" i="6"/>
  <c r="D14" i="6"/>
  <c r="E14" i="6"/>
  <c r="F14" i="6"/>
  <c r="G14" i="6"/>
  <c r="H14" i="6"/>
  <c r="I14" i="6"/>
  <c r="J14" i="6"/>
  <c r="K14" i="6"/>
  <c r="L14" i="6"/>
  <c r="M14" i="6"/>
  <c r="N14" i="6"/>
  <c r="O14" i="6"/>
  <c r="P14" i="6"/>
  <c r="Q14" i="6"/>
  <c r="R14" i="6"/>
  <c r="S14" i="6"/>
  <c r="T14" i="6"/>
  <c r="B15" i="6"/>
  <c r="D15" i="6"/>
  <c r="E15" i="6"/>
  <c r="F15" i="6"/>
  <c r="G15" i="6"/>
  <c r="H15" i="6"/>
  <c r="I15" i="6"/>
  <c r="J15" i="6"/>
  <c r="K15" i="6"/>
  <c r="L15" i="6"/>
  <c r="M15" i="6"/>
  <c r="N15" i="6"/>
  <c r="O15" i="6"/>
  <c r="P15" i="6"/>
  <c r="Q15" i="6"/>
  <c r="R15" i="6"/>
  <c r="S15" i="6"/>
  <c r="T15" i="6"/>
  <c r="B16" i="6"/>
  <c r="D16" i="6"/>
  <c r="E16" i="6"/>
  <c r="F16" i="6"/>
  <c r="G16" i="6"/>
  <c r="H16" i="6"/>
  <c r="I16" i="6"/>
  <c r="J16" i="6"/>
  <c r="K16" i="6"/>
  <c r="L16" i="6"/>
  <c r="M16" i="6"/>
  <c r="N16" i="6"/>
  <c r="O16" i="6"/>
  <c r="P16" i="6"/>
  <c r="Q16" i="6"/>
  <c r="R16" i="6"/>
  <c r="S16" i="6"/>
  <c r="T16" i="6"/>
  <c r="B17" i="6"/>
  <c r="D17" i="6"/>
  <c r="E17" i="6"/>
  <c r="F17" i="6"/>
  <c r="G17" i="6"/>
  <c r="H17" i="6"/>
  <c r="I17" i="6"/>
  <c r="J17" i="6"/>
  <c r="K17" i="6"/>
  <c r="L17" i="6"/>
  <c r="M17" i="6"/>
  <c r="N17" i="6"/>
  <c r="O17" i="6"/>
  <c r="P17" i="6"/>
  <c r="Q17" i="6"/>
  <c r="R17" i="6"/>
  <c r="S17" i="6"/>
  <c r="T17" i="6"/>
  <c r="D18" i="6"/>
  <c r="E18" i="6"/>
  <c r="F18" i="6"/>
  <c r="G18" i="6"/>
  <c r="H18" i="6"/>
  <c r="I18" i="6"/>
  <c r="J18" i="6"/>
  <c r="K18" i="6"/>
  <c r="L18" i="6"/>
  <c r="M18" i="6"/>
  <c r="N18" i="6"/>
  <c r="O18" i="6"/>
  <c r="P18" i="6"/>
  <c r="Q18" i="6"/>
  <c r="R18" i="6"/>
  <c r="S18" i="6"/>
  <c r="T18" i="6"/>
  <c r="D19" i="6"/>
  <c r="E19" i="6"/>
  <c r="F19" i="6"/>
  <c r="G19" i="6"/>
  <c r="H19" i="6"/>
  <c r="I19" i="6"/>
  <c r="J19" i="6"/>
  <c r="K19" i="6"/>
  <c r="L19" i="6"/>
  <c r="M19" i="6"/>
  <c r="N19" i="6"/>
  <c r="O19" i="6"/>
  <c r="P19" i="6"/>
  <c r="Q19" i="6"/>
  <c r="R19" i="6"/>
  <c r="S19" i="6"/>
  <c r="T19" i="6"/>
  <c r="D20" i="6"/>
  <c r="E20" i="6"/>
  <c r="F20" i="6"/>
  <c r="G20" i="6"/>
  <c r="H20" i="6"/>
  <c r="I20" i="6"/>
  <c r="J20" i="6"/>
  <c r="K20" i="6"/>
  <c r="L20" i="6"/>
  <c r="M20" i="6"/>
  <c r="N20" i="6"/>
  <c r="O20" i="6"/>
  <c r="P20" i="6"/>
  <c r="Q20" i="6"/>
  <c r="R20" i="6"/>
  <c r="S20" i="6"/>
  <c r="T20" i="6"/>
  <c r="D21" i="6"/>
  <c r="E21" i="6"/>
  <c r="F21" i="6"/>
  <c r="G21" i="6"/>
  <c r="H21" i="6"/>
  <c r="I21" i="6"/>
  <c r="J21" i="6"/>
  <c r="K21" i="6"/>
  <c r="L21" i="6"/>
  <c r="M21" i="6"/>
  <c r="N21" i="6"/>
  <c r="O21" i="6"/>
  <c r="P21" i="6"/>
  <c r="Q21" i="6"/>
  <c r="R21" i="6"/>
  <c r="S21" i="6"/>
  <c r="T21" i="6"/>
  <c r="B22" i="6"/>
  <c r="D22" i="6"/>
  <c r="E22" i="6"/>
  <c r="F22" i="6"/>
  <c r="G22" i="6"/>
  <c r="H22" i="6"/>
  <c r="I22" i="6"/>
  <c r="J22" i="6"/>
  <c r="K22" i="6"/>
  <c r="L22" i="6"/>
  <c r="M22" i="6"/>
  <c r="N22" i="6"/>
  <c r="O22" i="6"/>
  <c r="P22" i="6"/>
  <c r="Q22" i="6"/>
  <c r="R22" i="6"/>
  <c r="S22" i="6"/>
  <c r="T22" i="6"/>
  <c r="B23" i="6"/>
  <c r="D23" i="6"/>
  <c r="E23" i="6"/>
  <c r="F23" i="6"/>
  <c r="G23" i="6"/>
  <c r="H23" i="6"/>
  <c r="I23" i="6"/>
  <c r="J23" i="6"/>
  <c r="K23" i="6"/>
  <c r="L23" i="6"/>
  <c r="M23" i="6"/>
  <c r="N23" i="6"/>
  <c r="O23" i="6"/>
  <c r="P23" i="6"/>
  <c r="Q23" i="6"/>
  <c r="R23" i="6"/>
  <c r="S23" i="6"/>
  <c r="T23" i="6"/>
  <c r="B24" i="6"/>
  <c r="D24" i="6"/>
  <c r="E24" i="6"/>
  <c r="F24" i="6"/>
  <c r="G24" i="6"/>
  <c r="H24" i="6"/>
  <c r="I24" i="6"/>
  <c r="J24" i="6"/>
  <c r="K24" i="6"/>
  <c r="L24" i="6"/>
  <c r="M24" i="6"/>
  <c r="N24" i="6"/>
  <c r="O24" i="6"/>
  <c r="P24" i="6"/>
  <c r="Q24" i="6"/>
  <c r="R24" i="6"/>
  <c r="S24" i="6"/>
  <c r="T24" i="6"/>
  <c r="B25" i="6"/>
  <c r="D25" i="6"/>
  <c r="E25" i="6"/>
  <c r="F25" i="6"/>
  <c r="G25" i="6"/>
  <c r="H25" i="6"/>
  <c r="I25" i="6"/>
  <c r="J25" i="6"/>
  <c r="K25" i="6"/>
  <c r="L25" i="6"/>
  <c r="M25" i="6"/>
  <c r="N25" i="6"/>
  <c r="O25" i="6"/>
  <c r="P25" i="6"/>
  <c r="Q25" i="6"/>
  <c r="R25" i="6"/>
  <c r="S25" i="6"/>
  <c r="T25" i="6"/>
  <c r="B26" i="6"/>
  <c r="D26" i="6"/>
  <c r="E26" i="6"/>
  <c r="F26" i="6"/>
  <c r="G26" i="6"/>
  <c r="H26" i="6"/>
  <c r="I26" i="6"/>
  <c r="J26" i="6"/>
  <c r="K26" i="6"/>
  <c r="L26" i="6"/>
  <c r="M26" i="6"/>
  <c r="N26" i="6"/>
  <c r="O26" i="6"/>
  <c r="P26" i="6"/>
  <c r="Q26" i="6"/>
  <c r="R26" i="6"/>
  <c r="S26" i="6"/>
  <c r="T26" i="6"/>
  <c r="B27" i="6"/>
  <c r="D27" i="6"/>
  <c r="E27" i="6"/>
  <c r="F27" i="6"/>
  <c r="G27" i="6"/>
  <c r="H27" i="6"/>
  <c r="I27" i="6"/>
  <c r="J27" i="6"/>
  <c r="K27" i="6"/>
  <c r="L27" i="6"/>
  <c r="M27" i="6"/>
  <c r="N27" i="6"/>
  <c r="O27" i="6"/>
  <c r="P27" i="6"/>
  <c r="Q27" i="6"/>
  <c r="R27" i="6"/>
  <c r="S27" i="6"/>
  <c r="T27" i="6"/>
  <c r="B28" i="6"/>
  <c r="D28" i="6"/>
  <c r="E28" i="6"/>
  <c r="F28" i="6"/>
  <c r="G28" i="6"/>
  <c r="H28" i="6"/>
  <c r="I28" i="6"/>
  <c r="J28" i="6"/>
  <c r="K28" i="6"/>
  <c r="L28" i="6"/>
  <c r="M28" i="6"/>
  <c r="N28" i="6"/>
  <c r="O28" i="6"/>
  <c r="P28" i="6"/>
  <c r="Q28" i="6"/>
  <c r="R28" i="6"/>
  <c r="S28" i="6"/>
  <c r="T28" i="6"/>
  <c r="B29" i="6"/>
  <c r="D29" i="6"/>
  <c r="E29" i="6"/>
  <c r="F29" i="6"/>
  <c r="G29" i="6"/>
  <c r="H29" i="6"/>
  <c r="I29" i="6"/>
  <c r="J29" i="6"/>
  <c r="K29" i="6"/>
  <c r="L29" i="6"/>
  <c r="M29" i="6"/>
  <c r="N29" i="6"/>
  <c r="O29" i="6"/>
  <c r="P29" i="6"/>
  <c r="Q29" i="6"/>
  <c r="R29" i="6"/>
  <c r="S29" i="6"/>
  <c r="T29" i="6"/>
  <c r="B30" i="6"/>
  <c r="D30" i="6"/>
  <c r="E30" i="6"/>
  <c r="F30" i="6"/>
  <c r="G30" i="6"/>
  <c r="H30" i="6"/>
  <c r="I30" i="6"/>
  <c r="J30" i="6"/>
  <c r="K30" i="6"/>
  <c r="L30" i="6"/>
  <c r="M30" i="6"/>
  <c r="N30" i="6"/>
  <c r="O30" i="6"/>
  <c r="P30" i="6"/>
  <c r="Q30" i="6"/>
  <c r="R30" i="6"/>
  <c r="S30" i="6"/>
  <c r="T30" i="6"/>
  <c r="B31" i="6"/>
  <c r="D31" i="6"/>
  <c r="E31" i="6"/>
  <c r="F31" i="6"/>
  <c r="G31" i="6"/>
  <c r="H31" i="6"/>
  <c r="I31" i="6"/>
  <c r="J31" i="6"/>
  <c r="K31" i="6"/>
  <c r="L31" i="6"/>
  <c r="M31" i="6"/>
  <c r="N31" i="6"/>
  <c r="O31" i="6"/>
  <c r="P31" i="6"/>
  <c r="Q31" i="6"/>
  <c r="R31" i="6"/>
  <c r="S31" i="6"/>
  <c r="T31" i="6"/>
  <c r="B32" i="6"/>
  <c r="D32" i="6"/>
  <c r="E32" i="6"/>
  <c r="F32" i="6"/>
  <c r="G32" i="6"/>
  <c r="H32" i="6"/>
  <c r="I32" i="6"/>
  <c r="J32" i="6"/>
  <c r="K32" i="6"/>
  <c r="L32" i="6"/>
  <c r="M32" i="6"/>
  <c r="N32" i="6"/>
  <c r="O32" i="6"/>
  <c r="P32" i="6"/>
  <c r="Q32" i="6"/>
  <c r="R32" i="6"/>
  <c r="S32" i="6"/>
  <c r="T32" i="6"/>
  <c r="B33" i="6"/>
  <c r="D33" i="6"/>
  <c r="E33" i="6"/>
  <c r="F33" i="6"/>
  <c r="G33" i="6"/>
  <c r="H33" i="6"/>
  <c r="I33" i="6"/>
  <c r="J33" i="6"/>
  <c r="K33" i="6"/>
  <c r="L33" i="6"/>
  <c r="M33" i="6"/>
  <c r="N33" i="6"/>
  <c r="O33" i="6"/>
  <c r="P33" i="6"/>
  <c r="Q33" i="6"/>
  <c r="R33" i="6"/>
  <c r="S33" i="6"/>
  <c r="T33" i="6"/>
  <c r="B34" i="6"/>
  <c r="D34" i="6"/>
  <c r="E34" i="6"/>
  <c r="F34" i="6"/>
  <c r="G34" i="6"/>
  <c r="H34" i="6"/>
  <c r="I34" i="6"/>
  <c r="J34" i="6"/>
  <c r="K34" i="6"/>
  <c r="L34" i="6"/>
  <c r="M34" i="6"/>
  <c r="N34" i="6"/>
  <c r="O34" i="6"/>
  <c r="P34" i="6"/>
  <c r="Q34" i="6"/>
  <c r="R34" i="6"/>
  <c r="S34" i="6"/>
  <c r="T34" i="6"/>
  <c r="B35" i="6"/>
  <c r="D35" i="6"/>
  <c r="E35" i="6"/>
  <c r="F35" i="6"/>
  <c r="G35" i="6"/>
  <c r="H35" i="6"/>
  <c r="I35" i="6"/>
  <c r="J35" i="6"/>
  <c r="K35" i="6"/>
  <c r="L35" i="6"/>
  <c r="M35" i="6"/>
  <c r="N35" i="6"/>
  <c r="O35" i="6"/>
  <c r="P35" i="6"/>
  <c r="Q35" i="6"/>
  <c r="R35" i="6"/>
  <c r="S35" i="6"/>
  <c r="T35" i="6"/>
  <c r="B36" i="6"/>
  <c r="D36" i="6"/>
  <c r="E36" i="6"/>
  <c r="F36" i="6"/>
  <c r="G36" i="6"/>
  <c r="H36" i="6"/>
  <c r="I36" i="6"/>
  <c r="J36" i="6"/>
  <c r="K36" i="6"/>
  <c r="L36" i="6"/>
  <c r="M36" i="6"/>
  <c r="N36" i="6"/>
  <c r="O36" i="6"/>
  <c r="P36" i="6"/>
  <c r="Q36" i="6"/>
  <c r="R36" i="6"/>
  <c r="S36" i="6"/>
  <c r="T36" i="6"/>
  <c r="B37" i="6"/>
  <c r="D37" i="6"/>
  <c r="E37" i="6"/>
  <c r="F37" i="6"/>
  <c r="G37" i="6"/>
  <c r="H37" i="6"/>
  <c r="I37" i="6"/>
  <c r="J37" i="6"/>
  <c r="K37" i="6"/>
  <c r="L37" i="6"/>
  <c r="M37" i="6"/>
  <c r="N37" i="6"/>
  <c r="O37" i="6"/>
  <c r="P37" i="6"/>
  <c r="Q37" i="6"/>
  <c r="R37" i="6"/>
  <c r="S37" i="6"/>
  <c r="T37" i="6"/>
  <c r="B38" i="6"/>
  <c r="D38" i="6"/>
  <c r="E38" i="6"/>
  <c r="F38" i="6"/>
  <c r="G38" i="6"/>
  <c r="H38" i="6"/>
  <c r="I38" i="6"/>
  <c r="J38" i="6"/>
  <c r="K38" i="6"/>
  <c r="L38" i="6"/>
  <c r="M38" i="6"/>
  <c r="N38" i="6"/>
  <c r="O38" i="6"/>
  <c r="P38" i="6"/>
  <c r="Q38" i="6"/>
  <c r="R38" i="6"/>
  <c r="S38" i="6"/>
  <c r="T38" i="6"/>
  <c r="B39" i="6"/>
  <c r="D39" i="6"/>
  <c r="E39" i="6"/>
  <c r="F39" i="6"/>
  <c r="G39" i="6"/>
  <c r="H39" i="6"/>
  <c r="I39" i="6"/>
  <c r="J39" i="6"/>
  <c r="K39" i="6"/>
  <c r="L39" i="6"/>
  <c r="M39" i="6"/>
  <c r="N39" i="6"/>
  <c r="O39" i="6"/>
  <c r="P39" i="6"/>
  <c r="Q39" i="6"/>
  <c r="R39" i="6"/>
  <c r="S39" i="6"/>
  <c r="T39" i="6"/>
  <c r="B40" i="6"/>
  <c r="D40" i="6"/>
  <c r="E40" i="6"/>
  <c r="F40" i="6"/>
  <c r="G40" i="6"/>
  <c r="H40" i="6"/>
  <c r="I40" i="6"/>
  <c r="J40" i="6"/>
  <c r="K40" i="6"/>
  <c r="L40" i="6"/>
  <c r="M40" i="6"/>
  <c r="N40" i="6"/>
  <c r="O40" i="6"/>
  <c r="P40" i="6"/>
  <c r="Q40" i="6"/>
  <c r="R40" i="6"/>
  <c r="S40" i="6"/>
  <c r="T40" i="6"/>
  <c r="B41" i="6"/>
  <c r="D41" i="6"/>
  <c r="E41" i="6"/>
  <c r="F41" i="6"/>
  <c r="G41" i="6"/>
  <c r="H41" i="6"/>
  <c r="I41" i="6"/>
  <c r="J41" i="6"/>
  <c r="K41" i="6"/>
  <c r="L41" i="6"/>
  <c r="M41" i="6"/>
  <c r="N41" i="6"/>
  <c r="O41" i="6"/>
  <c r="P41" i="6"/>
  <c r="Q41" i="6"/>
  <c r="R41" i="6"/>
  <c r="S41" i="6"/>
  <c r="T41" i="6"/>
  <c r="B42" i="6"/>
  <c r="D42" i="6"/>
  <c r="E42" i="6"/>
  <c r="F42" i="6"/>
  <c r="G42" i="6"/>
  <c r="H42" i="6"/>
  <c r="I42" i="6"/>
  <c r="J42" i="6"/>
  <c r="K42" i="6"/>
  <c r="L42" i="6"/>
  <c r="M42" i="6"/>
  <c r="N42" i="6"/>
  <c r="O42" i="6"/>
  <c r="P42" i="6"/>
  <c r="Q42" i="6"/>
  <c r="R42" i="6"/>
  <c r="S42" i="6"/>
  <c r="T42" i="6"/>
  <c r="B43" i="6"/>
  <c r="D43" i="6"/>
  <c r="E43" i="6"/>
  <c r="F43" i="6"/>
  <c r="G43" i="6"/>
  <c r="H43" i="6"/>
  <c r="I43" i="6"/>
  <c r="J43" i="6"/>
  <c r="K43" i="6"/>
  <c r="L43" i="6"/>
  <c r="M43" i="6"/>
  <c r="N43" i="6"/>
  <c r="O43" i="6"/>
  <c r="P43" i="6"/>
  <c r="Q43" i="6"/>
  <c r="R43" i="6"/>
  <c r="S43" i="6"/>
  <c r="T43" i="6"/>
  <c r="B44" i="6"/>
  <c r="D44" i="6"/>
  <c r="E44" i="6"/>
  <c r="F44" i="6"/>
  <c r="G44" i="6"/>
  <c r="H44" i="6"/>
  <c r="I44" i="6"/>
  <c r="J44" i="6"/>
  <c r="K44" i="6"/>
  <c r="L44" i="6"/>
  <c r="M44" i="6"/>
  <c r="N44" i="6"/>
  <c r="O44" i="6"/>
  <c r="P44" i="6"/>
  <c r="Q44" i="6"/>
  <c r="R44" i="6"/>
  <c r="S44" i="6"/>
  <c r="T44" i="6"/>
  <c r="B45" i="6"/>
  <c r="D45" i="6"/>
  <c r="E45" i="6"/>
  <c r="F45" i="6"/>
  <c r="G45" i="6"/>
  <c r="H45" i="6"/>
  <c r="I45" i="6"/>
  <c r="J45" i="6"/>
  <c r="K45" i="6"/>
  <c r="L45" i="6"/>
  <c r="M45" i="6"/>
  <c r="N45" i="6"/>
  <c r="O45" i="6"/>
  <c r="P45" i="6"/>
  <c r="Q45" i="6"/>
  <c r="R45" i="6"/>
  <c r="S45" i="6"/>
  <c r="T45" i="6"/>
  <c r="B46" i="6"/>
  <c r="D46" i="6"/>
  <c r="E46" i="6"/>
  <c r="F46" i="6"/>
  <c r="G46" i="6"/>
  <c r="H46" i="6"/>
  <c r="I46" i="6"/>
  <c r="J46" i="6"/>
  <c r="K46" i="6"/>
  <c r="L46" i="6"/>
  <c r="M46" i="6"/>
  <c r="N46" i="6"/>
  <c r="O46" i="6"/>
  <c r="P46" i="6"/>
  <c r="Q46" i="6"/>
  <c r="R46" i="6"/>
  <c r="S46" i="6"/>
  <c r="T46" i="6"/>
  <c r="B47" i="6"/>
  <c r="D47" i="6"/>
  <c r="E47" i="6"/>
  <c r="F47" i="6"/>
  <c r="G47" i="6"/>
  <c r="H47" i="6"/>
  <c r="I47" i="6"/>
  <c r="J47" i="6"/>
  <c r="K47" i="6"/>
  <c r="L47" i="6"/>
  <c r="M47" i="6"/>
  <c r="N47" i="6"/>
  <c r="O47" i="6"/>
  <c r="P47" i="6"/>
  <c r="Q47" i="6"/>
  <c r="R47" i="6"/>
  <c r="S47" i="6"/>
  <c r="T47" i="6"/>
  <c r="B48" i="6"/>
  <c r="D48" i="6"/>
  <c r="E48" i="6"/>
  <c r="F48" i="6"/>
  <c r="G48" i="6"/>
  <c r="H48" i="6"/>
  <c r="I48" i="6"/>
  <c r="J48" i="6"/>
  <c r="K48" i="6"/>
  <c r="L48" i="6"/>
  <c r="M48" i="6"/>
  <c r="N48" i="6"/>
  <c r="O48" i="6"/>
  <c r="P48" i="6"/>
  <c r="Q48" i="6"/>
  <c r="R48" i="6"/>
  <c r="S48" i="6"/>
  <c r="T48" i="6"/>
  <c r="B49" i="6"/>
  <c r="D49" i="6"/>
  <c r="E49" i="6"/>
  <c r="F49" i="6"/>
  <c r="G49" i="6"/>
  <c r="H49" i="6"/>
  <c r="I49" i="6"/>
  <c r="J49" i="6"/>
  <c r="K49" i="6"/>
  <c r="L49" i="6"/>
  <c r="M49" i="6"/>
  <c r="N49" i="6"/>
  <c r="O49" i="6"/>
  <c r="P49" i="6"/>
  <c r="Q49" i="6"/>
  <c r="R49" i="6"/>
  <c r="S49" i="6"/>
  <c r="T49" i="6"/>
  <c r="B50" i="6"/>
  <c r="D50" i="6"/>
  <c r="E50" i="6"/>
  <c r="F50" i="6"/>
  <c r="G50" i="6"/>
  <c r="H50" i="6"/>
  <c r="I50" i="6"/>
  <c r="J50" i="6"/>
  <c r="K50" i="6"/>
  <c r="L50" i="6"/>
  <c r="M50" i="6"/>
  <c r="N50" i="6"/>
  <c r="O50" i="6"/>
  <c r="P50" i="6"/>
  <c r="Q50" i="6"/>
  <c r="R50" i="6"/>
  <c r="S50" i="6"/>
  <c r="T50" i="6"/>
  <c r="B51" i="6"/>
  <c r="D51" i="6"/>
  <c r="E51" i="6"/>
  <c r="F51" i="6"/>
  <c r="G51" i="6"/>
  <c r="H51" i="6"/>
  <c r="I51" i="6"/>
  <c r="J51" i="6"/>
  <c r="K51" i="6"/>
  <c r="L51" i="6"/>
  <c r="M51" i="6"/>
  <c r="N51" i="6"/>
  <c r="O51" i="6"/>
  <c r="P51" i="6"/>
  <c r="Q51" i="6"/>
  <c r="R51" i="6"/>
  <c r="S51" i="6"/>
  <c r="T51" i="6"/>
  <c r="B52" i="6"/>
  <c r="D52" i="6"/>
  <c r="E52" i="6"/>
  <c r="F52" i="6"/>
  <c r="G52" i="6"/>
  <c r="H52" i="6"/>
  <c r="I52" i="6"/>
  <c r="J52" i="6"/>
  <c r="K52" i="6"/>
  <c r="L52" i="6"/>
  <c r="M52" i="6"/>
  <c r="N52" i="6"/>
  <c r="O52" i="6"/>
  <c r="P52" i="6"/>
  <c r="Q52" i="6"/>
  <c r="R52" i="6"/>
  <c r="S52" i="6"/>
  <c r="T52" i="6"/>
  <c r="B53" i="6"/>
  <c r="D53" i="6"/>
  <c r="E53" i="6"/>
  <c r="F53" i="6"/>
  <c r="G53" i="6"/>
  <c r="H53" i="6"/>
  <c r="I53" i="6"/>
  <c r="J53" i="6"/>
  <c r="K53" i="6"/>
  <c r="L53" i="6"/>
  <c r="M53" i="6"/>
  <c r="N53" i="6"/>
  <c r="O53" i="6"/>
  <c r="P53" i="6"/>
  <c r="Q53" i="6"/>
  <c r="R53" i="6"/>
  <c r="S53" i="6"/>
  <c r="T53" i="6"/>
  <c r="B54" i="6"/>
  <c r="D54" i="6"/>
  <c r="E54" i="6"/>
  <c r="F54" i="6"/>
  <c r="G54" i="6"/>
  <c r="H54" i="6"/>
  <c r="I54" i="6"/>
  <c r="J54" i="6"/>
  <c r="K54" i="6"/>
  <c r="L54" i="6"/>
  <c r="M54" i="6"/>
  <c r="N54" i="6"/>
  <c r="O54" i="6"/>
  <c r="P54" i="6"/>
  <c r="Q54" i="6"/>
  <c r="R54" i="6"/>
  <c r="S54" i="6"/>
  <c r="T54" i="6"/>
  <c r="B55" i="6"/>
  <c r="D55" i="6"/>
  <c r="E55" i="6"/>
  <c r="F55" i="6"/>
  <c r="G55" i="6"/>
  <c r="H55" i="6"/>
  <c r="I55" i="6"/>
  <c r="J55" i="6"/>
  <c r="K55" i="6"/>
  <c r="L55" i="6"/>
  <c r="M55" i="6"/>
  <c r="N55" i="6"/>
  <c r="O55" i="6"/>
  <c r="P55" i="6"/>
  <c r="Q55" i="6"/>
  <c r="R55" i="6"/>
  <c r="S55" i="6"/>
  <c r="T55" i="6"/>
  <c r="B56" i="6"/>
  <c r="D56" i="6"/>
  <c r="E56" i="6"/>
  <c r="F56" i="6"/>
  <c r="G56" i="6"/>
  <c r="H56" i="6"/>
  <c r="I56" i="6"/>
  <c r="J56" i="6"/>
  <c r="K56" i="6"/>
  <c r="L56" i="6"/>
  <c r="M56" i="6"/>
  <c r="N56" i="6"/>
  <c r="O56" i="6"/>
  <c r="P56" i="6"/>
  <c r="Q56" i="6"/>
  <c r="R56" i="6"/>
  <c r="S56" i="6"/>
  <c r="T56" i="6"/>
  <c r="B57" i="6"/>
  <c r="D57" i="6"/>
  <c r="E57" i="6"/>
  <c r="F57" i="6"/>
  <c r="G57" i="6"/>
  <c r="H57" i="6"/>
  <c r="I57" i="6"/>
  <c r="J57" i="6"/>
  <c r="K57" i="6"/>
  <c r="L57" i="6"/>
  <c r="M57" i="6"/>
  <c r="N57" i="6"/>
  <c r="O57" i="6"/>
  <c r="P57" i="6"/>
  <c r="Q57" i="6"/>
  <c r="R57" i="6"/>
  <c r="S57" i="6"/>
  <c r="T57" i="6"/>
  <c r="B58" i="6"/>
  <c r="D58" i="6"/>
  <c r="E58" i="6"/>
  <c r="F58" i="6"/>
  <c r="G58" i="6"/>
  <c r="H58" i="6"/>
  <c r="I58" i="6"/>
  <c r="J58" i="6"/>
  <c r="K58" i="6"/>
  <c r="L58" i="6"/>
  <c r="M58" i="6"/>
  <c r="N58" i="6"/>
  <c r="O58" i="6"/>
  <c r="P58" i="6"/>
  <c r="Q58" i="6"/>
  <c r="R58" i="6"/>
  <c r="S58" i="6"/>
  <c r="T58" i="6"/>
  <c r="B59" i="6"/>
  <c r="D59" i="6"/>
  <c r="E59" i="6"/>
  <c r="F59" i="6"/>
  <c r="G59" i="6"/>
  <c r="H59" i="6"/>
  <c r="I59" i="6"/>
  <c r="J59" i="6"/>
  <c r="K59" i="6"/>
  <c r="L59" i="6"/>
  <c r="M59" i="6"/>
  <c r="N59" i="6"/>
  <c r="O59" i="6"/>
  <c r="P59" i="6"/>
  <c r="Q59" i="6"/>
  <c r="R59" i="6"/>
  <c r="S59" i="6"/>
  <c r="T59" i="6"/>
  <c r="B60" i="6"/>
  <c r="D60" i="6"/>
  <c r="E60" i="6"/>
  <c r="F60" i="6"/>
  <c r="G60" i="6"/>
  <c r="H60" i="6"/>
  <c r="I60" i="6"/>
  <c r="J60" i="6"/>
  <c r="K60" i="6"/>
  <c r="L60" i="6"/>
  <c r="M60" i="6"/>
  <c r="N60" i="6"/>
  <c r="O60" i="6"/>
  <c r="P60" i="6"/>
  <c r="Q60" i="6"/>
  <c r="R60" i="6"/>
  <c r="S60" i="6"/>
  <c r="T60" i="6"/>
  <c r="B61" i="6"/>
  <c r="D61" i="6"/>
  <c r="E61" i="6"/>
  <c r="F61" i="6"/>
  <c r="G61" i="6"/>
  <c r="H61" i="6"/>
  <c r="I61" i="6"/>
  <c r="J61" i="6"/>
  <c r="K61" i="6"/>
  <c r="L61" i="6"/>
  <c r="M61" i="6"/>
  <c r="N61" i="6"/>
  <c r="O61" i="6"/>
  <c r="P61" i="6"/>
  <c r="Q61" i="6"/>
  <c r="R61" i="6"/>
  <c r="S61" i="6"/>
  <c r="T61" i="6"/>
  <c r="B62" i="6"/>
  <c r="D62" i="6"/>
  <c r="E62" i="6"/>
  <c r="F62" i="6"/>
  <c r="G62" i="6"/>
  <c r="H62" i="6"/>
  <c r="I62" i="6"/>
  <c r="J62" i="6"/>
  <c r="K62" i="6"/>
  <c r="L62" i="6"/>
  <c r="M62" i="6"/>
  <c r="N62" i="6"/>
  <c r="O62" i="6"/>
  <c r="P62" i="6"/>
  <c r="Q62" i="6"/>
  <c r="R62" i="6"/>
  <c r="S62" i="6"/>
  <c r="T62" i="6"/>
  <c r="B63" i="6"/>
  <c r="D63" i="6"/>
  <c r="E63" i="6"/>
  <c r="F63" i="6"/>
  <c r="G63" i="6"/>
  <c r="H63" i="6"/>
  <c r="I63" i="6"/>
  <c r="J63" i="6"/>
  <c r="K63" i="6"/>
  <c r="L63" i="6"/>
  <c r="M63" i="6"/>
  <c r="N63" i="6"/>
  <c r="O63" i="6"/>
  <c r="P63" i="6"/>
  <c r="Q63" i="6"/>
  <c r="R63" i="6"/>
  <c r="S63" i="6"/>
  <c r="T63" i="6"/>
  <c r="B64" i="6"/>
  <c r="D64" i="6"/>
  <c r="E64" i="6"/>
  <c r="F64" i="6"/>
  <c r="G64" i="6"/>
  <c r="H64" i="6"/>
  <c r="I64" i="6"/>
  <c r="J64" i="6"/>
  <c r="K64" i="6"/>
  <c r="L64" i="6"/>
  <c r="M64" i="6"/>
  <c r="N64" i="6"/>
  <c r="O64" i="6"/>
  <c r="P64" i="6"/>
  <c r="Q64" i="6"/>
  <c r="R64" i="6"/>
  <c r="S64" i="6"/>
  <c r="T64" i="6"/>
  <c r="B65" i="6"/>
  <c r="D65" i="6"/>
  <c r="E65" i="6"/>
  <c r="F65" i="6"/>
  <c r="G65" i="6"/>
  <c r="H65" i="6"/>
  <c r="I65" i="6"/>
  <c r="J65" i="6"/>
  <c r="K65" i="6"/>
  <c r="L65" i="6"/>
  <c r="M65" i="6"/>
  <c r="N65" i="6"/>
  <c r="O65" i="6"/>
  <c r="P65" i="6"/>
  <c r="Q65" i="6"/>
  <c r="R65" i="6"/>
  <c r="S65" i="6"/>
  <c r="T65" i="6"/>
  <c r="B66" i="6"/>
  <c r="D66" i="6"/>
  <c r="E66" i="6"/>
  <c r="F66" i="6"/>
  <c r="G66" i="6"/>
  <c r="H66" i="6"/>
  <c r="I66" i="6"/>
  <c r="J66" i="6"/>
  <c r="K66" i="6"/>
  <c r="L66" i="6"/>
  <c r="M66" i="6"/>
  <c r="N66" i="6"/>
  <c r="O66" i="6"/>
  <c r="P66" i="6"/>
  <c r="Q66" i="6"/>
  <c r="R66" i="6"/>
  <c r="S66" i="6"/>
  <c r="T66" i="6"/>
  <c r="B67" i="6"/>
  <c r="D67" i="6"/>
  <c r="E67" i="6"/>
  <c r="F67" i="6"/>
  <c r="G67" i="6"/>
  <c r="H67" i="6"/>
  <c r="I67" i="6"/>
  <c r="J67" i="6"/>
  <c r="K67" i="6"/>
  <c r="L67" i="6"/>
  <c r="M67" i="6"/>
  <c r="N67" i="6"/>
  <c r="O67" i="6"/>
  <c r="P67" i="6"/>
  <c r="Q67" i="6"/>
  <c r="R67" i="6"/>
  <c r="S67" i="6"/>
  <c r="T67" i="6"/>
  <c r="B68" i="6"/>
  <c r="D68" i="6"/>
  <c r="E68" i="6"/>
  <c r="F68" i="6"/>
  <c r="G68" i="6"/>
  <c r="H68" i="6"/>
  <c r="I68" i="6"/>
  <c r="J68" i="6"/>
  <c r="K68" i="6"/>
  <c r="L68" i="6"/>
  <c r="M68" i="6"/>
  <c r="N68" i="6"/>
  <c r="O68" i="6"/>
  <c r="P68" i="6"/>
  <c r="Q68" i="6"/>
  <c r="R68" i="6"/>
  <c r="S68" i="6"/>
  <c r="T68" i="6"/>
  <c r="B69" i="6"/>
  <c r="D69" i="6"/>
  <c r="E69" i="6"/>
  <c r="F69" i="6"/>
  <c r="G69" i="6"/>
  <c r="H69" i="6"/>
  <c r="I69" i="6"/>
  <c r="J69" i="6"/>
  <c r="K69" i="6"/>
  <c r="L69" i="6"/>
  <c r="M69" i="6"/>
  <c r="N69" i="6"/>
  <c r="O69" i="6"/>
  <c r="P69" i="6"/>
  <c r="Q69" i="6"/>
  <c r="R69" i="6"/>
  <c r="S69" i="6"/>
  <c r="T69" i="6"/>
  <c r="B70" i="6"/>
  <c r="D70" i="6"/>
  <c r="E70" i="6"/>
  <c r="F70" i="6"/>
  <c r="G70" i="6"/>
  <c r="H70" i="6"/>
  <c r="I70" i="6"/>
  <c r="J70" i="6"/>
  <c r="K70" i="6"/>
  <c r="L70" i="6"/>
  <c r="M70" i="6"/>
  <c r="N70" i="6"/>
  <c r="O70" i="6"/>
  <c r="P70" i="6"/>
  <c r="Q70" i="6"/>
  <c r="R70" i="6"/>
  <c r="S70" i="6"/>
  <c r="T70" i="6"/>
  <c r="B71" i="6"/>
  <c r="D71" i="6"/>
  <c r="E71" i="6"/>
  <c r="F71" i="6"/>
  <c r="G71" i="6"/>
  <c r="H71" i="6"/>
  <c r="I71" i="6"/>
  <c r="J71" i="6"/>
  <c r="K71" i="6"/>
  <c r="L71" i="6"/>
  <c r="M71" i="6"/>
  <c r="N71" i="6"/>
  <c r="O71" i="6"/>
  <c r="P71" i="6"/>
  <c r="Q71" i="6"/>
  <c r="R71" i="6"/>
  <c r="S71" i="6"/>
  <c r="T71" i="6"/>
  <c r="B72" i="6"/>
  <c r="D72" i="6"/>
  <c r="E72" i="6"/>
  <c r="F72" i="6"/>
  <c r="G72" i="6"/>
  <c r="H72" i="6"/>
  <c r="I72" i="6"/>
  <c r="J72" i="6"/>
  <c r="K72" i="6"/>
  <c r="L72" i="6"/>
  <c r="M72" i="6"/>
  <c r="N72" i="6"/>
  <c r="O72" i="6"/>
  <c r="P72" i="6"/>
  <c r="Q72" i="6"/>
  <c r="R72" i="6"/>
  <c r="S72" i="6"/>
  <c r="T72" i="6"/>
  <c r="B73" i="6"/>
  <c r="D73" i="6"/>
  <c r="E73" i="6"/>
  <c r="F73" i="6"/>
  <c r="G73" i="6"/>
  <c r="H73" i="6"/>
  <c r="I73" i="6"/>
  <c r="J73" i="6"/>
  <c r="K73" i="6"/>
  <c r="L73" i="6"/>
  <c r="M73" i="6"/>
  <c r="N73" i="6"/>
  <c r="O73" i="6"/>
  <c r="P73" i="6"/>
  <c r="Q73" i="6"/>
  <c r="R73" i="6"/>
  <c r="S73" i="6"/>
  <c r="T73" i="6"/>
  <c r="B74" i="6"/>
  <c r="D74" i="6"/>
  <c r="E74" i="6"/>
  <c r="F74" i="6"/>
  <c r="G74" i="6"/>
  <c r="H74" i="6"/>
  <c r="I74" i="6"/>
  <c r="J74" i="6"/>
  <c r="K74" i="6"/>
  <c r="L74" i="6"/>
  <c r="M74" i="6"/>
  <c r="N74" i="6"/>
  <c r="O74" i="6"/>
  <c r="P74" i="6"/>
  <c r="Q74" i="6"/>
  <c r="R74" i="6"/>
  <c r="S74" i="6"/>
  <c r="T74" i="6"/>
  <c r="B75" i="6"/>
  <c r="D75" i="6"/>
  <c r="E75" i="6"/>
  <c r="F75" i="6"/>
  <c r="G75" i="6"/>
  <c r="H75" i="6"/>
  <c r="I75" i="6"/>
  <c r="J75" i="6"/>
  <c r="K75" i="6"/>
  <c r="L75" i="6"/>
  <c r="M75" i="6"/>
  <c r="N75" i="6"/>
  <c r="O75" i="6"/>
  <c r="P75" i="6"/>
  <c r="Q75" i="6"/>
  <c r="R75" i="6"/>
  <c r="S75" i="6"/>
  <c r="T75" i="6"/>
  <c r="B76" i="6"/>
  <c r="D76" i="6"/>
  <c r="E76" i="6"/>
  <c r="F76" i="6"/>
  <c r="G76" i="6"/>
  <c r="H76" i="6"/>
  <c r="I76" i="6"/>
  <c r="J76" i="6"/>
  <c r="K76" i="6"/>
  <c r="L76" i="6"/>
  <c r="M76" i="6"/>
  <c r="N76" i="6"/>
  <c r="O76" i="6"/>
  <c r="P76" i="6"/>
  <c r="Q76" i="6"/>
  <c r="R76" i="6"/>
  <c r="S76" i="6"/>
  <c r="T76" i="6"/>
  <c r="B77" i="6"/>
  <c r="D77" i="6"/>
  <c r="E77" i="6"/>
  <c r="F77" i="6"/>
  <c r="G77" i="6"/>
  <c r="H77" i="6"/>
  <c r="I77" i="6"/>
  <c r="J77" i="6"/>
  <c r="K77" i="6"/>
  <c r="L77" i="6"/>
  <c r="M77" i="6"/>
  <c r="N77" i="6"/>
  <c r="O77" i="6"/>
  <c r="P77" i="6"/>
  <c r="Q77" i="6"/>
  <c r="R77" i="6"/>
  <c r="S77" i="6"/>
  <c r="T77" i="6"/>
  <c r="B78" i="6"/>
  <c r="D78" i="6"/>
  <c r="E78" i="6"/>
  <c r="F78" i="6"/>
  <c r="G78" i="6"/>
  <c r="H78" i="6"/>
  <c r="I78" i="6"/>
  <c r="J78" i="6"/>
  <c r="K78" i="6"/>
  <c r="L78" i="6"/>
  <c r="M78" i="6"/>
  <c r="N78" i="6"/>
  <c r="O78" i="6"/>
  <c r="P78" i="6"/>
  <c r="Q78" i="6"/>
  <c r="R78" i="6"/>
  <c r="S78" i="6"/>
  <c r="T78" i="6"/>
  <c r="B79" i="6"/>
  <c r="D79" i="6"/>
  <c r="E79" i="6"/>
  <c r="F79" i="6"/>
  <c r="G79" i="6"/>
  <c r="H79" i="6"/>
  <c r="I79" i="6"/>
  <c r="J79" i="6"/>
  <c r="K79" i="6"/>
  <c r="L79" i="6"/>
  <c r="M79" i="6"/>
  <c r="N79" i="6"/>
  <c r="O79" i="6"/>
  <c r="P79" i="6"/>
  <c r="Q79" i="6"/>
  <c r="R79" i="6"/>
  <c r="S79" i="6"/>
  <c r="T79" i="6"/>
  <c r="B80" i="6"/>
  <c r="D80" i="6"/>
  <c r="E80" i="6"/>
  <c r="F80" i="6"/>
  <c r="G80" i="6"/>
  <c r="H80" i="6"/>
  <c r="I80" i="6"/>
  <c r="J80" i="6"/>
  <c r="K80" i="6"/>
  <c r="L80" i="6"/>
  <c r="M80" i="6"/>
  <c r="N80" i="6"/>
  <c r="O80" i="6"/>
  <c r="P80" i="6"/>
  <c r="Q80" i="6"/>
  <c r="R80" i="6"/>
  <c r="S80" i="6"/>
  <c r="T80" i="6"/>
  <c r="B81" i="6"/>
  <c r="D81" i="6"/>
  <c r="E81" i="6"/>
  <c r="F81" i="6"/>
  <c r="G81" i="6"/>
  <c r="H81" i="6"/>
  <c r="I81" i="6"/>
  <c r="J81" i="6"/>
  <c r="K81" i="6"/>
  <c r="L81" i="6"/>
  <c r="M81" i="6"/>
  <c r="N81" i="6"/>
  <c r="O81" i="6"/>
  <c r="P81" i="6"/>
  <c r="Q81" i="6"/>
  <c r="R81" i="6"/>
  <c r="S81" i="6"/>
  <c r="T81" i="6"/>
  <c r="B82" i="6"/>
  <c r="D82" i="6"/>
  <c r="E82" i="6"/>
  <c r="F82" i="6"/>
  <c r="G82" i="6"/>
  <c r="H82" i="6"/>
  <c r="I82" i="6"/>
  <c r="J82" i="6"/>
  <c r="K82" i="6"/>
  <c r="L82" i="6"/>
  <c r="M82" i="6"/>
  <c r="N82" i="6"/>
  <c r="O82" i="6"/>
  <c r="P82" i="6"/>
  <c r="Q82" i="6"/>
  <c r="R82" i="6"/>
  <c r="S82" i="6"/>
  <c r="T82" i="6"/>
  <c r="B83" i="6"/>
  <c r="D83" i="6"/>
  <c r="E83" i="6"/>
  <c r="F83" i="6"/>
  <c r="G83" i="6"/>
  <c r="H83" i="6"/>
  <c r="I83" i="6"/>
  <c r="J83" i="6"/>
  <c r="K83" i="6"/>
  <c r="L83" i="6"/>
  <c r="M83" i="6"/>
  <c r="N83" i="6"/>
  <c r="O83" i="6"/>
  <c r="P83" i="6"/>
  <c r="Q83" i="6"/>
  <c r="R83" i="6"/>
  <c r="S83" i="6"/>
  <c r="T83" i="6"/>
  <c r="B84" i="6"/>
  <c r="D84" i="6"/>
  <c r="E84" i="6"/>
  <c r="F84" i="6"/>
  <c r="G84" i="6"/>
  <c r="H84" i="6"/>
  <c r="I84" i="6"/>
  <c r="J84" i="6"/>
  <c r="K84" i="6"/>
  <c r="L84" i="6"/>
  <c r="M84" i="6"/>
  <c r="N84" i="6"/>
  <c r="O84" i="6"/>
  <c r="P84" i="6"/>
  <c r="Q84" i="6"/>
  <c r="R84" i="6"/>
  <c r="S84" i="6"/>
  <c r="T84" i="6"/>
  <c r="B85" i="6"/>
  <c r="D85" i="6"/>
  <c r="E85" i="6"/>
  <c r="F85" i="6"/>
  <c r="G85" i="6"/>
  <c r="H85" i="6"/>
  <c r="I85" i="6"/>
  <c r="J85" i="6"/>
  <c r="K85" i="6"/>
  <c r="L85" i="6"/>
  <c r="M85" i="6"/>
  <c r="N85" i="6"/>
  <c r="O85" i="6"/>
  <c r="P85" i="6"/>
  <c r="Q85" i="6"/>
  <c r="R85" i="6"/>
  <c r="S85" i="6"/>
  <c r="T85" i="6"/>
  <c r="B86" i="6"/>
  <c r="D86" i="6"/>
  <c r="E86" i="6"/>
  <c r="F86" i="6"/>
  <c r="G86" i="6"/>
  <c r="H86" i="6"/>
  <c r="I86" i="6"/>
  <c r="J86" i="6"/>
  <c r="K86" i="6"/>
  <c r="L86" i="6"/>
  <c r="M86" i="6"/>
  <c r="N86" i="6"/>
  <c r="O86" i="6"/>
  <c r="P86" i="6"/>
  <c r="Q86" i="6"/>
  <c r="R86" i="6"/>
  <c r="S86" i="6"/>
  <c r="T86" i="6"/>
  <c r="B87" i="6"/>
  <c r="D87" i="6"/>
  <c r="E87" i="6"/>
  <c r="F87" i="6"/>
  <c r="G87" i="6"/>
  <c r="H87" i="6"/>
  <c r="I87" i="6"/>
  <c r="J87" i="6"/>
  <c r="K87" i="6"/>
  <c r="L87" i="6"/>
  <c r="M87" i="6"/>
  <c r="N87" i="6"/>
  <c r="O87" i="6"/>
  <c r="P87" i="6"/>
  <c r="Q87" i="6"/>
  <c r="R87" i="6"/>
  <c r="S87" i="6"/>
  <c r="T87" i="6"/>
  <c r="B88" i="6"/>
  <c r="D88" i="6"/>
  <c r="E88" i="6"/>
  <c r="F88" i="6"/>
  <c r="G88" i="6"/>
  <c r="H88" i="6"/>
  <c r="I88" i="6"/>
  <c r="J88" i="6"/>
  <c r="K88" i="6"/>
  <c r="L88" i="6"/>
  <c r="M88" i="6"/>
  <c r="N88" i="6"/>
  <c r="O88" i="6"/>
  <c r="P88" i="6"/>
  <c r="Q88" i="6"/>
  <c r="R88" i="6"/>
  <c r="S88" i="6"/>
  <c r="T88" i="6"/>
  <c r="B89" i="6"/>
  <c r="D89" i="6"/>
  <c r="E89" i="6"/>
  <c r="F89" i="6"/>
  <c r="G89" i="6"/>
  <c r="H89" i="6"/>
  <c r="I89" i="6"/>
  <c r="J89" i="6"/>
  <c r="K89" i="6"/>
  <c r="L89" i="6"/>
  <c r="M89" i="6"/>
  <c r="N89" i="6"/>
  <c r="O89" i="6"/>
  <c r="P89" i="6"/>
  <c r="Q89" i="6"/>
  <c r="R89" i="6"/>
  <c r="S89" i="6"/>
  <c r="T89" i="6"/>
  <c r="B90" i="6"/>
  <c r="D90" i="6"/>
  <c r="E90" i="6"/>
  <c r="F90" i="6"/>
  <c r="G90" i="6"/>
  <c r="H90" i="6"/>
  <c r="I90" i="6"/>
  <c r="J90" i="6"/>
  <c r="K90" i="6"/>
  <c r="L90" i="6"/>
  <c r="M90" i="6"/>
  <c r="N90" i="6"/>
  <c r="O90" i="6"/>
  <c r="P90" i="6"/>
  <c r="Q90" i="6"/>
  <c r="R90" i="6"/>
  <c r="S90" i="6"/>
  <c r="T90" i="6"/>
  <c r="B91" i="6"/>
  <c r="D91" i="6"/>
  <c r="E91" i="6"/>
  <c r="F91" i="6"/>
  <c r="G91" i="6"/>
  <c r="H91" i="6"/>
  <c r="I91" i="6"/>
  <c r="J91" i="6"/>
  <c r="K91" i="6"/>
  <c r="L91" i="6"/>
  <c r="M91" i="6"/>
  <c r="N91" i="6"/>
  <c r="O91" i="6"/>
  <c r="P91" i="6"/>
  <c r="Q91" i="6"/>
  <c r="R91" i="6"/>
  <c r="S91" i="6"/>
  <c r="T91" i="6"/>
  <c r="B92" i="6"/>
  <c r="D92" i="6"/>
  <c r="E92" i="6"/>
  <c r="F92" i="6"/>
  <c r="G92" i="6"/>
  <c r="H92" i="6"/>
  <c r="I92" i="6"/>
  <c r="J92" i="6"/>
  <c r="K92" i="6"/>
  <c r="L92" i="6"/>
  <c r="M92" i="6"/>
  <c r="N92" i="6"/>
  <c r="O92" i="6"/>
  <c r="P92" i="6"/>
  <c r="Q92" i="6"/>
  <c r="R92" i="6"/>
  <c r="S92" i="6"/>
  <c r="T92" i="6"/>
  <c r="B93" i="6"/>
  <c r="D93" i="6"/>
  <c r="E93" i="6"/>
  <c r="F93" i="6"/>
  <c r="G93" i="6"/>
  <c r="H93" i="6"/>
  <c r="I93" i="6"/>
  <c r="J93" i="6"/>
  <c r="K93" i="6"/>
  <c r="L93" i="6"/>
  <c r="M93" i="6"/>
  <c r="N93" i="6"/>
  <c r="O93" i="6"/>
  <c r="P93" i="6"/>
  <c r="Q93" i="6"/>
  <c r="R93" i="6"/>
  <c r="S93" i="6"/>
  <c r="T93" i="6"/>
  <c r="B94" i="6"/>
  <c r="D94" i="6"/>
  <c r="E94" i="6"/>
  <c r="F94" i="6"/>
  <c r="G94" i="6"/>
  <c r="H94" i="6"/>
  <c r="I94" i="6"/>
  <c r="J94" i="6"/>
  <c r="K94" i="6"/>
  <c r="L94" i="6"/>
  <c r="M94" i="6"/>
  <c r="N94" i="6"/>
  <c r="O94" i="6"/>
  <c r="P94" i="6"/>
  <c r="Q94" i="6"/>
  <c r="R94" i="6"/>
  <c r="S94" i="6"/>
  <c r="T94" i="6"/>
  <c r="B95" i="6"/>
  <c r="D95" i="6"/>
  <c r="E95" i="6"/>
  <c r="F95" i="6"/>
  <c r="G95" i="6"/>
  <c r="H95" i="6"/>
  <c r="I95" i="6"/>
  <c r="J95" i="6"/>
  <c r="K95" i="6"/>
  <c r="L95" i="6"/>
  <c r="M95" i="6"/>
  <c r="N95" i="6"/>
  <c r="O95" i="6"/>
  <c r="P95" i="6"/>
  <c r="Q95" i="6"/>
  <c r="R95" i="6"/>
  <c r="S95" i="6"/>
  <c r="T95" i="6"/>
  <c r="B96" i="6"/>
  <c r="D96" i="6"/>
  <c r="E96" i="6"/>
  <c r="F96" i="6"/>
  <c r="G96" i="6"/>
  <c r="H96" i="6"/>
  <c r="I96" i="6"/>
  <c r="J96" i="6"/>
  <c r="K96" i="6"/>
  <c r="L96" i="6"/>
  <c r="M96" i="6"/>
  <c r="N96" i="6"/>
  <c r="O96" i="6"/>
  <c r="P96" i="6"/>
  <c r="Q96" i="6"/>
  <c r="R96" i="6"/>
  <c r="S96" i="6"/>
  <c r="T96" i="6"/>
  <c r="B97" i="6"/>
  <c r="D97" i="6"/>
  <c r="E97" i="6"/>
  <c r="F97" i="6"/>
  <c r="G97" i="6"/>
  <c r="H97" i="6"/>
  <c r="I97" i="6"/>
  <c r="J97" i="6"/>
  <c r="K97" i="6"/>
  <c r="L97" i="6"/>
  <c r="M97" i="6"/>
  <c r="N97" i="6"/>
  <c r="O97" i="6"/>
  <c r="P97" i="6"/>
  <c r="Q97" i="6"/>
  <c r="R97" i="6"/>
  <c r="S97" i="6"/>
  <c r="T97" i="6"/>
  <c r="B98" i="6"/>
  <c r="D98" i="6"/>
  <c r="E98" i="6"/>
  <c r="F98" i="6"/>
  <c r="G98" i="6"/>
  <c r="H98" i="6"/>
  <c r="I98" i="6"/>
  <c r="J98" i="6"/>
  <c r="K98" i="6"/>
  <c r="L98" i="6"/>
  <c r="M98" i="6"/>
  <c r="N98" i="6"/>
  <c r="O98" i="6"/>
  <c r="P98" i="6"/>
  <c r="Q98" i="6"/>
  <c r="R98" i="6"/>
  <c r="S98" i="6"/>
  <c r="T98" i="6"/>
  <c r="B99" i="6"/>
  <c r="D99" i="6"/>
  <c r="E99" i="6"/>
  <c r="F99" i="6"/>
  <c r="G99" i="6"/>
  <c r="H99" i="6"/>
  <c r="I99" i="6"/>
  <c r="J99" i="6"/>
  <c r="K99" i="6"/>
  <c r="L99" i="6"/>
  <c r="M99" i="6"/>
  <c r="N99" i="6"/>
  <c r="O99" i="6"/>
  <c r="P99" i="6"/>
  <c r="Q99" i="6"/>
  <c r="R99" i="6"/>
  <c r="S99" i="6"/>
  <c r="T99" i="6"/>
  <c r="B100" i="6"/>
  <c r="D100" i="6"/>
  <c r="E100" i="6"/>
  <c r="F100" i="6"/>
  <c r="G100" i="6"/>
  <c r="H100" i="6"/>
  <c r="I100" i="6"/>
  <c r="J100" i="6"/>
  <c r="K100" i="6"/>
  <c r="L100" i="6"/>
  <c r="M100" i="6"/>
  <c r="N100" i="6"/>
  <c r="O100" i="6"/>
  <c r="P100" i="6"/>
  <c r="Q100" i="6"/>
  <c r="R100" i="6"/>
  <c r="S100" i="6"/>
  <c r="T100" i="6"/>
  <c r="B101" i="6"/>
  <c r="D101" i="6"/>
  <c r="E101" i="6"/>
  <c r="F101" i="6"/>
  <c r="G101" i="6"/>
  <c r="H101" i="6"/>
  <c r="I101" i="6"/>
  <c r="J101" i="6"/>
  <c r="K101" i="6"/>
  <c r="L101" i="6"/>
  <c r="M101" i="6"/>
  <c r="N101" i="6"/>
  <c r="O101" i="6"/>
  <c r="P101" i="6"/>
  <c r="Q101" i="6"/>
  <c r="R101" i="6"/>
  <c r="S101" i="6"/>
  <c r="T101" i="6"/>
  <c r="B102" i="6"/>
  <c r="D102" i="6"/>
  <c r="E102" i="6"/>
  <c r="F102" i="6"/>
  <c r="G102" i="6"/>
  <c r="H102" i="6"/>
  <c r="I102" i="6"/>
  <c r="J102" i="6"/>
  <c r="K102" i="6"/>
  <c r="L102" i="6"/>
  <c r="M102" i="6"/>
  <c r="N102" i="6"/>
  <c r="O102" i="6"/>
  <c r="P102" i="6"/>
  <c r="Q102" i="6"/>
  <c r="R102" i="6"/>
  <c r="S102" i="6"/>
  <c r="T102" i="6"/>
  <c r="B103" i="6"/>
  <c r="D103" i="6"/>
  <c r="E103" i="6"/>
  <c r="F103" i="6"/>
  <c r="G103" i="6"/>
  <c r="H103" i="6"/>
  <c r="I103" i="6"/>
  <c r="J103" i="6"/>
  <c r="K103" i="6"/>
  <c r="L103" i="6"/>
  <c r="M103" i="6"/>
  <c r="N103" i="6"/>
  <c r="O103" i="6"/>
  <c r="P103" i="6"/>
  <c r="Q103" i="6"/>
  <c r="R103" i="6"/>
  <c r="S103" i="6"/>
  <c r="T103" i="6"/>
  <c r="B104" i="6"/>
  <c r="D104" i="6"/>
  <c r="E104" i="6"/>
  <c r="F104" i="6"/>
  <c r="G104" i="6"/>
  <c r="H104" i="6"/>
  <c r="I104" i="6"/>
  <c r="J104" i="6"/>
  <c r="K104" i="6"/>
  <c r="L104" i="6"/>
  <c r="M104" i="6"/>
  <c r="N104" i="6"/>
  <c r="O104" i="6"/>
  <c r="P104" i="6"/>
  <c r="Q104" i="6"/>
  <c r="R104" i="6"/>
  <c r="S104" i="6"/>
  <c r="T104" i="6"/>
  <c r="B105" i="6"/>
  <c r="D105" i="6"/>
  <c r="E105" i="6"/>
  <c r="F105" i="6"/>
  <c r="G105" i="6"/>
  <c r="H105" i="6"/>
  <c r="I105" i="6"/>
  <c r="J105" i="6"/>
  <c r="K105" i="6"/>
  <c r="L105" i="6"/>
  <c r="M105" i="6"/>
  <c r="N105" i="6"/>
  <c r="O105" i="6"/>
  <c r="P105" i="6"/>
  <c r="Q105" i="6"/>
  <c r="R105" i="6"/>
  <c r="S105" i="6"/>
  <c r="T105" i="6"/>
  <c r="B106" i="6"/>
  <c r="D106" i="6"/>
  <c r="E106" i="6"/>
  <c r="F106" i="6"/>
  <c r="G106" i="6"/>
  <c r="H106" i="6"/>
  <c r="I106" i="6"/>
  <c r="J106" i="6"/>
  <c r="K106" i="6"/>
  <c r="L106" i="6"/>
  <c r="M106" i="6"/>
  <c r="N106" i="6"/>
  <c r="O106" i="6"/>
  <c r="P106" i="6"/>
  <c r="Q106" i="6"/>
  <c r="R106" i="6"/>
  <c r="S106" i="6"/>
  <c r="T106" i="6"/>
  <c r="B107" i="6"/>
  <c r="D107" i="6"/>
  <c r="E107" i="6"/>
  <c r="F107" i="6"/>
  <c r="G107" i="6"/>
  <c r="H107" i="6"/>
  <c r="I107" i="6"/>
  <c r="J107" i="6"/>
  <c r="K107" i="6"/>
  <c r="L107" i="6"/>
  <c r="M107" i="6"/>
  <c r="N107" i="6"/>
  <c r="O107" i="6"/>
  <c r="P107" i="6"/>
  <c r="Q107" i="6"/>
  <c r="R107" i="6"/>
  <c r="S107" i="6"/>
  <c r="T107" i="6"/>
  <c r="B108" i="6"/>
  <c r="D108" i="6"/>
  <c r="E108" i="6"/>
  <c r="F108" i="6"/>
  <c r="G108" i="6"/>
  <c r="H108" i="6"/>
  <c r="I108" i="6"/>
  <c r="J108" i="6"/>
  <c r="K108" i="6"/>
  <c r="L108" i="6"/>
  <c r="M108" i="6"/>
  <c r="N108" i="6"/>
  <c r="O108" i="6"/>
  <c r="P108" i="6"/>
  <c r="Q108" i="6"/>
  <c r="R108" i="6"/>
  <c r="S108" i="6"/>
  <c r="T108" i="6"/>
  <c r="B109" i="6"/>
  <c r="D109" i="6"/>
  <c r="E109" i="6"/>
  <c r="F109" i="6"/>
  <c r="G109" i="6"/>
  <c r="H109" i="6"/>
  <c r="I109" i="6"/>
  <c r="J109" i="6"/>
  <c r="K109" i="6"/>
  <c r="L109" i="6"/>
  <c r="M109" i="6"/>
  <c r="N109" i="6"/>
  <c r="O109" i="6"/>
  <c r="P109" i="6"/>
  <c r="Q109" i="6"/>
  <c r="R109" i="6"/>
  <c r="S109" i="6"/>
  <c r="T109" i="6"/>
  <c r="B110" i="6"/>
  <c r="D110" i="6"/>
  <c r="E110" i="6"/>
  <c r="F110" i="6"/>
  <c r="G110" i="6"/>
  <c r="H110" i="6"/>
  <c r="I110" i="6"/>
  <c r="J110" i="6"/>
  <c r="K110" i="6"/>
  <c r="L110" i="6"/>
  <c r="M110" i="6"/>
  <c r="N110" i="6"/>
  <c r="O110" i="6"/>
  <c r="P110" i="6"/>
  <c r="Q110" i="6"/>
  <c r="R110" i="6"/>
  <c r="S110" i="6"/>
  <c r="T110" i="6"/>
  <c r="B111" i="6"/>
  <c r="D111" i="6"/>
  <c r="E111" i="6"/>
  <c r="F111" i="6"/>
  <c r="G111" i="6"/>
  <c r="H111" i="6"/>
  <c r="I111" i="6"/>
  <c r="J111" i="6"/>
  <c r="K111" i="6"/>
  <c r="L111" i="6"/>
  <c r="M111" i="6"/>
  <c r="N111" i="6"/>
  <c r="O111" i="6"/>
  <c r="P111" i="6"/>
  <c r="Q111" i="6"/>
  <c r="R111" i="6"/>
  <c r="S111" i="6"/>
  <c r="T111" i="6"/>
  <c r="B112" i="6"/>
  <c r="D112" i="6"/>
  <c r="E112" i="6"/>
  <c r="F112" i="6"/>
  <c r="G112" i="6"/>
  <c r="H112" i="6"/>
  <c r="I112" i="6"/>
  <c r="J112" i="6"/>
  <c r="K112" i="6"/>
  <c r="L112" i="6"/>
  <c r="M112" i="6"/>
  <c r="N112" i="6"/>
  <c r="O112" i="6"/>
  <c r="P112" i="6"/>
  <c r="Q112" i="6"/>
  <c r="R112" i="6"/>
  <c r="S112" i="6"/>
  <c r="T112" i="6"/>
  <c r="B113" i="6"/>
  <c r="D113" i="6"/>
  <c r="E113" i="6"/>
  <c r="F113" i="6"/>
  <c r="G113" i="6"/>
  <c r="H113" i="6"/>
  <c r="I113" i="6"/>
  <c r="J113" i="6"/>
  <c r="K113" i="6"/>
  <c r="L113" i="6"/>
  <c r="M113" i="6"/>
  <c r="N113" i="6"/>
  <c r="O113" i="6"/>
  <c r="P113" i="6"/>
  <c r="Q113" i="6"/>
  <c r="R113" i="6"/>
  <c r="S113" i="6"/>
  <c r="T113" i="6"/>
  <c r="B114" i="6"/>
  <c r="D114" i="6"/>
  <c r="E114" i="6"/>
  <c r="F114" i="6"/>
  <c r="G114" i="6"/>
  <c r="H114" i="6"/>
  <c r="I114" i="6"/>
  <c r="J114" i="6"/>
  <c r="K114" i="6"/>
  <c r="L114" i="6"/>
  <c r="M114" i="6"/>
  <c r="N114" i="6"/>
  <c r="O114" i="6"/>
  <c r="P114" i="6"/>
  <c r="Q114" i="6"/>
  <c r="R114" i="6"/>
  <c r="S114" i="6"/>
  <c r="T114" i="6"/>
  <c r="B115" i="6"/>
  <c r="D115" i="6"/>
  <c r="E115" i="6"/>
  <c r="F115" i="6"/>
  <c r="G115" i="6"/>
  <c r="H115" i="6"/>
  <c r="I115" i="6"/>
  <c r="J115" i="6"/>
  <c r="K115" i="6"/>
  <c r="L115" i="6"/>
  <c r="M115" i="6"/>
  <c r="N115" i="6"/>
  <c r="O115" i="6"/>
  <c r="P115" i="6"/>
  <c r="Q115" i="6"/>
  <c r="R115" i="6"/>
  <c r="S115" i="6"/>
  <c r="T115" i="6"/>
  <c r="B116" i="6"/>
  <c r="D116" i="6"/>
  <c r="E116" i="6"/>
  <c r="F116" i="6"/>
  <c r="G116" i="6"/>
  <c r="H116" i="6"/>
  <c r="I116" i="6"/>
  <c r="J116" i="6"/>
  <c r="K116" i="6"/>
  <c r="L116" i="6"/>
  <c r="M116" i="6"/>
  <c r="N116" i="6"/>
  <c r="O116" i="6"/>
  <c r="P116" i="6"/>
  <c r="Q116" i="6"/>
  <c r="R116" i="6"/>
  <c r="S116" i="6"/>
  <c r="T116" i="6"/>
  <c r="B117" i="6"/>
  <c r="D117" i="6"/>
  <c r="E117" i="6"/>
  <c r="F117" i="6"/>
  <c r="G117" i="6"/>
  <c r="H117" i="6"/>
  <c r="I117" i="6"/>
  <c r="J117" i="6"/>
  <c r="K117" i="6"/>
  <c r="L117" i="6"/>
  <c r="M117" i="6"/>
  <c r="N117" i="6"/>
  <c r="O117" i="6"/>
  <c r="P117" i="6"/>
  <c r="Q117" i="6"/>
  <c r="R117" i="6"/>
  <c r="S117" i="6"/>
  <c r="T117" i="6"/>
  <c r="B118" i="6"/>
  <c r="D118" i="6"/>
  <c r="E118" i="6"/>
  <c r="F118" i="6"/>
  <c r="G118" i="6"/>
  <c r="H118" i="6"/>
  <c r="I118" i="6"/>
  <c r="J118" i="6"/>
  <c r="K118" i="6"/>
  <c r="L118" i="6"/>
  <c r="M118" i="6"/>
  <c r="N118" i="6"/>
  <c r="O118" i="6"/>
  <c r="P118" i="6"/>
  <c r="Q118" i="6"/>
  <c r="R118" i="6"/>
  <c r="S118" i="6"/>
  <c r="T118" i="6"/>
  <c r="B119" i="6"/>
  <c r="D119" i="6"/>
  <c r="E119" i="6"/>
  <c r="F119" i="6"/>
  <c r="G119" i="6"/>
  <c r="H119" i="6"/>
  <c r="I119" i="6"/>
  <c r="J119" i="6"/>
  <c r="K119" i="6"/>
  <c r="L119" i="6"/>
  <c r="M119" i="6"/>
  <c r="N119" i="6"/>
  <c r="O119" i="6"/>
  <c r="P119" i="6"/>
  <c r="Q119" i="6"/>
  <c r="R119" i="6"/>
  <c r="S119" i="6"/>
  <c r="T119" i="6"/>
  <c r="B120" i="6"/>
  <c r="D120" i="6"/>
  <c r="E120" i="6"/>
  <c r="F120" i="6"/>
  <c r="G120" i="6"/>
  <c r="H120" i="6"/>
  <c r="I120" i="6"/>
  <c r="J120" i="6"/>
  <c r="K120" i="6"/>
  <c r="L120" i="6"/>
  <c r="M120" i="6"/>
  <c r="N120" i="6"/>
  <c r="O120" i="6"/>
  <c r="P120" i="6"/>
  <c r="Q120" i="6"/>
  <c r="R120" i="6"/>
  <c r="S120" i="6"/>
  <c r="T120" i="6"/>
  <c r="B121" i="6"/>
  <c r="D121" i="6"/>
  <c r="E121" i="6"/>
  <c r="F121" i="6"/>
  <c r="G121" i="6"/>
  <c r="H121" i="6"/>
  <c r="I121" i="6"/>
  <c r="J121" i="6"/>
  <c r="K121" i="6"/>
  <c r="L121" i="6"/>
  <c r="M121" i="6"/>
  <c r="N121" i="6"/>
  <c r="O121" i="6"/>
  <c r="P121" i="6"/>
  <c r="Q121" i="6"/>
  <c r="R121" i="6"/>
  <c r="S121" i="6"/>
  <c r="T121" i="6"/>
  <c r="B122" i="6"/>
  <c r="D122" i="6"/>
  <c r="E122" i="6"/>
  <c r="F122" i="6"/>
  <c r="G122" i="6"/>
  <c r="H122" i="6"/>
  <c r="I122" i="6"/>
  <c r="J122" i="6"/>
  <c r="K122" i="6"/>
  <c r="L122" i="6"/>
  <c r="M122" i="6"/>
  <c r="N122" i="6"/>
  <c r="O122" i="6"/>
  <c r="P122" i="6"/>
  <c r="Q122" i="6"/>
  <c r="R122" i="6"/>
  <c r="S122" i="6"/>
  <c r="T122" i="6"/>
  <c r="B123" i="6"/>
  <c r="D123" i="6"/>
  <c r="E123" i="6"/>
  <c r="F123" i="6"/>
  <c r="G123" i="6"/>
  <c r="H123" i="6"/>
  <c r="I123" i="6"/>
  <c r="J123" i="6"/>
  <c r="K123" i="6"/>
  <c r="L123" i="6"/>
  <c r="M123" i="6"/>
  <c r="N123" i="6"/>
  <c r="O123" i="6"/>
  <c r="P123" i="6"/>
  <c r="Q123" i="6"/>
  <c r="R123" i="6"/>
  <c r="S123" i="6"/>
  <c r="T123" i="6"/>
  <c r="B124" i="6"/>
  <c r="D124" i="6"/>
  <c r="E124" i="6"/>
  <c r="F124" i="6"/>
  <c r="G124" i="6"/>
  <c r="H124" i="6"/>
  <c r="I124" i="6"/>
  <c r="J124" i="6"/>
  <c r="K124" i="6"/>
  <c r="L124" i="6"/>
  <c r="M124" i="6"/>
  <c r="N124" i="6"/>
  <c r="O124" i="6"/>
  <c r="P124" i="6"/>
  <c r="Q124" i="6"/>
  <c r="R124" i="6"/>
  <c r="S124" i="6"/>
  <c r="T124" i="6"/>
  <c r="B125" i="6"/>
  <c r="D125" i="6"/>
  <c r="E125" i="6"/>
  <c r="F125" i="6"/>
  <c r="G125" i="6"/>
  <c r="H125" i="6"/>
  <c r="I125" i="6"/>
  <c r="J125" i="6"/>
  <c r="K125" i="6"/>
  <c r="L125" i="6"/>
  <c r="M125" i="6"/>
  <c r="N125" i="6"/>
  <c r="O125" i="6"/>
  <c r="P125" i="6"/>
  <c r="Q125" i="6"/>
  <c r="R125" i="6"/>
  <c r="S125" i="6"/>
  <c r="T125" i="6"/>
  <c r="B126" i="6"/>
  <c r="D126" i="6"/>
  <c r="E126" i="6"/>
  <c r="F126" i="6"/>
  <c r="G126" i="6"/>
  <c r="H126" i="6"/>
  <c r="I126" i="6"/>
  <c r="J126" i="6"/>
  <c r="K126" i="6"/>
  <c r="L126" i="6"/>
  <c r="M126" i="6"/>
  <c r="N126" i="6"/>
  <c r="O126" i="6"/>
  <c r="P126" i="6"/>
  <c r="Q126" i="6"/>
  <c r="R126" i="6"/>
  <c r="S126" i="6"/>
  <c r="T126" i="6"/>
  <c r="B127" i="6"/>
  <c r="D127" i="6"/>
  <c r="E127" i="6"/>
  <c r="F127" i="6"/>
  <c r="G127" i="6"/>
  <c r="H127" i="6"/>
  <c r="I127" i="6"/>
  <c r="J127" i="6"/>
  <c r="K127" i="6"/>
  <c r="L127" i="6"/>
  <c r="M127" i="6"/>
  <c r="N127" i="6"/>
  <c r="O127" i="6"/>
  <c r="P127" i="6"/>
  <c r="Q127" i="6"/>
  <c r="R127" i="6"/>
  <c r="S127" i="6"/>
  <c r="T127" i="6"/>
  <c r="B128" i="6"/>
  <c r="D128" i="6"/>
  <c r="E128" i="6"/>
  <c r="F128" i="6"/>
  <c r="G128" i="6"/>
  <c r="H128" i="6"/>
  <c r="I128" i="6"/>
  <c r="J128" i="6"/>
  <c r="K128" i="6"/>
  <c r="L128" i="6"/>
  <c r="M128" i="6"/>
  <c r="N128" i="6"/>
  <c r="O128" i="6"/>
  <c r="P128" i="6"/>
  <c r="Q128" i="6"/>
  <c r="R128" i="6"/>
  <c r="S128" i="6"/>
  <c r="T128" i="6"/>
  <c r="B129" i="6"/>
  <c r="D129" i="6"/>
  <c r="E129" i="6"/>
  <c r="F129" i="6"/>
  <c r="G129" i="6"/>
  <c r="H129" i="6"/>
  <c r="I129" i="6"/>
  <c r="J129" i="6"/>
  <c r="K129" i="6"/>
  <c r="L129" i="6"/>
  <c r="M129" i="6"/>
  <c r="N129" i="6"/>
  <c r="O129" i="6"/>
  <c r="P129" i="6"/>
  <c r="Q129" i="6"/>
  <c r="R129" i="6"/>
  <c r="S129" i="6"/>
  <c r="T129" i="6"/>
  <c r="B130" i="6"/>
  <c r="D130" i="6"/>
  <c r="E130" i="6"/>
  <c r="F130" i="6"/>
  <c r="G130" i="6"/>
  <c r="H130" i="6"/>
  <c r="I130" i="6"/>
  <c r="J130" i="6"/>
  <c r="K130" i="6"/>
  <c r="L130" i="6"/>
  <c r="M130" i="6"/>
  <c r="N130" i="6"/>
  <c r="O130" i="6"/>
  <c r="P130" i="6"/>
  <c r="Q130" i="6"/>
  <c r="R130" i="6"/>
  <c r="S130" i="6"/>
  <c r="T130" i="6"/>
  <c r="B131" i="6"/>
  <c r="D131" i="6"/>
  <c r="E131" i="6"/>
  <c r="F131" i="6"/>
  <c r="G131" i="6"/>
  <c r="H131" i="6"/>
  <c r="I131" i="6"/>
  <c r="J131" i="6"/>
  <c r="K131" i="6"/>
  <c r="L131" i="6"/>
  <c r="M131" i="6"/>
  <c r="N131" i="6"/>
  <c r="O131" i="6"/>
  <c r="P131" i="6"/>
  <c r="Q131" i="6"/>
  <c r="R131" i="6"/>
  <c r="S131" i="6"/>
  <c r="T131" i="6"/>
  <c r="B132" i="6"/>
  <c r="D132" i="6"/>
  <c r="E132" i="6"/>
  <c r="F132" i="6"/>
  <c r="G132" i="6"/>
  <c r="H132" i="6"/>
  <c r="I132" i="6"/>
  <c r="J132" i="6"/>
  <c r="K132" i="6"/>
  <c r="L132" i="6"/>
  <c r="M132" i="6"/>
  <c r="N132" i="6"/>
  <c r="O132" i="6"/>
  <c r="P132" i="6"/>
  <c r="Q132" i="6"/>
  <c r="R132" i="6"/>
  <c r="S132" i="6"/>
  <c r="T132" i="6"/>
  <c r="B133" i="6"/>
  <c r="D133" i="6"/>
  <c r="E133" i="6"/>
  <c r="F133" i="6"/>
  <c r="G133" i="6"/>
  <c r="H133" i="6"/>
  <c r="I133" i="6"/>
  <c r="J133" i="6"/>
  <c r="K133" i="6"/>
  <c r="L133" i="6"/>
  <c r="M133" i="6"/>
  <c r="N133" i="6"/>
  <c r="O133" i="6"/>
  <c r="P133" i="6"/>
  <c r="Q133" i="6"/>
  <c r="R133" i="6"/>
  <c r="S133" i="6"/>
  <c r="T133" i="6"/>
  <c r="B134" i="6"/>
  <c r="D134" i="6"/>
  <c r="E134" i="6"/>
  <c r="F134" i="6"/>
  <c r="G134" i="6"/>
  <c r="H134" i="6"/>
  <c r="I134" i="6"/>
  <c r="J134" i="6"/>
  <c r="K134" i="6"/>
  <c r="L134" i="6"/>
  <c r="M134" i="6"/>
  <c r="N134" i="6"/>
  <c r="O134" i="6"/>
  <c r="P134" i="6"/>
  <c r="Q134" i="6"/>
  <c r="R134" i="6"/>
  <c r="S134" i="6"/>
  <c r="T134" i="6"/>
  <c r="B135" i="6"/>
  <c r="D135" i="6"/>
  <c r="E135" i="6"/>
  <c r="F135" i="6"/>
  <c r="G135" i="6"/>
  <c r="H135" i="6"/>
  <c r="I135" i="6"/>
  <c r="J135" i="6"/>
  <c r="K135" i="6"/>
  <c r="L135" i="6"/>
  <c r="M135" i="6"/>
  <c r="N135" i="6"/>
  <c r="O135" i="6"/>
  <c r="P135" i="6"/>
  <c r="Q135" i="6"/>
  <c r="R135" i="6"/>
  <c r="S135" i="6"/>
  <c r="T135" i="6"/>
  <c r="B136" i="6"/>
  <c r="D136" i="6"/>
  <c r="E136" i="6"/>
  <c r="F136" i="6"/>
  <c r="G136" i="6"/>
  <c r="H136" i="6"/>
  <c r="I136" i="6"/>
  <c r="J136" i="6"/>
  <c r="K136" i="6"/>
  <c r="L136" i="6"/>
  <c r="M136" i="6"/>
  <c r="N136" i="6"/>
  <c r="O136" i="6"/>
  <c r="P136" i="6"/>
  <c r="Q136" i="6"/>
  <c r="R136" i="6"/>
  <c r="S136" i="6"/>
  <c r="T136" i="6"/>
  <c r="B137" i="6"/>
  <c r="D137" i="6"/>
  <c r="E137" i="6"/>
  <c r="F137" i="6"/>
  <c r="G137" i="6"/>
  <c r="H137" i="6"/>
  <c r="I137" i="6"/>
  <c r="J137" i="6"/>
  <c r="K137" i="6"/>
  <c r="L137" i="6"/>
  <c r="M137" i="6"/>
  <c r="N137" i="6"/>
  <c r="O137" i="6"/>
  <c r="P137" i="6"/>
  <c r="Q137" i="6"/>
  <c r="R137" i="6"/>
  <c r="S137" i="6"/>
  <c r="T137" i="6"/>
  <c r="B138" i="6"/>
  <c r="D138" i="6"/>
  <c r="E138" i="6"/>
  <c r="F138" i="6"/>
  <c r="G138" i="6"/>
  <c r="H138" i="6"/>
  <c r="I138" i="6"/>
  <c r="J138" i="6"/>
  <c r="K138" i="6"/>
  <c r="L138" i="6"/>
  <c r="M138" i="6"/>
  <c r="N138" i="6"/>
  <c r="O138" i="6"/>
  <c r="P138" i="6"/>
  <c r="Q138" i="6"/>
  <c r="R138" i="6"/>
  <c r="S138" i="6"/>
  <c r="T138" i="6"/>
  <c r="B139" i="6"/>
  <c r="D139" i="6"/>
  <c r="E139" i="6"/>
  <c r="F139" i="6"/>
  <c r="G139" i="6"/>
  <c r="H139" i="6"/>
  <c r="I139" i="6"/>
  <c r="J139" i="6"/>
  <c r="K139" i="6"/>
  <c r="L139" i="6"/>
  <c r="M139" i="6"/>
  <c r="N139" i="6"/>
  <c r="O139" i="6"/>
  <c r="P139" i="6"/>
  <c r="Q139" i="6"/>
  <c r="R139" i="6"/>
  <c r="S139" i="6"/>
  <c r="T139" i="6"/>
  <c r="B140" i="6"/>
  <c r="D140" i="6"/>
  <c r="E140" i="6"/>
  <c r="F140" i="6"/>
  <c r="G140" i="6"/>
  <c r="H140" i="6"/>
  <c r="I140" i="6"/>
  <c r="J140" i="6"/>
  <c r="K140" i="6"/>
  <c r="L140" i="6"/>
  <c r="M140" i="6"/>
  <c r="N140" i="6"/>
  <c r="O140" i="6"/>
  <c r="P140" i="6"/>
  <c r="Q140" i="6"/>
  <c r="R140" i="6"/>
  <c r="S140" i="6"/>
  <c r="T140" i="6"/>
  <c r="B141" i="6"/>
  <c r="D141" i="6"/>
  <c r="E141" i="6"/>
  <c r="F141" i="6"/>
  <c r="G141" i="6"/>
  <c r="H141" i="6"/>
  <c r="I141" i="6"/>
  <c r="J141" i="6"/>
  <c r="K141" i="6"/>
  <c r="L141" i="6"/>
  <c r="M141" i="6"/>
  <c r="N141" i="6"/>
  <c r="O141" i="6"/>
  <c r="P141" i="6"/>
  <c r="Q141" i="6"/>
  <c r="R141" i="6"/>
  <c r="S141" i="6"/>
  <c r="T141" i="6"/>
  <c r="B142" i="6"/>
  <c r="D142" i="6"/>
  <c r="E142" i="6"/>
  <c r="F142" i="6"/>
  <c r="G142" i="6"/>
  <c r="H142" i="6"/>
  <c r="I142" i="6"/>
  <c r="J142" i="6"/>
  <c r="K142" i="6"/>
  <c r="L142" i="6"/>
  <c r="M142" i="6"/>
  <c r="N142" i="6"/>
  <c r="O142" i="6"/>
  <c r="P142" i="6"/>
  <c r="Q142" i="6"/>
  <c r="R142" i="6"/>
  <c r="S142" i="6"/>
  <c r="T142" i="6"/>
  <c r="B143" i="6"/>
  <c r="D143" i="6"/>
  <c r="E143" i="6"/>
  <c r="F143" i="6"/>
  <c r="G143" i="6"/>
  <c r="H143" i="6"/>
  <c r="I143" i="6"/>
  <c r="J143" i="6"/>
  <c r="K143" i="6"/>
  <c r="L143" i="6"/>
  <c r="M143" i="6"/>
  <c r="N143" i="6"/>
  <c r="O143" i="6"/>
  <c r="P143" i="6"/>
  <c r="Q143" i="6"/>
  <c r="R143" i="6"/>
  <c r="S143" i="6"/>
  <c r="T143" i="6"/>
  <c r="B144" i="6"/>
  <c r="D144" i="6"/>
  <c r="E144" i="6"/>
  <c r="F144" i="6"/>
  <c r="G144" i="6"/>
  <c r="H144" i="6"/>
  <c r="I144" i="6"/>
  <c r="J144" i="6"/>
  <c r="K144" i="6"/>
  <c r="L144" i="6"/>
  <c r="M144" i="6"/>
  <c r="N144" i="6"/>
  <c r="O144" i="6"/>
  <c r="P144" i="6"/>
  <c r="Q144" i="6"/>
  <c r="R144" i="6"/>
  <c r="S144" i="6"/>
  <c r="T144" i="6"/>
  <c r="B145" i="6"/>
  <c r="D145" i="6"/>
  <c r="E145" i="6"/>
  <c r="F145" i="6"/>
  <c r="G145" i="6"/>
  <c r="H145" i="6"/>
  <c r="I145" i="6"/>
  <c r="J145" i="6"/>
  <c r="K145" i="6"/>
  <c r="L145" i="6"/>
  <c r="M145" i="6"/>
  <c r="N145" i="6"/>
  <c r="O145" i="6"/>
  <c r="P145" i="6"/>
  <c r="Q145" i="6"/>
  <c r="R145" i="6"/>
  <c r="S145" i="6"/>
  <c r="T145" i="6"/>
  <c r="B146" i="6"/>
  <c r="D146" i="6"/>
  <c r="E146" i="6"/>
  <c r="F146" i="6"/>
  <c r="G146" i="6"/>
  <c r="H146" i="6"/>
  <c r="I146" i="6"/>
  <c r="J146" i="6"/>
  <c r="K146" i="6"/>
  <c r="L146" i="6"/>
  <c r="M146" i="6"/>
  <c r="N146" i="6"/>
  <c r="O146" i="6"/>
  <c r="P146" i="6"/>
  <c r="Q146" i="6"/>
  <c r="R146" i="6"/>
  <c r="S146" i="6"/>
  <c r="T146" i="6"/>
  <c r="B147" i="6"/>
  <c r="D147" i="6"/>
  <c r="E147" i="6"/>
  <c r="F147" i="6"/>
  <c r="G147" i="6"/>
  <c r="H147" i="6"/>
  <c r="I147" i="6"/>
  <c r="J147" i="6"/>
  <c r="K147" i="6"/>
  <c r="L147" i="6"/>
  <c r="M147" i="6"/>
  <c r="N147" i="6"/>
  <c r="O147" i="6"/>
  <c r="P147" i="6"/>
  <c r="Q147" i="6"/>
  <c r="R147" i="6"/>
  <c r="S147" i="6"/>
  <c r="T147" i="6"/>
  <c r="B148" i="6"/>
  <c r="D148" i="6"/>
  <c r="E148" i="6"/>
  <c r="F148" i="6"/>
  <c r="G148" i="6"/>
  <c r="H148" i="6"/>
  <c r="I148" i="6"/>
  <c r="J148" i="6"/>
  <c r="K148" i="6"/>
  <c r="L148" i="6"/>
  <c r="M148" i="6"/>
  <c r="N148" i="6"/>
  <c r="O148" i="6"/>
  <c r="P148" i="6"/>
  <c r="Q148" i="6"/>
  <c r="R148" i="6"/>
  <c r="S148" i="6"/>
  <c r="T148" i="6"/>
  <c r="B149" i="6"/>
  <c r="D149" i="6"/>
  <c r="E149" i="6"/>
  <c r="F149" i="6"/>
  <c r="G149" i="6"/>
  <c r="H149" i="6"/>
  <c r="I149" i="6"/>
  <c r="J149" i="6"/>
  <c r="K149" i="6"/>
  <c r="L149" i="6"/>
  <c r="M149" i="6"/>
  <c r="N149" i="6"/>
  <c r="O149" i="6"/>
  <c r="P149" i="6"/>
  <c r="Q149" i="6"/>
  <c r="R149" i="6"/>
  <c r="S149" i="6"/>
  <c r="T149" i="6"/>
  <c r="B150" i="6"/>
  <c r="D150" i="6"/>
  <c r="E150" i="6"/>
  <c r="F150" i="6"/>
  <c r="G150" i="6"/>
  <c r="H150" i="6"/>
  <c r="I150" i="6"/>
  <c r="J150" i="6"/>
  <c r="K150" i="6"/>
  <c r="L150" i="6"/>
  <c r="M150" i="6"/>
  <c r="N150" i="6"/>
  <c r="O150" i="6"/>
  <c r="P150" i="6"/>
  <c r="Q150" i="6"/>
  <c r="R150" i="6"/>
  <c r="S150" i="6"/>
  <c r="T150" i="6"/>
  <c r="B151" i="6"/>
  <c r="D151" i="6"/>
  <c r="E151" i="6"/>
  <c r="F151" i="6"/>
  <c r="G151" i="6"/>
  <c r="H151" i="6"/>
  <c r="I151" i="6"/>
  <c r="J151" i="6"/>
  <c r="K151" i="6"/>
  <c r="L151" i="6"/>
  <c r="M151" i="6"/>
  <c r="N151" i="6"/>
  <c r="O151" i="6"/>
  <c r="P151" i="6"/>
  <c r="Q151" i="6"/>
  <c r="R151" i="6"/>
  <c r="S151" i="6"/>
  <c r="T151" i="6"/>
  <c r="B152" i="6"/>
  <c r="D152" i="6"/>
  <c r="E152" i="6"/>
  <c r="F152" i="6"/>
  <c r="G152" i="6"/>
  <c r="H152" i="6"/>
  <c r="I152" i="6"/>
  <c r="J152" i="6"/>
  <c r="K152" i="6"/>
  <c r="L152" i="6"/>
  <c r="M152" i="6"/>
  <c r="N152" i="6"/>
  <c r="O152" i="6"/>
  <c r="P152" i="6"/>
  <c r="Q152" i="6"/>
  <c r="R152" i="6"/>
  <c r="S152" i="6"/>
  <c r="T152" i="6"/>
  <c r="B153" i="6"/>
  <c r="D153" i="6"/>
  <c r="E153" i="6"/>
  <c r="F153" i="6"/>
  <c r="G153" i="6"/>
  <c r="H153" i="6"/>
  <c r="I153" i="6"/>
  <c r="J153" i="6"/>
  <c r="K153" i="6"/>
  <c r="L153" i="6"/>
  <c r="M153" i="6"/>
  <c r="N153" i="6"/>
  <c r="O153" i="6"/>
  <c r="P153" i="6"/>
  <c r="Q153" i="6"/>
  <c r="R153" i="6"/>
  <c r="S153" i="6"/>
  <c r="T153" i="6"/>
  <c r="B154" i="6"/>
  <c r="D154" i="6"/>
  <c r="E154" i="6"/>
  <c r="F154" i="6"/>
  <c r="G154" i="6"/>
  <c r="H154" i="6"/>
  <c r="I154" i="6"/>
  <c r="J154" i="6"/>
  <c r="K154" i="6"/>
  <c r="L154" i="6"/>
  <c r="M154" i="6"/>
  <c r="N154" i="6"/>
  <c r="O154" i="6"/>
  <c r="P154" i="6"/>
  <c r="Q154" i="6"/>
  <c r="R154" i="6"/>
  <c r="S154" i="6"/>
  <c r="T154" i="6"/>
  <c r="B155" i="6"/>
  <c r="D155" i="6"/>
  <c r="E155" i="6"/>
  <c r="F155" i="6"/>
  <c r="G155" i="6"/>
  <c r="H155" i="6"/>
  <c r="I155" i="6"/>
  <c r="J155" i="6"/>
  <c r="K155" i="6"/>
  <c r="L155" i="6"/>
  <c r="M155" i="6"/>
  <c r="N155" i="6"/>
  <c r="O155" i="6"/>
  <c r="P155" i="6"/>
  <c r="Q155" i="6"/>
  <c r="R155" i="6"/>
  <c r="S155" i="6"/>
  <c r="T155" i="6"/>
  <c r="B156" i="6"/>
  <c r="D156" i="6"/>
  <c r="E156" i="6"/>
  <c r="F156" i="6"/>
  <c r="G156" i="6"/>
  <c r="H156" i="6"/>
  <c r="I156" i="6"/>
  <c r="J156" i="6"/>
  <c r="K156" i="6"/>
  <c r="L156" i="6"/>
  <c r="M156" i="6"/>
  <c r="N156" i="6"/>
  <c r="O156" i="6"/>
  <c r="P156" i="6"/>
  <c r="Q156" i="6"/>
  <c r="R156" i="6"/>
  <c r="S156" i="6"/>
  <c r="T156" i="6"/>
  <c r="B157" i="6"/>
  <c r="D157" i="6"/>
  <c r="E157" i="6"/>
  <c r="F157" i="6"/>
  <c r="G157" i="6"/>
  <c r="H157" i="6"/>
  <c r="I157" i="6"/>
  <c r="J157" i="6"/>
  <c r="K157" i="6"/>
  <c r="L157" i="6"/>
  <c r="M157" i="6"/>
  <c r="N157" i="6"/>
  <c r="O157" i="6"/>
  <c r="P157" i="6"/>
  <c r="Q157" i="6"/>
  <c r="R157" i="6"/>
  <c r="S157" i="6"/>
  <c r="T157" i="6"/>
  <c r="B158" i="6"/>
  <c r="D158" i="6"/>
  <c r="E158" i="6"/>
  <c r="F158" i="6"/>
  <c r="G158" i="6"/>
  <c r="H158" i="6"/>
  <c r="I158" i="6"/>
  <c r="J158" i="6"/>
  <c r="K158" i="6"/>
  <c r="L158" i="6"/>
  <c r="M158" i="6"/>
  <c r="N158" i="6"/>
  <c r="O158" i="6"/>
  <c r="P158" i="6"/>
  <c r="Q158" i="6"/>
  <c r="R158" i="6"/>
  <c r="S158" i="6"/>
  <c r="T158" i="6"/>
  <c r="B159" i="6"/>
  <c r="D159" i="6"/>
  <c r="E159" i="6"/>
  <c r="F159" i="6"/>
  <c r="G159" i="6"/>
  <c r="H159" i="6"/>
  <c r="I159" i="6"/>
  <c r="J159" i="6"/>
  <c r="K159" i="6"/>
  <c r="L159" i="6"/>
  <c r="M159" i="6"/>
  <c r="N159" i="6"/>
  <c r="O159" i="6"/>
  <c r="P159" i="6"/>
  <c r="Q159" i="6"/>
  <c r="R159" i="6"/>
  <c r="S159" i="6"/>
  <c r="T159" i="6"/>
  <c r="B160" i="6"/>
  <c r="D160" i="6"/>
  <c r="E160" i="6"/>
  <c r="F160" i="6"/>
  <c r="G160" i="6"/>
  <c r="H160" i="6"/>
  <c r="I160" i="6"/>
  <c r="J160" i="6"/>
  <c r="K160" i="6"/>
  <c r="L160" i="6"/>
  <c r="M160" i="6"/>
  <c r="N160" i="6"/>
  <c r="O160" i="6"/>
  <c r="P160" i="6"/>
  <c r="Q160" i="6"/>
  <c r="R160" i="6"/>
  <c r="S160" i="6"/>
  <c r="T160" i="6"/>
  <c r="B161" i="6"/>
  <c r="D161" i="6"/>
  <c r="E161" i="6"/>
  <c r="F161" i="6"/>
  <c r="G161" i="6"/>
  <c r="H161" i="6"/>
  <c r="I161" i="6"/>
  <c r="J161" i="6"/>
  <c r="K161" i="6"/>
  <c r="L161" i="6"/>
  <c r="M161" i="6"/>
  <c r="N161" i="6"/>
  <c r="O161" i="6"/>
  <c r="P161" i="6"/>
  <c r="Q161" i="6"/>
  <c r="R161" i="6"/>
  <c r="S161" i="6"/>
  <c r="T161" i="6"/>
  <c r="B162" i="6"/>
  <c r="D162" i="6"/>
  <c r="E162" i="6"/>
  <c r="F162" i="6"/>
  <c r="G162" i="6"/>
  <c r="H162" i="6"/>
  <c r="I162" i="6"/>
  <c r="J162" i="6"/>
  <c r="K162" i="6"/>
  <c r="L162" i="6"/>
  <c r="M162" i="6"/>
  <c r="N162" i="6"/>
  <c r="O162" i="6"/>
  <c r="P162" i="6"/>
  <c r="Q162" i="6"/>
  <c r="R162" i="6"/>
  <c r="S162" i="6"/>
  <c r="T162" i="6"/>
  <c r="B163" i="6"/>
  <c r="D163" i="6"/>
  <c r="E163" i="6"/>
  <c r="F163" i="6"/>
  <c r="G163" i="6"/>
  <c r="H163" i="6"/>
  <c r="I163" i="6"/>
  <c r="J163" i="6"/>
  <c r="K163" i="6"/>
  <c r="L163" i="6"/>
  <c r="M163" i="6"/>
  <c r="N163" i="6"/>
  <c r="O163" i="6"/>
  <c r="P163" i="6"/>
  <c r="Q163" i="6"/>
  <c r="R163" i="6"/>
  <c r="S163" i="6"/>
  <c r="T163" i="6"/>
  <c r="B164" i="6"/>
  <c r="D164" i="6"/>
  <c r="E164" i="6"/>
  <c r="F164" i="6"/>
  <c r="G164" i="6"/>
  <c r="H164" i="6"/>
  <c r="I164" i="6"/>
  <c r="J164" i="6"/>
  <c r="K164" i="6"/>
  <c r="L164" i="6"/>
  <c r="M164" i="6"/>
  <c r="N164" i="6"/>
  <c r="O164" i="6"/>
  <c r="P164" i="6"/>
  <c r="Q164" i="6"/>
  <c r="R164" i="6"/>
  <c r="S164" i="6"/>
  <c r="T164" i="6"/>
  <c r="B165" i="6"/>
  <c r="D165" i="6"/>
  <c r="E165" i="6"/>
  <c r="F165" i="6"/>
  <c r="G165" i="6"/>
  <c r="H165" i="6"/>
  <c r="I165" i="6"/>
  <c r="J165" i="6"/>
  <c r="K165" i="6"/>
  <c r="L165" i="6"/>
  <c r="M165" i="6"/>
  <c r="N165" i="6"/>
  <c r="O165" i="6"/>
  <c r="P165" i="6"/>
  <c r="Q165" i="6"/>
  <c r="R165" i="6"/>
  <c r="S165" i="6"/>
  <c r="T165" i="6"/>
  <c r="B166" i="6"/>
  <c r="D166" i="6"/>
  <c r="E166" i="6"/>
  <c r="F166" i="6"/>
  <c r="G166" i="6"/>
  <c r="H166" i="6"/>
  <c r="I166" i="6"/>
  <c r="J166" i="6"/>
  <c r="K166" i="6"/>
  <c r="L166" i="6"/>
  <c r="M166" i="6"/>
  <c r="N166" i="6"/>
  <c r="O166" i="6"/>
  <c r="P166" i="6"/>
  <c r="Q166" i="6"/>
  <c r="R166" i="6"/>
  <c r="S166" i="6"/>
  <c r="T166" i="6"/>
  <c r="B167" i="6"/>
  <c r="D167" i="6"/>
  <c r="E167" i="6"/>
  <c r="F167" i="6"/>
  <c r="G167" i="6"/>
  <c r="H167" i="6"/>
  <c r="I167" i="6"/>
  <c r="J167" i="6"/>
  <c r="K167" i="6"/>
  <c r="L167" i="6"/>
  <c r="M167" i="6"/>
  <c r="N167" i="6"/>
  <c r="O167" i="6"/>
  <c r="P167" i="6"/>
  <c r="Q167" i="6"/>
  <c r="R167" i="6"/>
  <c r="S167" i="6"/>
  <c r="T167" i="6"/>
  <c r="B168" i="6"/>
  <c r="D168" i="6"/>
  <c r="E168" i="6"/>
  <c r="F168" i="6"/>
  <c r="G168" i="6"/>
  <c r="H168" i="6"/>
  <c r="I168" i="6"/>
  <c r="J168" i="6"/>
  <c r="K168" i="6"/>
  <c r="L168" i="6"/>
  <c r="M168" i="6"/>
  <c r="N168" i="6"/>
  <c r="O168" i="6"/>
  <c r="P168" i="6"/>
  <c r="Q168" i="6"/>
  <c r="R168" i="6"/>
  <c r="S168" i="6"/>
  <c r="T168" i="6"/>
  <c r="B169" i="6"/>
  <c r="D169" i="6"/>
  <c r="E169" i="6"/>
  <c r="F169" i="6"/>
  <c r="G169" i="6"/>
  <c r="H169" i="6"/>
  <c r="I169" i="6"/>
  <c r="J169" i="6"/>
  <c r="K169" i="6"/>
  <c r="L169" i="6"/>
  <c r="M169" i="6"/>
  <c r="N169" i="6"/>
  <c r="O169" i="6"/>
  <c r="P169" i="6"/>
  <c r="Q169" i="6"/>
  <c r="R169" i="6"/>
  <c r="S169" i="6"/>
  <c r="T169" i="6"/>
  <c r="B170" i="6"/>
  <c r="D170" i="6"/>
  <c r="E170" i="6"/>
  <c r="F170" i="6"/>
  <c r="G170" i="6"/>
  <c r="H170" i="6"/>
  <c r="I170" i="6"/>
  <c r="J170" i="6"/>
  <c r="K170" i="6"/>
  <c r="L170" i="6"/>
  <c r="M170" i="6"/>
  <c r="N170" i="6"/>
  <c r="O170" i="6"/>
  <c r="P170" i="6"/>
  <c r="Q170" i="6"/>
  <c r="R170" i="6"/>
  <c r="S170" i="6"/>
  <c r="T170" i="6"/>
  <c r="B171" i="6"/>
  <c r="D171" i="6"/>
  <c r="E171" i="6"/>
  <c r="F171" i="6"/>
  <c r="G171" i="6"/>
  <c r="H171" i="6"/>
  <c r="I171" i="6"/>
  <c r="J171" i="6"/>
  <c r="K171" i="6"/>
  <c r="L171" i="6"/>
  <c r="M171" i="6"/>
  <c r="N171" i="6"/>
  <c r="O171" i="6"/>
  <c r="P171" i="6"/>
  <c r="Q171" i="6"/>
  <c r="R171" i="6"/>
  <c r="S171" i="6"/>
  <c r="T171" i="6"/>
  <c r="B172" i="6"/>
  <c r="D172" i="6"/>
  <c r="E172" i="6"/>
  <c r="F172" i="6"/>
  <c r="G172" i="6"/>
  <c r="H172" i="6"/>
  <c r="I172" i="6"/>
  <c r="J172" i="6"/>
  <c r="K172" i="6"/>
  <c r="L172" i="6"/>
  <c r="M172" i="6"/>
  <c r="N172" i="6"/>
  <c r="O172" i="6"/>
  <c r="P172" i="6"/>
  <c r="Q172" i="6"/>
  <c r="R172" i="6"/>
  <c r="S172" i="6"/>
  <c r="T172" i="6"/>
  <c r="B173" i="6"/>
  <c r="D173" i="6"/>
  <c r="E173" i="6"/>
  <c r="F173" i="6"/>
  <c r="G173" i="6"/>
  <c r="H173" i="6"/>
  <c r="I173" i="6"/>
  <c r="J173" i="6"/>
  <c r="K173" i="6"/>
  <c r="L173" i="6"/>
  <c r="M173" i="6"/>
  <c r="N173" i="6"/>
  <c r="O173" i="6"/>
  <c r="P173" i="6"/>
  <c r="Q173" i="6"/>
  <c r="R173" i="6"/>
  <c r="S173" i="6"/>
  <c r="T173" i="6"/>
  <c r="B174" i="6"/>
  <c r="D174" i="6"/>
  <c r="E174" i="6"/>
  <c r="F174" i="6"/>
  <c r="G174" i="6"/>
  <c r="H174" i="6"/>
  <c r="I174" i="6"/>
  <c r="J174" i="6"/>
  <c r="K174" i="6"/>
  <c r="L174" i="6"/>
  <c r="M174" i="6"/>
  <c r="N174" i="6"/>
  <c r="O174" i="6"/>
  <c r="P174" i="6"/>
  <c r="Q174" i="6"/>
  <c r="R174" i="6"/>
  <c r="S174" i="6"/>
  <c r="T174" i="6"/>
  <c r="B175" i="6"/>
  <c r="D175" i="6"/>
  <c r="E175" i="6"/>
  <c r="F175" i="6"/>
  <c r="G175" i="6"/>
  <c r="H175" i="6"/>
  <c r="I175" i="6"/>
  <c r="J175" i="6"/>
  <c r="K175" i="6"/>
  <c r="L175" i="6"/>
  <c r="M175" i="6"/>
  <c r="N175" i="6"/>
  <c r="O175" i="6"/>
  <c r="P175" i="6"/>
  <c r="Q175" i="6"/>
  <c r="R175" i="6"/>
  <c r="S175" i="6"/>
  <c r="T175" i="6"/>
  <c r="B176" i="6"/>
  <c r="D176" i="6"/>
  <c r="E176" i="6"/>
  <c r="F176" i="6"/>
  <c r="G176" i="6"/>
  <c r="H176" i="6"/>
  <c r="I176" i="6"/>
  <c r="J176" i="6"/>
  <c r="K176" i="6"/>
  <c r="L176" i="6"/>
  <c r="M176" i="6"/>
  <c r="N176" i="6"/>
  <c r="O176" i="6"/>
  <c r="P176" i="6"/>
  <c r="Q176" i="6"/>
  <c r="R176" i="6"/>
  <c r="S176" i="6"/>
  <c r="T176" i="6"/>
  <c r="B177" i="6"/>
  <c r="D177" i="6"/>
  <c r="E177" i="6"/>
  <c r="F177" i="6"/>
  <c r="G177" i="6"/>
  <c r="H177" i="6"/>
  <c r="I177" i="6"/>
  <c r="J177" i="6"/>
  <c r="K177" i="6"/>
  <c r="L177" i="6"/>
  <c r="M177" i="6"/>
  <c r="N177" i="6"/>
  <c r="O177" i="6"/>
  <c r="P177" i="6"/>
  <c r="Q177" i="6"/>
  <c r="R177" i="6"/>
  <c r="S177" i="6"/>
  <c r="T177" i="6"/>
  <c r="B178" i="6"/>
  <c r="D178" i="6"/>
  <c r="E178" i="6"/>
  <c r="F178" i="6"/>
  <c r="G178" i="6"/>
  <c r="H178" i="6"/>
  <c r="I178" i="6"/>
  <c r="J178" i="6"/>
  <c r="K178" i="6"/>
  <c r="L178" i="6"/>
  <c r="M178" i="6"/>
  <c r="N178" i="6"/>
  <c r="O178" i="6"/>
  <c r="P178" i="6"/>
  <c r="Q178" i="6"/>
  <c r="R178" i="6"/>
  <c r="S178" i="6"/>
  <c r="T178" i="6"/>
  <c r="B179" i="6"/>
  <c r="D179" i="6"/>
  <c r="E179" i="6"/>
  <c r="F179" i="6"/>
  <c r="G179" i="6"/>
  <c r="H179" i="6"/>
  <c r="I179" i="6"/>
  <c r="J179" i="6"/>
  <c r="K179" i="6"/>
  <c r="L179" i="6"/>
  <c r="M179" i="6"/>
  <c r="N179" i="6"/>
  <c r="O179" i="6"/>
  <c r="P179" i="6"/>
  <c r="Q179" i="6"/>
  <c r="R179" i="6"/>
  <c r="S179" i="6"/>
  <c r="T179" i="6"/>
  <c r="B180" i="6"/>
  <c r="D180" i="6"/>
  <c r="E180" i="6"/>
  <c r="F180" i="6"/>
  <c r="G180" i="6"/>
  <c r="H180" i="6"/>
  <c r="I180" i="6"/>
  <c r="J180" i="6"/>
  <c r="K180" i="6"/>
  <c r="L180" i="6"/>
  <c r="M180" i="6"/>
  <c r="N180" i="6"/>
  <c r="O180" i="6"/>
  <c r="P180" i="6"/>
  <c r="Q180" i="6"/>
  <c r="R180" i="6"/>
  <c r="S180" i="6"/>
  <c r="T180" i="6"/>
  <c r="B181" i="6"/>
  <c r="D181" i="6"/>
  <c r="E181" i="6"/>
  <c r="F181" i="6"/>
  <c r="G181" i="6"/>
  <c r="H181" i="6"/>
  <c r="I181" i="6"/>
  <c r="J181" i="6"/>
  <c r="K181" i="6"/>
  <c r="L181" i="6"/>
  <c r="M181" i="6"/>
  <c r="N181" i="6"/>
  <c r="O181" i="6"/>
  <c r="P181" i="6"/>
  <c r="Q181" i="6"/>
  <c r="R181" i="6"/>
  <c r="S181" i="6"/>
  <c r="T181" i="6"/>
  <c r="B182" i="6"/>
  <c r="D182" i="6"/>
  <c r="E182" i="6"/>
  <c r="F182" i="6"/>
  <c r="G182" i="6"/>
  <c r="H182" i="6"/>
  <c r="I182" i="6"/>
  <c r="J182" i="6"/>
  <c r="K182" i="6"/>
  <c r="L182" i="6"/>
  <c r="M182" i="6"/>
  <c r="N182" i="6"/>
  <c r="O182" i="6"/>
  <c r="P182" i="6"/>
  <c r="Q182" i="6"/>
  <c r="R182" i="6"/>
  <c r="S182" i="6"/>
  <c r="T182" i="6"/>
  <c r="B183" i="6"/>
  <c r="D183" i="6"/>
  <c r="E183" i="6"/>
  <c r="F183" i="6"/>
  <c r="G183" i="6"/>
  <c r="H183" i="6"/>
  <c r="I183" i="6"/>
  <c r="J183" i="6"/>
  <c r="K183" i="6"/>
  <c r="L183" i="6"/>
  <c r="M183" i="6"/>
  <c r="N183" i="6"/>
  <c r="O183" i="6"/>
  <c r="P183" i="6"/>
  <c r="Q183" i="6"/>
  <c r="R183" i="6"/>
  <c r="S183" i="6"/>
  <c r="T183" i="6"/>
  <c r="B184" i="6"/>
  <c r="D184" i="6"/>
  <c r="E184" i="6"/>
  <c r="F184" i="6"/>
  <c r="G184" i="6"/>
  <c r="H184" i="6"/>
  <c r="I184" i="6"/>
  <c r="J184" i="6"/>
  <c r="K184" i="6"/>
  <c r="L184" i="6"/>
  <c r="M184" i="6"/>
  <c r="N184" i="6"/>
  <c r="O184" i="6"/>
  <c r="P184" i="6"/>
  <c r="Q184" i="6"/>
  <c r="R184" i="6"/>
  <c r="S184" i="6"/>
  <c r="T184" i="6"/>
  <c r="B185" i="6"/>
  <c r="D185" i="6"/>
  <c r="E185" i="6"/>
  <c r="F185" i="6"/>
  <c r="G185" i="6"/>
  <c r="H185" i="6"/>
  <c r="I185" i="6"/>
  <c r="J185" i="6"/>
  <c r="K185" i="6"/>
  <c r="L185" i="6"/>
  <c r="M185" i="6"/>
  <c r="N185" i="6"/>
  <c r="O185" i="6"/>
  <c r="P185" i="6"/>
  <c r="Q185" i="6"/>
  <c r="R185" i="6"/>
  <c r="S185" i="6"/>
  <c r="T185" i="6"/>
  <c r="B186" i="6"/>
  <c r="D186" i="6"/>
  <c r="E186" i="6"/>
  <c r="F186" i="6"/>
  <c r="G186" i="6"/>
  <c r="H186" i="6"/>
  <c r="I186" i="6"/>
  <c r="J186" i="6"/>
  <c r="K186" i="6"/>
  <c r="L186" i="6"/>
  <c r="M186" i="6"/>
  <c r="N186" i="6"/>
  <c r="O186" i="6"/>
  <c r="P186" i="6"/>
  <c r="Q186" i="6"/>
  <c r="R186" i="6"/>
  <c r="S186" i="6"/>
  <c r="T186" i="6"/>
  <c r="B187" i="6"/>
  <c r="D187" i="6"/>
  <c r="E187" i="6"/>
  <c r="F187" i="6"/>
  <c r="G187" i="6"/>
  <c r="H187" i="6"/>
  <c r="I187" i="6"/>
  <c r="J187" i="6"/>
  <c r="K187" i="6"/>
  <c r="L187" i="6"/>
  <c r="M187" i="6"/>
  <c r="N187" i="6"/>
  <c r="O187" i="6"/>
  <c r="P187" i="6"/>
  <c r="Q187" i="6"/>
  <c r="R187" i="6"/>
  <c r="S187" i="6"/>
  <c r="T187" i="6"/>
  <c r="B188" i="6"/>
  <c r="D188" i="6"/>
  <c r="E188" i="6"/>
  <c r="F188" i="6"/>
  <c r="G188" i="6"/>
  <c r="H188" i="6"/>
  <c r="I188" i="6"/>
  <c r="J188" i="6"/>
  <c r="K188" i="6"/>
  <c r="L188" i="6"/>
  <c r="M188" i="6"/>
  <c r="N188" i="6"/>
  <c r="O188" i="6"/>
  <c r="P188" i="6"/>
  <c r="Q188" i="6"/>
  <c r="R188" i="6"/>
  <c r="S188" i="6"/>
  <c r="T188" i="6"/>
  <c r="B189" i="6"/>
  <c r="D189" i="6"/>
  <c r="E189" i="6"/>
  <c r="F189" i="6"/>
  <c r="G189" i="6"/>
  <c r="H189" i="6"/>
  <c r="I189" i="6"/>
  <c r="J189" i="6"/>
  <c r="K189" i="6"/>
  <c r="L189" i="6"/>
  <c r="M189" i="6"/>
  <c r="N189" i="6"/>
  <c r="O189" i="6"/>
  <c r="P189" i="6"/>
  <c r="Q189" i="6"/>
  <c r="R189" i="6"/>
  <c r="S189" i="6"/>
  <c r="T189" i="6"/>
  <c r="B190" i="6"/>
  <c r="D190" i="6"/>
  <c r="E190" i="6"/>
  <c r="F190" i="6"/>
  <c r="G190" i="6"/>
  <c r="H190" i="6"/>
  <c r="I190" i="6"/>
  <c r="J190" i="6"/>
  <c r="K190" i="6"/>
  <c r="L190" i="6"/>
  <c r="M190" i="6"/>
  <c r="N190" i="6"/>
  <c r="O190" i="6"/>
  <c r="P190" i="6"/>
  <c r="Q190" i="6"/>
  <c r="R190" i="6"/>
  <c r="S190" i="6"/>
  <c r="T190" i="6"/>
  <c r="B191" i="6"/>
  <c r="D191" i="6"/>
  <c r="E191" i="6"/>
  <c r="F191" i="6"/>
  <c r="G191" i="6"/>
  <c r="H191" i="6"/>
  <c r="I191" i="6"/>
  <c r="J191" i="6"/>
  <c r="K191" i="6"/>
  <c r="L191" i="6"/>
  <c r="M191" i="6"/>
  <c r="N191" i="6"/>
  <c r="O191" i="6"/>
  <c r="P191" i="6"/>
  <c r="Q191" i="6"/>
  <c r="R191" i="6"/>
  <c r="S191" i="6"/>
  <c r="T191" i="6"/>
  <c r="B192" i="6"/>
  <c r="D192" i="6"/>
  <c r="E192" i="6"/>
  <c r="F192" i="6"/>
  <c r="G192" i="6"/>
  <c r="H192" i="6"/>
  <c r="I192" i="6"/>
  <c r="J192" i="6"/>
  <c r="K192" i="6"/>
  <c r="L192" i="6"/>
  <c r="M192" i="6"/>
  <c r="N192" i="6"/>
  <c r="O192" i="6"/>
  <c r="P192" i="6"/>
  <c r="Q192" i="6"/>
  <c r="R192" i="6"/>
  <c r="S192" i="6"/>
  <c r="T192" i="6"/>
  <c r="B193" i="6"/>
  <c r="D193" i="6"/>
  <c r="E193" i="6"/>
  <c r="F193" i="6"/>
  <c r="G193" i="6"/>
  <c r="H193" i="6"/>
  <c r="I193" i="6"/>
  <c r="J193" i="6"/>
  <c r="K193" i="6"/>
  <c r="L193" i="6"/>
  <c r="M193" i="6"/>
  <c r="N193" i="6"/>
  <c r="O193" i="6"/>
  <c r="P193" i="6"/>
  <c r="Q193" i="6"/>
  <c r="R193" i="6"/>
  <c r="S193" i="6"/>
  <c r="T193" i="6"/>
  <c r="B194" i="6"/>
  <c r="D194" i="6"/>
  <c r="E194" i="6"/>
  <c r="F194" i="6"/>
  <c r="G194" i="6"/>
  <c r="H194" i="6"/>
  <c r="I194" i="6"/>
  <c r="J194" i="6"/>
  <c r="K194" i="6"/>
  <c r="L194" i="6"/>
  <c r="M194" i="6"/>
  <c r="N194" i="6"/>
  <c r="O194" i="6"/>
  <c r="P194" i="6"/>
  <c r="Q194" i="6"/>
  <c r="R194" i="6"/>
  <c r="S194" i="6"/>
  <c r="T194" i="6"/>
  <c r="B195" i="6"/>
  <c r="D195" i="6"/>
  <c r="E195" i="6"/>
  <c r="F195" i="6"/>
  <c r="G195" i="6"/>
  <c r="H195" i="6"/>
  <c r="I195" i="6"/>
  <c r="J195" i="6"/>
  <c r="K195" i="6"/>
  <c r="L195" i="6"/>
  <c r="M195" i="6"/>
  <c r="N195" i="6"/>
  <c r="O195" i="6"/>
  <c r="P195" i="6"/>
  <c r="Q195" i="6"/>
  <c r="R195" i="6"/>
  <c r="S195" i="6"/>
  <c r="T195" i="6"/>
  <c r="B196" i="6"/>
  <c r="D196" i="6"/>
  <c r="E196" i="6"/>
  <c r="F196" i="6"/>
  <c r="G196" i="6"/>
  <c r="H196" i="6"/>
  <c r="I196" i="6"/>
  <c r="J196" i="6"/>
  <c r="K196" i="6"/>
  <c r="L196" i="6"/>
  <c r="M196" i="6"/>
  <c r="N196" i="6"/>
  <c r="O196" i="6"/>
  <c r="P196" i="6"/>
  <c r="Q196" i="6"/>
  <c r="R196" i="6"/>
  <c r="S196" i="6"/>
  <c r="T196" i="6"/>
  <c r="B197" i="6"/>
  <c r="D197" i="6"/>
  <c r="E197" i="6"/>
  <c r="F197" i="6"/>
  <c r="G197" i="6"/>
  <c r="H197" i="6"/>
  <c r="I197" i="6"/>
  <c r="J197" i="6"/>
  <c r="K197" i="6"/>
  <c r="L197" i="6"/>
  <c r="M197" i="6"/>
  <c r="N197" i="6"/>
  <c r="O197" i="6"/>
  <c r="P197" i="6"/>
  <c r="Q197" i="6"/>
  <c r="R197" i="6"/>
  <c r="S197" i="6"/>
  <c r="T197" i="6"/>
  <c r="B198" i="6"/>
  <c r="D198" i="6"/>
  <c r="E198" i="6"/>
  <c r="F198" i="6"/>
  <c r="G198" i="6"/>
  <c r="H198" i="6"/>
  <c r="I198" i="6"/>
  <c r="J198" i="6"/>
  <c r="K198" i="6"/>
  <c r="L198" i="6"/>
  <c r="M198" i="6"/>
  <c r="N198" i="6"/>
  <c r="O198" i="6"/>
  <c r="P198" i="6"/>
  <c r="Q198" i="6"/>
  <c r="R198" i="6"/>
  <c r="S198" i="6"/>
  <c r="T198" i="6"/>
  <c r="B199" i="6"/>
  <c r="D199" i="6"/>
  <c r="E199" i="6"/>
  <c r="F199" i="6"/>
  <c r="G199" i="6"/>
  <c r="H199" i="6"/>
  <c r="I199" i="6"/>
  <c r="J199" i="6"/>
  <c r="K199" i="6"/>
  <c r="L199" i="6"/>
  <c r="M199" i="6"/>
  <c r="N199" i="6"/>
  <c r="O199" i="6"/>
  <c r="P199" i="6"/>
  <c r="Q199" i="6"/>
  <c r="R199" i="6"/>
  <c r="S199" i="6"/>
  <c r="T199" i="6"/>
  <c r="B200" i="6"/>
  <c r="D200" i="6"/>
  <c r="E200" i="6"/>
  <c r="F200" i="6"/>
  <c r="G200" i="6"/>
  <c r="H200" i="6"/>
  <c r="I200" i="6"/>
  <c r="J200" i="6"/>
  <c r="K200" i="6"/>
  <c r="L200" i="6"/>
  <c r="M200" i="6"/>
  <c r="N200" i="6"/>
  <c r="O200" i="6"/>
  <c r="P200" i="6"/>
  <c r="Q200" i="6"/>
  <c r="R200" i="6"/>
  <c r="S200" i="6"/>
  <c r="T200" i="6"/>
  <c r="B201" i="6"/>
  <c r="D201" i="6"/>
  <c r="E201" i="6"/>
  <c r="F201" i="6"/>
  <c r="G201" i="6"/>
  <c r="H201" i="6"/>
  <c r="I201" i="6"/>
  <c r="J201" i="6"/>
  <c r="K201" i="6"/>
  <c r="L201" i="6"/>
  <c r="M201" i="6"/>
  <c r="N201" i="6"/>
  <c r="O201" i="6"/>
  <c r="P201" i="6"/>
  <c r="Q201" i="6"/>
  <c r="R201" i="6"/>
  <c r="S201" i="6"/>
  <c r="T201" i="6"/>
  <c r="B202" i="6"/>
  <c r="D202" i="6"/>
  <c r="E202" i="6"/>
  <c r="F202" i="6"/>
  <c r="G202" i="6"/>
  <c r="H202" i="6"/>
  <c r="I202" i="6"/>
  <c r="J202" i="6"/>
  <c r="K202" i="6"/>
  <c r="L202" i="6"/>
  <c r="M202" i="6"/>
  <c r="N202" i="6"/>
  <c r="O202" i="6"/>
  <c r="P202" i="6"/>
  <c r="Q202" i="6"/>
  <c r="R202" i="6"/>
  <c r="S202" i="6"/>
  <c r="T202" i="6"/>
  <c r="B203" i="6"/>
  <c r="D203" i="6"/>
  <c r="E203" i="6"/>
  <c r="F203" i="6"/>
  <c r="G203" i="6"/>
  <c r="H203" i="6"/>
  <c r="I203" i="6"/>
  <c r="J203" i="6"/>
  <c r="K203" i="6"/>
  <c r="L203" i="6"/>
  <c r="M203" i="6"/>
  <c r="N203" i="6"/>
  <c r="O203" i="6"/>
  <c r="P203" i="6"/>
  <c r="Q203" i="6"/>
  <c r="R203" i="6"/>
  <c r="S203" i="6"/>
  <c r="T203" i="6"/>
  <c r="B204" i="6"/>
  <c r="D204" i="6"/>
  <c r="E204" i="6"/>
  <c r="F204" i="6"/>
  <c r="G204" i="6"/>
  <c r="H204" i="6"/>
  <c r="I204" i="6"/>
  <c r="J204" i="6"/>
  <c r="K204" i="6"/>
  <c r="L204" i="6"/>
  <c r="M204" i="6"/>
  <c r="N204" i="6"/>
  <c r="O204" i="6"/>
  <c r="P204" i="6"/>
  <c r="Q204" i="6"/>
  <c r="R204" i="6"/>
  <c r="S204" i="6"/>
  <c r="T204" i="6"/>
  <c r="B205" i="6"/>
  <c r="D205" i="6"/>
  <c r="E205" i="6"/>
  <c r="F205" i="6"/>
  <c r="G205" i="6"/>
  <c r="H205" i="6"/>
  <c r="I205" i="6"/>
  <c r="J205" i="6"/>
  <c r="K205" i="6"/>
  <c r="L205" i="6"/>
  <c r="M205" i="6"/>
  <c r="N205" i="6"/>
  <c r="O205" i="6"/>
  <c r="P205" i="6"/>
  <c r="Q205" i="6"/>
  <c r="R205" i="6"/>
  <c r="S205" i="6"/>
  <c r="T205" i="6"/>
  <c r="B206" i="6"/>
  <c r="D206" i="6"/>
  <c r="E206" i="6"/>
  <c r="F206" i="6"/>
  <c r="G206" i="6"/>
  <c r="H206" i="6"/>
  <c r="I206" i="6"/>
  <c r="J206" i="6"/>
  <c r="K206" i="6"/>
  <c r="L206" i="6"/>
  <c r="M206" i="6"/>
  <c r="N206" i="6"/>
  <c r="O206" i="6"/>
  <c r="P206" i="6"/>
  <c r="Q206" i="6"/>
  <c r="R206" i="6"/>
  <c r="S206" i="6"/>
  <c r="T206" i="6"/>
  <c r="B207" i="6"/>
  <c r="D207" i="6"/>
  <c r="E207" i="6"/>
  <c r="F207" i="6"/>
  <c r="G207" i="6"/>
  <c r="H207" i="6"/>
  <c r="I207" i="6"/>
  <c r="J207" i="6"/>
  <c r="K207" i="6"/>
  <c r="L207" i="6"/>
  <c r="M207" i="6"/>
  <c r="N207" i="6"/>
  <c r="O207" i="6"/>
  <c r="P207" i="6"/>
  <c r="Q207" i="6"/>
  <c r="R207" i="6"/>
  <c r="S207" i="6"/>
  <c r="T207" i="6"/>
  <c r="B208" i="6"/>
  <c r="D208" i="6"/>
  <c r="E208" i="6"/>
  <c r="F208" i="6"/>
  <c r="G208" i="6"/>
  <c r="H208" i="6"/>
  <c r="I208" i="6"/>
  <c r="J208" i="6"/>
  <c r="K208" i="6"/>
  <c r="L208" i="6"/>
  <c r="M208" i="6"/>
  <c r="N208" i="6"/>
  <c r="O208" i="6"/>
  <c r="P208" i="6"/>
  <c r="Q208" i="6"/>
  <c r="R208" i="6"/>
  <c r="S208" i="6"/>
  <c r="T208" i="6"/>
  <c r="B209" i="6"/>
  <c r="D209" i="6"/>
  <c r="E209" i="6"/>
  <c r="F209" i="6"/>
  <c r="G209" i="6"/>
  <c r="H209" i="6"/>
  <c r="I209" i="6"/>
  <c r="J209" i="6"/>
  <c r="K209" i="6"/>
  <c r="L209" i="6"/>
  <c r="M209" i="6"/>
  <c r="N209" i="6"/>
  <c r="O209" i="6"/>
  <c r="P209" i="6"/>
  <c r="Q209" i="6"/>
  <c r="R209" i="6"/>
  <c r="S209" i="6"/>
  <c r="T209" i="6"/>
  <c r="B210" i="6"/>
  <c r="D210" i="6"/>
  <c r="E210" i="6"/>
  <c r="F210" i="6"/>
  <c r="G210" i="6"/>
  <c r="H210" i="6"/>
  <c r="I210" i="6"/>
  <c r="J210" i="6"/>
  <c r="K210" i="6"/>
  <c r="L210" i="6"/>
  <c r="M210" i="6"/>
  <c r="N210" i="6"/>
  <c r="O210" i="6"/>
  <c r="P210" i="6"/>
  <c r="Q210" i="6"/>
  <c r="R210" i="6"/>
  <c r="S210" i="6"/>
  <c r="T210" i="6"/>
  <c r="B211" i="6"/>
  <c r="D211" i="6"/>
  <c r="E211" i="6"/>
  <c r="F211" i="6"/>
  <c r="G211" i="6"/>
  <c r="H211" i="6"/>
  <c r="I211" i="6"/>
  <c r="J211" i="6"/>
  <c r="K211" i="6"/>
  <c r="L211" i="6"/>
  <c r="M211" i="6"/>
  <c r="N211" i="6"/>
  <c r="O211" i="6"/>
  <c r="P211" i="6"/>
  <c r="Q211" i="6"/>
  <c r="R211" i="6"/>
  <c r="S211" i="6"/>
  <c r="T211" i="6"/>
  <c r="B212" i="6"/>
  <c r="D212" i="6"/>
  <c r="E212" i="6"/>
  <c r="F212" i="6"/>
  <c r="G212" i="6"/>
  <c r="H212" i="6"/>
  <c r="I212" i="6"/>
  <c r="J212" i="6"/>
  <c r="K212" i="6"/>
  <c r="L212" i="6"/>
  <c r="M212" i="6"/>
  <c r="N212" i="6"/>
  <c r="O212" i="6"/>
  <c r="P212" i="6"/>
  <c r="Q212" i="6"/>
  <c r="R212" i="6"/>
  <c r="S212" i="6"/>
  <c r="T212" i="6"/>
  <c r="B213" i="6"/>
  <c r="D213" i="6"/>
  <c r="E213" i="6"/>
  <c r="F213" i="6"/>
  <c r="G213" i="6"/>
  <c r="H213" i="6"/>
  <c r="I213" i="6"/>
  <c r="J213" i="6"/>
  <c r="K213" i="6"/>
  <c r="L213" i="6"/>
  <c r="M213" i="6"/>
  <c r="N213" i="6"/>
  <c r="O213" i="6"/>
  <c r="P213" i="6"/>
  <c r="Q213" i="6"/>
  <c r="R213" i="6"/>
  <c r="S213" i="6"/>
  <c r="T213" i="6"/>
  <c r="B214" i="6"/>
  <c r="D214" i="6"/>
  <c r="E214" i="6"/>
  <c r="F214" i="6"/>
  <c r="G214" i="6"/>
  <c r="H214" i="6"/>
  <c r="I214" i="6"/>
  <c r="J214" i="6"/>
  <c r="K214" i="6"/>
  <c r="L214" i="6"/>
  <c r="M214" i="6"/>
  <c r="N214" i="6"/>
  <c r="O214" i="6"/>
  <c r="P214" i="6"/>
  <c r="Q214" i="6"/>
  <c r="R214" i="6"/>
  <c r="S214" i="6"/>
  <c r="T214" i="6"/>
  <c r="B215" i="6"/>
  <c r="D215" i="6"/>
  <c r="E215" i="6"/>
  <c r="F215" i="6"/>
  <c r="G215" i="6"/>
  <c r="H215" i="6"/>
  <c r="I215" i="6"/>
  <c r="J215" i="6"/>
  <c r="K215" i="6"/>
  <c r="L215" i="6"/>
  <c r="M215" i="6"/>
  <c r="N215" i="6"/>
  <c r="O215" i="6"/>
  <c r="P215" i="6"/>
  <c r="Q215" i="6"/>
  <c r="R215" i="6"/>
  <c r="S215" i="6"/>
  <c r="T215" i="6"/>
  <c r="B216" i="6"/>
  <c r="D216" i="6"/>
  <c r="E216" i="6"/>
  <c r="F216" i="6"/>
  <c r="G216" i="6"/>
  <c r="H216" i="6"/>
  <c r="I216" i="6"/>
  <c r="J216" i="6"/>
  <c r="K216" i="6"/>
  <c r="L216" i="6"/>
  <c r="M216" i="6"/>
  <c r="N216" i="6"/>
  <c r="O216" i="6"/>
  <c r="P216" i="6"/>
  <c r="Q216" i="6"/>
  <c r="R216" i="6"/>
  <c r="S216" i="6"/>
  <c r="T216" i="6"/>
  <c r="B217" i="6"/>
  <c r="D217" i="6"/>
  <c r="E217" i="6"/>
  <c r="F217" i="6"/>
  <c r="G217" i="6"/>
  <c r="H217" i="6"/>
  <c r="I217" i="6"/>
  <c r="J217" i="6"/>
  <c r="K217" i="6"/>
  <c r="L217" i="6"/>
  <c r="M217" i="6"/>
  <c r="N217" i="6"/>
  <c r="O217" i="6"/>
  <c r="P217" i="6"/>
  <c r="Q217" i="6"/>
  <c r="R217" i="6"/>
  <c r="S217" i="6"/>
  <c r="T217" i="6"/>
  <c r="B218" i="6"/>
  <c r="D218" i="6"/>
  <c r="E218" i="6"/>
  <c r="F218" i="6"/>
  <c r="G218" i="6"/>
  <c r="H218" i="6"/>
  <c r="I218" i="6"/>
  <c r="J218" i="6"/>
  <c r="K218" i="6"/>
  <c r="L218" i="6"/>
  <c r="M218" i="6"/>
  <c r="N218" i="6"/>
  <c r="O218" i="6"/>
  <c r="P218" i="6"/>
  <c r="Q218" i="6"/>
  <c r="R218" i="6"/>
  <c r="S218" i="6"/>
  <c r="T218" i="6"/>
  <c r="B219" i="6"/>
  <c r="D219" i="6"/>
  <c r="E219" i="6"/>
  <c r="F219" i="6"/>
  <c r="G219" i="6"/>
  <c r="H219" i="6"/>
  <c r="I219" i="6"/>
  <c r="J219" i="6"/>
  <c r="K219" i="6"/>
  <c r="L219" i="6"/>
  <c r="M219" i="6"/>
  <c r="N219" i="6"/>
  <c r="O219" i="6"/>
  <c r="P219" i="6"/>
  <c r="Q219" i="6"/>
  <c r="R219" i="6"/>
  <c r="S219" i="6"/>
  <c r="T219" i="6"/>
  <c r="B220" i="6"/>
  <c r="D220" i="6"/>
  <c r="E220" i="6"/>
  <c r="F220" i="6"/>
  <c r="G220" i="6"/>
  <c r="H220" i="6"/>
  <c r="I220" i="6"/>
  <c r="J220" i="6"/>
  <c r="K220" i="6"/>
  <c r="L220" i="6"/>
  <c r="M220" i="6"/>
  <c r="N220" i="6"/>
  <c r="O220" i="6"/>
  <c r="P220" i="6"/>
  <c r="Q220" i="6"/>
  <c r="R220" i="6"/>
  <c r="S220" i="6"/>
  <c r="T220" i="6"/>
  <c r="B221" i="6"/>
  <c r="D221" i="6"/>
  <c r="E221" i="6"/>
  <c r="F221" i="6"/>
  <c r="G221" i="6"/>
  <c r="H221" i="6"/>
  <c r="I221" i="6"/>
  <c r="J221" i="6"/>
  <c r="K221" i="6"/>
  <c r="L221" i="6"/>
  <c r="M221" i="6"/>
  <c r="N221" i="6"/>
  <c r="O221" i="6"/>
  <c r="P221" i="6"/>
  <c r="Q221" i="6"/>
  <c r="R221" i="6"/>
  <c r="S221" i="6"/>
  <c r="T221" i="6"/>
  <c r="B222" i="6"/>
  <c r="D222" i="6"/>
  <c r="E222" i="6"/>
  <c r="F222" i="6"/>
  <c r="G222" i="6"/>
  <c r="H222" i="6"/>
  <c r="I222" i="6"/>
  <c r="J222" i="6"/>
  <c r="K222" i="6"/>
  <c r="L222" i="6"/>
  <c r="M222" i="6"/>
  <c r="N222" i="6"/>
  <c r="O222" i="6"/>
  <c r="P222" i="6"/>
  <c r="Q222" i="6"/>
  <c r="R222" i="6"/>
  <c r="S222" i="6"/>
  <c r="T222" i="6"/>
  <c r="B223" i="6"/>
  <c r="D223" i="6"/>
  <c r="E223" i="6"/>
  <c r="F223" i="6"/>
  <c r="G223" i="6"/>
  <c r="H223" i="6"/>
  <c r="I223" i="6"/>
  <c r="J223" i="6"/>
  <c r="K223" i="6"/>
  <c r="L223" i="6"/>
  <c r="M223" i="6"/>
  <c r="N223" i="6"/>
  <c r="O223" i="6"/>
  <c r="P223" i="6"/>
  <c r="Q223" i="6"/>
  <c r="R223" i="6"/>
  <c r="S223" i="6"/>
  <c r="T223" i="6"/>
  <c r="B224" i="6"/>
  <c r="D224" i="6"/>
  <c r="E224" i="6"/>
  <c r="F224" i="6"/>
  <c r="G224" i="6"/>
  <c r="H224" i="6"/>
  <c r="I224" i="6"/>
  <c r="J224" i="6"/>
  <c r="K224" i="6"/>
  <c r="L224" i="6"/>
  <c r="M224" i="6"/>
  <c r="N224" i="6"/>
  <c r="O224" i="6"/>
  <c r="P224" i="6"/>
  <c r="Q224" i="6"/>
  <c r="R224" i="6"/>
  <c r="S224" i="6"/>
  <c r="T224" i="6"/>
  <c r="B225" i="6"/>
  <c r="D225" i="6"/>
  <c r="E225" i="6"/>
  <c r="F225" i="6"/>
  <c r="G225" i="6"/>
  <c r="H225" i="6"/>
  <c r="I225" i="6"/>
  <c r="J225" i="6"/>
  <c r="K225" i="6"/>
  <c r="L225" i="6"/>
  <c r="M225" i="6"/>
  <c r="N225" i="6"/>
  <c r="O225" i="6"/>
  <c r="P225" i="6"/>
  <c r="Q225" i="6"/>
  <c r="R225" i="6"/>
  <c r="S225" i="6"/>
  <c r="T225" i="6"/>
  <c r="B226" i="6"/>
  <c r="D226" i="6"/>
  <c r="E226" i="6"/>
  <c r="F226" i="6"/>
  <c r="G226" i="6"/>
  <c r="H226" i="6"/>
  <c r="I226" i="6"/>
  <c r="J226" i="6"/>
  <c r="K226" i="6"/>
  <c r="L226" i="6"/>
  <c r="M226" i="6"/>
  <c r="N226" i="6"/>
  <c r="O226" i="6"/>
  <c r="P226" i="6"/>
  <c r="Q226" i="6"/>
  <c r="R226" i="6"/>
  <c r="S226" i="6"/>
  <c r="T226" i="6"/>
  <c r="B227" i="6"/>
  <c r="D227" i="6"/>
  <c r="E227" i="6"/>
  <c r="F227" i="6"/>
  <c r="G227" i="6"/>
  <c r="H227" i="6"/>
  <c r="I227" i="6"/>
  <c r="J227" i="6"/>
  <c r="K227" i="6"/>
  <c r="L227" i="6"/>
  <c r="M227" i="6"/>
  <c r="N227" i="6"/>
  <c r="O227" i="6"/>
  <c r="P227" i="6"/>
  <c r="Q227" i="6"/>
  <c r="R227" i="6"/>
  <c r="S227" i="6"/>
  <c r="T227" i="6"/>
  <c r="B228" i="6"/>
  <c r="D228" i="6"/>
  <c r="E228" i="6"/>
  <c r="F228" i="6"/>
  <c r="G228" i="6"/>
  <c r="H228" i="6"/>
  <c r="I228" i="6"/>
  <c r="J228" i="6"/>
  <c r="K228" i="6"/>
  <c r="L228" i="6"/>
  <c r="M228" i="6"/>
  <c r="N228" i="6"/>
  <c r="O228" i="6"/>
  <c r="P228" i="6"/>
  <c r="Q228" i="6"/>
  <c r="R228" i="6"/>
  <c r="S228" i="6"/>
  <c r="T228" i="6"/>
  <c r="B229" i="6"/>
  <c r="D229" i="6"/>
  <c r="E229" i="6"/>
  <c r="F229" i="6"/>
  <c r="G229" i="6"/>
  <c r="H229" i="6"/>
  <c r="I229" i="6"/>
  <c r="J229" i="6"/>
  <c r="K229" i="6"/>
  <c r="L229" i="6"/>
  <c r="M229" i="6"/>
  <c r="N229" i="6"/>
  <c r="O229" i="6"/>
  <c r="P229" i="6"/>
  <c r="Q229" i="6"/>
  <c r="R229" i="6"/>
  <c r="S229" i="6"/>
  <c r="T229" i="6"/>
  <c r="B230" i="6"/>
  <c r="D230" i="6"/>
  <c r="E230" i="6"/>
  <c r="F230" i="6"/>
  <c r="G230" i="6"/>
  <c r="H230" i="6"/>
  <c r="I230" i="6"/>
  <c r="J230" i="6"/>
  <c r="K230" i="6"/>
  <c r="L230" i="6"/>
  <c r="M230" i="6"/>
  <c r="N230" i="6"/>
  <c r="O230" i="6"/>
  <c r="P230" i="6"/>
  <c r="Q230" i="6"/>
  <c r="R230" i="6"/>
  <c r="S230" i="6"/>
  <c r="T230" i="6"/>
  <c r="B231" i="6"/>
  <c r="D231" i="6"/>
  <c r="E231" i="6"/>
  <c r="F231" i="6"/>
  <c r="G231" i="6"/>
  <c r="H231" i="6"/>
  <c r="I231" i="6"/>
  <c r="J231" i="6"/>
  <c r="K231" i="6"/>
  <c r="L231" i="6"/>
  <c r="M231" i="6"/>
  <c r="N231" i="6"/>
  <c r="O231" i="6"/>
  <c r="P231" i="6"/>
  <c r="Q231" i="6"/>
  <c r="R231" i="6"/>
  <c r="S231" i="6"/>
  <c r="T231" i="6"/>
  <c r="B232" i="6"/>
  <c r="D232" i="6"/>
  <c r="E232" i="6"/>
  <c r="F232" i="6"/>
  <c r="G232" i="6"/>
  <c r="H232" i="6"/>
  <c r="I232" i="6"/>
  <c r="J232" i="6"/>
  <c r="K232" i="6"/>
  <c r="L232" i="6"/>
  <c r="M232" i="6"/>
  <c r="N232" i="6"/>
  <c r="O232" i="6"/>
  <c r="P232" i="6"/>
  <c r="Q232" i="6"/>
  <c r="R232" i="6"/>
  <c r="S232" i="6"/>
  <c r="T232" i="6"/>
  <c r="B233" i="6"/>
  <c r="D233" i="6"/>
  <c r="E233" i="6"/>
  <c r="F233" i="6"/>
  <c r="G233" i="6"/>
  <c r="H233" i="6"/>
  <c r="I233" i="6"/>
  <c r="J233" i="6"/>
  <c r="K233" i="6"/>
  <c r="L233" i="6"/>
  <c r="M233" i="6"/>
  <c r="N233" i="6"/>
  <c r="O233" i="6"/>
  <c r="P233" i="6"/>
  <c r="Q233" i="6"/>
  <c r="R233" i="6"/>
  <c r="S233" i="6"/>
  <c r="T233" i="6"/>
  <c r="B234" i="6"/>
  <c r="D234" i="6"/>
  <c r="E234" i="6"/>
  <c r="F234" i="6"/>
  <c r="G234" i="6"/>
  <c r="H234" i="6"/>
  <c r="I234" i="6"/>
  <c r="J234" i="6"/>
  <c r="K234" i="6"/>
  <c r="L234" i="6"/>
  <c r="M234" i="6"/>
  <c r="N234" i="6"/>
  <c r="O234" i="6"/>
  <c r="P234" i="6"/>
  <c r="Q234" i="6"/>
  <c r="R234" i="6"/>
  <c r="S234" i="6"/>
  <c r="T234" i="6"/>
  <c r="B235" i="6"/>
  <c r="D235" i="6"/>
  <c r="E235" i="6"/>
  <c r="F235" i="6"/>
  <c r="G235" i="6"/>
  <c r="H235" i="6"/>
  <c r="I235" i="6"/>
  <c r="J235" i="6"/>
  <c r="K235" i="6"/>
  <c r="L235" i="6"/>
  <c r="M235" i="6"/>
  <c r="N235" i="6"/>
  <c r="O235" i="6"/>
  <c r="P235" i="6"/>
  <c r="Q235" i="6"/>
  <c r="R235" i="6"/>
  <c r="S235" i="6"/>
  <c r="T235" i="6"/>
  <c r="B236" i="6"/>
  <c r="D236" i="6"/>
  <c r="E236" i="6"/>
  <c r="F236" i="6"/>
  <c r="G236" i="6"/>
  <c r="H236" i="6"/>
  <c r="I236" i="6"/>
  <c r="J236" i="6"/>
  <c r="K236" i="6"/>
  <c r="L236" i="6"/>
  <c r="M236" i="6"/>
  <c r="N236" i="6"/>
  <c r="O236" i="6"/>
  <c r="P236" i="6"/>
  <c r="Q236" i="6"/>
  <c r="R236" i="6"/>
  <c r="S236" i="6"/>
  <c r="T236" i="6"/>
  <c r="B237" i="6"/>
  <c r="D237" i="6"/>
  <c r="E237" i="6"/>
  <c r="F237" i="6"/>
  <c r="G237" i="6"/>
  <c r="H237" i="6"/>
  <c r="I237" i="6"/>
  <c r="J237" i="6"/>
  <c r="K237" i="6"/>
  <c r="L237" i="6"/>
  <c r="M237" i="6"/>
  <c r="N237" i="6"/>
  <c r="O237" i="6"/>
  <c r="P237" i="6"/>
  <c r="Q237" i="6"/>
  <c r="R237" i="6"/>
  <c r="S237" i="6"/>
  <c r="T237" i="6"/>
  <c r="B238" i="6"/>
  <c r="D238" i="6"/>
  <c r="E238" i="6"/>
  <c r="F238" i="6"/>
  <c r="G238" i="6"/>
  <c r="H238" i="6"/>
  <c r="I238" i="6"/>
  <c r="J238" i="6"/>
  <c r="K238" i="6"/>
  <c r="L238" i="6"/>
  <c r="M238" i="6"/>
  <c r="N238" i="6"/>
  <c r="O238" i="6"/>
  <c r="P238" i="6"/>
  <c r="Q238" i="6"/>
  <c r="R238" i="6"/>
  <c r="S238" i="6"/>
  <c r="T238" i="6"/>
  <c r="B239" i="6"/>
  <c r="D239" i="6"/>
  <c r="E239" i="6"/>
  <c r="F239" i="6"/>
  <c r="G239" i="6"/>
  <c r="H239" i="6"/>
  <c r="I239" i="6"/>
  <c r="J239" i="6"/>
  <c r="K239" i="6"/>
  <c r="L239" i="6"/>
  <c r="M239" i="6"/>
  <c r="N239" i="6"/>
  <c r="O239" i="6"/>
  <c r="P239" i="6"/>
  <c r="Q239" i="6"/>
  <c r="R239" i="6"/>
  <c r="S239" i="6"/>
  <c r="T239" i="6"/>
  <c r="B240" i="6"/>
  <c r="D240" i="6"/>
  <c r="E240" i="6"/>
  <c r="F240" i="6"/>
  <c r="G240" i="6"/>
  <c r="H240" i="6"/>
  <c r="I240" i="6"/>
  <c r="J240" i="6"/>
  <c r="K240" i="6"/>
  <c r="L240" i="6"/>
  <c r="M240" i="6"/>
  <c r="N240" i="6"/>
  <c r="O240" i="6"/>
  <c r="P240" i="6"/>
  <c r="Q240" i="6"/>
  <c r="R240" i="6"/>
  <c r="S240" i="6"/>
  <c r="T240" i="6"/>
  <c r="B241" i="6"/>
  <c r="D241" i="6"/>
  <c r="E241" i="6"/>
  <c r="F241" i="6"/>
  <c r="G241" i="6"/>
  <c r="H241" i="6"/>
  <c r="I241" i="6"/>
  <c r="J241" i="6"/>
  <c r="K241" i="6"/>
  <c r="L241" i="6"/>
  <c r="M241" i="6"/>
  <c r="N241" i="6"/>
  <c r="O241" i="6"/>
  <c r="P241" i="6"/>
  <c r="Q241" i="6"/>
  <c r="R241" i="6"/>
  <c r="S241" i="6"/>
  <c r="T241" i="6"/>
  <c r="B242" i="6"/>
  <c r="D242" i="6"/>
  <c r="E242" i="6"/>
  <c r="F242" i="6"/>
  <c r="G242" i="6"/>
  <c r="H242" i="6"/>
  <c r="I242" i="6"/>
  <c r="J242" i="6"/>
  <c r="K242" i="6"/>
  <c r="L242" i="6"/>
  <c r="M242" i="6"/>
  <c r="N242" i="6"/>
  <c r="O242" i="6"/>
  <c r="P242" i="6"/>
  <c r="Q242" i="6"/>
  <c r="R242" i="6"/>
  <c r="S242" i="6"/>
  <c r="T242" i="6"/>
  <c r="B243" i="6"/>
  <c r="D243" i="6"/>
  <c r="E243" i="6"/>
  <c r="F243" i="6"/>
  <c r="G243" i="6"/>
  <c r="H243" i="6"/>
  <c r="I243" i="6"/>
  <c r="J243" i="6"/>
  <c r="K243" i="6"/>
  <c r="L243" i="6"/>
  <c r="M243" i="6"/>
  <c r="N243" i="6"/>
  <c r="O243" i="6"/>
  <c r="P243" i="6"/>
  <c r="Q243" i="6"/>
  <c r="R243" i="6"/>
  <c r="S243" i="6"/>
  <c r="T243" i="6"/>
  <c r="B244" i="6"/>
  <c r="D244" i="6"/>
  <c r="E244" i="6"/>
  <c r="F244" i="6"/>
  <c r="G244" i="6"/>
  <c r="H244" i="6"/>
  <c r="I244" i="6"/>
  <c r="J244" i="6"/>
  <c r="K244" i="6"/>
  <c r="L244" i="6"/>
  <c r="M244" i="6"/>
  <c r="N244" i="6"/>
  <c r="O244" i="6"/>
  <c r="P244" i="6"/>
  <c r="Q244" i="6"/>
  <c r="R244" i="6"/>
  <c r="S244" i="6"/>
  <c r="T244" i="6"/>
  <c r="B245" i="6"/>
  <c r="D245" i="6"/>
  <c r="E245" i="6"/>
  <c r="F245" i="6"/>
  <c r="G245" i="6"/>
  <c r="H245" i="6"/>
  <c r="I245" i="6"/>
  <c r="J245" i="6"/>
  <c r="K245" i="6"/>
  <c r="L245" i="6"/>
  <c r="M245" i="6"/>
  <c r="N245" i="6"/>
  <c r="O245" i="6"/>
  <c r="P245" i="6"/>
  <c r="Q245" i="6"/>
  <c r="R245" i="6"/>
  <c r="S245" i="6"/>
  <c r="T245" i="6"/>
  <c r="B246" i="6"/>
  <c r="D246" i="6"/>
  <c r="E246" i="6"/>
  <c r="F246" i="6"/>
  <c r="G246" i="6"/>
  <c r="H246" i="6"/>
  <c r="I246" i="6"/>
  <c r="J246" i="6"/>
  <c r="K246" i="6"/>
  <c r="L246" i="6"/>
  <c r="M246" i="6"/>
  <c r="N246" i="6"/>
  <c r="O246" i="6"/>
  <c r="P246" i="6"/>
  <c r="Q246" i="6"/>
  <c r="R246" i="6"/>
  <c r="S246" i="6"/>
  <c r="T246" i="6"/>
  <c r="B247" i="6"/>
  <c r="D247" i="6"/>
  <c r="E247" i="6"/>
  <c r="F247" i="6"/>
  <c r="G247" i="6"/>
  <c r="H247" i="6"/>
  <c r="I247" i="6"/>
  <c r="J247" i="6"/>
  <c r="K247" i="6"/>
  <c r="L247" i="6"/>
  <c r="M247" i="6"/>
  <c r="N247" i="6"/>
  <c r="O247" i="6"/>
  <c r="P247" i="6"/>
  <c r="Q247" i="6"/>
  <c r="R247" i="6"/>
  <c r="S247" i="6"/>
  <c r="T247" i="6"/>
  <c r="B248" i="6"/>
  <c r="D248" i="6"/>
  <c r="E248" i="6"/>
  <c r="F248" i="6"/>
  <c r="G248" i="6"/>
  <c r="H248" i="6"/>
  <c r="I248" i="6"/>
  <c r="J248" i="6"/>
  <c r="K248" i="6"/>
  <c r="L248" i="6"/>
  <c r="M248" i="6"/>
  <c r="N248" i="6"/>
  <c r="O248" i="6"/>
  <c r="P248" i="6"/>
  <c r="Q248" i="6"/>
  <c r="R248" i="6"/>
  <c r="S248" i="6"/>
  <c r="T248" i="6"/>
  <c r="B249" i="6"/>
  <c r="D249" i="6"/>
  <c r="E249" i="6"/>
  <c r="F249" i="6"/>
  <c r="G249" i="6"/>
  <c r="H249" i="6"/>
  <c r="I249" i="6"/>
  <c r="J249" i="6"/>
  <c r="K249" i="6"/>
  <c r="L249" i="6"/>
  <c r="M249" i="6"/>
  <c r="N249" i="6"/>
  <c r="O249" i="6"/>
  <c r="P249" i="6"/>
  <c r="Q249" i="6"/>
  <c r="R249" i="6"/>
  <c r="S249" i="6"/>
  <c r="T249" i="6"/>
  <c r="B250" i="6"/>
  <c r="D250" i="6"/>
  <c r="E250" i="6"/>
  <c r="F250" i="6"/>
  <c r="G250" i="6"/>
  <c r="H250" i="6"/>
  <c r="I250" i="6"/>
  <c r="J250" i="6"/>
  <c r="K250" i="6"/>
  <c r="L250" i="6"/>
  <c r="M250" i="6"/>
  <c r="N250" i="6"/>
  <c r="O250" i="6"/>
  <c r="P250" i="6"/>
  <c r="Q250" i="6"/>
  <c r="R250" i="6"/>
  <c r="S250" i="6"/>
  <c r="T250" i="6"/>
  <c r="B251" i="6"/>
  <c r="D251" i="6"/>
  <c r="E251" i="6"/>
  <c r="F251" i="6"/>
  <c r="G251" i="6"/>
  <c r="H251" i="6"/>
  <c r="I251" i="6"/>
  <c r="J251" i="6"/>
  <c r="K251" i="6"/>
  <c r="L251" i="6"/>
  <c r="M251" i="6"/>
  <c r="N251" i="6"/>
  <c r="O251" i="6"/>
  <c r="P251" i="6"/>
  <c r="Q251" i="6"/>
  <c r="R251" i="6"/>
  <c r="S251" i="6"/>
  <c r="T251" i="6"/>
  <c r="B252" i="6"/>
  <c r="D252" i="6"/>
  <c r="E252" i="6"/>
  <c r="F252" i="6"/>
  <c r="G252" i="6"/>
  <c r="H252" i="6"/>
  <c r="I252" i="6"/>
  <c r="J252" i="6"/>
  <c r="K252" i="6"/>
  <c r="L252" i="6"/>
  <c r="M252" i="6"/>
  <c r="N252" i="6"/>
  <c r="O252" i="6"/>
  <c r="P252" i="6"/>
  <c r="Q252" i="6"/>
  <c r="R252" i="6"/>
  <c r="S252" i="6"/>
  <c r="T252" i="6"/>
  <c r="B253" i="6"/>
  <c r="D253" i="6"/>
  <c r="E253" i="6"/>
  <c r="F253" i="6"/>
  <c r="G253" i="6"/>
  <c r="H253" i="6"/>
  <c r="I253" i="6"/>
  <c r="J253" i="6"/>
  <c r="K253" i="6"/>
  <c r="L253" i="6"/>
  <c r="M253" i="6"/>
  <c r="N253" i="6"/>
  <c r="O253" i="6"/>
  <c r="P253" i="6"/>
  <c r="Q253" i="6"/>
  <c r="R253" i="6"/>
  <c r="S253" i="6"/>
  <c r="T253" i="6"/>
  <c r="B254" i="6"/>
  <c r="D254" i="6"/>
  <c r="E254" i="6"/>
  <c r="F254" i="6"/>
  <c r="G254" i="6"/>
  <c r="H254" i="6"/>
  <c r="I254" i="6"/>
  <c r="J254" i="6"/>
  <c r="K254" i="6"/>
  <c r="L254" i="6"/>
  <c r="M254" i="6"/>
  <c r="N254" i="6"/>
  <c r="O254" i="6"/>
  <c r="P254" i="6"/>
  <c r="Q254" i="6"/>
  <c r="R254" i="6"/>
  <c r="S254" i="6"/>
  <c r="T254" i="6"/>
  <c r="B255" i="6"/>
  <c r="D255" i="6"/>
  <c r="E255" i="6"/>
  <c r="F255" i="6"/>
  <c r="G255" i="6"/>
  <c r="H255" i="6"/>
  <c r="I255" i="6"/>
  <c r="J255" i="6"/>
  <c r="K255" i="6"/>
  <c r="L255" i="6"/>
  <c r="M255" i="6"/>
  <c r="N255" i="6"/>
  <c r="O255" i="6"/>
  <c r="P255" i="6"/>
  <c r="Q255" i="6"/>
  <c r="R255" i="6"/>
  <c r="S255" i="6"/>
  <c r="T255" i="6"/>
  <c r="B256" i="6"/>
  <c r="D256" i="6"/>
  <c r="E256" i="6"/>
  <c r="F256" i="6"/>
  <c r="G256" i="6"/>
  <c r="H256" i="6"/>
  <c r="I256" i="6"/>
  <c r="J256" i="6"/>
  <c r="K256" i="6"/>
  <c r="L256" i="6"/>
  <c r="M256" i="6"/>
  <c r="N256" i="6"/>
  <c r="O256" i="6"/>
  <c r="P256" i="6"/>
  <c r="Q256" i="6"/>
  <c r="R256" i="6"/>
  <c r="S256" i="6"/>
  <c r="T256" i="6"/>
  <c r="B257" i="6"/>
  <c r="D257" i="6"/>
  <c r="E257" i="6"/>
  <c r="F257" i="6"/>
  <c r="G257" i="6"/>
  <c r="H257" i="6"/>
  <c r="I257" i="6"/>
  <c r="J257" i="6"/>
  <c r="K257" i="6"/>
  <c r="L257" i="6"/>
  <c r="M257" i="6"/>
  <c r="N257" i="6"/>
  <c r="O257" i="6"/>
  <c r="P257" i="6"/>
  <c r="Q257" i="6"/>
  <c r="R257" i="6"/>
  <c r="S257" i="6"/>
  <c r="T257" i="6"/>
  <c r="B258" i="6"/>
  <c r="D258" i="6"/>
  <c r="E258" i="6"/>
  <c r="F258" i="6"/>
  <c r="G258" i="6"/>
  <c r="H258" i="6"/>
  <c r="I258" i="6"/>
  <c r="J258" i="6"/>
  <c r="K258" i="6"/>
  <c r="L258" i="6"/>
  <c r="M258" i="6"/>
  <c r="N258" i="6"/>
  <c r="O258" i="6"/>
  <c r="P258" i="6"/>
  <c r="Q258" i="6"/>
  <c r="R258" i="6"/>
  <c r="S258" i="6"/>
  <c r="T258" i="6"/>
  <c r="B259" i="6"/>
  <c r="D259" i="6"/>
  <c r="E259" i="6"/>
  <c r="F259" i="6"/>
  <c r="G259" i="6"/>
  <c r="H259" i="6"/>
  <c r="I259" i="6"/>
  <c r="J259" i="6"/>
  <c r="K259" i="6"/>
  <c r="L259" i="6"/>
  <c r="M259" i="6"/>
  <c r="N259" i="6"/>
  <c r="O259" i="6"/>
  <c r="P259" i="6"/>
  <c r="Q259" i="6"/>
  <c r="R259" i="6"/>
  <c r="S259" i="6"/>
  <c r="T259" i="6"/>
  <c r="B260" i="6"/>
  <c r="D260" i="6"/>
  <c r="E260" i="6"/>
  <c r="F260" i="6"/>
  <c r="G260" i="6"/>
  <c r="H260" i="6"/>
  <c r="I260" i="6"/>
  <c r="J260" i="6"/>
  <c r="K260" i="6"/>
  <c r="L260" i="6"/>
  <c r="M260" i="6"/>
  <c r="N260" i="6"/>
  <c r="O260" i="6"/>
  <c r="P260" i="6"/>
  <c r="Q260" i="6"/>
  <c r="R260" i="6"/>
  <c r="S260" i="6"/>
  <c r="T260" i="6"/>
  <c r="B261" i="6"/>
  <c r="D261" i="6"/>
  <c r="E261" i="6"/>
  <c r="F261" i="6"/>
  <c r="G261" i="6"/>
  <c r="H261" i="6"/>
  <c r="I261" i="6"/>
  <c r="J261" i="6"/>
  <c r="K261" i="6"/>
  <c r="L261" i="6"/>
  <c r="M261" i="6"/>
  <c r="N261" i="6"/>
  <c r="O261" i="6"/>
  <c r="P261" i="6"/>
  <c r="Q261" i="6"/>
  <c r="R261" i="6"/>
  <c r="S261" i="6"/>
  <c r="T261" i="6"/>
  <c r="B262" i="6"/>
  <c r="D262" i="6"/>
  <c r="E262" i="6"/>
  <c r="F262" i="6"/>
  <c r="G262" i="6"/>
  <c r="H262" i="6"/>
  <c r="I262" i="6"/>
  <c r="J262" i="6"/>
  <c r="K262" i="6"/>
  <c r="L262" i="6"/>
  <c r="M262" i="6"/>
  <c r="N262" i="6"/>
  <c r="O262" i="6"/>
  <c r="P262" i="6"/>
  <c r="Q262" i="6"/>
  <c r="R262" i="6"/>
  <c r="S262" i="6"/>
  <c r="T262" i="6"/>
  <c r="B263" i="6"/>
  <c r="D263" i="6"/>
  <c r="E263" i="6"/>
  <c r="F263" i="6"/>
  <c r="G263" i="6"/>
  <c r="H263" i="6"/>
  <c r="I263" i="6"/>
  <c r="J263" i="6"/>
  <c r="K263" i="6"/>
  <c r="L263" i="6"/>
  <c r="M263" i="6"/>
  <c r="N263" i="6"/>
  <c r="O263" i="6"/>
  <c r="P263" i="6"/>
  <c r="Q263" i="6"/>
  <c r="R263" i="6"/>
  <c r="S263" i="6"/>
  <c r="T263" i="6"/>
  <c r="B264" i="6"/>
  <c r="D264" i="6"/>
  <c r="E264" i="6"/>
  <c r="F264" i="6"/>
  <c r="G264" i="6"/>
  <c r="H264" i="6"/>
  <c r="I264" i="6"/>
  <c r="J264" i="6"/>
  <c r="K264" i="6"/>
  <c r="L264" i="6"/>
  <c r="M264" i="6"/>
  <c r="N264" i="6"/>
  <c r="O264" i="6"/>
  <c r="P264" i="6"/>
  <c r="Q264" i="6"/>
  <c r="R264" i="6"/>
  <c r="S264" i="6"/>
  <c r="T264" i="6"/>
  <c r="B265" i="6"/>
  <c r="D265" i="6"/>
  <c r="E265" i="6"/>
  <c r="F265" i="6"/>
  <c r="G265" i="6"/>
  <c r="H265" i="6"/>
  <c r="I265" i="6"/>
  <c r="J265" i="6"/>
  <c r="K265" i="6"/>
  <c r="L265" i="6"/>
  <c r="M265" i="6"/>
  <c r="N265" i="6"/>
  <c r="O265" i="6"/>
  <c r="P265" i="6"/>
  <c r="Q265" i="6"/>
  <c r="R265" i="6"/>
  <c r="S265" i="6"/>
  <c r="T265" i="6"/>
  <c r="B266" i="6"/>
  <c r="D266" i="6"/>
  <c r="E266" i="6"/>
  <c r="F266" i="6"/>
  <c r="G266" i="6"/>
  <c r="H266" i="6"/>
  <c r="I266" i="6"/>
  <c r="J266" i="6"/>
  <c r="K266" i="6"/>
  <c r="L266" i="6"/>
  <c r="M266" i="6"/>
  <c r="N266" i="6"/>
  <c r="O266" i="6"/>
  <c r="P266" i="6"/>
  <c r="Q266" i="6"/>
  <c r="R266" i="6"/>
  <c r="S266" i="6"/>
  <c r="T266" i="6"/>
  <c r="B267" i="6"/>
  <c r="D267" i="6"/>
  <c r="E267" i="6"/>
  <c r="F267" i="6"/>
  <c r="G267" i="6"/>
  <c r="H267" i="6"/>
  <c r="I267" i="6"/>
  <c r="J267" i="6"/>
  <c r="K267" i="6"/>
  <c r="L267" i="6"/>
  <c r="M267" i="6"/>
  <c r="N267" i="6"/>
  <c r="O267" i="6"/>
  <c r="P267" i="6"/>
  <c r="Q267" i="6"/>
  <c r="R267" i="6"/>
  <c r="S267" i="6"/>
  <c r="T267" i="6"/>
  <c r="B268" i="6"/>
  <c r="D268" i="6"/>
  <c r="E268" i="6"/>
  <c r="F268" i="6"/>
  <c r="G268" i="6"/>
  <c r="H268" i="6"/>
  <c r="I268" i="6"/>
  <c r="J268" i="6"/>
  <c r="K268" i="6"/>
  <c r="L268" i="6"/>
  <c r="M268" i="6"/>
  <c r="N268" i="6"/>
  <c r="O268" i="6"/>
  <c r="P268" i="6"/>
  <c r="Q268" i="6"/>
  <c r="R268" i="6"/>
  <c r="S268" i="6"/>
  <c r="T268" i="6"/>
  <c r="B269" i="6"/>
  <c r="D269" i="6"/>
  <c r="E269" i="6"/>
  <c r="F269" i="6"/>
  <c r="G269" i="6"/>
  <c r="H269" i="6"/>
  <c r="I269" i="6"/>
  <c r="J269" i="6"/>
  <c r="K269" i="6"/>
  <c r="L269" i="6"/>
  <c r="M269" i="6"/>
  <c r="N269" i="6"/>
  <c r="O269" i="6"/>
  <c r="P269" i="6"/>
  <c r="Q269" i="6"/>
  <c r="R269" i="6"/>
  <c r="S269" i="6"/>
  <c r="T269" i="6"/>
  <c r="B270" i="6"/>
  <c r="D270" i="6"/>
  <c r="E270" i="6"/>
  <c r="F270" i="6"/>
  <c r="G270" i="6"/>
  <c r="H270" i="6"/>
  <c r="I270" i="6"/>
  <c r="J270" i="6"/>
  <c r="K270" i="6"/>
  <c r="L270" i="6"/>
  <c r="M270" i="6"/>
  <c r="N270" i="6"/>
  <c r="O270" i="6"/>
  <c r="P270" i="6"/>
  <c r="Q270" i="6"/>
  <c r="R270" i="6"/>
  <c r="S270" i="6"/>
  <c r="T270" i="6"/>
  <c r="B271" i="6"/>
  <c r="D271" i="6"/>
  <c r="E271" i="6"/>
  <c r="F271" i="6"/>
  <c r="G271" i="6"/>
  <c r="H271" i="6"/>
  <c r="I271" i="6"/>
  <c r="J271" i="6"/>
  <c r="K271" i="6"/>
  <c r="L271" i="6"/>
  <c r="M271" i="6"/>
  <c r="N271" i="6"/>
  <c r="O271" i="6"/>
  <c r="P271" i="6"/>
  <c r="Q271" i="6"/>
  <c r="R271" i="6"/>
  <c r="S271" i="6"/>
  <c r="T271" i="6"/>
  <c r="B272" i="6"/>
  <c r="D272" i="6"/>
  <c r="E272" i="6"/>
  <c r="F272" i="6"/>
  <c r="G272" i="6"/>
  <c r="H272" i="6"/>
  <c r="I272" i="6"/>
  <c r="J272" i="6"/>
  <c r="K272" i="6"/>
  <c r="L272" i="6"/>
  <c r="M272" i="6"/>
  <c r="N272" i="6"/>
  <c r="O272" i="6"/>
  <c r="P272" i="6"/>
  <c r="Q272" i="6"/>
  <c r="R272" i="6"/>
  <c r="S272" i="6"/>
  <c r="T272" i="6"/>
  <c r="B273" i="6"/>
  <c r="D273" i="6"/>
  <c r="E273" i="6"/>
  <c r="F273" i="6"/>
  <c r="G273" i="6"/>
  <c r="H273" i="6"/>
  <c r="I273" i="6"/>
  <c r="J273" i="6"/>
  <c r="K273" i="6"/>
  <c r="L273" i="6"/>
  <c r="M273" i="6"/>
  <c r="N273" i="6"/>
  <c r="O273" i="6"/>
  <c r="P273" i="6"/>
  <c r="Q273" i="6"/>
  <c r="R273" i="6"/>
  <c r="S273" i="6"/>
  <c r="T273" i="6"/>
  <c r="B274" i="6"/>
  <c r="D274" i="6"/>
  <c r="E274" i="6"/>
  <c r="F274" i="6"/>
  <c r="G274" i="6"/>
  <c r="H274" i="6"/>
  <c r="I274" i="6"/>
  <c r="J274" i="6"/>
  <c r="K274" i="6"/>
  <c r="L274" i="6"/>
  <c r="M274" i="6"/>
  <c r="N274" i="6"/>
  <c r="O274" i="6"/>
  <c r="P274" i="6"/>
  <c r="Q274" i="6"/>
  <c r="R274" i="6"/>
  <c r="S274" i="6"/>
  <c r="T274" i="6"/>
  <c r="B275" i="6"/>
  <c r="D275" i="6"/>
  <c r="E275" i="6"/>
  <c r="F275" i="6"/>
  <c r="G275" i="6"/>
  <c r="H275" i="6"/>
  <c r="I275" i="6"/>
  <c r="J275" i="6"/>
  <c r="K275" i="6"/>
  <c r="L275" i="6"/>
  <c r="M275" i="6"/>
  <c r="N275" i="6"/>
  <c r="O275" i="6"/>
  <c r="P275" i="6"/>
  <c r="Q275" i="6"/>
  <c r="R275" i="6"/>
  <c r="S275" i="6"/>
  <c r="T275" i="6"/>
  <c r="B276" i="6"/>
  <c r="D276" i="6"/>
  <c r="E276" i="6"/>
  <c r="F276" i="6"/>
  <c r="G276" i="6"/>
  <c r="H276" i="6"/>
  <c r="I276" i="6"/>
  <c r="J276" i="6"/>
  <c r="K276" i="6"/>
  <c r="L276" i="6"/>
  <c r="M276" i="6"/>
  <c r="N276" i="6"/>
  <c r="O276" i="6"/>
  <c r="P276" i="6"/>
  <c r="Q276" i="6"/>
  <c r="R276" i="6"/>
  <c r="S276" i="6"/>
  <c r="T276" i="6"/>
  <c r="B277" i="6"/>
  <c r="D277" i="6"/>
  <c r="E277" i="6"/>
  <c r="F277" i="6"/>
  <c r="G277" i="6"/>
  <c r="H277" i="6"/>
  <c r="I277" i="6"/>
  <c r="J277" i="6"/>
  <c r="K277" i="6"/>
  <c r="L277" i="6"/>
  <c r="M277" i="6"/>
  <c r="N277" i="6"/>
  <c r="O277" i="6"/>
  <c r="P277" i="6"/>
  <c r="Q277" i="6"/>
  <c r="R277" i="6"/>
  <c r="S277" i="6"/>
  <c r="T277" i="6"/>
  <c r="B278" i="6"/>
  <c r="D278" i="6"/>
  <c r="E278" i="6"/>
  <c r="F278" i="6"/>
  <c r="G278" i="6"/>
  <c r="H278" i="6"/>
  <c r="I278" i="6"/>
  <c r="J278" i="6"/>
  <c r="K278" i="6"/>
  <c r="L278" i="6"/>
  <c r="M278" i="6"/>
  <c r="N278" i="6"/>
  <c r="O278" i="6"/>
  <c r="P278" i="6"/>
  <c r="Q278" i="6"/>
  <c r="R278" i="6"/>
  <c r="S278" i="6"/>
  <c r="T278" i="6"/>
  <c r="B279" i="6"/>
  <c r="D279" i="6"/>
  <c r="E279" i="6"/>
  <c r="F279" i="6"/>
  <c r="G279" i="6"/>
  <c r="H279" i="6"/>
  <c r="I279" i="6"/>
  <c r="J279" i="6"/>
  <c r="K279" i="6"/>
  <c r="L279" i="6"/>
  <c r="M279" i="6"/>
  <c r="N279" i="6"/>
  <c r="O279" i="6"/>
  <c r="P279" i="6"/>
  <c r="Q279" i="6"/>
  <c r="R279" i="6"/>
  <c r="S279" i="6"/>
  <c r="T279" i="6"/>
  <c r="B280" i="6"/>
  <c r="D280" i="6"/>
  <c r="E280" i="6"/>
  <c r="F280" i="6"/>
  <c r="G280" i="6"/>
  <c r="H280" i="6"/>
  <c r="I280" i="6"/>
  <c r="J280" i="6"/>
  <c r="K280" i="6"/>
  <c r="L280" i="6"/>
  <c r="M280" i="6"/>
  <c r="N280" i="6"/>
  <c r="O280" i="6"/>
  <c r="P280" i="6"/>
  <c r="Q280" i="6"/>
  <c r="R280" i="6"/>
  <c r="S280" i="6"/>
  <c r="T280" i="6"/>
  <c r="B281" i="6"/>
  <c r="D281" i="6"/>
  <c r="E281" i="6"/>
  <c r="F281" i="6"/>
  <c r="G281" i="6"/>
  <c r="H281" i="6"/>
  <c r="I281" i="6"/>
  <c r="J281" i="6"/>
  <c r="K281" i="6"/>
  <c r="L281" i="6"/>
  <c r="M281" i="6"/>
  <c r="N281" i="6"/>
  <c r="O281" i="6"/>
  <c r="P281" i="6"/>
  <c r="Q281" i="6"/>
  <c r="R281" i="6"/>
  <c r="S281" i="6"/>
  <c r="T281" i="6"/>
  <c r="B282" i="6"/>
  <c r="D282" i="6"/>
  <c r="E282" i="6"/>
  <c r="F282" i="6"/>
  <c r="G282" i="6"/>
  <c r="H282" i="6"/>
  <c r="I282" i="6"/>
  <c r="J282" i="6"/>
  <c r="K282" i="6"/>
  <c r="L282" i="6"/>
  <c r="M282" i="6"/>
  <c r="N282" i="6"/>
  <c r="O282" i="6"/>
  <c r="P282" i="6"/>
  <c r="Q282" i="6"/>
  <c r="R282" i="6"/>
  <c r="S282" i="6"/>
  <c r="T282" i="6"/>
  <c r="B283" i="6"/>
  <c r="D283" i="6"/>
  <c r="E283" i="6"/>
  <c r="F283" i="6"/>
  <c r="G283" i="6"/>
  <c r="H283" i="6"/>
  <c r="I283" i="6"/>
  <c r="J283" i="6"/>
  <c r="K283" i="6"/>
  <c r="L283" i="6"/>
  <c r="M283" i="6"/>
  <c r="N283" i="6"/>
  <c r="O283" i="6"/>
  <c r="P283" i="6"/>
  <c r="Q283" i="6"/>
  <c r="R283" i="6"/>
  <c r="S283" i="6"/>
  <c r="T283" i="6"/>
  <c r="B284" i="6"/>
  <c r="D284" i="6"/>
  <c r="E284" i="6"/>
  <c r="F284" i="6"/>
  <c r="G284" i="6"/>
  <c r="H284" i="6"/>
  <c r="I284" i="6"/>
  <c r="J284" i="6"/>
  <c r="K284" i="6"/>
  <c r="L284" i="6"/>
  <c r="M284" i="6"/>
  <c r="N284" i="6"/>
  <c r="O284" i="6"/>
  <c r="P284" i="6"/>
  <c r="Q284" i="6"/>
  <c r="R284" i="6"/>
  <c r="S284" i="6"/>
  <c r="T284" i="6"/>
  <c r="B285" i="6"/>
  <c r="D285" i="6"/>
  <c r="E285" i="6"/>
  <c r="F285" i="6"/>
  <c r="G285" i="6"/>
  <c r="H285" i="6"/>
  <c r="I285" i="6"/>
  <c r="J285" i="6"/>
  <c r="K285" i="6"/>
  <c r="L285" i="6"/>
  <c r="M285" i="6"/>
  <c r="N285" i="6"/>
  <c r="O285" i="6"/>
  <c r="P285" i="6"/>
  <c r="Q285" i="6"/>
  <c r="R285" i="6"/>
  <c r="S285" i="6"/>
  <c r="T285" i="6"/>
  <c r="B286" i="6"/>
  <c r="D286" i="6"/>
  <c r="E286" i="6"/>
  <c r="F286" i="6"/>
  <c r="G286" i="6"/>
  <c r="H286" i="6"/>
  <c r="I286" i="6"/>
  <c r="J286" i="6"/>
  <c r="K286" i="6"/>
  <c r="L286" i="6"/>
  <c r="M286" i="6"/>
  <c r="N286" i="6"/>
  <c r="O286" i="6"/>
  <c r="P286" i="6"/>
  <c r="Q286" i="6"/>
  <c r="R286" i="6"/>
  <c r="S286" i="6"/>
  <c r="T286" i="6"/>
  <c r="B287" i="6"/>
  <c r="D287" i="6"/>
  <c r="E287" i="6"/>
  <c r="F287" i="6"/>
  <c r="G287" i="6"/>
  <c r="H287" i="6"/>
  <c r="I287" i="6"/>
  <c r="J287" i="6"/>
  <c r="K287" i="6"/>
  <c r="L287" i="6"/>
  <c r="M287" i="6"/>
  <c r="N287" i="6"/>
  <c r="O287" i="6"/>
  <c r="P287" i="6"/>
  <c r="Q287" i="6"/>
  <c r="R287" i="6"/>
  <c r="S287" i="6"/>
  <c r="T287" i="6"/>
  <c r="B288" i="6"/>
  <c r="D288" i="6"/>
  <c r="E288" i="6"/>
  <c r="F288" i="6"/>
  <c r="G288" i="6"/>
  <c r="H288" i="6"/>
  <c r="I288" i="6"/>
  <c r="J288" i="6"/>
  <c r="K288" i="6"/>
  <c r="L288" i="6"/>
  <c r="M288" i="6"/>
  <c r="N288" i="6"/>
  <c r="O288" i="6"/>
  <c r="P288" i="6"/>
  <c r="Q288" i="6"/>
  <c r="R288" i="6"/>
  <c r="S288" i="6"/>
  <c r="T288" i="6"/>
  <c r="B289" i="6"/>
  <c r="D289" i="6"/>
  <c r="E289" i="6"/>
  <c r="F289" i="6"/>
  <c r="G289" i="6"/>
  <c r="H289" i="6"/>
  <c r="I289" i="6"/>
  <c r="J289" i="6"/>
  <c r="K289" i="6"/>
  <c r="L289" i="6"/>
  <c r="M289" i="6"/>
  <c r="N289" i="6"/>
  <c r="O289" i="6"/>
  <c r="P289" i="6"/>
  <c r="Q289" i="6"/>
  <c r="R289" i="6"/>
  <c r="S289" i="6"/>
  <c r="T289" i="6"/>
  <c r="B290" i="6"/>
  <c r="D290" i="6"/>
  <c r="E290" i="6"/>
  <c r="F290" i="6"/>
  <c r="G290" i="6"/>
  <c r="H290" i="6"/>
  <c r="I290" i="6"/>
  <c r="J290" i="6"/>
  <c r="K290" i="6"/>
  <c r="L290" i="6"/>
  <c r="M290" i="6"/>
  <c r="N290" i="6"/>
  <c r="O290" i="6"/>
  <c r="P290" i="6"/>
  <c r="Q290" i="6"/>
  <c r="R290" i="6"/>
  <c r="S290" i="6"/>
  <c r="T290" i="6"/>
  <c r="B291" i="6"/>
  <c r="D291" i="6"/>
  <c r="E291" i="6"/>
  <c r="F291" i="6"/>
  <c r="G291" i="6"/>
  <c r="H291" i="6"/>
  <c r="I291" i="6"/>
  <c r="J291" i="6"/>
  <c r="K291" i="6"/>
  <c r="L291" i="6"/>
  <c r="M291" i="6"/>
  <c r="N291" i="6"/>
  <c r="O291" i="6"/>
  <c r="P291" i="6"/>
  <c r="Q291" i="6"/>
  <c r="R291" i="6"/>
  <c r="S291" i="6"/>
  <c r="T291" i="6"/>
  <c r="B292" i="6"/>
  <c r="D292" i="6"/>
  <c r="E292" i="6"/>
  <c r="F292" i="6"/>
  <c r="G292" i="6"/>
  <c r="H292" i="6"/>
  <c r="I292" i="6"/>
  <c r="J292" i="6"/>
  <c r="K292" i="6"/>
  <c r="L292" i="6"/>
  <c r="M292" i="6"/>
  <c r="N292" i="6"/>
  <c r="O292" i="6"/>
  <c r="P292" i="6"/>
  <c r="Q292" i="6"/>
  <c r="R292" i="6"/>
  <c r="S292" i="6"/>
  <c r="T292" i="6"/>
  <c r="B293" i="6"/>
  <c r="D293" i="6"/>
  <c r="E293" i="6"/>
  <c r="F293" i="6"/>
  <c r="G293" i="6"/>
  <c r="H293" i="6"/>
  <c r="I293" i="6"/>
  <c r="J293" i="6"/>
  <c r="K293" i="6"/>
  <c r="L293" i="6"/>
  <c r="M293" i="6"/>
  <c r="N293" i="6"/>
  <c r="O293" i="6"/>
  <c r="P293" i="6"/>
  <c r="Q293" i="6"/>
  <c r="R293" i="6"/>
  <c r="S293" i="6"/>
  <c r="T293" i="6"/>
  <c r="B294" i="6"/>
  <c r="D294" i="6"/>
  <c r="E294" i="6"/>
  <c r="F294" i="6"/>
  <c r="G294" i="6"/>
  <c r="H294" i="6"/>
  <c r="I294" i="6"/>
  <c r="J294" i="6"/>
  <c r="K294" i="6"/>
  <c r="L294" i="6"/>
  <c r="M294" i="6"/>
  <c r="N294" i="6"/>
  <c r="O294" i="6"/>
  <c r="P294" i="6"/>
  <c r="Q294" i="6"/>
  <c r="R294" i="6"/>
  <c r="S294" i="6"/>
  <c r="T294" i="6"/>
  <c r="B295" i="6"/>
  <c r="D295" i="6"/>
  <c r="E295" i="6"/>
  <c r="F295" i="6"/>
  <c r="G295" i="6"/>
  <c r="H295" i="6"/>
  <c r="I295" i="6"/>
  <c r="J295" i="6"/>
  <c r="K295" i="6"/>
  <c r="L295" i="6"/>
  <c r="M295" i="6"/>
  <c r="N295" i="6"/>
  <c r="O295" i="6"/>
  <c r="P295" i="6"/>
  <c r="Q295" i="6"/>
  <c r="R295" i="6"/>
  <c r="S295" i="6"/>
  <c r="T295" i="6"/>
  <c r="B296" i="6"/>
  <c r="D296" i="6"/>
  <c r="E296" i="6"/>
  <c r="F296" i="6"/>
  <c r="G296" i="6"/>
  <c r="H296" i="6"/>
  <c r="I296" i="6"/>
  <c r="J296" i="6"/>
  <c r="K296" i="6"/>
  <c r="L296" i="6"/>
  <c r="M296" i="6"/>
  <c r="N296" i="6"/>
  <c r="O296" i="6"/>
  <c r="P296" i="6"/>
  <c r="Q296" i="6"/>
  <c r="R296" i="6"/>
  <c r="S296" i="6"/>
  <c r="T296" i="6"/>
  <c r="B297" i="6"/>
  <c r="D297" i="6"/>
  <c r="E297" i="6"/>
  <c r="F297" i="6"/>
  <c r="G297" i="6"/>
  <c r="H297" i="6"/>
  <c r="I297" i="6"/>
  <c r="J297" i="6"/>
  <c r="K297" i="6"/>
  <c r="L297" i="6"/>
  <c r="M297" i="6"/>
  <c r="N297" i="6"/>
  <c r="O297" i="6"/>
  <c r="P297" i="6"/>
  <c r="Q297" i="6"/>
  <c r="R297" i="6"/>
  <c r="S297" i="6"/>
  <c r="T297" i="6"/>
  <c r="B298" i="6"/>
  <c r="D298" i="6"/>
  <c r="E298" i="6"/>
  <c r="F298" i="6"/>
  <c r="G298" i="6"/>
  <c r="H298" i="6"/>
  <c r="I298" i="6"/>
  <c r="J298" i="6"/>
  <c r="K298" i="6"/>
  <c r="L298" i="6"/>
  <c r="M298" i="6"/>
  <c r="N298" i="6"/>
  <c r="O298" i="6"/>
  <c r="P298" i="6"/>
  <c r="Q298" i="6"/>
  <c r="R298" i="6"/>
  <c r="S298" i="6"/>
  <c r="T298" i="6"/>
  <c r="B299" i="6"/>
  <c r="D299" i="6"/>
  <c r="E299" i="6"/>
  <c r="F299" i="6"/>
  <c r="G299" i="6"/>
  <c r="H299" i="6"/>
  <c r="I299" i="6"/>
  <c r="J299" i="6"/>
  <c r="K299" i="6"/>
  <c r="L299" i="6"/>
  <c r="M299" i="6"/>
  <c r="N299" i="6"/>
  <c r="O299" i="6"/>
  <c r="P299" i="6"/>
  <c r="Q299" i="6"/>
  <c r="R299" i="6"/>
  <c r="S299" i="6"/>
  <c r="T299" i="6"/>
  <c r="B300" i="6"/>
  <c r="D300" i="6"/>
  <c r="E300" i="6"/>
  <c r="F300" i="6"/>
  <c r="G300" i="6"/>
  <c r="H300" i="6"/>
  <c r="I300" i="6"/>
  <c r="J300" i="6"/>
  <c r="K300" i="6"/>
  <c r="L300" i="6"/>
  <c r="M300" i="6"/>
  <c r="N300" i="6"/>
  <c r="O300" i="6"/>
  <c r="P300" i="6"/>
  <c r="Q300" i="6"/>
  <c r="R300" i="6"/>
  <c r="S300" i="6"/>
  <c r="T300" i="6"/>
  <c r="B301" i="6"/>
  <c r="D301" i="6"/>
  <c r="E301" i="6"/>
  <c r="F301" i="6"/>
  <c r="G301" i="6"/>
  <c r="H301" i="6"/>
  <c r="I301" i="6"/>
  <c r="J301" i="6"/>
  <c r="K301" i="6"/>
  <c r="L301" i="6"/>
  <c r="M301" i="6"/>
  <c r="N301" i="6"/>
  <c r="O301" i="6"/>
  <c r="P301" i="6"/>
  <c r="Q301" i="6"/>
  <c r="R301" i="6"/>
  <c r="S301" i="6"/>
  <c r="T301" i="6"/>
  <c r="B302" i="6"/>
  <c r="D302" i="6"/>
  <c r="E302" i="6"/>
  <c r="F302" i="6"/>
  <c r="G302" i="6"/>
  <c r="H302" i="6"/>
  <c r="I302" i="6"/>
  <c r="J302" i="6"/>
  <c r="K302" i="6"/>
  <c r="L302" i="6"/>
  <c r="M302" i="6"/>
  <c r="N302" i="6"/>
  <c r="O302" i="6"/>
  <c r="P302" i="6"/>
  <c r="Q302" i="6"/>
  <c r="R302" i="6"/>
  <c r="S302" i="6"/>
  <c r="T302" i="6"/>
  <c r="B303" i="6"/>
  <c r="D303" i="6"/>
  <c r="E303" i="6"/>
  <c r="F303" i="6"/>
  <c r="G303" i="6"/>
  <c r="H303" i="6"/>
  <c r="I303" i="6"/>
  <c r="J303" i="6"/>
  <c r="K303" i="6"/>
  <c r="L303" i="6"/>
  <c r="M303" i="6"/>
  <c r="N303" i="6"/>
  <c r="O303" i="6"/>
  <c r="P303" i="6"/>
  <c r="Q303" i="6"/>
  <c r="R303" i="6"/>
  <c r="S303" i="6"/>
  <c r="T303" i="6"/>
  <c r="B304" i="6"/>
  <c r="D304" i="6"/>
  <c r="E304" i="6"/>
  <c r="F304" i="6"/>
  <c r="G304" i="6"/>
  <c r="H304" i="6"/>
  <c r="I304" i="6"/>
  <c r="J304" i="6"/>
  <c r="K304" i="6"/>
  <c r="L304" i="6"/>
  <c r="M304" i="6"/>
  <c r="N304" i="6"/>
  <c r="O304" i="6"/>
  <c r="P304" i="6"/>
  <c r="Q304" i="6"/>
  <c r="R304" i="6"/>
  <c r="S304" i="6"/>
  <c r="T304" i="6"/>
  <c r="B305" i="6"/>
  <c r="D305" i="6"/>
  <c r="E305" i="6"/>
  <c r="F305" i="6"/>
  <c r="G305" i="6"/>
  <c r="H305" i="6"/>
  <c r="I305" i="6"/>
  <c r="J305" i="6"/>
  <c r="K305" i="6"/>
  <c r="L305" i="6"/>
  <c r="M305" i="6"/>
  <c r="N305" i="6"/>
  <c r="O305" i="6"/>
  <c r="P305" i="6"/>
  <c r="Q305" i="6"/>
  <c r="R305" i="6"/>
  <c r="S305" i="6"/>
  <c r="T305" i="6"/>
  <c r="B306" i="6"/>
  <c r="D306" i="6"/>
  <c r="E306" i="6"/>
  <c r="F306" i="6"/>
  <c r="G306" i="6"/>
  <c r="H306" i="6"/>
  <c r="I306" i="6"/>
  <c r="J306" i="6"/>
  <c r="K306" i="6"/>
  <c r="L306" i="6"/>
  <c r="M306" i="6"/>
  <c r="N306" i="6"/>
  <c r="O306" i="6"/>
  <c r="P306" i="6"/>
  <c r="Q306" i="6"/>
  <c r="R306" i="6"/>
  <c r="S306" i="6"/>
  <c r="T306" i="6"/>
  <c r="B307" i="6"/>
  <c r="D307" i="6"/>
  <c r="E307" i="6"/>
  <c r="F307" i="6"/>
  <c r="G307" i="6"/>
  <c r="H307" i="6"/>
  <c r="I307" i="6"/>
  <c r="J307" i="6"/>
  <c r="K307" i="6"/>
  <c r="L307" i="6"/>
  <c r="M307" i="6"/>
  <c r="N307" i="6"/>
  <c r="O307" i="6"/>
  <c r="P307" i="6"/>
  <c r="Q307" i="6"/>
  <c r="R307" i="6"/>
  <c r="S307" i="6"/>
  <c r="T307" i="6"/>
  <c r="B308" i="6"/>
  <c r="D308" i="6"/>
  <c r="E308" i="6"/>
  <c r="F308" i="6"/>
  <c r="G308" i="6"/>
  <c r="H308" i="6"/>
  <c r="I308" i="6"/>
  <c r="J308" i="6"/>
  <c r="K308" i="6"/>
  <c r="L308" i="6"/>
  <c r="M308" i="6"/>
  <c r="N308" i="6"/>
  <c r="O308" i="6"/>
  <c r="P308" i="6"/>
  <c r="Q308" i="6"/>
  <c r="R308" i="6"/>
  <c r="S308" i="6"/>
  <c r="T308" i="6"/>
  <c r="B309" i="6"/>
  <c r="D309" i="6"/>
  <c r="E309" i="6"/>
  <c r="F309" i="6"/>
  <c r="G309" i="6"/>
  <c r="H309" i="6"/>
  <c r="I309" i="6"/>
  <c r="J309" i="6"/>
  <c r="K309" i="6"/>
  <c r="L309" i="6"/>
  <c r="M309" i="6"/>
  <c r="N309" i="6"/>
  <c r="O309" i="6"/>
  <c r="P309" i="6"/>
  <c r="Q309" i="6"/>
  <c r="R309" i="6"/>
  <c r="S309" i="6"/>
  <c r="T309" i="6"/>
  <c r="B310" i="6"/>
  <c r="D310" i="6"/>
  <c r="E310" i="6"/>
  <c r="F310" i="6"/>
  <c r="G310" i="6"/>
  <c r="H310" i="6"/>
  <c r="I310" i="6"/>
  <c r="J310" i="6"/>
  <c r="K310" i="6"/>
  <c r="L310" i="6"/>
  <c r="M310" i="6"/>
  <c r="N310" i="6"/>
  <c r="O310" i="6"/>
  <c r="P310" i="6"/>
  <c r="Q310" i="6"/>
  <c r="R310" i="6"/>
  <c r="S310" i="6"/>
  <c r="T310" i="6"/>
  <c r="B311" i="6"/>
  <c r="D311" i="6"/>
  <c r="E311" i="6"/>
  <c r="F311" i="6"/>
  <c r="G311" i="6"/>
  <c r="H311" i="6"/>
  <c r="I311" i="6"/>
  <c r="J311" i="6"/>
  <c r="K311" i="6"/>
  <c r="L311" i="6"/>
  <c r="M311" i="6"/>
  <c r="N311" i="6"/>
  <c r="O311" i="6"/>
  <c r="P311" i="6"/>
  <c r="Q311" i="6"/>
  <c r="R311" i="6"/>
  <c r="S311" i="6"/>
  <c r="T311" i="6"/>
  <c r="B312" i="6"/>
  <c r="D312" i="6"/>
  <c r="E312" i="6"/>
  <c r="F312" i="6"/>
  <c r="G312" i="6"/>
  <c r="H312" i="6"/>
  <c r="I312" i="6"/>
  <c r="J312" i="6"/>
  <c r="K312" i="6"/>
  <c r="L312" i="6"/>
  <c r="M312" i="6"/>
  <c r="N312" i="6"/>
  <c r="O312" i="6"/>
  <c r="P312" i="6"/>
  <c r="Q312" i="6"/>
  <c r="R312" i="6"/>
  <c r="S312" i="6"/>
  <c r="T312" i="6"/>
  <c r="B313" i="6"/>
  <c r="D313" i="6"/>
  <c r="E313" i="6"/>
  <c r="F313" i="6"/>
  <c r="G313" i="6"/>
  <c r="H313" i="6"/>
  <c r="I313" i="6"/>
  <c r="J313" i="6"/>
  <c r="K313" i="6"/>
  <c r="L313" i="6"/>
  <c r="M313" i="6"/>
  <c r="N313" i="6"/>
  <c r="O313" i="6"/>
  <c r="P313" i="6"/>
  <c r="Q313" i="6"/>
  <c r="R313" i="6"/>
  <c r="S313" i="6"/>
  <c r="T313" i="6"/>
  <c r="B314" i="6"/>
  <c r="D314" i="6"/>
  <c r="E314" i="6"/>
  <c r="F314" i="6"/>
  <c r="G314" i="6"/>
  <c r="H314" i="6"/>
  <c r="I314" i="6"/>
  <c r="J314" i="6"/>
  <c r="K314" i="6"/>
  <c r="L314" i="6"/>
  <c r="M314" i="6"/>
  <c r="N314" i="6"/>
  <c r="O314" i="6"/>
  <c r="P314" i="6"/>
  <c r="Q314" i="6"/>
  <c r="R314" i="6"/>
  <c r="S314" i="6"/>
  <c r="T314" i="6"/>
  <c r="B315" i="6"/>
  <c r="D315" i="6"/>
  <c r="E315" i="6"/>
  <c r="F315" i="6"/>
  <c r="G315" i="6"/>
  <c r="H315" i="6"/>
  <c r="I315" i="6"/>
  <c r="J315" i="6"/>
  <c r="K315" i="6"/>
  <c r="L315" i="6"/>
  <c r="M315" i="6"/>
  <c r="N315" i="6"/>
  <c r="O315" i="6"/>
  <c r="P315" i="6"/>
  <c r="Q315" i="6"/>
  <c r="R315" i="6"/>
  <c r="S315" i="6"/>
  <c r="T315" i="6"/>
  <c r="B316" i="6"/>
  <c r="D316" i="6"/>
  <c r="E316" i="6"/>
  <c r="F316" i="6"/>
  <c r="G316" i="6"/>
  <c r="H316" i="6"/>
  <c r="I316" i="6"/>
  <c r="J316" i="6"/>
  <c r="K316" i="6"/>
  <c r="L316" i="6"/>
  <c r="M316" i="6"/>
  <c r="N316" i="6"/>
  <c r="O316" i="6"/>
  <c r="P316" i="6"/>
  <c r="Q316" i="6"/>
  <c r="R316" i="6"/>
  <c r="S316" i="6"/>
  <c r="T316" i="6"/>
  <c r="B317" i="6"/>
  <c r="D317" i="6"/>
  <c r="E317" i="6"/>
  <c r="F317" i="6"/>
  <c r="G317" i="6"/>
  <c r="H317" i="6"/>
  <c r="I317" i="6"/>
  <c r="J317" i="6"/>
  <c r="K317" i="6"/>
  <c r="L317" i="6"/>
  <c r="M317" i="6"/>
  <c r="N317" i="6"/>
  <c r="O317" i="6"/>
  <c r="P317" i="6"/>
  <c r="Q317" i="6"/>
  <c r="R317" i="6"/>
  <c r="S317" i="6"/>
  <c r="T317" i="6"/>
  <c r="B318" i="6"/>
  <c r="D318" i="6"/>
  <c r="E318" i="6"/>
  <c r="F318" i="6"/>
  <c r="G318" i="6"/>
  <c r="H318" i="6"/>
  <c r="I318" i="6"/>
  <c r="J318" i="6"/>
  <c r="K318" i="6"/>
  <c r="L318" i="6"/>
  <c r="M318" i="6"/>
  <c r="N318" i="6"/>
  <c r="O318" i="6"/>
  <c r="P318" i="6"/>
  <c r="Q318" i="6"/>
  <c r="R318" i="6"/>
  <c r="S318" i="6"/>
  <c r="T318" i="6"/>
  <c r="B319" i="6"/>
  <c r="D319" i="6"/>
  <c r="E319" i="6"/>
  <c r="F319" i="6"/>
  <c r="G319" i="6"/>
  <c r="H319" i="6"/>
  <c r="I319" i="6"/>
  <c r="J319" i="6"/>
  <c r="K319" i="6"/>
  <c r="L319" i="6"/>
  <c r="M319" i="6"/>
  <c r="N319" i="6"/>
  <c r="O319" i="6"/>
  <c r="P319" i="6"/>
  <c r="Q319" i="6"/>
  <c r="R319" i="6"/>
  <c r="S319" i="6"/>
  <c r="T319" i="6"/>
  <c r="B320" i="6"/>
  <c r="D320" i="6"/>
  <c r="E320" i="6"/>
  <c r="F320" i="6"/>
  <c r="G320" i="6"/>
  <c r="H320" i="6"/>
  <c r="I320" i="6"/>
  <c r="J320" i="6"/>
  <c r="K320" i="6"/>
  <c r="L320" i="6"/>
  <c r="M320" i="6"/>
  <c r="N320" i="6"/>
  <c r="O320" i="6"/>
  <c r="P320" i="6"/>
  <c r="Q320" i="6"/>
  <c r="R320" i="6"/>
  <c r="S320" i="6"/>
  <c r="T320" i="6"/>
  <c r="B321" i="6"/>
  <c r="D321" i="6"/>
  <c r="E321" i="6"/>
  <c r="F321" i="6"/>
  <c r="G321" i="6"/>
  <c r="H321" i="6"/>
  <c r="I321" i="6"/>
  <c r="J321" i="6"/>
  <c r="K321" i="6"/>
  <c r="L321" i="6"/>
  <c r="M321" i="6"/>
  <c r="N321" i="6"/>
  <c r="O321" i="6"/>
  <c r="P321" i="6"/>
  <c r="Q321" i="6"/>
  <c r="R321" i="6"/>
  <c r="S321" i="6"/>
  <c r="T321" i="6"/>
  <c r="B322" i="6"/>
  <c r="D322" i="6"/>
  <c r="E322" i="6"/>
  <c r="F322" i="6"/>
  <c r="G322" i="6"/>
  <c r="H322" i="6"/>
  <c r="I322" i="6"/>
  <c r="J322" i="6"/>
  <c r="K322" i="6"/>
  <c r="L322" i="6"/>
  <c r="M322" i="6"/>
  <c r="N322" i="6"/>
  <c r="O322" i="6"/>
  <c r="P322" i="6"/>
  <c r="Q322" i="6"/>
  <c r="R322" i="6"/>
  <c r="S322" i="6"/>
  <c r="T322" i="6"/>
  <c r="B323" i="6"/>
  <c r="D323" i="6"/>
  <c r="E323" i="6"/>
  <c r="F323" i="6"/>
  <c r="G323" i="6"/>
  <c r="H323" i="6"/>
  <c r="I323" i="6"/>
  <c r="J323" i="6"/>
  <c r="K323" i="6"/>
  <c r="L323" i="6"/>
  <c r="M323" i="6"/>
  <c r="N323" i="6"/>
  <c r="O323" i="6"/>
  <c r="P323" i="6"/>
  <c r="Q323" i="6"/>
  <c r="R323" i="6"/>
  <c r="S323" i="6"/>
  <c r="T323" i="6"/>
  <c r="B324" i="6"/>
  <c r="D324" i="6"/>
  <c r="E324" i="6"/>
  <c r="F324" i="6"/>
  <c r="G324" i="6"/>
  <c r="H324" i="6"/>
  <c r="I324" i="6"/>
  <c r="J324" i="6"/>
  <c r="K324" i="6"/>
  <c r="L324" i="6"/>
  <c r="M324" i="6"/>
  <c r="N324" i="6"/>
  <c r="O324" i="6"/>
  <c r="P324" i="6"/>
  <c r="Q324" i="6"/>
  <c r="R324" i="6"/>
  <c r="S324" i="6"/>
  <c r="T324" i="6"/>
  <c r="B325" i="6"/>
  <c r="D325" i="6"/>
  <c r="E325" i="6"/>
  <c r="F325" i="6"/>
  <c r="G325" i="6"/>
  <c r="H325" i="6"/>
  <c r="I325" i="6"/>
  <c r="J325" i="6"/>
  <c r="K325" i="6"/>
  <c r="L325" i="6"/>
  <c r="M325" i="6"/>
  <c r="N325" i="6"/>
  <c r="O325" i="6"/>
  <c r="P325" i="6"/>
  <c r="Q325" i="6"/>
  <c r="R325" i="6"/>
  <c r="S325" i="6"/>
  <c r="T325" i="6"/>
  <c r="B326" i="6"/>
  <c r="D326" i="6"/>
  <c r="E326" i="6"/>
  <c r="F326" i="6"/>
  <c r="G326" i="6"/>
  <c r="H326" i="6"/>
  <c r="I326" i="6"/>
  <c r="J326" i="6"/>
  <c r="K326" i="6"/>
  <c r="L326" i="6"/>
  <c r="M326" i="6"/>
  <c r="N326" i="6"/>
  <c r="O326" i="6"/>
  <c r="P326" i="6"/>
  <c r="Q326" i="6"/>
  <c r="R326" i="6"/>
  <c r="S326" i="6"/>
  <c r="T326" i="6"/>
  <c r="B327" i="6"/>
  <c r="D327" i="6"/>
  <c r="E327" i="6"/>
  <c r="F327" i="6"/>
  <c r="G327" i="6"/>
  <c r="H327" i="6"/>
  <c r="I327" i="6"/>
  <c r="J327" i="6"/>
  <c r="K327" i="6"/>
  <c r="L327" i="6"/>
  <c r="M327" i="6"/>
  <c r="N327" i="6"/>
  <c r="O327" i="6"/>
  <c r="P327" i="6"/>
  <c r="Q327" i="6"/>
  <c r="R327" i="6"/>
  <c r="S327" i="6"/>
  <c r="T327" i="6"/>
  <c r="B328" i="6"/>
  <c r="D328" i="6"/>
  <c r="E328" i="6"/>
  <c r="F328" i="6"/>
  <c r="G328" i="6"/>
  <c r="H328" i="6"/>
  <c r="I328" i="6"/>
  <c r="J328" i="6"/>
  <c r="K328" i="6"/>
  <c r="L328" i="6"/>
  <c r="M328" i="6"/>
  <c r="N328" i="6"/>
  <c r="O328" i="6"/>
  <c r="P328" i="6"/>
  <c r="Q328" i="6"/>
  <c r="R328" i="6"/>
  <c r="S328" i="6"/>
  <c r="T328" i="6"/>
  <c r="B329" i="6"/>
  <c r="D329" i="6"/>
  <c r="E329" i="6"/>
  <c r="F329" i="6"/>
  <c r="G329" i="6"/>
  <c r="H329" i="6"/>
  <c r="I329" i="6"/>
  <c r="J329" i="6"/>
  <c r="K329" i="6"/>
  <c r="L329" i="6"/>
  <c r="M329" i="6"/>
  <c r="N329" i="6"/>
  <c r="O329" i="6"/>
  <c r="P329" i="6"/>
  <c r="Q329" i="6"/>
  <c r="R329" i="6"/>
  <c r="S329" i="6"/>
  <c r="T329" i="6"/>
  <c r="B330" i="6"/>
  <c r="D330" i="6"/>
  <c r="E330" i="6"/>
  <c r="F330" i="6"/>
  <c r="G330" i="6"/>
  <c r="H330" i="6"/>
  <c r="I330" i="6"/>
  <c r="J330" i="6"/>
  <c r="K330" i="6"/>
  <c r="L330" i="6"/>
  <c r="M330" i="6"/>
  <c r="N330" i="6"/>
  <c r="O330" i="6"/>
  <c r="P330" i="6"/>
  <c r="Q330" i="6"/>
  <c r="R330" i="6"/>
  <c r="S330" i="6"/>
  <c r="T330" i="6"/>
  <c r="B331" i="6"/>
  <c r="D331" i="6"/>
  <c r="E331" i="6"/>
  <c r="F331" i="6"/>
  <c r="G331" i="6"/>
  <c r="H331" i="6"/>
  <c r="I331" i="6"/>
  <c r="J331" i="6"/>
  <c r="K331" i="6"/>
  <c r="L331" i="6"/>
  <c r="M331" i="6"/>
  <c r="N331" i="6"/>
  <c r="O331" i="6"/>
  <c r="P331" i="6"/>
  <c r="Q331" i="6"/>
  <c r="R331" i="6"/>
  <c r="S331" i="6"/>
  <c r="T331" i="6"/>
  <c r="B332" i="6"/>
  <c r="D332" i="6"/>
  <c r="E332" i="6"/>
  <c r="F332" i="6"/>
  <c r="G332" i="6"/>
  <c r="H332" i="6"/>
  <c r="I332" i="6"/>
  <c r="J332" i="6"/>
  <c r="K332" i="6"/>
  <c r="L332" i="6"/>
  <c r="M332" i="6"/>
  <c r="N332" i="6"/>
  <c r="O332" i="6"/>
  <c r="P332" i="6"/>
  <c r="Q332" i="6"/>
  <c r="R332" i="6"/>
  <c r="S332" i="6"/>
  <c r="T332" i="6"/>
  <c r="B333" i="6"/>
  <c r="D333" i="6"/>
  <c r="E333" i="6"/>
  <c r="F333" i="6"/>
  <c r="G333" i="6"/>
  <c r="H333" i="6"/>
  <c r="I333" i="6"/>
  <c r="J333" i="6"/>
  <c r="K333" i="6"/>
  <c r="L333" i="6"/>
  <c r="M333" i="6"/>
  <c r="N333" i="6"/>
  <c r="O333" i="6"/>
  <c r="P333" i="6"/>
  <c r="Q333" i="6"/>
  <c r="R333" i="6"/>
  <c r="S333" i="6"/>
  <c r="T333" i="6"/>
  <c r="B334" i="6"/>
  <c r="D334" i="6"/>
  <c r="E334" i="6"/>
  <c r="F334" i="6"/>
  <c r="G334" i="6"/>
  <c r="H334" i="6"/>
  <c r="I334" i="6"/>
  <c r="J334" i="6"/>
  <c r="K334" i="6"/>
  <c r="L334" i="6"/>
  <c r="M334" i="6"/>
  <c r="N334" i="6"/>
  <c r="O334" i="6"/>
  <c r="P334" i="6"/>
  <c r="Q334" i="6"/>
  <c r="R334" i="6"/>
  <c r="S334" i="6"/>
  <c r="T334" i="6"/>
  <c r="B335" i="6"/>
  <c r="D335" i="6"/>
  <c r="E335" i="6"/>
  <c r="F335" i="6"/>
  <c r="G335" i="6"/>
  <c r="H335" i="6"/>
  <c r="I335" i="6"/>
  <c r="J335" i="6"/>
  <c r="K335" i="6"/>
  <c r="L335" i="6"/>
  <c r="M335" i="6"/>
  <c r="N335" i="6"/>
  <c r="O335" i="6"/>
  <c r="P335" i="6"/>
  <c r="Q335" i="6"/>
  <c r="R335" i="6"/>
  <c r="S335" i="6"/>
  <c r="T335" i="6"/>
  <c r="B336" i="6"/>
  <c r="D336" i="6"/>
  <c r="E336" i="6"/>
  <c r="F336" i="6"/>
  <c r="G336" i="6"/>
  <c r="H336" i="6"/>
  <c r="I336" i="6"/>
  <c r="J336" i="6"/>
  <c r="K336" i="6"/>
  <c r="L336" i="6"/>
  <c r="M336" i="6"/>
  <c r="N336" i="6"/>
  <c r="O336" i="6"/>
  <c r="P336" i="6"/>
  <c r="Q336" i="6"/>
  <c r="R336" i="6"/>
  <c r="S336" i="6"/>
  <c r="T336" i="6"/>
  <c r="B337" i="6"/>
  <c r="D337" i="6"/>
  <c r="E337" i="6"/>
  <c r="F337" i="6"/>
  <c r="G337" i="6"/>
  <c r="H337" i="6"/>
  <c r="I337" i="6"/>
  <c r="J337" i="6"/>
  <c r="K337" i="6"/>
  <c r="L337" i="6"/>
  <c r="M337" i="6"/>
  <c r="N337" i="6"/>
  <c r="O337" i="6"/>
  <c r="P337" i="6"/>
  <c r="Q337" i="6"/>
  <c r="R337" i="6"/>
  <c r="S337" i="6"/>
  <c r="T337" i="6"/>
  <c r="B338" i="6"/>
  <c r="D338" i="6"/>
  <c r="E338" i="6"/>
  <c r="F338" i="6"/>
  <c r="G338" i="6"/>
  <c r="H338" i="6"/>
  <c r="I338" i="6"/>
  <c r="J338" i="6"/>
  <c r="K338" i="6"/>
  <c r="L338" i="6"/>
  <c r="M338" i="6"/>
  <c r="N338" i="6"/>
  <c r="O338" i="6"/>
  <c r="P338" i="6"/>
  <c r="Q338" i="6"/>
  <c r="R338" i="6"/>
  <c r="S338" i="6"/>
  <c r="T338" i="6"/>
  <c r="B339" i="6"/>
  <c r="D339" i="6"/>
  <c r="E339" i="6"/>
  <c r="F339" i="6"/>
  <c r="G339" i="6"/>
  <c r="H339" i="6"/>
  <c r="I339" i="6"/>
  <c r="J339" i="6"/>
  <c r="K339" i="6"/>
  <c r="L339" i="6"/>
  <c r="M339" i="6"/>
  <c r="N339" i="6"/>
  <c r="O339" i="6"/>
  <c r="P339" i="6"/>
  <c r="Q339" i="6"/>
  <c r="R339" i="6"/>
  <c r="S339" i="6"/>
  <c r="T339" i="6"/>
  <c r="B340" i="6"/>
  <c r="D340" i="6"/>
  <c r="E340" i="6"/>
  <c r="F340" i="6"/>
  <c r="G340" i="6"/>
  <c r="H340" i="6"/>
  <c r="I340" i="6"/>
  <c r="J340" i="6"/>
  <c r="K340" i="6"/>
  <c r="L340" i="6"/>
  <c r="M340" i="6"/>
  <c r="N340" i="6"/>
  <c r="O340" i="6"/>
  <c r="P340" i="6"/>
  <c r="Q340" i="6"/>
  <c r="R340" i="6"/>
  <c r="S340" i="6"/>
  <c r="T340" i="6"/>
  <c r="B341" i="6"/>
  <c r="D341" i="6"/>
  <c r="E341" i="6"/>
  <c r="F341" i="6"/>
  <c r="G341" i="6"/>
  <c r="H341" i="6"/>
  <c r="I341" i="6"/>
  <c r="J341" i="6"/>
  <c r="K341" i="6"/>
  <c r="L341" i="6"/>
  <c r="M341" i="6"/>
  <c r="N341" i="6"/>
  <c r="O341" i="6"/>
  <c r="P341" i="6"/>
  <c r="Q341" i="6"/>
  <c r="R341" i="6"/>
  <c r="S341" i="6"/>
  <c r="T341" i="6"/>
  <c r="B342" i="6"/>
  <c r="D342" i="6"/>
  <c r="E342" i="6"/>
  <c r="F342" i="6"/>
  <c r="G342" i="6"/>
  <c r="H342" i="6"/>
  <c r="I342" i="6"/>
  <c r="J342" i="6"/>
  <c r="K342" i="6"/>
  <c r="L342" i="6"/>
  <c r="M342" i="6"/>
  <c r="N342" i="6"/>
  <c r="O342" i="6"/>
  <c r="P342" i="6"/>
  <c r="Q342" i="6"/>
  <c r="R342" i="6"/>
  <c r="S342" i="6"/>
  <c r="T342" i="6"/>
  <c r="B343" i="6"/>
  <c r="D343" i="6"/>
  <c r="E343" i="6"/>
  <c r="F343" i="6"/>
  <c r="G343" i="6"/>
  <c r="H343" i="6"/>
  <c r="I343" i="6"/>
  <c r="J343" i="6"/>
  <c r="K343" i="6"/>
  <c r="L343" i="6"/>
  <c r="M343" i="6"/>
  <c r="N343" i="6"/>
  <c r="O343" i="6"/>
  <c r="P343" i="6"/>
  <c r="Q343" i="6"/>
  <c r="R343" i="6"/>
  <c r="S343" i="6"/>
  <c r="T343" i="6"/>
  <c r="B344" i="6"/>
  <c r="D344" i="6"/>
  <c r="E344" i="6"/>
  <c r="F344" i="6"/>
  <c r="G344" i="6"/>
  <c r="H344" i="6"/>
  <c r="I344" i="6"/>
  <c r="J344" i="6"/>
  <c r="K344" i="6"/>
  <c r="L344" i="6"/>
  <c r="M344" i="6"/>
  <c r="N344" i="6"/>
  <c r="O344" i="6"/>
  <c r="P344" i="6"/>
  <c r="Q344" i="6"/>
  <c r="R344" i="6"/>
  <c r="S344" i="6"/>
  <c r="T344" i="6"/>
  <c r="B345" i="6"/>
  <c r="D345" i="6"/>
  <c r="E345" i="6"/>
  <c r="F345" i="6"/>
  <c r="G345" i="6"/>
  <c r="H345" i="6"/>
  <c r="I345" i="6"/>
  <c r="J345" i="6"/>
  <c r="K345" i="6"/>
  <c r="L345" i="6"/>
  <c r="M345" i="6"/>
  <c r="N345" i="6"/>
  <c r="O345" i="6"/>
  <c r="P345" i="6"/>
  <c r="Q345" i="6"/>
  <c r="R345" i="6"/>
  <c r="S345" i="6"/>
  <c r="T345" i="6"/>
  <c r="B346" i="6"/>
  <c r="D346" i="6"/>
  <c r="E346" i="6"/>
  <c r="F346" i="6"/>
  <c r="G346" i="6"/>
  <c r="H346" i="6"/>
  <c r="I346" i="6"/>
  <c r="J346" i="6"/>
  <c r="K346" i="6"/>
  <c r="L346" i="6"/>
  <c r="M346" i="6"/>
  <c r="N346" i="6"/>
  <c r="O346" i="6"/>
  <c r="P346" i="6"/>
  <c r="Q346" i="6"/>
  <c r="R346" i="6"/>
  <c r="S346" i="6"/>
  <c r="T346" i="6"/>
  <c r="B347" i="6"/>
  <c r="D347" i="6"/>
  <c r="E347" i="6"/>
  <c r="F347" i="6"/>
  <c r="G347" i="6"/>
  <c r="H347" i="6"/>
  <c r="I347" i="6"/>
  <c r="J347" i="6"/>
  <c r="K347" i="6"/>
  <c r="L347" i="6"/>
  <c r="M347" i="6"/>
  <c r="N347" i="6"/>
  <c r="O347" i="6"/>
  <c r="P347" i="6"/>
  <c r="Q347" i="6"/>
  <c r="R347" i="6"/>
  <c r="S347" i="6"/>
  <c r="T347" i="6"/>
  <c r="B348" i="6"/>
  <c r="D348" i="6"/>
  <c r="E348" i="6"/>
  <c r="F348" i="6"/>
  <c r="G348" i="6"/>
  <c r="H348" i="6"/>
  <c r="I348" i="6"/>
  <c r="J348" i="6"/>
  <c r="K348" i="6"/>
  <c r="L348" i="6"/>
  <c r="M348" i="6"/>
  <c r="N348" i="6"/>
  <c r="O348" i="6"/>
  <c r="P348" i="6"/>
  <c r="Q348" i="6"/>
  <c r="R348" i="6"/>
  <c r="S348" i="6"/>
  <c r="T348" i="6"/>
  <c r="B349" i="6"/>
  <c r="D349" i="6"/>
  <c r="E349" i="6"/>
  <c r="F349" i="6"/>
  <c r="G349" i="6"/>
  <c r="H349" i="6"/>
  <c r="I349" i="6"/>
  <c r="J349" i="6"/>
  <c r="K349" i="6"/>
  <c r="L349" i="6"/>
  <c r="M349" i="6"/>
  <c r="N349" i="6"/>
  <c r="O349" i="6"/>
  <c r="P349" i="6"/>
  <c r="Q349" i="6"/>
  <c r="R349" i="6"/>
  <c r="S349" i="6"/>
  <c r="T349" i="6"/>
  <c r="B350" i="6"/>
  <c r="D350" i="6"/>
  <c r="E350" i="6"/>
  <c r="F350" i="6"/>
  <c r="G350" i="6"/>
  <c r="H350" i="6"/>
  <c r="I350" i="6"/>
  <c r="J350" i="6"/>
  <c r="K350" i="6"/>
  <c r="L350" i="6"/>
  <c r="M350" i="6"/>
  <c r="N350" i="6"/>
  <c r="O350" i="6"/>
  <c r="P350" i="6"/>
  <c r="Q350" i="6"/>
  <c r="R350" i="6"/>
  <c r="S350" i="6"/>
  <c r="T350" i="6"/>
  <c r="B351" i="6"/>
  <c r="D351" i="6"/>
  <c r="E351" i="6"/>
  <c r="F351" i="6"/>
  <c r="G351" i="6"/>
  <c r="H351" i="6"/>
  <c r="I351" i="6"/>
  <c r="J351" i="6"/>
  <c r="K351" i="6"/>
  <c r="L351" i="6"/>
  <c r="M351" i="6"/>
  <c r="N351" i="6"/>
  <c r="O351" i="6"/>
  <c r="P351" i="6"/>
  <c r="Q351" i="6"/>
  <c r="R351" i="6"/>
  <c r="S351" i="6"/>
  <c r="T351" i="6"/>
  <c r="B352" i="6"/>
  <c r="D352" i="6"/>
  <c r="E352" i="6"/>
  <c r="F352" i="6"/>
  <c r="G352" i="6"/>
  <c r="H352" i="6"/>
  <c r="I352" i="6"/>
  <c r="J352" i="6"/>
  <c r="K352" i="6"/>
  <c r="L352" i="6"/>
  <c r="M352" i="6"/>
  <c r="N352" i="6"/>
  <c r="O352" i="6"/>
  <c r="P352" i="6"/>
  <c r="Q352" i="6"/>
  <c r="R352" i="6"/>
  <c r="S352" i="6"/>
  <c r="T352" i="6"/>
  <c r="B353" i="6"/>
  <c r="D353" i="6"/>
  <c r="E353" i="6"/>
  <c r="F353" i="6"/>
  <c r="G353" i="6"/>
  <c r="H353" i="6"/>
  <c r="I353" i="6"/>
  <c r="J353" i="6"/>
  <c r="K353" i="6"/>
  <c r="L353" i="6"/>
  <c r="M353" i="6"/>
  <c r="N353" i="6"/>
  <c r="O353" i="6"/>
  <c r="P353" i="6"/>
  <c r="Q353" i="6"/>
  <c r="R353" i="6"/>
  <c r="S353" i="6"/>
  <c r="T353" i="6"/>
  <c r="B354" i="6"/>
  <c r="D354" i="6"/>
  <c r="E354" i="6"/>
  <c r="F354" i="6"/>
  <c r="G354" i="6"/>
  <c r="H354" i="6"/>
  <c r="I354" i="6"/>
  <c r="J354" i="6"/>
  <c r="K354" i="6"/>
  <c r="L354" i="6"/>
  <c r="M354" i="6"/>
  <c r="N354" i="6"/>
  <c r="O354" i="6"/>
  <c r="P354" i="6"/>
  <c r="Q354" i="6"/>
  <c r="R354" i="6"/>
  <c r="S354" i="6"/>
  <c r="T354" i="6"/>
  <c r="B355" i="6"/>
  <c r="D355" i="6"/>
  <c r="E355" i="6"/>
  <c r="F355" i="6"/>
  <c r="G355" i="6"/>
  <c r="H355" i="6"/>
  <c r="I355" i="6"/>
  <c r="J355" i="6"/>
  <c r="K355" i="6"/>
  <c r="L355" i="6"/>
  <c r="M355" i="6"/>
  <c r="N355" i="6"/>
  <c r="O355" i="6"/>
  <c r="P355" i="6"/>
  <c r="Q355" i="6"/>
  <c r="R355" i="6"/>
  <c r="S355" i="6"/>
  <c r="T355" i="6"/>
  <c r="B356" i="6"/>
  <c r="D356" i="6"/>
  <c r="E356" i="6"/>
  <c r="F356" i="6"/>
  <c r="G356" i="6"/>
  <c r="H356" i="6"/>
  <c r="I356" i="6"/>
  <c r="J356" i="6"/>
  <c r="K356" i="6"/>
  <c r="L356" i="6"/>
  <c r="M356" i="6"/>
  <c r="N356" i="6"/>
  <c r="O356" i="6"/>
  <c r="P356" i="6"/>
  <c r="Q356" i="6"/>
  <c r="R356" i="6"/>
  <c r="S356" i="6"/>
  <c r="T356" i="6"/>
  <c r="B357" i="6"/>
  <c r="D357" i="6"/>
  <c r="E357" i="6"/>
  <c r="F357" i="6"/>
  <c r="G357" i="6"/>
  <c r="H357" i="6"/>
  <c r="I357" i="6"/>
  <c r="J357" i="6"/>
  <c r="K357" i="6"/>
  <c r="L357" i="6"/>
  <c r="M357" i="6"/>
  <c r="N357" i="6"/>
  <c r="O357" i="6"/>
  <c r="P357" i="6"/>
  <c r="Q357" i="6"/>
  <c r="R357" i="6"/>
  <c r="S357" i="6"/>
  <c r="T357" i="6"/>
  <c r="B358" i="6"/>
  <c r="D358" i="6"/>
  <c r="E358" i="6"/>
  <c r="F358" i="6"/>
  <c r="G358" i="6"/>
  <c r="H358" i="6"/>
  <c r="I358" i="6"/>
  <c r="J358" i="6"/>
  <c r="K358" i="6"/>
  <c r="L358" i="6"/>
  <c r="M358" i="6"/>
  <c r="N358" i="6"/>
  <c r="O358" i="6"/>
  <c r="P358" i="6"/>
  <c r="Q358" i="6"/>
  <c r="R358" i="6"/>
  <c r="S358" i="6"/>
  <c r="T358" i="6"/>
  <c r="B359" i="6"/>
  <c r="D359" i="6"/>
  <c r="E359" i="6"/>
  <c r="F359" i="6"/>
  <c r="G359" i="6"/>
  <c r="H359" i="6"/>
  <c r="I359" i="6"/>
  <c r="J359" i="6"/>
  <c r="K359" i="6"/>
  <c r="L359" i="6"/>
  <c r="M359" i="6"/>
  <c r="N359" i="6"/>
  <c r="O359" i="6"/>
  <c r="P359" i="6"/>
  <c r="Q359" i="6"/>
  <c r="R359" i="6"/>
  <c r="S359" i="6"/>
  <c r="T359" i="6"/>
  <c r="B360" i="6"/>
  <c r="D360" i="6"/>
  <c r="E360" i="6"/>
  <c r="F360" i="6"/>
  <c r="G360" i="6"/>
  <c r="H360" i="6"/>
  <c r="I360" i="6"/>
  <c r="J360" i="6"/>
  <c r="K360" i="6"/>
  <c r="L360" i="6"/>
  <c r="M360" i="6"/>
  <c r="N360" i="6"/>
  <c r="O360" i="6"/>
  <c r="P360" i="6"/>
  <c r="Q360" i="6"/>
  <c r="R360" i="6"/>
  <c r="S360" i="6"/>
  <c r="T360" i="6"/>
  <c r="B361" i="6"/>
  <c r="D361" i="6"/>
  <c r="E361" i="6"/>
  <c r="F361" i="6"/>
  <c r="G361" i="6"/>
  <c r="H361" i="6"/>
  <c r="I361" i="6"/>
  <c r="J361" i="6"/>
  <c r="K361" i="6"/>
  <c r="L361" i="6"/>
  <c r="M361" i="6"/>
  <c r="N361" i="6"/>
  <c r="O361" i="6"/>
  <c r="P361" i="6"/>
  <c r="Q361" i="6"/>
  <c r="R361" i="6"/>
  <c r="S361" i="6"/>
  <c r="T361" i="6"/>
  <c r="B362" i="6"/>
  <c r="D362" i="6"/>
  <c r="E362" i="6"/>
  <c r="F362" i="6"/>
  <c r="G362" i="6"/>
  <c r="H362" i="6"/>
  <c r="I362" i="6"/>
  <c r="J362" i="6"/>
  <c r="K362" i="6"/>
  <c r="L362" i="6"/>
  <c r="M362" i="6"/>
  <c r="N362" i="6"/>
  <c r="O362" i="6"/>
  <c r="P362" i="6"/>
  <c r="Q362" i="6"/>
  <c r="R362" i="6"/>
  <c r="S362" i="6"/>
  <c r="T362" i="6"/>
  <c r="B363" i="6"/>
  <c r="D363" i="6"/>
  <c r="E363" i="6"/>
  <c r="F363" i="6"/>
  <c r="G363" i="6"/>
  <c r="H363" i="6"/>
  <c r="I363" i="6"/>
  <c r="J363" i="6"/>
  <c r="K363" i="6"/>
  <c r="L363" i="6"/>
  <c r="M363" i="6"/>
  <c r="N363" i="6"/>
  <c r="O363" i="6"/>
  <c r="P363" i="6"/>
  <c r="Q363" i="6"/>
  <c r="R363" i="6"/>
  <c r="S363" i="6"/>
  <c r="T363" i="6"/>
  <c r="B364" i="6"/>
  <c r="D364" i="6"/>
  <c r="E364" i="6"/>
  <c r="F364" i="6"/>
  <c r="G364" i="6"/>
  <c r="H364" i="6"/>
  <c r="I364" i="6"/>
  <c r="J364" i="6"/>
  <c r="K364" i="6"/>
  <c r="L364" i="6"/>
  <c r="M364" i="6"/>
  <c r="N364" i="6"/>
  <c r="O364" i="6"/>
  <c r="P364" i="6"/>
  <c r="Q364" i="6"/>
  <c r="R364" i="6"/>
  <c r="S364" i="6"/>
  <c r="T364" i="6"/>
  <c r="B365" i="6"/>
  <c r="D365" i="6"/>
  <c r="E365" i="6"/>
  <c r="F365" i="6"/>
  <c r="G365" i="6"/>
  <c r="H365" i="6"/>
  <c r="I365" i="6"/>
  <c r="J365" i="6"/>
  <c r="K365" i="6"/>
  <c r="L365" i="6"/>
  <c r="M365" i="6"/>
  <c r="N365" i="6"/>
  <c r="O365" i="6"/>
  <c r="P365" i="6"/>
  <c r="Q365" i="6"/>
  <c r="R365" i="6"/>
  <c r="S365" i="6"/>
  <c r="T365" i="6"/>
  <c r="B366" i="6"/>
  <c r="D366" i="6"/>
  <c r="E366" i="6"/>
  <c r="F366" i="6"/>
  <c r="G366" i="6"/>
  <c r="H366" i="6"/>
  <c r="I366" i="6"/>
  <c r="J366" i="6"/>
  <c r="K366" i="6"/>
  <c r="L366" i="6"/>
  <c r="M366" i="6"/>
  <c r="N366" i="6"/>
  <c r="O366" i="6"/>
  <c r="P366" i="6"/>
  <c r="Q366" i="6"/>
  <c r="R366" i="6"/>
  <c r="S366" i="6"/>
  <c r="T366" i="6"/>
  <c r="B367" i="6"/>
  <c r="D367" i="6"/>
  <c r="E367" i="6"/>
  <c r="F367" i="6"/>
  <c r="G367" i="6"/>
  <c r="H367" i="6"/>
  <c r="I367" i="6"/>
  <c r="J367" i="6"/>
  <c r="K367" i="6"/>
  <c r="L367" i="6"/>
  <c r="M367" i="6"/>
  <c r="N367" i="6"/>
  <c r="O367" i="6"/>
  <c r="P367" i="6"/>
  <c r="Q367" i="6"/>
  <c r="R367" i="6"/>
  <c r="S367" i="6"/>
  <c r="T367" i="6"/>
  <c r="B368" i="6"/>
  <c r="D368" i="6"/>
  <c r="E368" i="6"/>
  <c r="F368" i="6"/>
  <c r="G368" i="6"/>
  <c r="H368" i="6"/>
  <c r="I368" i="6"/>
  <c r="J368" i="6"/>
  <c r="K368" i="6"/>
  <c r="L368" i="6"/>
  <c r="M368" i="6"/>
  <c r="N368" i="6"/>
  <c r="O368" i="6"/>
  <c r="P368" i="6"/>
  <c r="Q368" i="6"/>
  <c r="R368" i="6"/>
  <c r="S368" i="6"/>
  <c r="T368" i="6"/>
  <c r="B369" i="6"/>
  <c r="D369" i="6"/>
  <c r="E369" i="6"/>
  <c r="F369" i="6"/>
  <c r="G369" i="6"/>
  <c r="H369" i="6"/>
  <c r="I369" i="6"/>
  <c r="J369" i="6"/>
  <c r="K369" i="6"/>
  <c r="L369" i="6"/>
  <c r="M369" i="6"/>
  <c r="N369" i="6"/>
  <c r="O369" i="6"/>
  <c r="P369" i="6"/>
  <c r="Q369" i="6"/>
  <c r="R369" i="6"/>
  <c r="S369" i="6"/>
  <c r="T369" i="6"/>
  <c r="B370" i="6"/>
  <c r="D370" i="6"/>
  <c r="E370" i="6"/>
  <c r="F370" i="6"/>
  <c r="G370" i="6"/>
  <c r="H370" i="6"/>
  <c r="I370" i="6"/>
  <c r="J370" i="6"/>
  <c r="K370" i="6"/>
  <c r="L370" i="6"/>
  <c r="M370" i="6"/>
  <c r="N370" i="6"/>
  <c r="O370" i="6"/>
  <c r="P370" i="6"/>
  <c r="Q370" i="6"/>
  <c r="R370" i="6"/>
  <c r="S370" i="6"/>
  <c r="T370" i="6"/>
  <c r="B371" i="6"/>
  <c r="D371" i="6"/>
  <c r="E371" i="6"/>
  <c r="F371" i="6"/>
  <c r="G371" i="6"/>
  <c r="H371" i="6"/>
  <c r="I371" i="6"/>
  <c r="J371" i="6"/>
  <c r="K371" i="6"/>
  <c r="L371" i="6"/>
  <c r="M371" i="6"/>
  <c r="N371" i="6"/>
  <c r="O371" i="6"/>
  <c r="P371" i="6"/>
  <c r="Q371" i="6"/>
  <c r="R371" i="6"/>
  <c r="S371" i="6"/>
  <c r="T371" i="6"/>
  <c r="B372" i="6"/>
  <c r="D372" i="6"/>
  <c r="E372" i="6"/>
  <c r="F372" i="6"/>
  <c r="G372" i="6"/>
  <c r="H372" i="6"/>
  <c r="I372" i="6"/>
  <c r="J372" i="6"/>
  <c r="K372" i="6"/>
  <c r="L372" i="6"/>
  <c r="M372" i="6"/>
  <c r="N372" i="6"/>
  <c r="O372" i="6"/>
  <c r="P372" i="6"/>
  <c r="Q372" i="6"/>
  <c r="R372" i="6"/>
  <c r="S372" i="6"/>
  <c r="T372" i="6"/>
  <c r="B373" i="6"/>
  <c r="D373" i="6"/>
  <c r="E373" i="6"/>
  <c r="F373" i="6"/>
  <c r="G373" i="6"/>
  <c r="H373" i="6"/>
  <c r="I373" i="6"/>
  <c r="J373" i="6"/>
  <c r="K373" i="6"/>
  <c r="L373" i="6"/>
  <c r="M373" i="6"/>
  <c r="N373" i="6"/>
  <c r="O373" i="6"/>
  <c r="P373" i="6"/>
  <c r="Q373" i="6"/>
  <c r="R373" i="6"/>
  <c r="S373" i="6"/>
  <c r="T373" i="6"/>
  <c r="B374" i="6"/>
  <c r="D374" i="6"/>
  <c r="E374" i="6"/>
  <c r="F374" i="6"/>
  <c r="G374" i="6"/>
  <c r="H374" i="6"/>
  <c r="I374" i="6"/>
  <c r="J374" i="6"/>
  <c r="K374" i="6"/>
  <c r="L374" i="6"/>
  <c r="M374" i="6"/>
  <c r="N374" i="6"/>
  <c r="O374" i="6"/>
  <c r="P374" i="6"/>
  <c r="Q374" i="6"/>
  <c r="R374" i="6"/>
  <c r="S374" i="6"/>
  <c r="T374" i="6"/>
  <c r="B375" i="6"/>
  <c r="D375" i="6"/>
  <c r="E375" i="6"/>
  <c r="F375" i="6"/>
  <c r="G375" i="6"/>
  <c r="H375" i="6"/>
  <c r="I375" i="6"/>
  <c r="J375" i="6"/>
  <c r="K375" i="6"/>
  <c r="L375" i="6"/>
  <c r="M375" i="6"/>
  <c r="N375" i="6"/>
  <c r="O375" i="6"/>
  <c r="P375" i="6"/>
  <c r="Q375" i="6"/>
  <c r="R375" i="6"/>
  <c r="S375" i="6"/>
  <c r="T375" i="6"/>
  <c r="B376" i="6"/>
  <c r="D376" i="6"/>
  <c r="E376" i="6"/>
  <c r="F376" i="6"/>
  <c r="G376" i="6"/>
  <c r="H376" i="6"/>
  <c r="I376" i="6"/>
  <c r="J376" i="6"/>
  <c r="K376" i="6"/>
  <c r="L376" i="6"/>
  <c r="M376" i="6"/>
  <c r="N376" i="6"/>
  <c r="O376" i="6"/>
  <c r="P376" i="6"/>
  <c r="Q376" i="6"/>
  <c r="R376" i="6"/>
  <c r="S376" i="6"/>
  <c r="T376" i="6"/>
  <c r="B377" i="6"/>
  <c r="D377" i="6"/>
  <c r="E377" i="6"/>
  <c r="F377" i="6"/>
  <c r="G377" i="6"/>
  <c r="H377" i="6"/>
  <c r="I377" i="6"/>
  <c r="J377" i="6"/>
  <c r="K377" i="6"/>
  <c r="L377" i="6"/>
  <c r="M377" i="6"/>
  <c r="N377" i="6"/>
  <c r="O377" i="6"/>
  <c r="P377" i="6"/>
  <c r="Q377" i="6"/>
  <c r="R377" i="6"/>
  <c r="S377" i="6"/>
  <c r="T377" i="6"/>
  <c r="B378" i="6"/>
  <c r="D378" i="6"/>
  <c r="E378" i="6"/>
  <c r="F378" i="6"/>
  <c r="G378" i="6"/>
  <c r="H378" i="6"/>
  <c r="I378" i="6"/>
  <c r="J378" i="6"/>
  <c r="K378" i="6"/>
  <c r="L378" i="6"/>
  <c r="M378" i="6"/>
  <c r="N378" i="6"/>
  <c r="O378" i="6"/>
  <c r="P378" i="6"/>
  <c r="Q378" i="6"/>
  <c r="R378" i="6"/>
  <c r="S378" i="6"/>
  <c r="T378" i="6"/>
  <c r="B379" i="6"/>
  <c r="D379" i="6"/>
  <c r="E379" i="6"/>
  <c r="F379" i="6"/>
  <c r="G379" i="6"/>
  <c r="H379" i="6"/>
  <c r="I379" i="6"/>
  <c r="J379" i="6"/>
  <c r="K379" i="6"/>
  <c r="L379" i="6"/>
  <c r="M379" i="6"/>
  <c r="N379" i="6"/>
  <c r="O379" i="6"/>
  <c r="P379" i="6"/>
  <c r="Q379" i="6"/>
  <c r="R379" i="6"/>
  <c r="S379" i="6"/>
  <c r="T379" i="6"/>
  <c r="B380" i="6"/>
  <c r="D380" i="6"/>
  <c r="E380" i="6"/>
  <c r="F380" i="6"/>
  <c r="G380" i="6"/>
  <c r="H380" i="6"/>
  <c r="I380" i="6"/>
  <c r="J380" i="6"/>
  <c r="K380" i="6"/>
  <c r="L380" i="6"/>
  <c r="M380" i="6"/>
  <c r="N380" i="6"/>
  <c r="O380" i="6"/>
  <c r="P380" i="6"/>
  <c r="Q380" i="6"/>
  <c r="R380" i="6"/>
  <c r="S380" i="6"/>
  <c r="T380" i="6"/>
  <c r="B381" i="6"/>
  <c r="D381" i="6"/>
  <c r="E381" i="6"/>
  <c r="F381" i="6"/>
  <c r="G381" i="6"/>
  <c r="H381" i="6"/>
  <c r="I381" i="6"/>
  <c r="J381" i="6"/>
  <c r="K381" i="6"/>
  <c r="L381" i="6"/>
  <c r="M381" i="6"/>
  <c r="N381" i="6"/>
  <c r="O381" i="6"/>
  <c r="P381" i="6"/>
  <c r="Q381" i="6"/>
  <c r="R381" i="6"/>
  <c r="S381" i="6"/>
  <c r="T381" i="6"/>
  <c r="B382" i="6"/>
  <c r="D382" i="6"/>
  <c r="E382" i="6"/>
  <c r="F382" i="6"/>
  <c r="G382" i="6"/>
  <c r="H382" i="6"/>
  <c r="I382" i="6"/>
  <c r="J382" i="6"/>
  <c r="K382" i="6"/>
  <c r="L382" i="6"/>
  <c r="M382" i="6"/>
  <c r="N382" i="6"/>
  <c r="O382" i="6"/>
  <c r="P382" i="6"/>
  <c r="Q382" i="6"/>
  <c r="R382" i="6"/>
  <c r="S382" i="6"/>
  <c r="T382" i="6"/>
  <c r="B383" i="6"/>
  <c r="D383" i="6"/>
  <c r="E383" i="6"/>
  <c r="F383" i="6"/>
  <c r="G383" i="6"/>
  <c r="H383" i="6"/>
  <c r="I383" i="6"/>
  <c r="J383" i="6"/>
  <c r="K383" i="6"/>
  <c r="L383" i="6"/>
  <c r="M383" i="6"/>
  <c r="N383" i="6"/>
  <c r="O383" i="6"/>
  <c r="P383" i="6"/>
  <c r="Q383" i="6"/>
  <c r="R383" i="6"/>
  <c r="S383" i="6"/>
  <c r="T383" i="6"/>
  <c r="B384" i="6"/>
  <c r="D384" i="6"/>
  <c r="E384" i="6"/>
  <c r="F384" i="6"/>
  <c r="G384" i="6"/>
  <c r="H384" i="6"/>
  <c r="I384" i="6"/>
  <c r="J384" i="6"/>
  <c r="K384" i="6"/>
  <c r="L384" i="6"/>
  <c r="M384" i="6"/>
  <c r="N384" i="6"/>
  <c r="O384" i="6"/>
  <c r="P384" i="6"/>
  <c r="Q384" i="6"/>
  <c r="R384" i="6"/>
  <c r="S384" i="6"/>
  <c r="T384" i="6"/>
  <c r="B385" i="6"/>
  <c r="D385" i="6"/>
  <c r="E385" i="6"/>
  <c r="F385" i="6"/>
  <c r="G385" i="6"/>
  <c r="H385" i="6"/>
  <c r="I385" i="6"/>
  <c r="J385" i="6"/>
  <c r="K385" i="6"/>
  <c r="L385" i="6"/>
  <c r="M385" i="6"/>
  <c r="N385" i="6"/>
  <c r="O385" i="6"/>
  <c r="P385" i="6"/>
  <c r="Q385" i="6"/>
  <c r="R385" i="6"/>
  <c r="S385" i="6"/>
  <c r="T385" i="6"/>
  <c r="B386" i="6"/>
  <c r="D386" i="6"/>
  <c r="E386" i="6"/>
  <c r="F386" i="6"/>
  <c r="G386" i="6"/>
  <c r="H386" i="6"/>
  <c r="I386" i="6"/>
  <c r="J386" i="6"/>
  <c r="K386" i="6"/>
  <c r="L386" i="6"/>
  <c r="M386" i="6"/>
  <c r="N386" i="6"/>
  <c r="O386" i="6"/>
  <c r="P386" i="6"/>
  <c r="Q386" i="6"/>
  <c r="R386" i="6"/>
  <c r="S386" i="6"/>
  <c r="T386" i="6"/>
  <c r="B387" i="6"/>
  <c r="D387" i="6"/>
  <c r="E387" i="6"/>
  <c r="F387" i="6"/>
  <c r="G387" i="6"/>
  <c r="H387" i="6"/>
  <c r="I387" i="6"/>
  <c r="J387" i="6"/>
  <c r="K387" i="6"/>
  <c r="L387" i="6"/>
  <c r="M387" i="6"/>
  <c r="N387" i="6"/>
  <c r="O387" i="6"/>
  <c r="P387" i="6"/>
  <c r="Q387" i="6"/>
  <c r="R387" i="6"/>
  <c r="S387" i="6"/>
  <c r="T387" i="6"/>
  <c r="B388" i="6"/>
  <c r="D388" i="6"/>
  <c r="E388" i="6"/>
  <c r="F388" i="6"/>
  <c r="G388" i="6"/>
  <c r="H388" i="6"/>
  <c r="I388" i="6"/>
  <c r="J388" i="6"/>
  <c r="K388" i="6"/>
  <c r="L388" i="6"/>
  <c r="M388" i="6"/>
  <c r="N388" i="6"/>
  <c r="O388" i="6"/>
  <c r="P388" i="6"/>
  <c r="Q388" i="6"/>
  <c r="R388" i="6"/>
  <c r="S388" i="6"/>
  <c r="T388" i="6"/>
  <c r="B389" i="6"/>
  <c r="D389" i="6"/>
  <c r="E389" i="6"/>
  <c r="F389" i="6"/>
  <c r="G389" i="6"/>
  <c r="H389" i="6"/>
  <c r="I389" i="6"/>
  <c r="J389" i="6"/>
  <c r="K389" i="6"/>
  <c r="L389" i="6"/>
  <c r="M389" i="6"/>
  <c r="N389" i="6"/>
  <c r="O389" i="6"/>
  <c r="P389" i="6"/>
  <c r="Q389" i="6"/>
  <c r="R389" i="6"/>
  <c r="S389" i="6"/>
  <c r="T389" i="6"/>
  <c r="B390" i="6"/>
  <c r="D390" i="6"/>
  <c r="E390" i="6"/>
  <c r="F390" i="6"/>
  <c r="G390" i="6"/>
  <c r="H390" i="6"/>
  <c r="I390" i="6"/>
  <c r="J390" i="6"/>
  <c r="K390" i="6"/>
  <c r="L390" i="6"/>
  <c r="M390" i="6"/>
  <c r="N390" i="6"/>
  <c r="O390" i="6"/>
  <c r="P390" i="6"/>
  <c r="Q390" i="6"/>
  <c r="R390" i="6"/>
  <c r="S390" i="6"/>
  <c r="T390" i="6"/>
  <c r="B391" i="6"/>
  <c r="D391" i="6"/>
  <c r="E391" i="6"/>
  <c r="F391" i="6"/>
  <c r="G391" i="6"/>
  <c r="H391" i="6"/>
  <c r="I391" i="6"/>
  <c r="J391" i="6"/>
  <c r="K391" i="6"/>
  <c r="L391" i="6"/>
  <c r="M391" i="6"/>
  <c r="N391" i="6"/>
  <c r="O391" i="6"/>
  <c r="P391" i="6"/>
  <c r="Q391" i="6"/>
  <c r="R391" i="6"/>
  <c r="S391" i="6"/>
  <c r="T391" i="6"/>
  <c r="B392" i="6"/>
  <c r="D392" i="6"/>
  <c r="E392" i="6"/>
  <c r="F392" i="6"/>
  <c r="G392" i="6"/>
  <c r="H392" i="6"/>
  <c r="I392" i="6"/>
  <c r="J392" i="6"/>
  <c r="K392" i="6"/>
  <c r="L392" i="6"/>
  <c r="M392" i="6"/>
  <c r="N392" i="6"/>
  <c r="O392" i="6"/>
  <c r="P392" i="6"/>
  <c r="Q392" i="6"/>
  <c r="R392" i="6"/>
  <c r="S392" i="6"/>
  <c r="T392" i="6"/>
  <c r="B393" i="6"/>
  <c r="D393" i="6"/>
  <c r="E393" i="6"/>
  <c r="F393" i="6"/>
  <c r="G393" i="6"/>
  <c r="H393" i="6"/>
  <c r="I393" i="6"/>
  <c r="J393" i="6"/>
  <c r="K393" i="6"/>
  <c r="L393" i="6"/>
  <c r="M393" i="6"/>
  <c r="N393" i="6"/>
  <c r="O393" i="6"/>
  <c r="P393" i="6"/>
  <c r="Q393" i="6"/>
  <c r="R393" i="6"/>
  <c r="S393" i="6"/>
  <c r="T393" i="6"/>
  <c r="B394" i="6"/>
  <c r="D394" i="6"/>
  <c r="E394" i="6"/>
  <c r="F394" i="6"/>
  <c r="G394" i="6"/>
  <c r="H394" i="6"/>
  <c r="I394" i="6"/>
  <c r="J394" i="6"/>
  <c r="K394" i="6"/>
  <c r="L394" i="6"/>
  <c r="M394" i="6"/>
  <c r="N394" i="6"/>
  <c r="O394" i="6"/>
  <c r="P394" i="6"/>
  <c r="Q394" i="6"/>
  <c r="R394" i="6"/>
  <c r="S394" i="6"/>
  <c r="T394" i="6"/>
  <c r="B395" i="6"/>
  <c r="D395" i="6"/>
  <c r="E395" i="6"/>
  <c r="F395" i="6"/>
  <c r="G395" i="6"/>
  <c r="H395" i="6"/>
  <c r="I395" i="6"/>
  <c r="J395" i="6"/>
  <c r="K395" i="6"/>
  <c r="L395" i="6"/>
  <c r="M395" i="6"/>
  <c r="N395" i="6"/>
  <c r="O395" i="6"/>
  <c r="P395" i="6"/>
  <c r="Q395" i="6"/>
  <c r="R395" i="6"/>
  <c r="S395" i="6"/>
  <c r="T395" i="6"/>
  <c r="B396" i="6"/>
  <c r="D396" i="6"/>
  <c r="E396" i="6"/>
  <c r="F396" i="6"/>
  <c r="G396" i="6"/>
  <c r="H396" i="6"/>
  <c r="I396" i="6"/>
  <c r="J396" i="6"/>
  <c r="K396" i="6"/>
  <c r="L396" i="6"/>
  <c r="M396" i="6"/>
  <c r="N396" i="6"/>
  <c r="O396" i="6"/>
  <c r="P396" i="6"/>
  <c r="Q396" i="6"/>
  <c r="R396" i="6"/>
  <c r="S396" i="6"/>
  <c r="T396" i="6"/>
  <c r="B397" i="6"/>
  <c r="D397" i="6"/>
  <c r="E397" i="6"/>
  <c r="F397" i="6"/>
  <c r="G397" i="6"/>
  <c r="H397" i="6"/>
  <c r="I397" i="6"/>
  <c r="J397" i="6"/>
  <c r="K397" i="6"/>
  <c r="L397" i="6"/>
  <c r="M397" i="6"/>
  <c r="N397" i="6"/>
  <c r="O397" i="6"/>
  <c r="P397" i="6"/>
  <c r="Q397" i="6"/>
  <c r="R397" i="6"/>
  <c r="S397" i="6"/>
  <c r="T397" i="6"/>
  <c r="B398" i="6"/>
  <c r="D398" i="6"/>
  <c r="E398" i="6"/>
  <c r="F398" i="6"/>
  <c r="G398" i="6"/>
  <c r="H398" i="6"/>
  <c r="I398" i="6"/>
  <c r="J398" i="6"/>
  <c r="K398" i="6"/>
  <c r="L398" i="6"/>
  <c r="M398" i="6"/>
  <c r="N398" i="6"/>
  <c r="O398" i="6"/>
  <c r="P398" i="6"/>
  <c r="Q398" i="6"/>
  <c r="R398" i="6"/>
  <c r="S398" i="6"/>
  <c r="T398" i="6"/>
  <c r="B399" i="6"/>
  <c r="D399" i="6"/>
  <c r="E399" i="6"/>
  <c r="F399" i="6"/>
  <c r="G399" i="6"/>
  <c r="H399" i="6"/>
  <c r="I399" i="6"/>
  <c r="J399" i="6"/>
  <c r="K399" i="6"/>
  <c r="L399" i="6"/>
  <c r="M399" i="6"/>
  <c r="N399" i="6"/>
  <c r="O399" i="6"/>
  <c r="P399" i="6"/>
  <c r="Q399" i="6"/>
  <c r="R399" i="6"/>
  <c r="S399" i="6"/>
  <c r="T399" i="6"/>
  <c r="B400" i="6"/>
  <c r="D400" i="6"/>
  <c r="E400" i="6"/>
  <c r="F400" i="6"/>
  <c r="G400" i="6"/>
  <c r="H400" i="6"/>
  <c r="I400" i="6"/>
  <c r="J400" i="6"/>
  <c r="K400" i="6"/>
  <c r="L400" i="6"/>
  <c r="M400" i="6"/>
  <c r="N400" i="6"/>
  <c r="O400" i="6"/>
  <c r="P400" i="6"/>
  <c r="Q400" i="6"/>
  <c r="R400" i="6"/>
  <c r="S400" i="6"/>
  <c r="T400" i="6"/>
  <c r="B401" i="6"/>
  <c r="D401" i="6"/>
  <c r="E401" i="6"/>
  <c r="F401" i="6"/>
  <c r="G401" i="6"/>
  <c r="H401" i="6"/>
  <c r="I401" i="6"/>
  <c r="J401" i="6"/>
  <c r="K401" i="6"/>
  <c r="L401" i="6"/>
  <c r="M401" i="6"/>
  <c r="N401" i="6"/>
  <c r="O401" i="6"/>
  <c r="P401" i="6"/>
  <c r="Q401" i="6"/>
  <c r="R401" i="6"/>
  <c r="S401" i="6"/>
  <c r="T401" i="6"/>
  <c r="B402" i="6"/>
  <c r="D402" i="6"/>
  <c r="E402" i="6"/>
  <c r="F402" i="6"/>
  <c r="G402" i="6"/>
  <c r="H402" i="6"/>
  <c r="I402" i="6"/>
  <c r="J402" i="6"/>
  <c r="K402" i="6"/>
  <c r="L402" i="6"/>
  <c r="M402" i="6"/>
  <c r="N402" i="6"/>
  <c r="O402" i="6"/>
  <c r="P402" i="6"/>
  <c r="Q402" i="6"/>
  <c r="R402" i="6"/>
  <c r="S402" i="6"/>
  <c r="T402" i="6"/>
  <c r="B403" i="6"/>
  <c r="D403" i="6"/>
  <c r="E403" i="6"/>
  <c r="F403" i="6"/>
  <c r="G403" i="6"/>
  <c r="H403" i="6"/>
  <c r="I403" i="6"/>
  <c r="J403" i="6"/>
  <c r="K403" i="6"/>
  <c r="L403" i="6"/>
  <c r="M403" i="6"/>
  <c r="N403" i="6"/>
  <c r="O403" i="6"/>
  <c r="P403" i="6"/>
  <c r="Q403" i="6"/>
  <c r="R403" i="6"/>
  <c r="S403" i="6"/>
  <c r="T403" i="6"/>
  <c r="B404" i="6"/>
  <c r="D404" i="6"/>
  <c r="E404" i="6"/>
  <c r="F404" i="6"/>
  <c r="G404" i="6"/>
  <c r="H404" i="6"/>
  <c r="I404" i="6"/>
  <c r="J404" i="6"/>
  <c r="K404" i="6"/>
  <c r="L404" i="6"/>
  <c r="M404" i="6"/>
  <c r="N404" i="6"/>
  <c r="O404" i="6"/>
  <c r="P404" i="6"/>
  <c r="Q404" i="6"/>
  <c r="R404" i="6"/>
  <c r="S404" i="6"/>
  <c r="T404" i="6"/>
  <c r="B405" i="6"/>
  <c r="D405" i="6"/>
  <c r="E405" i="6"/>
  <c r="F405" i="6"/>
  <c r="G405" i="6"/>
  <c r="H405" i="6"/>
  <c r="I405" i="6"/>
  <c r="J405" i="6"/>
  <c r="K405" i="6"/>
  <c r="L405" i="6"/>
  <c r="M405" i="6"/>
  <c r="N405" i="6"/>
  <c r="O405" i="6"/>
  <c r="P405" i="6"/>
  <c r="Q405" i="6"/>
  <c r="R405" i="6"/>
  <c r="S405" i="6"/>
  <c r="T405" i="6"/>
  <c r="B406" i="6"/>
  <c r="D406" i="6"/>
  <c r="E406" i="6"/>
  <c r="F406" i="6"/>
  <c r="G406" i="6"/>
  <c r="H406" i="6"/>
  <c r="I406" i="6"/>
  <c r="J406" i="6"/>
  <c r="K406" i="6"/>
  <c r="L406" i="6"/>
  <c r="M406" i="6"/>
  <c r="N406" i="6"/>
  <c r="O406" i="6"/>
  <c r="P406" i="6"/>
  <c r="Q406" i="6"/>
  <c r="R406" i="6"/>
  <c r="S406" i="6"/>
  <c r="T406" i="6"/>
  <c r="B407" i="6"/>
  <c r="D407" i="6"/>
  <c r="E407" i="6"/>
  <c r="F407" i="6"/>
  <c r="G407" i="6"/>
  <c r="H407" i="6"/>
  <c r="I407" i="6"/>
  <c r="J407" i="6"/>
  <c r="K407" i="6"/>
  <c r="L407" i="6"/>
  <c r="M407" i="6"/>
  <c r="N407" i="6"/>
  <c r="O407" i="6"/>
  <c r="P407" i="6"/>
  <c r="Q407" i="6"/>
  <c r="R407" i="6"/>
  <c r="S407" i="6"/>
  <c r="T407" i="6"/>
  <c r="B408" i="6"/>
  <c r="D408" i="6"/>
  <c r="E408" i="6"/>
  <c r="F408" i="6"/>
  <c r="G408" i="6"/>
  <c r="H408" i="6"/>
  <c r="I408" i="6"/>
  <c r="J408" i="6"/>
  <c r="K408" i="6"/>
  <c r="L408" i="6"/>
  <c r="M408" i="6"/>
  <c r="N408" i="6"/>
  <c r="O408" i="6"/>
  <c r="P408" i="6"/>
  <c r="Q408" i="6"/>
  <c r="R408" i="6"/>
  <c r="S408" i="6"/>
  <c r="T408" i="6"/>
  <c r="B409" i="6"/>
  <c r="D409" i="6"/>
  <c r="E409" i="6"/>
  <c r="F409" i="6"/>
  <c r="G409" i="6"/>
  <c r="H409" i="6"/>
  <c r="I409" i="6"/>
  <c r="J409" i="6"/>
  <c r="K409" i="6"/>
  <c r="L409" i="6"/>
  <c r="M409" i="6"/>
  <c r="N409" i="6"/>
  <c r="O409" i="6"/>
  <c r="P409" i="6"/>
  <c r="Q409" i="6"/>
  <c r="R409" i="6"/>
  <c r="S409" i="6"/>
  <c r="T409" i="6"/>
  <c r="B410" i="6"/>
  <c r="D410" i="6"/>
  <c r="E410" i="6"/>
  <c r="F410" i="6"/>
  <c r="G410" i="6"/>
  <c r="H410" i="6"/>
  <c r="I410" i="6"/>
  <c r="J410" i="6"/>
  <c r="K410" i="6"/>
  <c r="L410" i="6"/>
  <c r="M410" i="6"/>
  <c r="N410" i="6"/>
  <c r="O410" i="6"/>
  <c r="P410" i="6"/>
  <c r="Q410" i="6"/>
  <c r="R410" i="6"/>
  <c r="S410" i="6"/>
  <c r="T410" i="6"/>
  <c r="B411" i="6"/>
  <c r="D411" i="6"/>
  <c r="E411" i="6"/>
  <c r="F411" i="6"/>
  <c r="G411" i="6"/>
  <c r="H411" i="6"/>
  <c r="I411" i="6"/>
  <c r="J411" i="6"/>
  <c r="K411" i="6"/>
  <c r="L411" i="6"/>
  <c r="M411" i="6"/>
  <c r="N411" i="6"/>
  <c r="O411" i="6"/>
  <c r="P411" i="6"/>
  <c r="Q411" i="6"/>
  <c r="R411" i="6"/>
  <c r="S411" i="6"/>
  <c r="T411" i="6"/>
  <c r="B412" i="6"/>
  <c r="D412" i="6"/>
  <c r="E412" i="6"/>
  <c r="F412" i="6"/>
  <c r="G412" i="6"/>
  <c r="H412" i="6"/>
  <c r="I412" i="6"/>
  <c r="J412" i="6"/>
  <c r="K412" i="6"/>
  <c r="L412" i="6"/>
  <c r="M412" i="6"/>
  <c r="N412" i="6"/>
  <c r="O412" i="6"/>
  <c r="P412" i="6"/>
  <c r="Q412" i="6"/>
  <c r="R412" i="6"/>
  <c r="S412" i="6"/>
  <c r="T412" i="6"/>
  <c r="B413" i="6"/>
  <c r="D413" i="6"/>
  <c r="E413" i="6"/>
  <c r="F413" i="6"/>
  <c r="G413" i="6"/>
  <c r="H413" i="6"/>
  <c r="I413" i="6"/>
  <c r="J413" i="6"/>
  <c r="K413" i="6"/>
  <c r="L413" i="6"/>
  <c r="M413" i="6"/>
  <c r="N413" i="6"/>
  <c r="O413" i="6"/>
  <c r="P413" i="6"/>
  <c r="Q413" i="6"/>
  <c r="R413" i="6"/>
  <c r="S413" i="6"/>
  <c r="T413" i="6"/>
  <c r="B414" i="6"/>
  <c r="D414" i="6"/>
  <c r="E414" i="6"/>
  <c r="F414" i="6"/>
  <c r="G414" i="6"/>
  <c r="H414" i="6"/>
  <c r="I414" i="6"/>
  <c r="J414" i="6"/>
  <c r="K414" i="6"/>
  <c r="L414" i="6"/>
  <c r="M414" i="6"/>
  <c r="N414" i="6"/>
  <c r="O414" i="6"/>
  <c r="P414" i="6"/>
  <c r="Q414" i="6"/>
  <c r="R414" i="6"/>
  <c r="S414" i="6"/>
  <c r="T414" i="6"/>
  <c r="B415" i="6"/>
  <c r="D415" i="6"/>
  <c r="E415" i="6"/>
  <c r="F415" i="6"/>
  <c r="G415" i="6"/>
  <c r="H415" i="6"/>
  <c r="I415" i="6"/>
  <c r="J415" i="6"/>
  <c r="K415" i="6"/>
  <c r="L415" i="6"/>
  <c r="M415" i="6"/>
  <c r="N415" i="6"/>
  <c r="O415" i="6"/>
  <c r="P415" i="6"/>
  <c r="Q415" i="6"/>
  <c r="R415" i="6"/>
  <c r="S415" i="6"/>
  <c r="T415" i="6"/>
  <c r="B416" i="6"/>
  <c r="D416" i="6"/>
  <c r="E416" i="6"/>
  <c r="F416" i="6"/>
  <c r="G416" i="6"/>
  <c r="H416" i="6"/>
  <c r="I416" i="6"/>
  <c r="J416" i="6"/>
  <c r="K416" i="6"/>
  <c r="L416" i="6"/>
  <c r="M416" i="6"/>
  <c r="N416" i="6"/>
  <c r="O416" i="6"/>
  <c r="P416" i="6"/>
  <c r="Q416" i="6"/>
  <c r="R416" i="6"/>
  <c r="S416" i="6"/>
  <c r="T416" i="6"/>
  <c r="B417" i="6"/>
  <c r="D417" i="6"/>
  <c r="E417" i="6"/>
  <c r="F417" i="6"/>
  <c r="G417" i="6"/>
  <c r="H417" i="6"/>
  <c r="I417" i="6"/>
  <c r="J417" i="6"/>
  <c r="K417" i="6"/>
  <c r="L417" i="6"/>
  <c r="M417" i="6"/>
  <c r="N417" i="6"/>
  <c r="O417" i="6"/>
  <c r="P417" i="6"/>
  <c r="Q417" i="6"/>
  <c r="R417" i="6"/>
  <c r="S417" i="6"/>
  <c r="T417" i="6"/>
  <c r="B418" i="6"/>
  <c r="D418" i="6"/>
  <c r="E418" i="6"/>
  <c r="F418" i="6"/>
  <c r="G418" i="6"/>
  <c r="H418" i="6"/>
  <c r="I418" i="6"/>
  <c r="J418" i="6"/>
  <c r="K418" i="6"/>
  <c r="L418" i="6"/>
  <c r="M418" i="6"/>
  <c r="N418" i="6"/>
  <c r="O418" i="6"/>
  <c r="P418" i="6"/>
  <c r="Q418" i="6"/>
  <c r="R418" i="6"/>
  <c r="S418" i="6"/>
  <c r="T418" i="6"/>
  <c r="B419" i="6"/>
  <c r="D419" i="6"/>
  <c r="E419" i="6"/>
  <c r="F419" i="6"/>
  <c r="G419" i="6"/>
  <c r="H419" i="6"/>
  <c r="I419" i="6"/>
  <c r="J419" i="6"/>
  <c r="K419" i="6"/>
  <c r="L419" i="6"/>
  <c r="M419" i="6"/>
  <c r="N419" i="6"/>
  <c r="O419" i="6"/>
  <c r="P419" i="6"/>
  <c r="Q419" i="6"/>
  <c r="R419" i="6"/>
  <c r="S419" i="6"/>
  <c r="T419" i="6"/>
  <c r="B420" i="6"/>
  <c r="D420" i="6"/>
  <c r="E420" i="6"/>
  <c r="F420" i="6"/>
  <c r="G420" i="6"/>
  <c r="H420" i="6"/>
  <c r="I420" i="6"/>
  <c r="J420" i="6"/>
  <c r="K420" i="6"/>
  <c r="L420" i="6"/>
  <c r="M420" i="6"/>
  <c r="N420" i="6"/>
  <c r="O420" i="6"/>
  <c r="P420" i="6"/>
  <c r="Q420" i="6"/>
  <c r="R420" i="6"/>
  <c r="S420" i="6"/>
  <c r="T420" i="6"/>
  <c r="B421" i="6"/>
  <c r="D421" i="6"/>
  <c r="E421" i="6"/>
  <c r="F421" i="6"/>
  <c r="G421" i="6"/>
  <c r="H421" i="6"/>
  <c r="I421" i="6"/>
  <c r="J421" i="6"/>
  <c r="K421" i="6"/>
  <c r="L421" i="6"/>
  <c r="M421" i="6"/>
  <c r="N421" i="6"/>
  <c r="O421" i="6"/>
  <c r="P421" i="6"/>
  <c r="Q421" i="6"/>
  <c r="R421" i="6"/>
  <c r="S421" i="6"/>
  <c r="T421" i="6"/>
  <c r="B422" i="6"/>
  <c r="D422" i="6"/>
  <c r="E422" i="6"/>
  <c r="F422" i="6"/>
  <c r="G422" i="6"/>
  <c r="H422" i="6"/>
  <c r="I422" i="6"/>
  <c r="J422" i="6"/>
  <c r="K422" i="6"/>
  <c r="L422" i="6"/>
  <c r="M422" i="6"/>
  <c r="N422" i="6"/>
  <c r="O422" i="6"/>
  <c r="P422" i="6"/>
  <c r="Q422" i="6"/>
  <c r="R422" i="6"/>
  <c r="S422" i="6"/>
  <c r="T422" i="6"/>
  <c r="B423" i="6"/>
  <c r="D423" i="6"/>
  <c r="E423" i="6"/>
  <c r="F423" i="6"/>
  <c r="G423" i="6"/>
  <c r="H423" i="6"/>
  <c r="I423" i="6"/>
  <c r="J423" i="6"/>
  <c r="K423" i="6"/>
  <c r="L423" i="6"/>
  <c r="M423" i="6"/>
  <c r="N423" i="6"/>
  <c r="O423" i="6"/>
  <c r="P423" i="6"/>
  <c r="Q423" i="6"/>
  <c r="R423" i="6"/>
  <c r="S423" i="6"/>
  <c r="T423" i="6"/>
  <c r="B424" i="6"/>
  <c r="D424" i="6"/>
  <c r="E424" i="6"/>
  <c r="F424" i="6"/>
  <c r="G424" i="6"/>
  <c r="H424" i="6"/>
  <c r="I424" i="6"/>
  <c r="J424" i="6"/>
  <c r="K424" i="6"/>
  <c r="L424" i="6"/>
  <c r="M424" i="6"/>
  <c r="N424" i="6"/>
  <c r="O424" i="6"/>
  <c r="P424" i="6"/>
  <c r="Q424" i="6"/>
  <c r="R424" i="6"/>
  <c r="S424" i="6"/>
  <c r="T424" i="6"/>
  <c r="B425" i="6"/>
  <c r="D425" i="6"/>
  <c r="E425" i="6"/>
  <c r="F425" i="6"/>
  <c r="G425" i="6"/>
  <c r="H425" i="6"/>
  <c r="I425" i="6"/>
  <c r="J425" i="6"/>
  <c r="K425" i="6"/>
  <c r="L425" i="6"/>
  <c r="M425" i="6"/>
  <c r="N425" i="6"/>
  <c r="O425" i="6"/>
  <c r="P425" i="6"/>
  <c r="Q425" i="6"/>
  <c r="R425" i="6"/>
  <c r="S425" i="6"/>
  <c r="T425" i="6"/>
  <c r="B426" i="6"/>
  <c r="D426" i="6"/>
  <c r="E426" i="6"/>
  <c r="F426" i="6"/>
  <c r="G426" i="6"/>
  <c r="H426" i="6"/>
  <c r="I426" i="6"/>
  <c r="J426" i="6"/>
  <c r="K426" i="6"/>
  <c r="L426" i="6"/>
  <c r="M426" i="6"/>
  <c r="N426" i="6"/>
  <c r="O426" i="6"/>
  <c r="P426" i="6"/>
  <c r="Q426" i="6"/>
  <c r="R426" i="6"/>
  <c r="S426" i="6"/>
  <c r="T426" i="6"/>
  <c r="B427" i="6"/>
  <c r="D427" i="6"/>
  <c r="E427" i="6"/>
  <c r="F427" i="6"/>
  <c r="G427" i="6"/>
  <c r="H427" i="6"/>
  <c r="I427" i="6"/>
  <c r="J427" i="6"/>
  <c r="K427" i="6"/>
  <c r="L427" i="6"/>
  <c r="M427" i="6"/>
  <c r="N427" i="6"/>
  <c r="O427" i="6"/>
  <c r="P427" i="6"/>
  <c r="Q427" i="6"/>
  <c r="R427" i="6"/>
  <c r="S427" i="6"/>
  <c r="T427" i="6"/>
  <c r="B428" i="6"/>
  <c r="D428" i="6"/>
  <c r="E428" i="6"/>
  <c r="F428" i="6"/>
  <c r="G428" i="6"/>
  <c r="H428" i="6"/>
  <c r="I428" i="6"/>
  <c r="J428" i="6"/>
  <c r="K428" i="6"/>
  <c r="L428" i="6"/>
  <c r="M428" i="6"/>
  <c r="N428" i="6"/>
  <c r="O428" i="6"/>
  <c r="P428" i="6"/>
  <c r="Q428" i="6"/>
  <c r="R428" i="6"/>
  <c r="S428" i="6"/>
  <c r="T428" i="6"/>
  <c r="B429" i="6"/>
  <c r="D429" i="6"/>
  <c r="E429" i="6"/>
  <c r="F429" i="6"/>
  <c r="G429" i="6"/>
  <c r="H429" i="6"/>
  <c r="I429" i="6"/>
  <c r="J429" i="6"/>
  <c r="K429" i="6"/>
  <c r="L429" i="6"/>
  <c r="M429" i="6"/>
  <c r="N429" i="6"/>
  <c r="O429" i="6"/>
  <c r="P429" i="6"/>
  <c r="Q429" i="6"/>
  <c r="R429" i="6"/>
  <c r="S429" i="6"/>
  <c r="T429" i="6"/>
  <c r="B430" i="6"/>
  <c r="D430" i="6"/>
  <c r="E430" i="6"/>
  <c r="F430" i="6"/>
  <c r="G430" i="6"/>
  <c r="H430" i="6"/>
  <c r="I430" i="6"/>
  <c r="J430" i="6"/>
  <c r="K430" i="6"/>
  <c r="L430" i="6"/>
  <c r="M430" i="6"/>
  <c r="N430" i="6"/>
  <c r="O430" i="6"/>
  <c r="P430" i="6"/>
  <c r="Q430" i="6"/>
  <c r="R430" i="6"/>
  <c r="S430" i="6"/>
  <c r="T430" i="6"/>
  <c r="B431" i="6"/>
  <c r="D431" i="6"/>
  <c r="E431" i="6"/>
  <c r="F431" i="6"/>
  <c r="G431" i="6"/>
  <c r="H431" i="6"/>
  <c r="I431" i="6"/>
  <c r="J431" i="6"/>
  <c r="K431" i="6"/>
  <c r="L431" i="6"/>
  <c r="M431" i="6"/>
  <c r="N431" i="6"/>
  <c r="O431" i="6"/>
  <c r="P431" i="6"/>
  <c r="Q431" i="6"/>
  <c r="R431" i="6"/>
  <c r="S431" i="6"/>
  <c r="T431" i="6"/>
  <c r="B432" i="6"/>
  <c r="D432" i="6"/>
  <c r="E432" i="6"/>
  <c r="F432" i="6"/>
  <c r="G432" i="6"/>
  <c r="H432" i="6"/>
  <c r="I432" i="6"/>
  <c r="J432" i="6"/>
  <c r="K432" i="6"/>
  <c r="L432" i="6"/>
  <c r="M432" i="6"/>
  <c r="N432" i="6"/>
  <c r="O432" i="6"/>
  <c r="P432" i="6"/>
  <c r="Q432" i="6"/>
  <c r="R432" i="6"/>
  <c r="S432" i="6"/>
  <c r="T432" i="6"/>
  <c r="B433" i="6"/>
  <c r="D433" i="6"/>
  <c r="E433" i="6"/>
  <c r="F433" i="6"/>
  <c r="G433" i="6"/>
  <c r="H433" i="6"/>
  <c r="I433" i="6"/>
  <c r="J433" i="6"/>
  <c r="K433" i="6"/>
  <c r="L433" i="6"/>
  <c r="M433" i="6"/>
  <c r="N433" i="6"/>
  <c r="O433" i="6"/>
  <c r="P433" i="6"/>
  <c r="Q433" i="6"/>
  <c r="R433" i="6"/>
  <c r="S433" i="6"/>
  <c r="T433" i="6"/>
  <c r="B434" i="6"/>
  <c r="D434" i="6"/>
  <c r="E434" i="6"/>
  <c r="F434" i="6"/>
  <c r="G434" i="6"/>
  <c r="H434" i="6"/>
  <c r="I434" i="6"/>
  <c r="J434" i="6"/>
  <c r="K434" i="6"/>
  <c r="L434" i="6"/>
  <c r="M434" i="6"/>
  <c r="N434" i="6"/>
  <c r="O434" i="6"/>
  <c r="P434" i="6"/>
  <c r="Q434" i="6"/>
  <c r="R434" i="6"/>
  <c r="S434" i="6"/>
  <c r="T434" i="6"/>
  <c r="B435" i="6"/>
  <c r="D435" i="6"/>
  <c r="E435" i="6"/>
  <c r="F435" i="6"/>
  <c r="G435" i="6"/>
  <c r="H435" i="6"/>
  <c r="I435" i="6"/>
  <c r="J435" i="6"/>
  <c r="K435" i="6"/>
  <c r="L435" i="6"/>
  <c r="M435" i="6"/>
  <c r="N435" i="6"/>
  <c r="O435" i="6"/>
  <c r="P435" i="6"/>
  <c r="Q435" i="6"/>
  <c r="R435" i="6"/>
  <c r="S435" i="6"/>
  <c r="T435" i="6"/>
  <c r="B436" i="6"/>
  <c r="D436" i="6"/>
  <c r="E436" i="6"/>
  <c r="F436" i="6"/>
  <c r="G436" i="6"/>
  <c r="H436" i="6"/>
  <c r="I436" i="6"/>
  <c r="J436" i="6"/>
  <c r="K436" i="6"/>
  <c r="L436" i="6"/>
  <c r="M436" i="6"/>
  <c r="N436" i="6"/>
  <c r="O436" i="6"/>
  <c r="P436" i="6"/>
  <c r="Q436" i="6"/>
  <c r="R436" i="6"/>
  <c r="S436" i="6"/>
  <c r="T436" i="6"/>
  <c r="B437" i="6"/>
  <c r="D437" i="6"/>
  <c r="E437" i="6"/>
  <c r="F437" i="6"/>
  <c r="G437" i="6"/>
  <c r="H437" i="6"/>
  <c r="I437" i="6"/>
  <c r="J437" i="6"/>
  <c r="K437" i="6"/>
  <c r="L437" i="6"/>
  <c r="M437" i="6"/>
  <c r="N437" i="6"/>
  <c r="O437" i="6"/>
  <c r="P437" i="6"/>
  <c r="Q437" i="6"/>
  <c r="R437" i="6"/>
  <c r="S437" i="6"/>
  <c r="T437" i="6"/>
  <c r="B438" i="6"/>
  <c r="D438" i="6"/>
  <c r="E438" i="6"/>
  <c r="F438" i="6"/>
  <c r="G438" i="6"/>
  <c r="H438" i="6"/>
  <c r="I438" i="6"/>
  <c r="J438" i="6"/>
  <c r="K438" i="6"/>
  <c r="L438" i="6"/>
  <c r="M438" i="6"/>
  <c r="N438" i="6"/>
  <c r="O438" i="6"/>
  <c r="P438" i="6"/>
  <c r="Q438" i="6"/>
  <c r="R438" i="6"/>
  <c r="S438" i="6"/>
  <c r="T438" i="6"/>
  <c r="B439" i="6"/>
  <c r="D439" i="6"/>
  <c r="E439" i="6"/>
  <c r="F439" i="6"/>
  <c r="G439" i="6"/>
  <c r="H439" i="6"/>
  <c r="I439" i="6"/>
  <c r="J439" i="6"/>
  <c r="K439" i="6"/>
  <c r="L439" i="6"/>
  <c r="M439" i="6"/>
  <c r="N439" i="6"/>
  <c r="O439" i="6"/>
  <c r="P439" i="6"/>
  <c r="Q439" i="6"/>
  <c r="R439" i="6"/>
  <c r="S439" i="6"/>
  <c r="T439" i="6"/>
  <c r="B440" i="6"/>
  <c r="D440" i="6"/>
  <c r="E440" i="6"/>
  <c r="F440" i="6"/>
  <c r="G440" i="6"/>
  <c r="H440" i="6"/>
  <c r="I440" i="6"/>
  <c r="J440" i="6"/>
  <c r="K440" i="6"/>
  <c r="L440" i="6"/>
  <c r="M440" i="6"/>
  <c r="N440" i="6"/>
  <c r="O440" i="6"/>
  <c r="P440" i="6"/>
  <c r="Q440" i="6"/>
  <c r="R440" i="6"/>
  <c r="S440" i="6"/>
  <c r="T440" i="6"/>
  <c r="B441" i="6"/>
  <c r="D441" i="6"/>
  <c r="E441" i="6"/>
  <c r="F441" i="6"/>
  <c r="G441" i="6"/>
  <c r="H441" i="6"/>
  <c r="I441" i="6"/>
  <c r="J441" i="6"/>
  <c r="K441" i="6"/>
  <c r="L441" i="6"/>
  <c r="M441" i="6"/>
  <c r="N441" i="6"/>
  <c r="O441" i="6"/>
  <c r="P441" i="6"/>
  <c r="Q441" i="6"/>
  <c r="R441" i="6"/>
  <c r="S441" i="6"/>
  <c r="T441" i="6"/>
  <c r="B442" i="6"/>
  <c r="D442" i="6"/>
  <c r="E442" i="6"/>
  <c r="F442" i="6"/>
  <c r="G442" i="6"/>
  <c r="H442" i="6"/>
  <c r="I442" i="6"/>
  <c r="J442" i="6"/>
  <c r="K442" i="6"/>
  <c r="L442" i="6"/>
  <c r="M442" i="6"/>
  <c r="N442" i="6"/>
  <c r="O442" i="6"/>
  <c r="P442" i="6"/>
  <c r="Q442" i="6"/>
  <c r="R442" i="6"/>
  <c r="S442" i="6"/>
  <c r="T442" i="6"/>
  <c r="B443" i="6"/>
  <c r="D443" i="6"/>
  <c r="E443" i="6"/>
  <c r="F443" i="6"/>
  <c r="G443" i="6"/>
  <c r="H443" i="6"/>
  <c r="I443" i="6"/>
  <c r="J443" i="6"/>
  <c r="K443" i="6"/>
  <c r="L443" i="6"/>
  <c r="M443" i="6"/>
  <c r="N443" i="6"/>
  <c r="O443" i="6"/>
  <c r="P443" i="6"/>
  <c r="Q443" i="6"/>
  <c r="R443" i="6"/>
  <c r="S443" i="6"/>
  <c r="T443" i="6"/>
  <c r="B444" i="6"/>
  <c r="D444" i="6"/>
  <c r="E444" i="6"/>
  <c r="F444" i="6"/>
  <c r="G444" i="6"/>
  <c r="H444" i="6"/>
  <c r="I444" i="6"/>
  <c r="J444" i="6"/>
  <c r="K444" i="6"/>
  <c r="L444" i="6"/>
  <c r="M444" i="6"/>
  <c r="N444" i="6"/>
  <c r="O444" i="6"/>
  <c r="P444" i="6"/>
  <c r="Q444" i="6"/>
  <c r="R444" i="6"/>
  <c r="S444" i="6"/>
  <c r="T444" i="6"/>
  <c r="B445" i="6"/>
  <c r="D445" i="6"/>
  <c r="E445" i="6"/>
  <c r="F445" i="6"/>
  <c r="G445" i="6"/>
  <c r="H445" i="6"/>
  <c r="I445" i="6"/>
  <c r="J445" i="6"/>
  <c r="K445" i="6"/>
  <c r="L445" i="6"/>
  <c r="M445" i="6"/>
  <c r="N445" i="6"/>
  <c r="O445" i="6"/>
  <c r="P445" i="6"/>
  <c r="Q445" i="6"/>
  <c r="R445" i="6"/>
  <c r="S445" i="6"/>
  <c r="T445" i="6"/>
  <c r="B446" i="6"/>
  <c r="D446" i="6"/>
  <c r="E446" i="6"/>
  <c r="F446" i="6"/>
  <c r="G446" i="6"/>
  <c r="H446" i="6"/>
  <c r="I446" i="6"/>
  <c r="J446" i="6"/>
  <c r="K446" i="6"/>
  <c r="L446" i="6"/>
  <c r="M446" i="6"/>
  <c r="N446" i="6"/>
  <c r="O446" i="6"/>
  <c r="P446" i="6"/>
  <c r="Q446" i="6"/>
  <c r="R446" i="6"/>
  <c r="S446" i="6"/>
  <c r="T446" i="6"/>
  <c r="B447" i="6"/>
  <c r="D447" i="6"/>
  <c r="E447" i="6"/>
  <c r="F447" i="6"/>
  <c r="G447" i="6"/>
  <c r="H447" i="6"/>
  <c r="I447" i="6"/>
  <c r="J447" i="6"/>
  <c r="K447" i="6"/>
  <c r="L447" i="6"/>
  <c r="M447" i="6"/>
  <c r="N447" i="6"/>
  <c r="O447" i="6"/>
  <c r="P447" i="6"/>
  <c r="Q447" i="6"/>
  <c r="R447" i="6"/>
  <c r="S447" i="6"/>
  <c r="T447" i="6"/>
  <c r="B448" i="6"/>
  <c r="D448" i="6"/>
  <c r="E448" i="6"/>
  <c r="F448" i="6"/>
  <c r="G448" i="6"/>
  <c r="H448" i="6"/>
  <c r="I448" i="6"/>
  <c r="J448" i="6"/>
  <c r="K448" i="6"/>
  <c r="L448" i="6"/>
  <c r="M448" i="6"/>
  <c r="N448" i="6"/>
  <c r="O448" i="6"/>
  <c r="P448" i="6"/>
  <c r="Q448" i="6"/>
  <c r="R448" i="6"/>
  <c r="S448" i="6"/>
  <c r="T448" i="6"/>
  <c r="B449" i="6"/>
  <c r="D449" i="6"/>
  <c r="E449" i="6"/>
  <c r="F449" i="6"/>
  <c r="G449" i="6"/>
  <c r="H449" i="6"/>
  <c r="I449" i="6"/>
  <c r="J449" i="6"/>
  <c r="K449" i="6"/>
  <c r="L449" i="6"/>
  <c r="M449" i="6"/>
  <c r="N449" i="6"/>
  <c r="O449" i="6"/>
  <c r="P449" i="6"/>
  <c r="Q449" i="6"/>
  <c r="R449" i="6"/>
  <c r="S449" i="6"/>
  <c r="T449" i="6"/>
  <c r="B450" i="6"/>
  <c r="D450" i="6"/>
  <c r="E450" i="6"/>
  <c r="F450" i="6"/>
  <c r="G450" i="6"/>
  <c r="H450" i="6"/>
  <c r="I450" i="6"/>
  <c r="J450" i="6"/>
  <c r="K450" i="6"/>
  <c r="L450" i="6"/>
  <c r="M450" i="6"/>
  <c r="N450" i="6"/>
  <c r="O450" i="6"/>
  <c r="P450" i="6"/>
  <c r="Q450" i="6"/>
  <c r="R450" i="6"/>
  <c r="S450" i="6"/>
  <c r="T450" i="6"/>
  <c r="B451" i="6"/>
  <c r="D451" i="6"/>
  <c r="E451" i="6"/>
  <c r="F451" i="6"/>
  <c r="G451" i="6"/>
  <c r="H451" i="6"/>
  <c r="I451" i="6"/>
  <c r="J451" i="6"/>
  <c r="K451" i="6"/>
  <c r="L451" i="6"/>
  <c r="M451" i="6"/>
  <c r="N451" i="6"/>
  <c r="O451" i="6"/>
  <c r="P451" i="6"/>
  <c r="Q451" i="6"/>
  <c r="R451" i="6"/>
  <c r="S451" i="6"/>
  <c r="T451" i="6"/>
  <c r="B452" i="6"/>
  <c r="D452" i="6"/>
  <c r="E452" i="6"/>
  <c r="F452" i="6"/>
  <c r="G452" i="6"/>
  <c r="H452" i="6"/>
  <c r="I452" i="6"/>
  <c r="J452" i="6"/>
  <c r="K452" i="6"/>
  <c r="L452" i="6"/>
  <c r="M452" i="6"/>
  <c r="N452" i="6"/>
  <c r="O452" i="6"/>
  <c r="P452" i="6"/>
  <c r="Q452" i="6"/>
  <c r="R452" i="6"/>
  <c r="S452" i="6"/>
  <c r="T452" i="6"/>
  <c r="B453" i="6"/>
  <c r="D453" i="6"/>
  <c r="E453" i="6"/>
  <c r="F453" i="6"/>
  <c r="G453" i="6"/>
  <c r="H453" i="6"/>
  <c r="I453" i="6"/>
  <c r="J453" i="6"/>
  <c r="K453" i="6"/>
  <c r="L453" i="6"/>
  <c r="M453" i="6"/>
  <c r="N453" i="6"/>
  <c r="O453" i="6"/>
  <c r="P453" i="6"/>
  <c r="Q453" i="6"/>
  <c r="R453" i="6"/>
  <c r="S453" i="6"/>
  <c r="T453" i="6"/>
  <c r="B454" i="6"/>
  <c r="D454" i="6"/>
  <c r="E454" i="6"/>
  <c r="F454" i="6"/>
  <c r="G454" i="6"/>
  <c r="H454" i="6"/>
  <c r="I454" i="6"/>
  <c r="J454" i="6"/>
  <c r="K454" i="6"/>
  <c r="L454" i="6"/>
  <c r="M454" i="6"/>
  <c r="N454" i="6"/>
  <c r="O454" i="6"/>
  <c r="P454" i="6"/>
  <c r="Q454" i="6"/>
  <c r="R454" i="6"/>
  <c r="S454" i="6"/>
  <c r="T454" i="6"/>
  <c r="B455" i="6"/>
  <c r="D455" i="6"/>
  <c r="E455" i="6"/>
  <c r="F455" i="6"/>
  <c r="G455" i="6"/>
  <c r="H455" i="6"/>
  <c r="I455" i="6"/>
  <c r="J455" i="6"/>
  <c r="K455" i="6"/>
  <c r="L455" i="6"/>
  <c r="M455" i="6"/>
  <c r="N455" i="6"/>
  <c r="O455" i="6"/>
  <c r="P455" i="6"/>
  <c r="Q455" i="6"/>
  <c r="R455" i="6"/>
  <c r="S455" i="6"/>
  <c r="T455" i="6"/>
  <c r="B456" i="6"/>
  <c r="D456" i="6"/>
  <c r="E456" i="6"/>
  <c r="F456" i="6"/>
  <c r="G456" i="6"/>
  <c r="H456" i="6"/>
  <c r="I456" i="6"/>
  <c r="J456" i="6"/>
  <c r="K456" i="6"/>
  <c r="L456" i="6"/>
  <c r="M456" i="6"/>
  <c r="N456" i="6"/>
  <c r="O456" i="6"/>
  <c r="P456" i="6"/>
  <c r="Q456" i="6"/>
  <c r="R456" i="6"/>
  <c r="S456" i="6"/>
  <c r="T456" i="6"/>
  <c r="B457" i="6"/>
  <c r="D457" i="6"/>
  <c r="E457" i="6"/>
  <c r="F457" i="6"/>
  <c r="G457" i="6"/>
  <c r="H457" i="6"/>
  <c r="I457" i="6"/>
  <c r="J457" i="6"/>
  <c r="K457" i="6"/>
  <c r="L457" i="6"/>
  <c r="M457" i="6"/>
  <c r="N457" i="6"/>
  <c r="O457" i="6"/>
  <c r="P457" i="6"/>
  <c r="Q457" i="6"/>
  <c r="R457" i="6"/>
  <c r="S457" i="6"/>
  <c r="T457" i="6"/>
  <c r="B458" i="6"/>
  <c r="D458" i="6"/>
  <c r="E458" i="6"/>
  <c r="F458" i="6"/>
  <c r="G458" i="6"/>
  <c r="H458" i="6"/>
  <c r="I458" i="6"/>
  <c r="J458" i="6"/>
  <c r="K458" i="6"/>
  <c r="L458" i="6"/>
  <c r="M458" i="6"/>
  <c r="N458" i="6"/>
  <c r="O458" i="6"/>
  <c r="P458" i="6"/>
  <c r="Q458" i="6"/>
  <c r="R458" i="6"/>
  <c r="S458" i="6"/>
  <c r="T458" i="6"/>
  <c r="B459" i="6"/>
  <c r="D459" i="6"/>
  <c r="E459" i="6"/>
  <c r="F459" i="6"/>
  <c r="G459" i="6"/>
  <c r="H459" i="6"/>
  <c r="I459" i="6"/>
  <c r="J459" i="6"/>
  <c r="K459" i="6"/>
  <c r="L459" i="6"/>
  <c r="M459" i="6"/>
  <c r="N459" i="6"/>
  <c r="O459" i="6"/>
  <c r="P459" i="6"/>
  <c r="Q459" i="6"/>
  <c r="R459" i="6"/>
  <c r="S459" i="6"/>
  <c r="T459" i="6"/>
  <c r="B460" i="6"/>
  <c r="D460" i="6"/>
  <c r="E460" i="6"/>
  <c r="F460" i="6"/>
  <c r="G460" i="6"/>
  <c r="H460" i="6"/>
  <c r="I460" i="6"/>
  <c r="J460" i="6"/>
  <c r="K460" i="6"/>
  <c r="L460" i="6"/>
  <c r="M460" i="6"/>
  <c r="N460" i="6"/>
  <c r="O460" i="6"/>
  <c r="P460" i="6"/>
  <c r="Q460" i="6"/>
  <c r="R460" i="6"/>
  <c r="S460" i="6"/>
  <c r="T460" i="6"/>
  <c r="B461" i="6"/>
  <c r="D461" i="6"/>
  <c r="E461" i="6"/>
  <c r="F461" i="6"/>
  <c r="G461" i="6"/>
  <c r="H461" i="6"/>
  <c r="I461" i="6"/>
  <c r="J461" i="6"/>
  <c r="K461" i="6"/>
  <c r="L461" i="6"/>
  <c r="M461" i="6"/>
  <c r="N461" i="6"/>
  <c r="O461" i="6"/>
  <c r="P461" i="6"/>
  <c r="Q461" i="6"/>
  <c r="R461" i="6"/>
  <c r="S461" i="6"/>
  <c r="T461" i="6"/>
  <c r="B462" i="6"/>
  <c r="D462" i="6"/>
  <c r="E462" i="6"/>
  <c r="F462" i="6"/>
  <c r="G462" i="6"/>
  <c r="H462" i="6"/>
  <c r="I462" i="6"/>
  <c r="J462" i="6"/>
  <c r="K462" i="6"/>
  <c r="L462" i="6"/>
  <c r="M462" i="6"/>
  <c r="N462" i="6"/>
  <c r="O462" i="6"/>
  <c r="P462" i="6"/>
  <c r="Q462" i="6"/>
  <c r="R462" i="6"/>
  <c r="S462" i="6"/>
  <c r="T462" i="6"/>
  <c r="B463" i="6"/>
  <c r="D463" i="6"/>
  <c r="E463" i="6"/>
  <c r="F463" i="6"/>
  <c r="G463" i="6"/>
  <c r="H463" i="6"/>
  <c r="I463" i="6"/>
  <c r="J463" i="6"/>
  <c r="K463" i="6"/>
  <c r="L463" i="6"/>
  <c r="M463" i="6"/>
  <c r="N463" i="6"/>
  <c r="O463" i="6"/>
  <c r="P463" i="6"/>
  <c r="Q463" i="6"/>
  <c r="R463" i="6"/>
  <c r="S463" i="6"/>
  <c r="T463" i="6"/>
  <c r="B464" i="6"/>
  <c r="D464" i="6"/>
  <c r="E464" i="6"/>
  <c r="F464" i="6"/>
  <c r="G464" i="6"/>
  <c r="H464" i="6"/>
  <c r="I464" i="6"/>
  <c r="J464" i="6"/>
  <c r="K464" i="6"/>
  <c r="L464" i="6"/>
  <c r="M464" i="6"/>
  <c r="N464" i="6"/>
  <c r="O464" i="6"/>
  <c r="P464" i="6"/>
  <c r="Q464" i="6"/>
  <c r="R464" i="6"/>
  <c r="S464" i="6"/>
  <c r="T464" i="6"/>
  <c r="B465" i="6"/>
  <c r="D465" i="6"/>
  <c r="E465" i="6"/>
  <c r="F465" i="6"/>
  <c r="G465" i="6"/>
  <c r="H465" i="6"/>
  <c r="I465" i="6"/>
  <c r="J465" i="6"/>
  <c r="K465" i="6"/>
  <c r="L465" i="6"/>
  <c r="M465" i="6"/>
  <c r="N465" i="6"/>
  <c r="O465" i="6"/>
  <c r="P465" i="6"/>
  <c r="Q465" i="6"/>
  <c r="R465" i="6"/>
  <c r="S465" i="6"/>
  <c r="T465" i="6"/>
  <c r="B466" i="6"/>
  <c r="D466" i="6"/>
  <c r="E466" i="6"/>
  <c r="F466" i="6"/>
  <c r="G466" i="6"/>
  <c r="H466" i="6"/>
  <c r="I466" i="6"/>
  <c r="J466" i="6"/>
  <c r="K466" i="6"/>
  <c r="L466" i="6"/>
  <c r="M466" i="6"/>
  <c r="N466" i="6"/>
  <c r="O466" i="6"/>
  <c r="P466" i="6"/>
  <c r="Q466" i="6"/>
  <c r="R466" i="6"/>
  <c r="S466" i="6"/>
  <c r="T466" i="6"/>
  <c r="B467" i="6"/>
  <c r="D467" i="6"/>
  <c r="E467" i="6"/>
  <c r="F467" i="6"/>
  <c r="G467" i="6"/>
  <c r="H467" i="6"/>
  <c r="I467" i="6"/>
  <c r="J467" i="6"/>
  <c r="K467" i="6"/>
  <c r="L467" i="6"/>
  <c r="M467" i="6"/>
  <c r="N467" i="6"/>
  <c r="O467" i="6"/>
  <c r="P467" i="6"/>
  <c r="Q467" i="6"/>
  <c r="R467" i="6"/>
  <c r="S467" i="6"/>
  <c r="T467" i="6"/>
  <c r="B468" i="6"/>
  <c r="D468" i="6"/>
  <c r="E468" i="6"/>
  <c r="F468" i="6"/>
  <c r="G468" i="6"/>
  <c r="H468" i="6"/>
  <c r="I468" i="6"/>
  <c r="J468" i="6"/>
  <c r="K468" i="6"/>
  <c r="L468" i="6"/>
  <c r="M468" i="6"/>
  <c r="N468" i="6"/>
  <c r="O468" i="6"/>
  <c r="P468" i="6"/>
  <c r="Q468" i="6"/>
  <c r="R468" i="6"/>
  <c r="S468" i="6"/>
  <c r="T468" i="6"/>
  <c r="B469" i="6"/>
  <c r="D469" i="6"/>
  <c r="E469" i="6"/>
  <c r="F469" i="6"/>
  <c r="G469" i="6"/>
  <c r="H469" i="6"/>
  <c r="I469" i="6"/>
  <c r="J469" i="6"/>
  <c r="K469" i="6"/>
  <c r="L469" i="6"/>
  <c r="M469" i="6"/>
  <c r="N469" i="6"/>
  <c r="O469" i="6"/>
  <c r="P469" i="6"/>
  <c r="Q469" i="6"/>
  <c r="R469" i="6"/>
  <c r="S469" i="6"/>
  <c r="T469" i="6"/>
  <c r="B470" i="6"/>
  <c r="D470" i="6"/>
  <c r="E470" i="6"/>
  <c r="F470" i="6"/>
  <c r="G470" i="6"/>
  <c r="H470" i="6"/>
  <c r="I470" i="6"/>
  <c r="J470" i="6"/>
  <c r="K470" i="6"/>
  <c r="L470" i="6"/>
  <c r="M470" i="6"/>
  <c r="N470" i="6"/>
  <c r="O470" i="6"/>
  <c r="P470" i="6"/>
  <c r="Q470" i="6"/>
  <c r="R470" i="6"/>
  <c r="S470" i="6"/>
  <c r="T470" i="6"/>
  <c r="B471" i="6"/>
  <c r="D471" i="6"/>
  <c r="E471" i="6"/>
  <c r="F471" i="6"/>
  <c r="G471" i="6"/>
  <c r="H471" i="6"/>
  <c r="I471" i="6"/>
  <c r="J471" i="6"/>
  <c r="K471" i="6"/>
  <c r="L471" i="6"/>
  <c r="M471" i="6"/>
  <c r="N471" i="6"/>
  <c r="O471" i="6"/>
  <c r="P471" i="6"/>
  <c r="Q471" i="6"/>
  <c r="R471" i="6"/>
  <c r="S471" i="6"/>
  <c r="T471" i="6"/>
  <c r="B472" i="6"/>
  <c r="D472" i="6"/>
  <c r="E472" i="6"/>
  <c r="F472" i="6"/>
  <c r="G472" i="6"/>
  <c r="H472" i="6"/>
  <c r="I472" i="6"/>
  <c r="J472" i="6"/>
  <c r="K472" i="6"/>
  <c r="L472" i="6"/>
  <c r="M472" i="6"/>
  <c r="N472" i="6"/>
  <c r="O472" i="6"/>
  <c r="P472" i="6"/>
  <c r="Q472" i="6"/>
  <c r="R472" i="6"/>
  <c r="S472" i="6"/>
  <c r="T472" i="6"/>
  <c r="B473" i="6"/>
  <c r="D473" i="6"/>
  <c r="E473" i="6"/>
  <c r="F473" i="6"/>
  <c r="G473" i="6"/>
  <c r="H473" i="6"/>
  <c r="I473" i="6"/>
  <c r="J473" i="6"/>
  <c r="K473" i="6"/>
  <c r="L473" i="6"/>
  <c r="M473" i="6"/>
  <c r="N473" i="6"/>
  <c r="O473" i="6"/>
  <c r="P473" i="6"/>
  <c r="Q473" i="6"/>
  <c r="R473" i="6"/>
  <c r="S473" i="6"/>
  <c r="T473" i="6"/>
  <c r="B474" i="6"/>
  <c r="D474" i="6"/>
  <c r="E474" i="6"/>
  <c r="F474" i="6"/>
  <c r="G474" i="6"/>
  <c r="H474" i="6"/>
  <c r="I474" i="6"/>
  <c r="J474" i="6"/>
  <c r="K474" i="6"/>
  <c r="L474" i="6"/>
  <c r="M474" i="6"/>
  <c r="N474" i="6"/>
  <c r="O474" i="6"/>
  <c r="P474" i="6"/>
  <c r="Q474" i="6"/>
  <c r="R474" i="6"/>
  <c r="S474" i="6"/>
  <c r="T474" i="6"/>
  <c r="B475" i="6"/>
  <c r="D475" i="6"/>
  <c r="E475" i="6"/>
  <c r="F475" i="6"/>
  <c r="G475" i="6"/>
  <c r="H475" i="6"/>
  <c r="I475" i="6"/>
  <c r="J475" i="6"/>
  <c r="K475" i="6"/>
  <c r="L475" i="6"/>
  <c r="M475" i="6"/>
  <c r="N475" i="6"/>
  <c r="O475" i="6"/>
  <c r="P475" i="6"/>
  <c r="Q475" i="6"/>
  <c r="R475" i="6"/>
  <c r="S475" i="6"/>
  <c r="T475" i="6"/>
  <c r="B476" i="6"/>
  <c r="D476" i="6"/>
  <c r="E476" i="6"/>
  <c r="F476" i="6"/>
  <c r="G476" i="6"/>
  <c r="H476" i="6"/>
  <c r="I476" i="6"/>
  <c r="J476" i="6"/>
  <c r="K476" i="6"/>
  <c r="L476" i="6"/>
  <c r="M476" i="6"/>
  <c r="N476" i="6"/>
  <c r="O476" i="6"/>
  <c r="P476" i="6"/>
  <c r="Q476" i="6"/>
  <c r="R476" i="6"/>
  <c r="S476" i="6"/>
  <c r="T476" i="6"/>
  <c r="B477" i="6"/>
  <c r="D477" i="6"/>
  <c r="E477" i="6"/>
  <c r="F477" i="6"/>
  <c r="G477" i="6"/>
  <c r="H477" i="6"/>
  <c r="I477" i="6"/>
  <c r="J477" i="6"/>
  <c r="K477" i="6"/>
  <c r="L477" i="6"/>
  <c r="M477" i="6"/>
  <c r="N477" i="6"/>
  <c r="O477" i="6"/>
  <c r="P477" i="6"/>
  <c r="Q477" i="6"/>
  <c r="R477" i="6"/>
  <c r="S477" i="6"/>
  <c r="T477" i="6"/>
  <c r="B478" i="6"/>
  <c r="D478" i="6"/>
  <c r="E478" i="6"/>
  <c r="F478" i="6"/>
  <c r="G478" i="6"/>
  <c r="H478" i="6"/>
  <c r="I478" i="6"/>
  <c r="J478" i="6"/>
  <c r="K478" i="6"/>
  <c r="L478" i="6"/>
  <c r="M478" i="6"/>
  <c r="N478" i="6"/>
  <c r="O478" i="6"/>
  <c r="P478" i="6"/>
  <c r="Q478" i="6"/>
  <c r="R478" i="6"/>
  <c r="S478" i="6"/>
  <c r="T478" i="6"/>
  <c r="B479" i="6"/>
  <c r="D479" i="6"/>
  <c r="E479" i="6"/>
  <c r="F479" i="6"/>
  <c r="G479" i="6"/>
  <c r="H479" i="6"/>
  <c r="I479" i="6"/>
  <c r="J479" i="6"/>
  <c r="K479" i="6"/>
  <c r="L479" i="6"/>
  <c r="M479" i="6"/>
  <c r="N479" i="6"/>
  <c r="O479" i="6"/>
  <c r="P479" i="6"/>
  <c r="Q479" i="6"/>
  <c r="R479" i="6"/>
  <c r="S479" i="6"/>
  <c r="T479" i="6"/>
  <c r="B480" i="6"/>
  <c r="D480" i="6"/>
  <c r="E480" i="6"/>
  <c r="F480" i="6"/>
  <c r="G480" i="6"/>
  <c r="H480" i="6"/>
  <c r="I480" i="6"/>
  <c r="J480" i="6"/>
  <c r="K480" i="6"/>
  <c r="L480" i="6"/>
  <c r="M480" i="6"/>
  <c r="N480" i="6"/>
  <c r="O480" i="6"/>
  <c r="P480" i="6"/>
  <c r="Q480" i="6"/>
  <c r="R480" i="6"/>
  <c r="S480" i="6"/>
  <c r="T480" i="6"/>
  <c r="B481" i="6"/>
  <c r="D481" i="6"/>
  <c r="E481" i="6"/>
  <c r="F481" i="6"/>
  <c r="G481" i="6"/>
  <c r="H481" i="6"/>
  <c r="I481" i="6"/>
  <c r="J481" i="6"/>
  <c r="K481" i="6"/>
  <c r="L481" i="6"/>
  <c r="M481" i="6"/>
  <c r="N481" i="6"/>
  <c r="O481" i="6"/>
  <c r="P481" i="6"/>
  <c r="Q481" i="6"/>
  <c r="R481" i="6"/>
  <c r="S481" i="6"/>
  <c r="T481" i="6"/>
  <c r="B482" i="6"/>
  <c r="D482" i="6"/>
  <c r="E482" i="6"/>
  <c r="F482" i="6"/>
  <c r="G482" i="6"/>
  <c r="H482" i="6"/>
  <c r="I482" i="6"/>
  <c r="J482" i="6"/>
  <c r="K482" i="6"/>
  <c r="L482" i="6"/>
  <c r="M482" i="6"/>
  <c r="N482" i="6"/>
  <c r="O482" i="6"/>
  <c r="P482" i="6"/>
  <c r="Q482" i="6"/>
  <c r="R482" i="6"/>
  <c r="S482" i="6"/>
  <c r="T482" i="6"/>
  <c r="B483" i="6"/>
  <c r="D483" i="6"/>
  <c r="E483" i="6"/>
  <c r="F483" i="6"/>
  <c r="G483" i="6"/>
  <c r="H483" i="6"/>
  <c r="I483" i="6"/>
  <c r="J483" i="6"/>
  <c r="K483" i="6"/>
  <c r="L483" i="6"/>
  <c r="M483" i="6"/>
  <c r="N483" i="6"/>
  <c r="O483" i="6"/>
  <c r="P483" i="6"/>
  <c r="Q483" i="6"/>
  <c r="R483" i="6"/>
  <c r="S483" i="6"/>
  <c r="T483" i="6"/>
  <c r="B484" i="6"/>
  <c r="D484" i="6"/>
  <c r="E484" i="6"/>
  <c r="F484" i="6"/>
  <c r="G484" i="6"/>
  <c r="H484" i="6"/>
  <c r="I484" i="6"/>
  <c r="J484" i="6"/>
  <c r="K484" i="6"/>
  <c r="L484" i="6"/>
  <c r="M484" i="6"/>
  <c r="N484" i="6"/>
  <c r="O484" i="6"/>
  <c r="P484" i="6"/>
  <c r="Q484" i="6"/>
  <c r="R484" i="6"/>
  <c r="S484" i="6"/>
  <c r="T484" i="6"/>
  <c r="B485" i="6"/>
  <c r="D485" i="6"/>
  <c r="E485" i="6"/>
  <c r="F485" i="6"/>
  <c r="G485" i="6"/>
  <c r="H485" i="6"/>
  <c r="I485" i="6"/>
  <c r="J485" i="6"/>
  <c r="K485" i="6"/>
  <c r="L485" i="6"/>
  <c r="M485" i="6"/>
  <c r="N485" i="6"/>
  <c r="O485" i="6"/>
  <c r="P485" i="6"/>
  <c r="Q485" i="6"/>
  <c r="R485" i="6"/>
  <c r="S485" i="6"/>
  <c r="T485" i="6"/>
  <c r="B486" i="6"/>
  <c r="D486" i="6"/>
  <c r="E486" i="6"/>
  <c r="F486" i="6"/>
  <c r="G486" i="6"/>
  <c r="H486" i="6"/>
  <c r="I486" i="6"/>
  <c r="J486" i="6"/>
  <c r="K486" i="6"/>
  <c r="L486" i="6"/>
  <c r="M486" i="6"/>
  <c r="N486" i="6"/>
  <c r="O486" i="6"/>
  <c r="P486" i="6"/>
  <c r="Q486" i="6"/>
  <c r="R486" i="6"/>
  <c r="S486" i="6"/>
  <c r="T486" i="6"/>
  <c r="B487" i="6"/>
  <c r="D487" i="6"/>
  <c r="E487" i="6"/>
  <c r="F487" i="6"/>
  <c r="G487" i="6"/>
  <c r="H487" i="6"/>
  <c r="I487" i="6"/>
  <c r="J487" i="6"/>
  <c r="K487" i="6"/>
  <c r="L487" i="6"/>
  <c r="M487" i="6"/>
  <c r="N487" i="6"/>
  <c r="O487" i="6"/>
  <c r="P487" i="6"/>
  <c r="Q487" i="6"/>
  <c r="R487" i="6"/>
  <c r="S487" i="6"/>
  <c r="T487" i="6"/>
  <c r="B488" i="6"/>
  <c r="D488" i="6"/>
  <c r="E488" i="6"/>
  <c r="F488" i="6"/>
  <c r="G488" i="6"/>
  <c r="H488" i="6"/>
  <c r="I488" i="6"/>
  <c r="J488" i="6"/>
  <c r="K488" i="6"/>
  <c r="L488" i="6"/>
  <c r="M488" i="6"/>
  <c r="N488" i="6"/>
  <c r="O488" i="6"/>
  <c r="P488" i="6"/>
  <c r="Q488" i="6"/>
  <c r="R488" i="6"/>
  <c r="S488" i="6"/>
  <c r="T488" i="6"/>
  <c r="B489" i="6"/>
  <c r="D489" i="6"/>
  <c r="E489" i="6"/>
  <c r="F489" i="6"/>
  <c r="G489" i="6"/>
  <c r="H489" i="6"/>
  <c r="I489" i="6"/>
  <c r="J489" i="6"/>
  <c r="K489" i="6"/>
  <c r="L489" i="6"/>
  <c r="M489" i="6"/>
  <c r="N489" i="6"/>
  <c r="O489" i="6"/>
  <c r="P489" i="6"/>
  <c r="Q489" i="6"/>
  <c r="R489" i="6"/>
  <c r="S489" i="6"/>
  <c r="T489" i="6"/>
  <c r="B490" i="6"/>
  <c r="D490" i="6"/>
  <c r="E490" i="6"/>
  <c r="F490" i="6"/>
  <c r="G490" i="6"/>
  <c r="H490" i="6"/>
  <c r="I490" i="6"/>
  <c r="J490" i="6"/>
  <c r="K490" i="6"/>
  <c r="L490" i="6"/>
  <c r="M490" i="6"/>
  <c r="N490" i="6"/>
  <c r="O490" i="6"/>
  <c r="P490" i="6"/>
  <c r="Q490" i="6"/>
  <c r="R490" i="6"/>
  <c r="S490" i="6"/>
  <c r="T490" i="6"/>
  <c r="B491" i="6"/>
  <c r="D491" i="6"/>
  <c r="E491" i="6"/>
  <c r="F491" i="6"/>
  <c r="G491" i="6"/>
  <c r="H491" i="6"/>
  <c r="I491" i="6"/>
  <c r="J491" i="6"/>
  <c r="K491" i="6"/>
  <c r="L491" i="6"/>
  <c r="M491" i="6"/>
  <c r="N491" i="6"/>
  <c r="O491" i="6"/>
  <c r="P491" i="6"/>
  <c r="Q491" i="6"/>
  <c r="R491" i="6"/>
  <c r="S491" i="6"/>
  <c r="T491" i="6"/>
  <c r="B492" i="6"/>
  <c r="D492" i="6"/>
  <c r="E492" i="6"/>
  <c r="F492" i="6"/>
  <c r="G492" i="6"/>
  <c r="H492" i="6"/>
  <c r="I492" i="6"/>
  <c r="J492" i="6"/>
  <c r="K492" i="6"/>
  <c r="L492" i="6"/>
  <c r="M492" i="6"/>
  <c r="N492" i="6"/>
  <c r="O492" i="6"/>
  <c r="P492" i="6"/>
  <c r="Q492" i="6"/>
  <c r="R492" i="6"/>
  <c r="S492" i="6"/>
  <c r="T492" i="6"/>
  <c r="B493" i="6"/>
  <c r="D493" i="6"/>
  <c r="E493" i="6"/>
  <c r="F493" i="6"/>
  <c r="G493" i="6"/>
  <c r="H493" i="6"/>
  <c r="I493" i="6"/>
  <c r="J493" i="6"/>
  <c r="K493" i="6"/>
  <c r="L493" i="6"/>
  <c r="M493" i="6"/>
  <c r="N493" i="6"/>
  <c r="O493" i="6"/>
  <c r="P493" i="6"/>
  <c r="Q493" i="6"/>
  <c r="R493" i="6"/>
  <c r="S493" i="6"/>
  <c r="T493" i="6"/>
  <c r="B494" i="6"/>
  <c r="D494" i="6"/>
  <c r="E494" i="6"/>
  <c r="F494" i="6"/>
  <c r="G494" i="6"/>
  <c r="H494" i="6"/>
  <c r="I494" i="6"/>
  <c r="J494" i="6"/>
  <c r="K494" i="6"/>
  <c r="L494" i="6"/>
  <c r="M494" i="6"/>
  <c r="N494" i="6"/>
  <c r="O494" i="6"/>
  <c r="P494" i="6"/>
  <c r="Q494" i="6"/>
  <c r="R494" i="6"/>
  <c r="S494" i="6"/>
  <c r="T494" i="6"/>
  <c r="B495" i="6"/>
  <c r="D495" i="6"/>
  <c r="E495" i="6"/>
  <c r="F495" i="6"/>
  <c r="G495" i="6"/>
  <c r="H495" i="6"/>
  <c r="I495" i="6"/>
  <c r="J495" i="6"/>
  <c r="K495" i="6"/>
  <c r="L495" i="6"/>
  <c r="M495" i="6"/>
  <c r="N495" i="6"/>
  <c r="O495" i="6"/>
  <c r="P495" i="6"/>
  <c r="Q495" i="6"/>
  <c r="R495" i="6"/>
  <c r="S495" i="6"/>
  <c r="T495" i="6"/>
  <c r="B496" i="6"/>
  <c r="D496" i="6"/>
  <c r="E496" i="6"/>
  <c r="F496" i="6"/>
  <c r="G496" i="6"/>
  <c r="H496" i="6"/>
  <c r="I496" i="6"/>
  <c r="J496" i="6"/>
  <c r="K496" i="6"/>
  <c r="L496" i="6"/>
  <c r="M496" i="6"/>
  <c r="N496" i="6"/>
  <c r="O496" i="6"/>
  <c r="P496" i="6"/>
  <c r="Q496" i="6"/>
  <c r="R496" i="6"/>
  <c r="S496" i="6"/>
  <c r="T496" i="6"/>
  <c r="B497" i="6"/>
  <c r="D497" i="6"/>
  <c r="E497" i="6"/>
  <c r="F497" i="6"/>
  <c r="G497" i="6"/>
  <c r="H497" i="6"/>
  <c r="I497" i="6"/>
  <c r="J497" i="6"/>
  <c r="K497" i="6"/>
  <c r="L497" i="6"/>
  <c r="M497" i="6"/>
  <c r="N497" i="6"/>
  <c r="O497" i="6"/>
  <c r="P497" i="6"/>
  <c r="Q497" i="6"/>
  <c r="R497" i="6"/>
  <c r="S497" i="6"/>
  <c r="T497" i="6"/>
  <c r="B498" i="6"/>
  <c r="D498" i="6"/>
  <c r="E498" i="6"/>
  <c r="F498" i="6"/>
  <c r="G498" i="6"/>
  <c r="H498" i="6"/>
  <c r="I498" i="6"/>
  <c r="J498" i="6"/>
  <c r="K498" i="6"/>
  <c r="L498" i="6"/>
  <c r="M498" i="6"/>
  <c r="N498" i="6"/>
  <c r="O498" i="6"/>
  <c r="P498" i="6"/>
  <c r="Q498" i="6"/>
  <c r="R498" i="6"/>
  <c r="S498" i="6"/>
  <c r="T498" i="6"/>
  <c r="B499" i="6"/>
  <c r="D499" i="6"/>
  <c r="E499" i="6"/>
  <c r="F499" i="6"/>
  <c r="G499" i="6"/>
  <c r="H499" i="6"/>
  <c r="I499" i="6"/>
  <c r="J499" i="6"/>
  <c r="K499" i="6"/>
  <c r="L499" i="6"/>
  <c r="M499" i="6"/>
  <c r="N499" i="6"/>
  <c r="O499" i="6"/>
  <c r="P499" i="6"/>
  <c r="Q499" i="6"/>
  <c r="R499" i="6"/>
  <c r="S499" i="6"/>
  <c r="T499" i="6"/>
  <c r="B500" i="6"/>
  <c r="D500" i="6"/>
  <c r="E500" i="6"/>
  <c r="F500" i="6"/>
  <c r="G500" i="6"/>
  <c r="H500" i="6"/>
  <c r="I500" i="6"/>
  <c r="J500" i="6"/>
  <c r="K500" i="6"/>
  <c r="L500" i="6"/>
  <c r="M500" i="6"/>
  <c r="N500" i="6"/>
  <c r="O500" i="6"/>
  <c r="P500" i="6"/>
  <c r="Q500" i="6"/>
  <c r="R500" i="6"/>
  <c r="S500" i="6"/>
  <c r="T500" i="6"/>
  <c r="B501" i="6"/>
  <c r="D501" i="6"/>
  <c r="E501" i="6"/>
  <c r="F501" i="6"/>
  <c r="G501" i="6"/>
  <c r="H501" i="6"/>
  <c r="I501" i="6"/>
  <c r="J501" i="6"/>
  <c r="K501" i="6"/>
  <c r="L501" i="6"/>
  <c r="M501" i="6"/>
  <c r="N501" i="6"/>
  <c r="O501" i="6"/>
  <c r="P501" i="6"/>
  <c r="Q501" i="6"/>
  <c r="R501" i="6"/>
  <c r="S501" i="6"/>
  <c r="T501" i="6"/>
  <c r="B502" i="6"/>
  <c r="D502" i="6"/>
  <c r="E502" i="6"/>
  <c r="F502" i="6"/>
  <c r="G502" i="6"/>
  <c r="H502" i="6"/>
  <c r="I502" i="6"/>
  <c r="J502" i="6"/>
  <c r="K502" i="6"/>
  <c r="L502" i="6"/>
  <c r="M502" i="6"/>
  <c r="N502" i="6"/>
  <c r="O502" i="6"/>
  <c r="P502" i="6"/>
  <c r="Q502" i="6"/>
  <c r="R502" i="6"/>
  <c r="S502" i="6"/>
  <c r="T502" i="6"/>
  <c r="B503" i="6"/>
  <c r="D503" i="6"/>
  <c r="E503" i="6"/>
  <c r="F503" i="6"/>
  <c r="G503" i="6"/>
  <c r="H503" i="6"/>
  <c r="I503" i="6"/>
  <c r="J503" i="6"/>
  <c r="K503" i="6"/>
  <c r="L503" i="6"/>
  <c r="M503" i="6"/>
  <c r="N503" i="6"/>
  <c r="O503" i="6"/>
  <c r="P503" i="6"/>
  <c r="Q503" i="6"/>
  <c r="R503" i="6"/>
  <c r="S503" i="6"/>
  <c r="T503" i="6"/>
  <c r="B504" i="6"/>
  <c r="D504" i="6"/>
  <c r="E504" i="6"/>
  <c r="F504" i="6"/>
  <c r="G504" i="6"/>
  <c r="H504" i="6"/>
  <c r="I504" i="6"/>
  <c r="J504" i="6"/>
  <c r="K504" i="6"/>
  <c r="L504" i="6"/>
  <c r="M504" i="6"/>
  <c r="N504" i="6"/>
  <c r="O504" i="6"/>
  <c r="P504" i="6"/>
  <c r="Q504" i="6"/>
  <c r="R504" i="6"/>
  <c r="S504" i="6"/>
  <c r="T504" i="6"/>
  <c r="B505" i="6"/>
  <c r="D505" i="6"/>
  <c r="E505" i="6"/>
  <c r="F505" i="6"/>
  <c r="G505" i="6"/>
  <c r="H505" i="6"/>
  <c r="I505" i="6"/>
  <c r="J505" i="6"/>
  <c r="K505" i="6"/>
  <c r="L505" i="6"/>
  <c r="M505" i="6"/>
  <c r="N505" i="6"/>
  <c r="O505" i="6"/>
  <c r="P505" i="6"/>
  <c r="Q505" i="6"/>
  <c r="R505" i="6"/>
  <c r="S505" i="6"/>
  <c r="T505" i="6"/>
  <c r="B506" i="6"/>
  <c r="D506" i="6"/>
  <c r="E506" i="6"/>
  <c r="F506" i="6"/>
  <c r="G506" i="6"/>
  <c r="H506" i="6"/>
  <c r="I506" i="6"/>
  <c r="J506" i="6"/>
  <c r="K506" i="6"/>
  <c r="L506" i="6"/>
  <c r="M506" i="6"/>
  <c r="N506" i="6"/>
  <c r="O506" i="6"/>
  <c r="P506" i="6"/>
  <c r="Q506" i="6"/>
  <c r="R506" i="6"/>
  <c r="S506" i="6"/>
  <c r="T506" i="6"/>
  <c r="B507" i="6"/>
  <c r="D507" i="6"/>
  <c r="E507" i="6"/>
  <c r="F507" i="6"/>
  <c r="G507" i="6"/>
  <c r="H507" i="6"/>
  <c r="I507" i="6"/>
  <c r="J507" i="6"/>
  <c r="K507" i="6"/>
  <c r="L507" i="6"/>
  <c r="M507" i="6"/>
  <c r="N507" i="6"/>
  <c r="O507" i="6"/>
  <c r="P507" i="6"/>
  <c r="Q507" i="6"/>
  <c r="R507" i="6"/>
  <c r="S507" i="6"/>
  <c r="T507" i="6"/>
  <c r="B508" i="6"/>
  <c r="D508" i="6"/>
  <c r="E508" i="6"/>
  <c r="F508" i="6"/>
  <c r="G508" i="6"/>
  <c r="H508" i="6"/>
  <c r="I508" i="6"/>
  <c r="J508" i="6"/>
  <c r="K508" i="6"/>
  <c r="L508" i="6"/>
  <c r="M508" i="6"/>
  <c r="N508" i="6"/>
  <c r="O508" i="6"/>
  <c r="P508" i="6"/>
  <c r="Q508" i="6"/>
  <c r="R508" i="6"/>
  <c r="S508" i="6"/>
  <c r="T508" i="6"/>
  <c r="B509" i="6"/>
  <c r="D509" i="6"/>
  <c r="E509" i="6"/>
  <c r="F509" i="6"/>
  <c r="G509" i="6"/>
  <c r="H509" i="6"/>
  <c r="I509" i="6"/>
  <c r="J509" i="6"/>
  <c r="K509" i="6"/>
  <c r="L509" i="6"/>
  <c r="M509" i="6"/>
  <c r="N509" i="6"/>
  <c r="O509" i="6"/>
  <c r="P509" i="6"/>
  <c r="Q509" i="6"/>
  <c r="R509" i="6"/>
  <c r="S509" i="6"/>
  <c r="T509" i="6"/>
  <c r="B510" i="6"/>
  <c r="D510" i="6"/>
  <c r="E510" i="6"/>
  <c r="F510" i="6"/>
  <c r="G510" i="6"/>
  <c r="H510" i="6"/>
  <c r="I510" i="6"/>
  <c r="J510" i="6"/>
  <c r="K510" i="6"/>
  <c r="L510" i="6"/>
  <c r="M510" i="6"/>
  <c r="N510" i="6"/>
  <c r="O510" i="6"/>
  <c r="P510" i="6"/>
  <c r="Q510" i="6"/>
  <c r="R510" i="6"/>
  <c r="S510" i="6"/>
  <c r="T510" i="6"/>
  <c r="B511" i="6"/>
  <c r="D511" i="6"/>
  <c r="E511" i="6"/>
  <c r="F511" i="6"/>
  <c r="G511" i="6"/>
  <c r="H511" i="6"/>
  <c r="I511" i="6"/>
  <c r="J511" i="6"/>
  <c r="K511" i="6"/>
  <c r="L511" i="6"/>
  <c r="M511" i="6"/>
  <c r="N511" i="6"/>
  <c r="O511" i="6"/>
  <c r="P511" i="6"/>
  <c r="Q511" i="6"/>
  <c r="R511" i="6"/>
  <c r="S511" i="6"/>
  <c r="T511" i="6"/>
  <c r="B512" i="6"/>
  <c r="D512" i="6"/>
  <c r="E512" i="6"/>
  <c r="F512" i="6"/>
  <c r="G512" i="6"/>
  <c r="H512" i="6"/>
  <c r="I512" i="6"/>
  <c r="J512" i="6"/>
  <c r="K512" i="6"/>
  <c r="L512" i="6"/>
  <c r="M512" i="6"/>
  <c r="N512" i="6"/>
  <c r="O512" i="6"/>
  <c r="P512" i="6"/>
  <c r="Q512" i="6"/>
  <c r="R512" i="6"/>
  <c r="S512" i="6"/>
  <c r="T512" i="6"/>
  <c r="B513" i="6"/>
  <c r="D513" i="6"/>
  <c r="E513" i="6"/>
  <c r="F513" i="6"/>
  <c r="G513" i="6"/>
  <c r="H513" i="6"/>
  <c r="I513" i="6"/>
  <c r="J513" i="6"/>
  <c r="K513" i="6"/>
  <c r="L513" i="6"/>
  <c r="M513" i="6"/>
  <c r="N513" i="6"/>
  <c r="O513" i="6"/>
  <c r="P513" i="6"/>
  <c r="Q513" i="6"/>
  <c r="R513" i="6"/>
  <c r="S513" i="6"/>
  <c r="T513" i="6"/>
  <c r="B514" i="6"/>
  <c r="D514" i="6"/>
  <c r="E514" i="6"/>
  <c r="F514" i="6"/>
  <c r="G514" i="6"/>
  <c r="H514" i="6"/>
  <c r="I514" i="6"/>
  <c r="J514" i="6"/>
  <c r="K514" i="6"/>
  <c r="L514" i="6"/>
  <c r="M514" i="6"/>
  <c r="N514" i="6"/>
  <c r="O514" i="6"/>
  <c r="P514" i="6"/>
  <c r="Q514" i="6"/>
  <c r="R514" i="6"/>
  <c r="S514" i="6"/>
  <c r="T514" i="6"/>
  <c r="B515" i="6"/>
  <c r="D515" i="6"/>
  <c r="E515" i="6"/>
  <c r="F515" i="6"/>
  <c r="G515" i="6"/>
  <c r="H515" i="6"/>
  <c r="I515" i="6"/>
  <c r="J515" i="6"/>
  <c r="K515" i="6"/>
  <c r="L515" i="6"/>
  <c r="M515" i="6"/>
  <c r="N515" i="6"/>
  <c r="O515" i="6"/>
  <c r="P515" i="6"/>
  <c r="Q515" i="6"/>
  <c r="R515" i="6"/>
  <c r="S515" i="6"/>
  <c r="T515" i="6"/>
  <c r="B516" i="6"/>
  <c r="D516" i="6"/>
  <c r="E516" i="6"/>
  <c r="F516" i="6"/>
  <c r="G516" i="6"/>
  <c r="H516" i="6"/>
  <c r="I516" i="6"/>
  <c r="J516" i="6"/>
  <c r="K516" i="6"/>
  <c r="L516" i="6"/>
  <c r="M516" i="6"/>
  <c r="N516" i="6"/>
  <c r="O516" i="6"/>
  <c r="P516" i="6"/>
  <c r="Q516" i="6"/>
  <c r="R516" i="6"/>
  <c r="S516" i="6"/>
  <c r="T516" i="6"/>
  <c r="B517" i="6"/>
  <c r="D517" i="6"/>
  <c r="E517" i="6"/>
  <c r="F517" i="6"/>
  <c r="G517" i="6"/>
  <c r="H517" i="6"/>
  <c r="I517" i="6"/>
  <c r="J517" i="6"/>
  <c r="K517" i="6"/>
  <c r="L517" i="6"/>
  <c r="M517" i="6"/>
  <c r="N517" i="6"/>
  <c r="O517" i="6"/>
  <c r="P517" i="6"/>
  <c r="Q517" i="6"/>
  <c r="R517" i="6"/>
  <c r="S517" i="6"/>
  <c r="T517" i="6"/>
  <c r="B518" i="6"/>
  <c r="D518" i="6"/>
  <c r="E518" i="6"/>
  <c r="F518" i="6"/>
  <c r="G518" i="6"/>
  <c r="H518" i="6"/>
  <c r="I518" i="6"/>
  <c r="J518" i="6"/>
  <c r="K518" i="6"/>
  <c r="L518" i="6"/>
  <c r="M518" i="6"/>
  <c r="N518" i="6"/>
  <c r="O518" i="6"/>
  <c r="P518" i="6"/>
  <c r="Q518" i="6"/>
  <c r="R518" i="6"/>
  <c r="S518" i="6"/>
  <c r="T518" i="6"/>
  <c r="B519" i="6"/>
  <c r="D519" i="6"/>
  <c r="E519" i="6"/>
  <c r="F519" i="6"/>
  <c r="G519" i="6"/>
  <c r="H519" i="6"/>
  <c r="I519" i="6"/>
  <c r="J519" i="6"/>
  <c r="K519" i="6"/>
  <c r="L519" i="6"/>
  <c r="M519" i="6"/>
  <c r="N519" i="6"/>
  <c r="O519" i="6"/>
  <c r="P519" i="6"/>
  <c r="Q519" i="6"/>
  <c r="R519" i="6"/>
  <c r="S519" i="6"/>
  <c r="T519" i="6"/>
  <c r="B520" i="6"/>
  <c r="D520" i="6"/>
  <c r="E520" i="6"/>
  <c r="F520" i="6"/>
  <c r="G520" i="6"/>
  <c r="H520" i="6"/>
  <c r="I520" i="6"/>
  <c r="J520" i="6"/>
  <c r="K520" i="6"/>
  <c r="L520" i="6"/>
  <c r="M520" i="6"/>
  <c r="N520" i="6"/>
  <c r="O520" i="6"/>
  <c r="P520" i="6"/>
  <c r="Q520" i="6"/>
  <c r="R520" i="6"/>
  <c r="S520" i="6"/>
  <c r="T520" i="6"/>
  <c r="B521" i="6"/>
  <c r="D521" i="6"/>
  <c r="E521" i="6"/>
  <c r="F521" i="6"/>
  <c r="G521" i="6"/>
  <c r="H521" i="6"/>
  <c r="I521" i="6"/>
  <c r="J521" i="6"/>
  <c r="K521" i="6"/>
  <c r="L521" i="6"/>
  <c r="M521" i="6"/>
  <c r="N521" i="6"/>
  <c r="O521" i="6"/>
  <c r="P521" i="6"/>
  <c r="Q521" i="6"/>
  <c r="R521" i="6"/>
  <c r="S521" i="6"/>
  <c r="T521" i="6"/>
  <c r="B522" i="6"/>
  <c r="D522" i="6"/>
  <c r="E522" i="6"/>
  <c r="F522" i="6"/>
  <c r="G522" i="6"/>
  <c r="H522" i="6"/>
  <c r="I522" i="6"/>
  <c r="J522" i="6"/>
  <c r="K522" i="6"/>
  <c r="L522" i="6"/>
  <c r="M522" i="6"/>
  <c r="N522" i="6"/>
  <c r="O522" i="6"/>
  <c r="P522" i="6"/>
  <c r="Q522" i="6"/>
  <c r="R522" i="6"/>
  <c r="S522" i="6"/>
  <c r="T522" i="6"/>
  <c r="B523" i="6"/>
  <c r="D523" i="6"/>
  <c r="E523" i="6"/>
  <c r="F523" i="6"/>
  <c r="G523" i="6"/>
  <c r="H523" i="6"/>
  <c r="I523" i="6"/>
  <c r="J523" i="6"/>
  <c r="K523" i="6"/>
  <c r="L523" i="6"/>
  <c r="M523" i="6"/>
  <c r="N523" i="6"/>
  <c r="O523" i="6"/>
  <c r="P523" i="6"/>
  <c r="Q523" i="6"/>
  <c r="R523" i="6"/>
  <c r="S523" i="6"/>
  <c r="T523" i="6"/>
  <c r="B524" i="6"/>
  <c r="D524" i="6"/>
  <c r="E524" i="6"/>
  <c r="F524" i="6"/>
  <c r="G524" i="6"/>
  <c r="H524" i="6"/>
  <c r="I524" i="6"/>
  <c r="J524" i="6"/>
  <c r="K524" i="6"/>
  <c r="L524" i="6"/>
  <c r="M524" i="6"/>
  <c r="N524" i="6"/>
  <c r="O524" i="6"/>
  <c r="P524" i="6"/>
  <c r="Q524" i="6"/>
  <c r="R524" i="6"/>
  <c r="S524" i="6"/>
  <c r="T524" i="6"/>
  <c r="B525" i="6"/>
  <c r="D525" i="6"/>
  <c r="E525" i="6"/>
  <c r="F525" i="6"/>
  <c r="G525" i="6"/>
  <c r="H525" i="6"/>
  <c r="I525" i="6"/>
  <c r="J525" i="6"/>
  <c r="K525" i="6"/>
  <c r="L525" i="6"/>
  <c r="M525" i="6"/>
  <c r="N525" i="6"/>
  <c r="O525" i="6"/>
  <c r="P525" i="6"/>
  <c r="Q525" i="6"/>
  <c r="R525" i="6"/>
  <c r="S525" i="6"/>
  <c r="T525" i="6"/>
  <c r="B526" i="6"/>
  <c r="D526" i="6"/>
  <c r="E526" i="6"/>
  <c r="F526" i="6"/>
  <c r="G526" i="6"/>
  <c r="H526" i="6"/>
  <c r="I526" i="6"/>
  <c r="J526" i="6"/>
  <c r="K526" i="6"/>
  <c r="L526" i="6"/>
  <c r="M526" i="6"/>
  <c r="N526" i="6"/>
  <c r="O526" i="6"/>
  <c r="P526" i="6"/>
  <c r="Q526" i="6"/>
  <c r="R526" i="6"/>
  <c r="S526" i="6"/>
  <c r="T526" i="6"/>
  <c r="B527" i="6"/>
  <c r="D527" i="6"/>
  <c r="E527" i="6"/>
  <c r="F527" i="6"/>
  <c r="G527" i="6"/>
  <c r="H527" i="6"/>
  <c r="I527" i="6"/>
  <c r="J527" i="6"/>
  <c r="K527" i="6"/>
  <c r="L527" i="6"/>
  <c r="M527" i="6"/>
  <c r="N527" i="6"/>
  <c r="O527" i="6"/>
  <c r="P527" i="6"/>
  <c r="Q527" i="6"/>
  <c r="R527" i="6"/>
  <c r="S527" i="6"/>
  <c r="T527" i="6"/>
  <c r="B528" i="6"/>
  <c r="D528" i="6"/>
  <c r="E528" i="6"/>
  <c r="F528" i="6"/>
  <c r="G528" i="6"/>
  <c r="H528" i="6"/>
  <c r="I528" i="6"/>
  <c r="J528" i="6"/>
  <c r="K528" i="6"/>
  <c r="L528" i="6"/>
  <c r="M528" i="6"/>
  <c r="N528" i="6"/>
  <c r="O528" i="6"/>
  <c r="P528" i="6"/>
  <c r="Q528" i="6"/>
  <c r="R528" i="6"/>
  <c r="S528" i="6"/>
  <c r="T528" i="6"/>
  <c r="B529" i="6"/>
  <c r="D529" i="6"/>
  <c r="E529" i="6"/>
  <c r="F529" i="6"/>
  <c r="G529" i="6"/>
  <c r="H529" i="6"/>
  <c r="I529" i="6"/>
  <c r="J529" i="6"/>
  <c r="K529" i="6"/>
  <c r="L529" i="6"/>
  <c r="M529" i="6"/>
  <c r="N529" i="6"/>
  <c r="O529" i="6"/>
  <c r="P529" i="6"/>
  <c r="Q529" i="6"/>
  <c r="R529" i="6"/>
  <c r="S529" i="6"/>
  <c r="T529" i="6"/>
  <c r="B530" i="6"/>
  <c r="D530" i="6"/>
  <c r="E530" i="6"/>
  <c r="F530" i="6"/>
  <c r="G530" i="6"/>
  <c r="H530" i="6"/>
  <c r="I530" i="6"/>
  <c r="J530" i="6"/>
  <c r="K530" i="6"/>
  <c r="L530" i="6"/>
  <c r="M530" i="6"/>
  <c r="N530" i="6"/>
  <c r="O530" i="6"/>
  <c r="P530" i="6"/>
  <c r="Q530" i="6"/>
  <c r="R530" i="6"/>
  <c r="S530" i="6"/>
  <c r="T530" i="6"/>
  <c r="B531" i="6"/>
  <c r="D531" i="6"/>
  <c r="E531" i="6"/>
  <c r="F531" i="6"/>
  <c r="G531" i="6"/>
  <c r="H531" i="6"/>
  <c r="I531" i="6"/>
  <c r="J531" i="6"/>
  <c r="K531" i="6"/>
  <c r="L531" i="6"/>
  <c r="M531" i="6"/>
  <c r="N531" i="6"/>
  <c r="O531" i="6"/>
  <c r="P531" i="6"/>
  <c r="Q531" i="6"/>
  <c r="R531" i="6"/>
  <c r="S531" i="6"/>
  <c r="T531" i="6"/>
  <c r="B532" i="6"/>
  <c r="D532" i="6"/>
  <c r="E532" i="6"/>
  <c r="F532" i="6"/>
  <c r="G532" i="6"/>
  <c r="H532" i="6"/>
  <c r="I532" i="6"/>
  <c r="J532" i="6"/>
  <c r="K532" i="6"/>
  <c r="L532" i="6"/>
  <c r="M532" i="6"/>
  <c r="N532" i="6"/>
  <c r="O532" i="6"/>
  <c r="P532" i="6"/>
  <c r="Q532" i="6"/>
  <c r="R532" i="6"/>
  <c r="S532" i="6"/>
  <c r="T532" i="6"/>
  <c r="B533" i="6"/>
  <c r="D533" i="6"/>
  <c r="E533" i="6"/>
  <c r="F533" i="6"/>
  <c r="G533" i="6"/>
  <c r="H533" i="6"/>
  <c r="I533" i="6"/>
  <c r="J533" i="6"/>
  <c r="K533" i="6"/>
  <c r="L533" i="6"/>
  <c r="M533" i="6"/>
  <c r="N533" i="6"/>
  <c r="O533" i="6"/>
  <c r="P533" i="6"/>
  <c r="Q533" i="6"/>
  <c r="R533" i="6"/>
  <c r="S533" i="6"/>
  <c r="T533" i="6"/>
  <c r="B534" i="6"/>
  <c r="D534" i="6"/>
  <c r="E534" i="6"/>
  <c r="F534" i="6"/>
  <c r="G534" i="6"/>
  <c r="H534" i="6"/>
  <c r="I534" i="6"/>
  <c r="J534" i="6"/>
  <c r="K534" i="6"/>
  <c r="L534" i="6"/>
  <c r="M534" i="6"/>
  <c r="N534" i="6"/>
  <c r="O534" i="6"/>
  <c r="P534" i="6"/>
  <c r="Q534" i="6"/>
  <c r="R534" i="6"/>
  <c r="S534" i="6"/>
  <c r="T534" i="6"/>
  <c r="B535" i="6"/>
  <c r="D535" i="6"/>
  <c r="E535" i="6"/>
  <c r="F535" i="6"/>
  <c r="G535" i="6"/>
  <c r="H535" i="6"/>
  <c r="I535" i="6"/>
  <c r="J535" i="6"/>
  <c r="K535" i="6"/>
  <c r="L535" i="6"/>
  <c r="M535" i="6"/>
  <c r="N535" i="6"/>
  <c r="O535" i="6"/>
  <c r="P535" i="6"/>
  <c r="Q535" i="6"/>
  <c r="R535" i="6"/>
  <c r="S535" i="6"/>
  <c r="T535" i="6"/>
  <c r="B536" i="6"/>
  <c r="D536" i="6"/>
  <c r="E536" i="6"/>
  <c r="F536" i="6"/>
  <c r="G536" i="6"/>
  <c r="H536" i="6"/>
  <c r="I536" i="6"/>
  <c r="J536" i="6"/>
  <c r="K536" i="6"/>
  <c r="L536" i="6"/>
  <c r="M536" i="6"/>
  <c r="N536" i="6"/>
  <c r="O536" i="6"/>
  <c r="P536" i="6"/>
  <c r="Q536" i="6"/>
  <c r="R536" i="6"/>
  <c r="S536" i="6"/>
  <c r="T536" i="6"/>
  <c r="B537" i="6"/>
  <c r="D537" i="6"/>
  <c r="E537" i="6"/>
  <c r="F537" i="6"/>
  <c r="G537" i="6"/>
  <c r="H537" i="6"/>
  <c r="I537" i="6"/>
  <c r="J537" i="6"/>
  <c r="K537" i="6"/>
  <c r="L537" i="6"/>
  <c r="M537" i="6"/>
  <c r="N537" i="6"/>
  <c r="O537" i="6"/>
  <c r="P537" i="6"/>
  <c r="Q537" i="6"/>
  <c r="R537" i="6"/>
  <c r="S537" i="6"/>
  <c r="T537" i="6"/>
  <c r="B538" i="6"/>
  <c r="D538" i="6"/>
  <c r="E538" i="6"/>
  <c r="F538" i="6"/>
  <c r="G538" i="6"/>
  <c r="H538" i="6"/>
  <c r="I538" i="6"/>
  <c r="J538" i="6"/>
  <c r="K538" i="6"/>
  <c r="L538" i="6"/>
  <c r="M538" i="6"/>
  <c r="N538" i="6"/>
  <c r="O538" i="6"/>
  <c r="P538" i="6"/>
  <c r="Q538" i="6"/>
  <c r="R538" i="6"/>
  <c r="S538" i="6"/>
  <c r="T538" i="6"/>
  <c r="B539" i="6"/>
  <c r="D539" i="6"/>
  <c r="E539" i="6"/>
  <c r="F539" i="6"/>
  <c r="G539" i="6"/>
  <c r="H539" i="6"/>
  <c r="I539" i="6"/>
  <c r="J539" i="6"/>
  <c r="K539" i="6"/>
  <c r="L539" i="6"/>
  <c r="M539" i="6"/>
  <c r="N539" i="6"/>
  <c r="O539" i="6"/>
  <c r="P539" i="6"/>
  <c r="Q539" i="6"/>
  <c r="R539" i="6"/>
  <c r="S539" i="6"/>
  <c r="T539" i="6"/>
  <c r="B540" i="6"/>
  <c r="D540" i="6"/>
  <c r="E540" i="6"/>
  <c r="F540" i="6"/>
  <c r="G540" i="6"/>
  <c r="H540" i="6"/>
  <c r="I540" i="6"/>
  <c r="J540" i="6"/>
  <c r="K540" i="6"/>
  <c r="L540" i="6"/>
  <c r="M540" i="6"/>
  <c r="N540" i="6"/>
  <c r="O540" i="6"/>
  <c r="P540" i="6"/>
  <c r="Q540" i="6"/>
  <c r="R540" i="6"/>
  <c r="S540" i="6"/>
  <c r="T540" i="6"/>
  <c r="B541" i="6"/>
  <c r="D541" i="6"/>
  <c r="E541" i="6"/>
  <c r="F541" i="6"/>
  <c r="G541" i="6"/>
  <c r="H541" i="6"/>
  <c r="I541" i="6"/>
  <c r="J541" i="6"/>
  <c r="K541" i="6"/>
  <c r="L541" i="6"/>
  <c r="M541" i="6"/>
  <c r="N541" i="6"/>
  <c r="O541" i="6"/>
  <c r="P541" i="6"/>
  <c r="Q541" i="6"/>
  <c r="R541" i="6"/>
  <c r="S541" i="6"/>
  <c r="T541" i="6"/>
  <c r="B542" i="6"/>
  <c r="D542" i="6"/>
  <c r="E542" i="6"/>
  <c r="F542" i="6"/>
  <c r="G542" i="6"/>
  <c r="H542" i="6"/>
  <c r="I542" i="6"/>
  <c r="J542" i="6"/>
  <c r="K542" i="6"/>
  <c r="L542" i="6"/>
  <c r="M542" i="6"/>
  <c r="N542" i="6"/>
  <c r="O542" i="6"/>
  <c r="P542" i="6"/>
  <c r="Q542" i="6"/>
  <c r="R542" i="6"/>
  <c r="S542" i="6"/>
  <c r="T542" i="6"/>
  <c r="B543" i="6"/>
  <c r="D543" i="6"/>
  <c r="E543" i="6"/>
  <c r="F543" i="6"/>
  <c r="G543" i="6"/>
  <c r="H543" i="6"/>
  <c r="I543" i="6"/>
  <c r="J543" i="6"/>
  <c r="K543" i="6"/>
  <c r="L543" i="6"/>
  <c r="M543" i="6"/>
  <c r="N543" i="6"/>
  <c r="O543" i="6"/>
  <c r="P543" i="6"/>
  <c r="Q543" i="6"/>
  <c r="R543" i="6"/>
  <c r="S543" i="6"/>
  <c r="T543" i="6"/>
  <c r="B544" i="6"/>
  <c r="D544" i="6"/>
  <c r="E544" i="6"/>
  <c r="F544" i="6"/>
  <c r="G544" i="6"/>
  <c r="H544" i="6"/>
  <c r="I544" i="6"/>
  <c r="J544" i="6"/>
  <c r="K544" i="6"/>
  <c r="L544" i="6"/>
  <c r="M544" i="6"/>
  <c r="N544" i="6"/>
  <c r="O544" i="6"/>
  <c r="P544" i="6"/>
  <c r="Q544" i="6"/>
  <c r="R544" i="6"/>
  <c r="S544" i="6"/>
  <c r="T544" i="6"/>
  <c r="B545" i="6"/>
  <c r="D545" i="6"/>
  <c r="E545" i="6"/>
  <c r="F545" i="6"/>
  <c r="G545" i="6"/>
  <c r="H545" i="6"/>
  <c r="I545" i="6"/>
  <c r="J545" i="6"/>
  <c r="K545" i="6"/>
  <c r="L545" i="6"/>
  <c r="M545" i="6"/>
  <c r="N545" i="6"/>
  <c r="O545" i="6"/>
  <c r="P545" i="6"/>
  <c r="Q545" i="6"/>
  <c r="R545" i="6"/>
  <c r="S545" i="6"/>
  <c r="T545" i="6"/>
  <c r="B546" i="6"/>
  <c r="D546" i="6"/>
  <c r="E546" i="6"/>
  <c r="F546" i="6"/>
  <c r="G546" i="6"/>
  <c r="H546" i="6"/>
  <c r="I546" i="6"/>
  <c r="J546" i="6"/>
  <c r="K546" i="6"/>
  <c r="L546" i="6"/>
  <c r="M546" i="6"/>
  <c r="N546" i="6"/>
  <c r="O546" i="6"/>
  <c r="P546" i="6"/>
  <c r="Q546" i="6"/>
  <c r="R546" i="6"/>
  <c r="S546" i="6"/>
  <c r="T546" i="6"/>
  <c r="B547" i="6"/>
  <c r="D547" i="6"/>
  <c r="E547" i="6"/>
  <c r="F547" i="6"/>
  <c r="G547" i="6"/>
  <c r="H547" i="6"/>
  <c r="I547" i="6"/>
  <c r="J547" i="6"/>
  <c r="K547" i="6"/>
  <c r="L547" i="6"/>
  <c r="M547" i="6"/>
  <c r="N547" i="6"/>
  <c r="O547" i="6"/>
  <c r="P547" i="6"/>
  <c r="Q547" i="6"/>
  <c r="R547" i="6"/>
  <c r="S547" i="6"/>
  <c r="T547" i="6"/>
  <c r="B548" i="6"/>
  <c r="D548" i="6"/>
  <c r="E548" i="6"/>
  <c r="F548" i="6"/>
  <c r="G548" i="6"/>
  <c r="H548" i="6"/>
  <c r="I548" i="6"/>
  <c r="J548" i="6"/>
  <c r="K548" i="6"/>
  <c r="L548" i="6"/>
  <c r="M548" i="6"/>
  <c r="N548" i="6"/>
  <c r="O548" i="6"/>
  <c r="P548" i="6"/>
  <c r="Q548" i="6"/>
  <c r="R548" i="6"/>
  <c r="S548" i="6"/>
  <c r="T548" i="6"/>
  <c r="B549" i="6"/>
  <c r="D549" i="6"/>
  <c r="E549" i="6"/>
  <c r="F549" i="6"/>
  <c r="G549" i="6"/>
  <c r="H549" i="6"/>
  <c r="I549" i="6"/>
  <c r="J549" i="6"/>
  <c r="K549" i="6"/>
  <c r="L549" i="6"/>
  <c r="M549" i="6"/>
  <c r="N549" i="6"/>
  <c r="O549" i="6"/>
  <c r="P549" i="6"/>
  <c r="Q549" i="6"/>
  <c r="R549" i="6"/>
  <c r="S549" i="6"/>
  <c r="T549" i="6"/>
  <c r="B550" i="6"/>
  <c r="D550" i="6"/>
  <c r="E550" i="6"/>
  <c r="F550" i="6"/>
  <c r="G550" i="6"/>
  <c r="H550" i="6"/>
  <c r="I550" i="6"/>
  <c r="J550" i="6"/>
  <c r="K550" i="6"/>
  <c r="L550" i="6"/>
  <c r="M550" i="6"/>
  <c r="N550" i="6"/>
  <c r="O550" i="6"/>
  <c r="P550" i="6"/>
  <c r="Q550" i="6"/>
  <c r="R550" i="6"/>
  <c r="S550" i="6"/>
  <c r="T550" i="6"/>
  <c r="B551" i="6"/>
  <c r="D551" i="6"/>
  <c r="E551" i="6"/>
  <c r="F551" i="6"/>
  <c r="G551" i="6"/>
  <c r="H551" i="6"/>
  <c r="I551" i="6"/>
  <c r="J551" i="6"/>
  <c r="K551" i="6"/>
  <c r="L551" i="6"/>
  <c r="M551" i="6"/>
  <c r="N551" i="6"/>
  <c r="O551" i="6"/>
  <c r="P551" i="6"/>
  <c r="Q551" i="6"/>
  <c r="R551" i="6"/>
  <c r="S551" i="6"/>
  <c r="T551" i="6"/>
  <c r="B552" i="6"/>
  <c r="D552" i="6"/>
  <c r="E552" i="6"/>
  <c r="F552" i="6"/>
  <c r="G552" i="6"/>
  <c r="H552" i="6"/>
  <c r="I552" i="6"/>
  <c r="J552" i="6"/>
  <c r="K552" i="6"/>
  <c r="L552" i="6"/>
  <c r="M552" i="6"/>
  <c r="N552" i="6"/>
  <c r="O552" i="6"/>
  <c r="P552" i="6"/>
  <c r="Q552" i="6"/>
  <c r="R552" i="6"/>
  <c r="S552" i="6"/>
  <c r="T552" i="6"/>
  <c r="B553" i="6"/>
  <c r="D553" i="6"/>
  <c r="E553" i="6"/>
  <c r="F553" i="6"/>
  <c r="G553" i="6"/>
  <c r="H553" i="6"/>
  <c r="I553" i="6"/>
  <c r="J553" i="6"/>
  <c r="K553" i="6"/>
  <c r="L553" i="6"/>
  <c r="M553" i="6"/>
  <c r="N553" i="6"/>
  <c r="O553" i="6"/>
  <c r="P553" i="6"/>
  <c r="Q553" i="6"/>
  <c r="R553" i="6"/>
  <c r="S553" i="6"/>
  <c r="T553" i="6"/>
  <c r="B554" i="6"/>
  <c r="D554" i="6"/>
  <c r="E554" i="6"/>
  <c r="F554" i="6"/>
  <c r="G554" i="6"/>
  <c r="H554" i="6"/>
  <c r="I554" i="6"/>
  <c r="J554" i="6"/>
  <c r="K554" i="6"/>
  <c r="L554" i="6"/>
  <c r="M554" i="6"/>
  <c r="N554" i="6"/>
  <c r="O554" i="6"/>
  <c r="P554" i="6"/>
  <c r="Q554" i="6"/>
  <c r="R554" i="6"/>
  <c r="S554" i="6"/>
  <c r="T554" i="6"/>
  <c r="B555" i="6"/>
  <c r="D555" i="6"/>
  <c r="E555" i="6"/>
  <c r="F555" i="6"/>
  <c r="G555" i="6"/>
  <c r="H555" i="6"/>
  <c r="I555" i="6"/>
  <c r="J555" i="6"/>
  <c r="K555" i="6"/>
  <c r="L555" i="6"/>
  <c r="M555" i="6"/>
  <c r="N555" i="6"/>
  <c r="O555" i="6"/>
  <c r="P555" i="6"/>
  <c r="Q555" i="6"/>
  <c r="R555" i="6"/>
  <c r="S555" i="6"/>
  <c r="T555" i="6"/>
  <c r="B556" i="6"/>
  <c r="D556" i="6"/>
  <c r="E556" i="6"/>
  <c r="F556" i="6"/>
  <c r="G556" i="6"/>
  <c r="H556" i="6"/>
  <c r="I556" i="6"/>
  <c r="J556" i="6"/>
  <c r="K556" i="6"/>
  <c r="L556" i="6"/>
  <c r="M556" i="6"/>
  <c r="N556" i="6"/>
  <c r="O556" i="6"/>
  <c r="P556" i="6"/>
  <c r="Q556" i="6"/>
  <c r="R556" i="6"/>
  <c r="S556" i="6"/>
  <c r="T556" i="6"/>
  <c r="B557" i="6"/>
  <c r="D557" i="6"/>
  <c r="E557" i="6"/>
  <c r="F557" i="6"/>
  <c r="G557" i="6"/>
  <c r="H557" i="6"/>
  <c r="I557" i="6"/>
  <c r="J557" i="6"/>
  <c r="K557" i="6"/>
  <c r="L557" i="6"/>
  <c r="M557" i="6"/>
  <c r="N557" i="6"/>
  <c r="O557" i="6"/>
  <c r="P557" i="6"/>
  <c r="Q557" i="6"/>
  <c r="R557" i="6"/>
  <c r="S557" i="6"/>
  <c r="T557" i="6"/>
  <c r="B558" i="6"/>
  <c r="D558" i="6"/>
  <c r="E558" i="6"/>
  <c r="F558" i="6"/>
  <c r="G558" i="6"/>
  <c r="H558" i="6"/>
  <c r="I558" i="6"/>
  <c r="J558" i="6"/>
  <c r="K558" i="6"/>
  <c r="L558" i="6"/>
  <c r="M558" i="6"/>
  <c r="N558" i="6"/>
  <c r="O558" i="6"/>
  <c r="P558" i="6"/>
  <c r="Q558" i="6"/>
  <c r="R558" i="6"/>
  <c r="S558" i="6"/>
  <c r="T558" i="6"/>
  <c r="B559" i="6"/>
  <c r="D559" i="6"/>
  <c r="E559" i="6"/>
  <c r="F559" i="6"/>
  <c r="G559" i="6"/>
  <c r="H559" i="6"/>
  <c r="I559" i="6"/>
  <c r="J559" i="6"/>
  <c r="K559" i="6"/>
  <c r="L559" i="6"/>
  <c r="M559" i="6"/>
  <c r="N559" i="6"/>
  <c r="O559" i="6"/>
  <c r="P559" i="6"/>
  <c r="Q559" i="6"/>
  <c r="R559" i="6"/>
  <c r="S559" i="6"/>
  <c r="T559" i="6"/>
  <c r="B560" i="6"/>
  <c r="D560" i="6"/>
  <c r="E560" i="6"/>
  <c r="F560" i="6"/>
  <c r="G560" i="6"/>
  <c r="H560" i="6"/>
  <c r="I560" i="6"/>
  <c r="J560" i="6"/>
  <c r="K560" i="6"/>
  <c r="L560" i="6"/>
  <c r="M560" i="6"/>
  <c r="N560" i="6"/>
  <c r="O560" i="6"/>
  <c r="P560" i="6"/>
  <c r="Q560" i="6"/>
  <c r="R560" i="6"/>
  <c r="S560" i="6"/>
  <c r="T560" i="6"/>
  <c r="B561" i="6"/>
  <c r="D561" i="6"/>
  <c r="E561" i="6"/>
  <c r="F561" i="6"/>
  <c r="G561" i="6"/>
  <c r="H561" i="6"/>
  <c r="I561" i="6"/>
  <c r="J561" i="6"/>
  <c r="K561" i="6"/>
  <c r="L561" i="6"/>
  <c r="M561" i="6"/>
  <c r="N561" i="6"/>
  <c r="O561" i="6"/>
  <c r="P561" i="6"/>
  <c r="Q561" i="6"/>
  <c r="R561" i="6"/>
  <c r="S561" i="6"/>
  <c r="T561" i="6"/>
  <c r="B562" i="6"/>
  <c r="D562" i="6"/>
  <c r="E562" i="6"/>
  <c r="F562" i="6"/>
  <c r="G562" i="6"/>
  <c r="H562" i="6"/>
  <c r="I562" i="6"/>
  <c r="J562" i="6"/>
  <c r="K562" i="6"/>
  <c r="L562" i="6"/>
  <c r="M562" i="6"/>
  <c r="N562" i="6"/>
  <c r="O562" i="6"/>
  <c r="P562" i="6"/>
  <c r="Q562" i="6"/>
  <c r="R562" i="6"/>
  <c r="S562" i="6"/>
  <c r="T562" i="6"/>
  <c r="B563" i="6"/>
  <c r="D563" i="6"/>
  <c r="E563" i="6"/>
  <c r="F563" i="6"/>
  <c r="G563" i="6"/>
  <c r="H563" i="6"/>
  <c r="I563" i="6"/>
  <c r="J563" i="6"/>
  <c r="K563" i="6"/>
  <c r="L563" i="6"/>
  <c r="M563" i="6"/>
  <c r="N563" i="6"/>
  <c r="O563" i="6"/>
  <c r="P563" i="6"/>
  <c r="Q563" i="6"/>
  <c r="R563" i="6"/>
  <c r="S563" i="6"/>
  <c r="T563" i="6"/>
  <c r="B564" i="6"/>
  <c r="D564" i="6"/>
  <c r="E564" i="6"/>
  <c r="F564" i="6"/>
  <c r="G564" i="6"/>
  <c r="H564" i="6"/>
  <c r="I564" i="6"/>
  <c r="J564" i="6"/>
  <c r="K564" i="6"/>
  <c r="L564" i="6"/>
  <c r="M564" i="6"/>
  <c r="N564" i="6"/>
  <c r="O564" i="6"/>
  <c r="P564" i="6"/>
  <c r="Q564" i="6"/>
  <c r="R564" i="6"/>
  <c r="S564" i="6"/>
  <c r="T564" i="6"/>
  <c r="B565" i="6"/>
  <c r="D565" i="6"/>
  <c r="E565" i="6"/>
  <c r="F565" i="6"/>
  <c r="G565" i="6"/>
  <c r="H565" i="6"/>
  <c r="I565" i="6"/>
  <c r="J565" i="6"/>
  <c r="K565" i="6"/>
  <c r="L565" i="6"/>
  <c r="M565" i="6"/>
  <c r="N565" i="6"/>
  <c r="O565" i="6"/>
  <c r="P565" i="6"/>
  <c r="Q565" i="6"/>
  <c r="R565" i="6"/>
  <c r="S565" i="6"/>
  <c r="T565" i="6"/>
  <c r="B566" i="6"/>
  <c r="D566" i="6"/>
  <c r="E566" i="6"/>
  <c r="F566" i="6"/>
  <c r="G566" i="6"/>
  <c r="H566" i="6"/>
  <c r="I566" i="6"/>
  <c r="J566" i="6"/>
  <c r="K566" i="6"/>
  <c r="L566" i="6"/>
  <c r="M566" i="6"/>
  <c r="N566" i="6"/>
  <c r="O566" i="6"/>
  <c r="P566" i="6"/>
  <c r="Q566" i="6"/>
  <c r="R566" i="6"/>
  <c r="S566" i="6"/>
  <c r="T566" i="6"/>
  <c r="B567" i="6"/>
  <c r="D567" i="6"/>
  <c r="E567" i="6"/>
  <c r="F567" i="6"/>
  <c r="G567" i="6"/>
  <c r="H567" i="6"/>
  <c r="I567" i="6"/>
  <c r="J567" i="6"/>
  <c r="K567" i="6"/>
  <c r="L567" i="6"/>
  <c r="M567" i="6"/>
  <c r="N567" i="6"/>
  <c r="O567" i="6"/>
  <c r="P567" i="6"/>
  <c r="Q567" i="6"/>
  <c r="R567" i="6"/>
  <c r="S567" i="6"/>
  <c r="T567" i="6"/>
  <c r="B568" i="6"/>
  <c r="D568" i="6"/>
  <c r="E568" i="6"/>
  <c r="F568" i="6"/>
  <c r="G568" i="6"/>
  <c r="H568" i="6"/>
  <c r="I568" i="6"/>
  <c r="J568" i="6"/>
  <c r="K568" i="6"/>
  <c r="L568" i="6"/>
  <c r="M568" i="6"/>
  <c r="N568" i="6"/>
  <c r="O568" i="6"/>
  <c r="P568" i="6"/>
  <c r="Q568" i="6"/>
  <c r="R568" i="6"/>
  <c r="S568" i="6"/>
  <c r="T568" i="6"/>
  <c r="B569" i="6"/>
  <c r="D569" i="6"/>
  <c r="E569" i="6"/>
  <c r="F569" i="6"/>
  <c r="G569" i="6"/>
  <c r="H569" i="6"/>
  <c r="I569" i="6"/>
  <c r="J569" i="6"/>
  <c r="K569" i="6"/>
  <c r="L569" i="6"/>
  <c r="M569" i="6"/>
  <c r="N569" i="6"/>
  <c r="O569" i="6"/>
  <c r="P569" i="6"/>
  <c r="Q569" i="6"/>
  <c r="R569" i="6"/>
  <c r="S569" i="6"/>
  <c r="T569" i="6"/>
  <c r="B570" i="6"/>
  <c r="D570" i="6"/>
  <c r="E570" i="6"/>
  <c r="F570" i="6"/>
  <c r="G570" i="6"/>
  <c r="H570" i="6"/>
  <c r="I570" i="6"/>
  <c r="J570" i="6"/>
  <c r="K570" i="6"/>
  <c r="L570" i="6"/>
  <c r="M570" i="6"/>
  <c r="N570" i="6"/>
  <c r="O570" i="6"/>
  <c r="P570" i="6"/>
  <c r="Q570" i="6"/>
  <c r="R570" i="6"/>
  <c r="S570" i="6"/>
  <c r="T570" i="6"/>
  <c r="B571" i="6"/>
  <c r="D571" i="6"/>
  <c r="E571" i="6"/>
  <c r="F571" i="6"/>
  <c r="G571" i="6"/>
  <c r="H571" i="6"/>
  <c r="I571" i="6"/>
  <c r="J571" i="6"/>
  <c r="K571" i="6"/>
  <c r="L571" i="6"/>
  <c r="M571" i="6"/>
  <c r="N571" i="6"/>
  <c r="O571" i="6"/>
  <c r="P571" i="6"/>
  <c r="Q571" i="6"/>
  <c r="R571" i="6"/>
  <c r="S571" i="6"/>
  <c r="T571" i="6"/>
  <c r="B572" i="6"/>
  <c r="D572" i="6"/>
  <c r="E572" i="6"/>
  <c r="F572" i="6"/>
  <c r="G572" i="6"/>
  <c r="H572" i="6"/>
  <c r="I572" i="6"/>
  <c r="J572" i="6"/>
  <c r="K572" i="6"/>
  <c r="L572" i="6"/>
  <c r="M572" i="6"/>
  <c r="N572" i="6"/>
  <c r="O572" i="6"/>
  <c r="P572" i="6"/>
  <c r="Q572" i="6"/>
  <c r="R572" i="6"/>
  <c r="S572" i="6"/>
  <c r="T572" i="6"/>
  <c r="B573" i="6"/>
  <c r="D573" i="6"/>
  <c r="E573" i="6"/>
  <c r="F573" i="6"/>
  <c r="G573" i="6"/>
  <c r="H573" i="6"/>
  <c r="I573" i="6"/>
  <c r="J573" i="6"/>
  <c r="K573" i="6"/>
  <c r="L573" i="6"/>
  <c r="M573" i="6"/>
  <c r="N573" i="6"/>
  <c r="O573" i="6"/>
  <c r="P573" i="6"/>
  <c r="Q573" i="6"/>
  <c r="R573" i="6"/>
  <c r="S573" i="6"/>
  <c r="T573" i="6"/>
  <c r="B574" i="6"/>
  <c r="D574" i="6"/>
  <c r="E574" i="6"/>
  <c r="F574" i="6"/>
  <c r="G574" i="6"/>
  <c r="H574" i="6"/>
  <c r="I574" i="6"/>
  <c r="J574" i="6"/>
  <c r="K574" i="6"/>
  <c r="L574" i="6"/>
  <c r="M574" i="6"/>
  <c r="N574" i="6"/>
  <c r="O574" i="6"/>
  <c r="P574" i="6"/>
  <c r="Q574" i="6"/>
  <c r="R574" i="6"/>
  <c r="S574" i="6"/>
  <c r="T574" i="6"/>
  <c r="B575" i="6"/>
  <c r="D575" i="6"/>
  <c r="E575" i="6"/>
  <c r="F575" i="6"/>
  <c r="G575" i="6"/>
  <c r="H575" i="6"/>
  <c r="I575" i="6"/>
  <c r="J575" i="6"/>
  <c r="K575" i="6"/>
  <c r="L575" i="6"/>
  <c r="M575" i="6"/>
  <c r="N575" i="6"/>
  <c r="O575" i="6"/>
  <c r="P575" i="6"/>
  <c r="Q575" i="6"/>
  <c r="R575" i="6"/>
  <c r="S575" i="6"/>
  <c r="T575" i="6"/>
  <c r="B576" i="6"/>
  <c r="D576" i="6"/>
  <c r="E576" i="6"/>
  <c r="F576" i="6"/>
  <c r="G576" i="6"/>
  <c r="H576" i="6"/>
  <c r="I576" i="6"/>
  <c r="J576" i="6"/>
  <c r="K576" i="6"/>
  <c r="L576" i="6"/>
  <c r="M576" i="6"/>
  <c r="N576" i="6"/>
  <c r="O576" i="6"/>
  <c r="P576" i="6"/>
  <c r="Q576" i="6"/>
  <c r="R576" i="6"/>
  <c r="S576" i="6"/>
  <c r="T576" i="6"/>
  <c r="B577" i="6"/>
  <c r="D577" i="6"/>
  <c r="E577" i="6"/>
  <c r="F577" i="6"/>
  <c r="G577" i="6"/>
  <c r="H577" i="6"/>
  <c r="I577" i="6"/>
  <c r="J577" i="6"/>
  <c r="K577" i="6"/>
  <c r="L577" i="6"/>
  <c r="M577" i="6"/>
  <c r="N577" i="6"/>
  <c r="O577" i="6"/>
  <c r="P577" i="6"/>
  <c r="Q577" i="6"/>
  <c r="R577" i="6"/>
  <c r="S577" i="6"/>
  <c r="T577" i="6"/>
  <c r="B578" i="6"/>
  <c r="D578" i="6"/>
  <c r="E578" i="6"/>
  <c r="F578" i="6"/>
  <c r="G578" i="6"/>
  <c r="H578" i="6"/>
  <c r="I578" i="6"/>
  <c r="J578" i="6"/>
  <c r="K578" i="6"/>
  <c r="L578" i="6"/>
  <c r="M578" i="6"/>
  <c r="N578" i="6"/>
  <c r="O578" i="6"/>
  <c r="P578" i="6"/>
  <c r="Q578" i="6"/>
  <c r="R578" i="6"/>
  <c r="S578" i="6"/>
  <c r="T578" i="6"/>
  <c r="B579" i="6"/>
  <c r="D579" i="6"/>
  <c r="E579" i="6"/>
  <c r="F579" i="6"/>
  <c r="G579" i="6"/>
  <c r="H579" i="6"/>
  <c r="I579" i="6"/>
  <c r="J579" i="6"/>
  <c r="K579" i="6"/>
  <c r="L579" i="6"/>
  <c r="M579" i="6"/>
  <c r="N579" i="6"/>
  <c r="O579" i="6"/>
  <c r="P579" i="6"/>
  <c r="Q579" i="6"/>
  <c r="R579" i="6"/>
  <c r="S579" i="6"/>
  <c r="T579" i="6"/>
  <c r="B580" i="6"/>
  <c r="D580" i="6"/>
  <c r="E580" i="6"/>
  <c r="F580" i="6"/>
  <c r="G580" i="6"/>
  <c r="H580" i="6"/>
  <c r="I580" i="6"/>
  <c r="J580" i="6"/>
  <c r="K580" i="6"/>
  <c r="L580" i="6"/>
  <c r="M580" i="6"/>
  <c r="N580" i="6"/>
  <c r="O580" i="6"/>
  <c r="P580" i="6"/>
  <c r="Q580" i="6"/>
  <c r="R580" i="6"/>
  <c r="S580" i="6"/>
  <c r="T580" i="6"/>
  <c r="B581" i="6"/>
  <c r="D581" i="6"/>
  <c r="E581" i="6"/>
  <c r="F581" i="6"/>
  <c r="G581" i="6"/>
  <c r="H581" i="6"/>
  <c r="I581" i="6"/>
  <c r="J581" i="6"/>
  <c r="K581" i="6"/>
  <c r="L581" i="6"/>
  <c r="M581" i="6"/>
  <c r="N581" i="6"/>
  <c r="O581" i="6"/>
  <c r="P581" i="6"/>
  <c r="Q581" i="6"/>
  <c r="R581" i="6"/>
  <c r="S581" i="6"/>
  <c r="T581" i="6"/>
  <c r="B582" i="6"/>
  <c r="D582" i="6"/>
  <c r="E582" i="6"/>
  <c r="F582" i="6"/>
  <c r="G582" i="6"/>
  <c r="H582" i="6"/>
  <c r="I582" i="6"/>
  <c r="J582" i="6"/>
  <c r="K582" i="6"/>
  <c r="L582" i="6"/>
  <c r="M582" i="6"/>
  <c r="N582" i="6"/>
  <c r="O582" i="6"/>
  <c r="P582" i="6"/>
  <c r="Q582" i="6"/>
  <c r="R582" i="6"/>
  <c r="S582" i="6"/>
  <c r="T582" i="6"/>
  <c r="B583" i="6"/>
  <c r="D583" i="6"/>
  <c r="E583" i="6"/>
  <c r="F583" i="6"/>
  <c r="G583" i="6"/>
  <c r="H583" i="6"/>
  <c r="I583" i="6"/>
  <c r="J583" i="6"/>
  <c r="K583" i="6"/>
  <c r="L583" i="6"/>
  <c r="M583" i="6"/>
  <c r="N583" i="6"/>
  <c r="O583" i="6"/>
  <c r="P583" i="6"/>
  <c r="Q583" i="6"/>
  <c r="R583" i="6"/>
  <c r="S583" i="6"/>
  <c r="T583" i="6"/>
  <c r="B584" i="6"/>
  <c r="D584" i="6"/>
  <c r="E584" i="6"/>
  <c r="F584" i="6"/>
  <c r="G584" i="6"/>
  <c r="H584" i="6"/>
  <c r="I584" i="6"/>
  <c r="J584" i="6"/>
  <c r="K584" i="6"/>
  <c r="L584" i="6"/>
  <c r="M584" i="6"/>
  <c r="N584" i="6"/>
  <c r="O584" i="6"/>
  <c r="P584" i="6"/>
  <c r="Q584" i="6"/>
  <c r="R584" i="6"/>
  <c r="S584" i="6"/>
  <c r="T584" i="6"/>
  <c r="B585" i="6"/>
  <c r="D585" i="6"/>
  <c r="E585" i="6"/>
  <c r="F585" i="6"/>
  <c r="G585" i="6"/>
  <c r="H585" i="6"/>
  <c r="I585" i="6"/>
  <c r="J585" i="6"/>
  <c r="K585" i="6"/>
  <c r="L585" i="6"/>
  <c r="M585" i="6"/>
  <c r="N585" i="6"/>
  <c r="O585" i="6"/>
  <c r="P585" i="6"/>
  <c r="Q585" i="6"/>
  <c r="R585" i="6"/>
  <c r="S585" i="6"/>
  <c r="T585" i="6"/>
  <c r="B586" i="6"/>
  <c r="D586" i="6"/>
  <c r="E586" i="6"/>
  <c r="F586" i="6"/>
  <c r="G586" i="6"/>
  <c r="H586" i="6"/>
  <c r="I586" i="6"/>
  <c r="J586" i="6"/>
  <c r="K586" i="6"/>
  <c r="L586" i="6"/>
  <c r="M586" i="6"/>
  <c r="N586" i="6"/>
  <c r="O586" i="6"/>
  <c r="P586" i="6"/>
  <c r="Q586" i="6"/>
  <c r="R586" i="6"/>
  <c r="S586" i="6"/>
  <c r="T586" i="6"/>
  <c r="B587" i="6"/>
  <c r="D587" i="6"/>
  <c r="E587" i="6"/>
  <c r="F587" i="6"/>
  <c r="G587" i="6"/>
  <c r="H587" i="6"/>
  <c r="I587" i="6"/>
  <c r="J587" i="6"/>
  <c r="K587" i="6"/>
  <c r="L587" i="6"/>
  <c r="M587" i="6"/>
  <c r="N587" i="6"/>
  <c r="O587" i="6"/>
  <c r="P587" i="6"/>
  <c r="Q587" i="6"/>
  <c r="R587" i="6"/>
  <c r="S587" i="6"/>
  <c r="T587" i="6"/>
  <c r="B588" i="6"/>
  <c r="D588" i="6"/>
  <c r="E588" i="6"/>
  <c r="F588" i="6"/>
  <c r="G588" i="6"/>
  <c r="H588" i="6"/>
  <c r="I588" i="6"/>
  <c r="J588" i="6"/>
  <c r="K588" i="6"/>
  <c r="L588" i="6"/>
  <c r="M588" i="6"/>
  <c r="N588" i="6"/>
  <c r="O588" i="6"/>
  <c r="P588" i="6"/>
  <c r="Q588" i="6"/>
  <c r="R588" i="6"/>
  <c r="S588" i="6"/>
  <c r="T588" i="6"/>
  <c r="B589" i="6"/>
  <c r="D589" i="6"/>
  <c r="E589" i="6"/>
  <c r="F589" i="6"/>
  <c r="G589" i="6"/>
  <c r="H589" i="6"/>
  <c r="I589" i="6"/>
  <c r="J589" i="6"/>
  <c r="K589" i="6"/>
  <c r="L589" i="6"/>
  <c r="M589" i="6"/>
  <c r="N589" i="6"/>
  <c r="O589" i="6"/>
  <c r="P589" i="6"/>
  <c r="Q589" i="6"/>
  <c r="R589" i="6"/>
  <c r="S589" i="6"/>
  <c r="T589" i="6"/>
  <c r="B590" i="6"/>
  <c r="D590" i="6"/>
  <c r="E590" i="6"/>
  <c r="F590" i="6"/>
  <c r="G590" i="6"/>
  <c r="H590" i="6"/>
  <c r="I590" i="6"/>
  <c r="J590" i="6"/>
  <c r="K590" i="6"/>
  <c r="L590" i="6"/>
  <c r="M590" i="6"/>
  <c r="N590" i="6"/>
  <c r="O590" i="6"/>
  <c r="P590" i="6"/>
  <c r="Q590" i="6"/>
  <c r="R590" i="6"/>
  <c r="S590" i="6"/>
  <c r="T590" i="6"/>
  <c r="B591" i="6"/>
  <c r="D591" i="6"/>
  <c r="E591" i="6"/>
  <c r="F591" i="6"/>
  <c r="G591" i="6"/>
  <c r="H591" i="6"/>
  <c r="I591" i="6"/>
  <c r="J591" i="6"/>
  <c r="K591" i="6"/>
  <c r="L591" i="6"/>
  <c r="M591" i="6"/>
  <c r="N591" i="6"/>
  <c r="O591" i="6"/>
  <c r="P591" i="6"/>
  <c r="Q591" i="6"/>
  <c r="R591" i="6"/>
  <c r="S591" i="6"/>
  <c r="T591" i="6"/>
  <c r="B592" i="6"/>
  <c r="D592" i="6"/>
  <c r="E592" i="6"/>
  <c r="F592" i="6"/>
  <c r="G592" i="6"/>
  <c r="H592" i="6"/>
  <c r="I592" i="6"/>
  <c r="J592" i="6"/>
  <c r="K592" i="6"/>
  <c r="L592" i="6"/>
  <c r="M592" i="6"/>
  <c r="N592" i="6"/>
  <c r="O592" i="6"/>
  <c r="P592" i="6"/>
  <c r="Q592" i="6"/>
  <c r="R592" i="6"/>
  <c r="S592" i="6"/>
  <c r="T592" i="6"/>
  <c r="B593" i="6"/>
  <c r="D593" i="6"/>
  <c r="E593" i="6"/>
  <c r="F593" i="6"/>
  <c r="G593" i="6"/>
  <c r="H593" i="6"/>
  <c r="I593" i="6"/>
  <c r="J593" i="6"/>
  <c r="K593" i="6"/>
  <c r="L593" i="6"/>
  <c r="M593" i="6"/>
  <c r="N593" i="6"/>
  <c r="O593" i="6"/>
  <c r="P593" i="6"/>
  <c r="Q593" i="6"/>
  <c r="R593" i="6"/>
  <c r="S593" i="6"/>
  <c r="T593" i="6"/>
  <c r="B594" i="6"/>
  <c r="D594" i="6"/>
  <c r="E594" i="6"/>
  <c r="F594" i="6"/>
  <c r="G594" i="6"/>
  <c r="H594" i="6"/>
  <c r="I594" i="6"/>
  <c r="J594" i="6"/>
  <c r="K594" i="6"/>
  <c r="L594" i="6"/>
  <c r="M594" i="6"/>
  <c r="N594" i="6"/>
  <c r="O594" i="6"/>
  <c r="P594" i="6"/>
  <c r="Q594" i="6"/>
  <c r="R594" i="6"/>
  <c r="S594" i="6"/>
  <c r="T594" i="6"/>
  <c r="B595" i="6"/>
  <c r="D595" i="6"/>
  <c r="E595" i="6"/>
  <c r="F595" i="6"/>
  <c r="G595" i="6"/>
  <c r="H595" i="6"/>
  <c r="I595" i="6"/>
  <c r="J595" i="6"/>
  <c r="K595" i="6"/>
  <c r="L595" i="6"/>
  <c r="M595" i="6"/>
  <c r="N595" i="6"/>
  <c r="O595" i="6"/>
  <c r="P595" i="6"/>
  <c r="Q595" i="6"/>
  <c r="R595" i="6"/>
  <c r="S595" i="6"/>
  <c r="T595" i="6"/>
  <c r="B596" i="6"/>
  <c r="D596" i="6"/>
  <c r="E596" i="6"/>
  <c r="F596" i="6"/>
  <c r="G596" i="6"/>
  <c r="H596" i="6"/>
  <c r="I596" i="6"/>
  <c r="J596" i="6"/>
  <c r="K596" i="6"/>
  <c r="L596" i="6"/>
  <c r="M596" i="6"/>
  <c r="N596" i="6"/>
  <c r="O596" i="6"/>
  <c r="P596" i="6"/>
  <c r="Q596" i="6"/>
  <c r="R596" i="6"/>
  <c r="S596" i="6"/>
  <c r="T596" i="6"/>
  <c r="B597" i="6"/>
  <c r="D597" i="6"/>
  <c r="E597" i="6"/>
  <c r="F597" i="6"/>
  <c r="G597" i="6"/>
  <c r="H597" i="6"/>
  <c r="I597" i="6"/>
  <c r="J597" i="6"/>
  <c r="K597" i="6"/>
  <c r="L597" i="6"/>
  <c r="M597" i="6"/>
  <c r="N597" i="6"/>
  <c r="O597" i="6"/>
  <c r="P597" i="6"/>
  <c r="Q597" i="6"/>
  <c r="R597" i="6"/>
  <c r="S597" i="6"/>
  <c r="T597" i="6"/>
  <c r="B598" i="6"/>
  <c r="D598" i="6"/>
  <c r="E598" i="6"/>
  <c r="F598" i="6"/>
  <c r="G598" i="6"/>
  <c r="H598" i="6"/>
  <c r="I598" i="6"/>
  <c r="J598" i="6"/>
  <c r="K598" i="6"/>
  <c r="L598" i="6"/>
  <c r="M598" i="6"/>
  <c r="N598" i="6"/>
  <c r="O598" i="6"/>
  <c r="P598" i="6"/>
  <c r="Q598" i="6"/>
  <c r="R598" i="6"/>
  <c r="S598" i="6"/>
  <c r="T598" i="6"/>
  <c r="B599" i="6"/>
  <c r="D599" i="6"/>
  <c r="E599" i="6"/>
  <c r="F599" i="6"/>
  <c r="G599" i="6"/>
  <c r="H599" i="6"/>
  <c r="I599" i="6"/>
  <c r="J599" i="6"/>
  <c r="K599" i="6"/>
  <c r="L599" i="6"/>
  <c r="M599" i="6"/>
  <c r="N599" i="6"/>
  <c r="O599" i="6"/>
  <c r="P599" i="6"/>
  <c r="Q599" i="6"/>
  <c r="R599" i="6"/>
  <c r="S599" i="6"/>
  <c r="T599" i="6"/>
  <c r="B600" i="6"/>
  <c r="D600" i="6"/>
  <c r="E600" i="6"/>
  <c r="F600" i="6"/>
  <c r="G600" i="6"/>
  <c r="H600" i="6"/>
  <c r="I600" i="6"/>
  <c r="J600" i="6"/>
  <c r="K600" i="6"/>
  <c r="L600" i="6"/>
  <c r="M600" i="6"/>
  <c r="N600" i="6"/>
  <c r="O600" i="6"/>
  <c r="P600" i="6"/>
  <c r="Q600" i="6"/>
  <c r="R600" i="6"/>
  <c r="S600" i="6"/>
  <c r="T600" i="6"/>
  <c r="B601" i="6"/>
  <c r="D601" i="6"/>
  <c r="E601" i="6"/>
  <c r="F601" i="6"/>
  <c r="G601" i="6"/>
  <c r="H601" i="6"/>
  <c r="I601" i="6"/>
  <c r="J601" i="6"/>
  <c r="K601" i="6"/>
  <c r="L601" i="6"/>
  <c r="M601" i="6"/>
  <c r="N601" i="6"/>
  <c r="O601" i="6"/>
  <c r="P601" i="6"/>
  <c r="Q601" i="6"/>
  <c r="R601" i="6"/>
  <c r="S601" i="6"/>
  <c r="T601" i="6"/>
  <c r="B602" i="6"/>
  <c r="D602" i="6"/>
  <c r="E602" i="6"/>
  <c r="F602" i="6"/>
  <c r="G602" i="6"/>
  <c r="H602" i="6"/>
  <c r="I602" i="6"/>
  <c r="J602" i="6"/>
  <c r="K602" i="6"/>
  <c r="L602" i="6"/>
  <c r="M602" i="6"/>
  <c r="N602" i="6"/>
  <c r="O602" i="6"/>
  <c r="P602" i="6"/>
  <c r="Q602" i="6"/>
  <c r="R602" i="6"/>
  <c r="S602" i="6"/>
  <c r="T602" i="6"/>
  <c r="B603" i="6"/>
  <c r="D603" i="6"/>
  <c r="E603" i="6"/>
  <c r="F603" i="6"/>
  <c r="G603" i="6"/>
  <c r="H603" i="6"/>
  <c r="I603" i="6"/>
  <c r="J603" i="6"/>
  <c r="K603" i="6"/>
  <c r="L603" i="6"/>
  <c r="M603" i="6"/>
  <c r="N603" i="6"/>
  <c r="O603" i="6"/>
  <c r="P603" i="6"/>
  <c r="Q603" i="6"/>
  <c r="R603" i="6"/>
  <c r="S603" i="6"/>
  <c r="T603" i="6"/>
  <c r="B604" i="6"/>
  <c r="D604" i="6"/>
  <c r="E604" i="6"/>
  <c r="F604" i="6"/>
  <c r="G604" i="6"/>
  <c r="H604" i="6"/>
  <c r="I604" i="6"/>
  <c r="J604" i="6"/>
  <c r="K604" i="6"/>
  <c r="L604" i="6"/>
  <c r="M604" i="6"/>
  <c r="N604" i="6"/>
  <c r="O604" i="6"/>
  <c r="P604" i="6"/>
  <c r="Q604" i="6"/>
  <c r="R604" i="6"/>
  <c r="S604" i="6"/>
  <c r="T604" i="6"/>
  <c r="B605" i="6"/>
  <c r="D605" i="6"/>
  <c r="E605" i="6"/>
  <c r="F605" i="6"/>
  <c r="G605" i="6"/>
  <c r="H605" i="6"/>
  <c r="I605" i="6"/>
  <c r="J605" i="6"/>
  <c r="K605" i="6"/>
  <c r="L605" i="6"/>
  <c r="M605" i="6"/>
  <c r="N605" i="6"/>
  <c r="O605" i="6"/>
  <c r="P605" i="6"/>
  <c r="Q605" i="6"/>
  <c r="R605" i="6"/>
  <c r="S605" i="6"/>
  <c r="T605" i="6"/>
  <c r="B606" i="6"/>
  <c r="D606" i="6"/>
  <c r="E606" i="6"/>
  <c r="F606" i="6"/>
  <c r="G606" i="6"/>
  <c r="H606" i="6"/>
  <c r="I606" i="6"/>
  <c r="J606" i="6"/>
  <c r="K606" i="6"/>
  <c r="L606" i="6"/>
  <c r="M606" i="6"/>
  <c r="N606" i="6"/>
  <c r="O606" i="6"/>
  <c r="P606" i="6"/>
  <c r="Q606" i="6"/>
  <c r="R606" i="6"/>
  <c r="S606" i="6"/>
  <c r="T606" i="6"/>
  <c r="B607" i="6"/>
  <c r="D607" i="6"/>
  <c r="E607" i="6"/>
  <c r="F607" i="6"/>
  <c r="G607" i="6"/>
  <c r="H607" i="6"/>
  <c r="I607" i="6"/>
  <c r="J607" i="6"/>
  <c r="K607" i="6"/>
  <c r="L607" i="6"/>
  <c r="M607" i="6"/>
  <c r="N607" i="6"/>
  <c r="O607" i="6"/>
  <c r="P607" i="6"/>
  <c r="Q607" i="6"/>
  <c r="R607" i="6"/>
  <c r="S607" i="6"/>
  <c r="T607" i="6"/>
  <c r="B608" i="6"/>
  <c r="D608" i="6"/>
  <c r="E608" i="6"/>
  <c r="F608" i="6"/>
  <c r="G608" i="6"/>
  <c r="H608" i="6"/>
  <c r="I608" i="6"/>
  <c r="J608" i="6"/>
  <c r="K608" i="6"/>
  <c r="L608" i="6"/>
  <c r="M608" i="6"/>
  <c r="N608" i="6"/>
  <c r="O608" i="6"/>
  <c r="P608" i="6"/>
  <c r="Q608" i="6"/>
  <c r="R608" i="6"/>
  <c r="S608" i="6"/>
  <c r="T608" i="6"/>
  <c r="B609" i="6"/>
  <c r="D609" i="6"/>
  <c r="E609" i="6"/>
  <c r="F609" i="6"/>
  <c r="G609" i="6"/>
  <c r="H609" i="6"/>
  <c r="I609" i="6"/>
  <c r="J609" i="6"/>
  <c r="K609" i="6"/>
  <c r="L609" i="6"/>
  <c r="M609" i="6"/>
  <c r="N609" i="6"/>
  <c r="O609" i="6"/>
  <c r="P609" i="6"/>
  <c r="Q609" i="6"/>
  <c r="R609" i="6"/>
  <c r="S609" i="6"/>
  <c r="T609" i="6"/>
  <c r="B610" i="6"/>
  <c r="D610" i="6"/>
  <c r="E610" i="6"/>
  <c r="F610" i="6"/>
  <c r="G610" i="6"/>
  <c r="H610" i="6"/>
  <c r="I610" i="6"/>
  <c r="J610" i="6"/>
  <c r="K610" i="6"/>
  <c r="L610" i="6"/>
  <c r="M610" i="6"/>
  <c r="N610" i="6"/>
  <c r="O610" i="6"/>
  <c r="P610" i="6"/>
  <c r="Q610" i="6"/>
  <c r="R610" i="6"/>
  <c r="S610" i="6"/>
  <c r="T610" i="6"/>
  <c r="B611" i="6"/>
  <c r="D611" i="6"/>
  <c r="E611" i="6"/>
  <c r="F611" i="6"/>
  <c r="G611" i="6"/>
  <c r="H611" i="6"/>
  <c r="I611" i="6"/>
  <c r="J611" i="6"/>
  <c r="K611" i="6"/>
  <c r="L611" i="6"/>
  <c r="M611" i="6"/>
  <c r="N611" i="6"/>
  <c r="O611" i="6"/>
  <c r="P611" i="6"/>
  <c r="Q611" i="6"/>
  <c r="R611" i="6"/>
  <c r="S611" i="6"/>
  <c r="T611" i="6"/>
  <c r="B612" i="6"/>
  <c r="D612" i="6"/>
  <c r="E612" i="6"/>
  <c r="F612" i="6"/>
  <c r="G612" i="6"/>
  <c r="H612" i="6"/>
  <c r="I612" i="6"/>
  <c r="J612" i="6"/>
  <c r="K612" i="6"/>
  <c r="L612" i="6"/>
  <c r="M612" i="6"/>
  <c r="N612" i="6"/>
  <c r="O612" i="6"/>
  <c r="P612" i="6"/>
  <c r="Q612" i="6"/>
  <c r="R612" i="6"/>
  <c r="S612" i="6"/>
  <c r="T612" i="6"/>
  <c r="B613" i="6"/>
  <c r="D613" i="6"/>
  <c r="E613" i="6"/>
  <c r="F613" i="6"/>
  <c r="G613" i="6"/>
  <c r="H613" i="6"/>
  <c r="I613" i="6"/>
  <c r="J613" i="6"/>
  <c r="K613" i="6"/>
  <c r="L613" i="6"/>
  <c r="M613" i="6"/>
  <c r="N613" i="6"/>
  <c r="O613" i="6"/>
  <c r="P613" i="6"/>
  <c r="Q613" i="6"/>
  <c r="R613" i="6"/>
  <c r="S613" i="6"/>
  <c r="T613" i="6"/>
  <c r="B614" i="6"/>
  <c r="D614" i="6"/>
  <c r="E614" i="6"/>
  <c r="F614" i="6"/>
  <c r="G614" i="6"/>
  <c r="H614" i="6"/>
  <c r="I614" i="6"/>
  <c r="J614" i="6"/>
  <c r="K614" i="6"/>
  <c r="L614" i="6"/>
  <c r="M614" i="6"/>
  <c r="N614" i="6"/>
  <c r="O614" i="6"/>
  <c r="P614" i="6"/>
  <c r="Q614" i="6"/>
  <c r="R614" i="6"/>
  <c r="S614" i="6"/>
  <c r="T614" i="6"/>
  <c r="B615" i="6"/>
  <c r="D615" i="6"/>
  <c r="E615" i="6"/>
  <c r="F615" i="6"/>
  <c r="G615" i="6"/>
  <c r="H615" i="6"/>
  <c r="I615" i="6"/>
  <c r="J615" i="6"/>
  <c r="K615" i="6"/>
  <c r="L615" i="6"/>
  <c r="M615" i="6"/>
  <c r="N615" i="6"/>
  <c r="O615" i="6"/>
  <c r="P615" i="6"/>
  <c r="Q615" i="6"/>
  <c r="R615" i="6"/>
  <c r="S615" i="6"/>
  <c r="T615" i="6"/>
  <c r="B616" i="6"/>
  <c r="D616" i="6"/>
  <c r="E616" i="6"/>
  <c r="F616" i="6"/>
  <c r="G616" i="6"/>
  <c r="H616" i="6"/>
  <c r="I616" i="6"/>
  <c r="J616" i="6"/>
  <c r="K616" i="6"/>
  <c r="L616" i="6"/>
  <c r="M616" i="6"/>
  <c r="N616" i="6"/>
  <c r="O616" i="6"/>
  <c r="P616" i="6"/>
  <c r="Q616" i="6"/>
  <c r="R616" i="6"/>
  <c r="S616" i="6"/>
  <c r="T616" i="6"/>
  <c r="B617" i="6"/>
  <c r="D617" i="6"/>
  <c r="E617" i="6"/>
  <c r="F617" i="6"/>
  <c r="G617" i="6"/>
  <c r="H617" i="6"/>
  <c r="I617" i="6"/>
  <c r="J617" i="6"/>
  <c r="K617" i="6"/>
  <c r="L617" i="6"/>
  <c r="M617" i="6"/>
  <c r="N617" i="6"/>
  <c r="O617" i="6"/>
  <c r="P617" i="6"/>
  <c r="Q617" i="6"/>
  <c r="R617" i="6"/>
  <c r="S617" i="6"/>
  <c r="T617" i="6"/>
  <c r="B618" i="6"/>
  <c r="D618" i="6"/>
  <c r="E618" i="6"/>
  <c r="F618" i="6"/>
  <c r="G618" i="6"/>
  <c r="H618" i="6"/>
  <c r="I618" i="6"/>
  <c r="J618" i="6"/>
  <c r="K618" i="6"/>
  <c r="L618" i="6"/>
  <c r="M618" i="6"/>
  <c r="N618" i="6"/>
  <c r="O618" i="6"/>
  <c r="P618" i="6"/>
  <c r="Q618" i="6"/>
  <c r="R618" i="6"/>
  <c r="S618" i="6"/>
  <c r="T618" i="6"/>
  <c r="B619" i="6"/>
  <c r="D619" i="6"/>
  <c r="E619" i="6"/>
  <c r="F619" i="6"/>
  <c r="G619" i="6"/>
  <c r="H619" i="6"/>
  <c r="I619" i="6"/>
  <c r="J619" i="6"/>
  <c r="K619" i="6"/>
  <c r="L619" i="6"/>
  <c r="M619" i="6"/>
  <c r="N619" i="6"/>
  <c r="O619" i="6"/>
  <c r="P619" i="6"/>
  <c r="Q619" i="6"/>
  <c r="R619" i="6"/>
  <c r="S619" i="6"/>
  <c r="T619" i="6"/>
  <c r="B620" i="6"/>
  <c r="D620" i="6"/>
  <c r="E620" i="6"/>
  <c r="F620" i="6"/>
  <c r="G620" i="6"/>
  <c r="H620" i="6"/>
  <c r="I620" i="6"/>
  <c r="J620" i="6"/>
  <c r="K620" i="6"/>
  <c r="L620" i="6"/>
  <c r="M620" i="6"/>
  <c r="N620" i="6"/>
  <c r="O620" i="6"/>
  <c r="P620" i="6"/>
  <c r="Q620" i="6"/>
  <c r="R620" i="6"/>
  <c r="S620" i="6"/>
  <c r="T620" i="6"/>
  <c r="B621" i="6"/>
  <c r="D621" i="6"/>
  <c r="E621" i="6"/>
  <c r="F621" i="6"/>
  <c r="G621" i="6"/>
  <c r="H621" i="6"/>
  <c r="I621" i="6"/>
  <c r="J621" i="6"/>
  <c r="K621" i="6"/>
  <c r="L621" i="6"/>
  <c r="M621" i="6"/>
  <c r="N621" i="6"/>
  <c r="O621" i="6"/>
  <c r="P621" i="6"/>
  <c r="Q621" i="6"/>
  <c r="R621" i="6"/>
  <c r="S621" i="6"/>
  <c r="T621" i="6"/>
  <c r="B622" i="6"/>
  <c r="D622" i="6"/>
  <c r="E622" i="6"/>
  <c r="F622" i="6"/>
  <c r="G622" i="6"/>
  <c r="H622" i="6"/>
  <c r="I622" i="6"/>
  <c r="J622" i="6"/>
  <c r="K622" i="6"/>
  <c r="L622" i="6"/>
  <c r="M622" i="6"/>
  <c r="N622" i="6"/>
  <c r="O622" i="6"/>
  <c r="P622" i="6"/>
  <c r="Q622" i="6"/>
  <c r="R622" i="6"/>
  <c r="S622" i="6"/>
  <c r="T622" i="6"/>
  <c r="B623" i="6"/>
  <c r="D623" i="6"/>
  <c r="E623" i="6"/>
  <c r="F623" i="6"/>
  <c r="G623" i="6"/>
  <c r="H623" i="6"/>
  <c r="I623" i="6"/>
  <c r="J623" i="6"/>
  <c r="K623" i="6"/>
  <c r="L623" i="6"/>
  <c r="M623" i="6"/>
  <c r="N623" i="6"/>
  <c r="O623" i="6"/>
  <c r="P623" i="6"/>
  <c r="Q623" i="6"/>
  <c r="R623" i="6"/>
  <c r="S623" i="6"/>
  <c r="T623" i="6"/>
  <c r="B624" i="6"/>
  <c r="D624" i="6"/>
  <c r="E624" i="6"/>
  <c r="F624" i="6"/>
  <c r="G624" i="6"/>
  <c r="H624" i="6"/>
  <c r="I624" i="6"/>
  <c r="J624" i="6"/>
  <c r="K624" i="6"/>
  <c r="L624" i="6"/>
  <c r="M624" i="6"/>
  <c r="N624" i="6"/>
  <c r="O624" i="6"/>
  <c r="P624" i="6"/>
  <c r="Q624" i="6"/>
  <c r="R624" i="6"/>
  <c r="S624" i="6"/>
  <c r="T624" i="6"/>
  <c r="B625" i="6"/>
  <c r="D625" i="6"/>
  <c r="E625" i="6"/>
  <c r="F625" i="6"/>
  <c r="G625" i="6"/>
  <c r="H625" i="6"/>
  <c r="I625" i="6"/>
  <c r="J625" i="6"/>
  <c r="K625" i="6"/>
  <c r="L625" i="6"/>
  <c r="M625" i="6"/>
  <c r="N625" i="6"/>
  <c r="O625" i="6"/>
  <c r="P625" i="6"/>
  <c r="Q625" i="6"/>
  <c r="R625" i="6"/>
  <c r="S625" i="6"/>
  <c r="T625" i="6"/>
  <c r="B626" i="6"/>
  <c r="D626" i="6"/>
  <c r="E626" i="6"/>
  <c r="F626" i="6"/>
  <c r="G626" i="6"/>
  <c r="H626" i="6"/>
  <c r="I626" i="6"/>
  <c r="J626" i="6"/>
  <c r="K626" i="6"/>
  <c r="L626" i="6"/>
  <c r="M626" i="6"/>
  <c r="N626" i="6"/>
  <c r="O626" i="6"/>
  <c r="P626" i="6"/>
  <c r="Q626" i="6"/>
  <c r="R626" i="6"/>
  <c r="S626" i="6"/>
  <c r="T626" i="6"/>
  <c r="B627" i="6"/>
  <c r="D627" i="6"/>
  <c r="E627" i="6"/>
  <c r="F627" i="6"/>
  <c r="G627" i="6"/>
  <c r="H627" i="6"/>
  <c r="I627" i="6"/>
  <c r="J627" i="6"/>
  <c r="K627" i="6"/>
  <c r="L627" i="6"/>
  <c r="M627" i="6"/>
  <c r="N627" i="6"/>
  <c r="O627" i="6"/>
  <c r="P627" i="6"/>
  <c r="Q627" i="6"/>
  <c r="R627" i="6"/>
  <c r="S627" i="6"/>
  <c r="T627" i="6"/>
  <c r="B628" i="6"/>
  <c r="D628" i="6"/>
  <c r="E628" i="6"/>
  <c r="F628" i="6"/>
  <c r="G628" i="6"/>
  <c r="H628" i="6"/>
  <c r="I628" i="6"/>
  <c r="J628" i="6"/>
  <c r="K628" i="6"/>
  <c r="L628" i="6"/>
  <c r="M628" i="6"/>
  <c r="N628" i="6"/>
  <c r="O628" i="6"/>
  <c r="P628" i="6"/>
  <c r="Q628" i="6"/>
  <c r="R628" i="6"/>
  <c r="S628" i="6"/>
  <c r="T628" i="6"/>
  <c r="B629" i="6"/>
  <c r="D629" i="6"/>
  <c r="E629" i="6"/>
  <c r="F629" i="6"/>
  <c r="G629" i="6"/>
  <c r="H629" i="6"/>
  <c r="I629" i="6"/>
  <c r="J629" i="6"/>
  <c r="K629" i="6"/>
  <c r="L629" i="6"/>
  <c r="M629" i="6"/>
  <c r="N629" i="6"/>
  <c r="O629" i="6"/>
  <c r="P629" i="6"/>
  <c r="Q629" i="6"/>
  <c r="R629" i="6"/>
  <c r="S629" i="6"/>
  <c r="T629" i="6"/>
  <c r="B630" i="6"/>
  <c r="D630" i="6"/>
  <c r="E630" i="6"/>
  <c r="F630" i="6"/>
  <c r="G630" i="6"/>
  <c r="H630" i="6"/>
  <c r="I630" i="6"/>
  <c r="J630" i="6"/>
  <c r="K630" i="6"/>
  <c r="L630" i="6"/>
  <c r="M630" i="6"/>
  <c r="N630" i="6"/>
  <c r="O630" i="6"/>
  <c r="P630" i="6"/>
  <c r="Q630" i="6"/>
  <c r="R630" i="6"/>
  <c r="S630" i="6"/>
  <c r="T630" i="6"/>
  <c r="B631" i="6"/>
  <c r="D631" i="6"/>
  <c r="E631" i="6"/>
  <c r="F631" i="6"/>
  <c r="G631" i="6"/>
  <c r="H631" i="6"/>
  <c r="I631" i="6"/>
  <c r="J631" i="6"/>
  <c r="K631" i="6"/>
  <c r="L631" i="6"/>
  <c r="M631" i="6"/>
  <c r="N631" i="6"/>
  <c r="O631" i="6"/>
  <c r="P631" i="6"/>
  <c r="Q631" i="6"/>
  <c r="R631" i="6"/>
  <c r="S631" i="6"/>
  <c r="T631" i="6"/>
  <c r="B632" i="6"/>
  <c r="D632" i="6"/>
  <c r="E632" i="6"/>
  <c r="F632" i="6"/>
  <c r="G632" i="6"/>
  <c r="H632" i="6"/>
  <c r="I632" i="6"/>
  <c r="J632" i="6"/>
  <c r="K632" i="6"/>
  <c r="L632" i="6"/>
  <c r="M632" i="6"/>
  <c r="N632" i="6"/>
  <c r="O632" i="6"/>
  <c r="P632" i="6"/>
  <c r="Q632" i="6"/>
  <c r="R632" i="6"/>
  <c r="S632" i="6"/>
  <c r="T632" i="6"/>
  <c r="B633" i="6"/>
  <c r="D633" i="6"/>
  <c r="E633" i="6"/>
  <c r="F633" i="6"/>
  <c r="G633" i="6"/>
  <c r="H633" i="6"/>
  <c r="I633" i="6"/>
  <c r="J633" i="6"/>
  <c r="K633" i="6"/>
  <c r="L633" i="6"/>
  <c r="M633" i="6"/>
  <c r="N633" i="6"/>
  <c r="O633" i="6"/>
  <c r="P633" i="6"/>
  <c r="Q633" i="6"/>
  <c r="R633" i="6"/>
  <c r="S633" i="6"/>
  <c r="T633" i="6"/>
  <c r="B634" i="6"/>
  <c r="D634" i="6"/>
  <c r="E634" i="6"/>
  <c r="F634" i="6"/>
  <c r="G634" i="6"/>
  <c r="H634" i="6"/>
  <c r="I634" i="6"/>
  <c r="J634" i="6"/>
  <c r="K634" i="6"/>
  <c r="L634" i="6"/>
  <c r="M634" i="6"/>
  <c r="N634" i="6"/>
  <c r="O634" i="6"/>
  <c r="P634" i="6"/>
  <c r="Q634" i="6"/>
  <c r="R634" i="6"/>
  <c r="S634" i="6"/>
  <c r="T634" i="6"/>
  <c r="B635" i="6"/>
  <c r="D635" i="6"/>
  <c r="E635" i="6"/>
  <c r="F635" i="6"/>
  <c r="G635" i="6"/>
  <c r="H635" i="6"/>
  <c r="I635" i="6"/>
  <c r="J635" i="6"/>
  <c r="K635" i="6"/>
  <c r="L635" i="6"/>
  <c r="M635" i="6"/>
  <c r="N635" i="6"/>
  <c r="O635" i="6"/>
  <c r="P635" i="6"/>
  <c r="Q635" i="6"/>
  <c r="R635" i="6"/>
  <c r="S635" i="6"/>
  <c r="T635" i="6"/>
  <c r="B636" i="6"/>
  <c r="D636" i="6"/>
  <c r="E636" i="6"/>
  <c r="F636" i="6"/>
  <c r="G636" i="6"/>
  <c r="H636" i="6"/>
  <c r="I636" i="6"/>
  <c r="J636" i="6"/>
  <c r="K636" i="6"/>
  <c r="L636" i="6"/>
  <c r="M636" i="6"/>
  <c r="N636" i="6"/>
  <c r="O636" i="6"/>
  <c r="P636" i="6"/>
  <c r="Q636" i="6"/>
  <c r="R636" i="6"/>
  <c r="S636" i="6"/>
  <c r="T636" i="6"/>
  <c r="D637" i="6"/>
  <c r="E637" i="6"/>
  <c r="F637" i="6"/>
  <c r="G637" i="6"/>
  <c r="H637" i="6"/>
  <c r="I637" i="6"/>
  <c r="J637" i="6"/>
  <c r="K637" i="6"/>
  <c r="L637" i="6"/>
  <c r="M637" i="6"/>
  <c r="N637" i="6"/>
  <c r="O637" i="6"/>
  <c r="P637" i="6"/>
  <c r="Q637" i="6"/>
  <c r="R637" i="6"/>
  <c r="S637" i="6"/>
  <c r="T637" i="6"/>
  <c r="B638" i="6"/>
  <c r="D638" i="6"/>
  <c r="E638" i="6"/>
  <c r="F638" i="6"/>
  <c r="G638" i="6"/>
  <c r="H638" i="6"/>
  <c r="I638" i="6"/>
  <c r="J638" i="6"/>
  <c r="K638" i="6"/>
  <c r="L638" i="6"/>
  <c r="M638" i="6"/>
  <c r="N638" i="6"/>
  <c r="O638" i="6"/>
  <c r="P638" i="6"/>
  <c r="Q638" i="6"/>
  <c r="R638" i="6"/>
  <c r="S638" i="6"/>
  <c r="T638" i="6"/>
  <c r="B639" i="6"/>
  <c r="D639" i="6"/>
  <c r="E639" i="6"/>
  <c r="F639" i="6"/>
  <c r="G639" i="6"/>
  <c r="H639" i="6"/>
  <c r="I639" i="6"/>
  <c r="J639" i="6"/>
  <c r="K639" i="6"/>
  <c r="L639" i="6"/>
  <c r="M639" i="6"/>
  <c r="N639" i="6"/>
  <c r="O639" i="6"/>
  <c r="P639" i="6"/>
  <c r="Q639" i="6"/>
  <c r="R639" i="6"/>
  <c r="S639" i="6"/>
  <c r="T639" i="6"/>
  <c r="B640" i="6"/>
  <c r="D640" i="6"/>
  <c r="E640" i="6"/>
  <c r="F640" i="6"/>
  <c r="G640" i="6"/>
  <c r="H640" i="6"/>
  <c r="I640" i="6"/>
  <c r="J640" i="6"/>
  <c r="K640" i="6"/>
  <c r="L640" i="6"/>
  <c r="M640" i="6"/>
  <c r="N640" i="6"/>
  <c r="O640" i="6"/>
  <c r="P640" i="6"/>
  <c r="Q640" i="6"/>
  <c r="R640" i="6"/>
  <c r="S640" i="6"/>
  <c r="T640" i="6"/>
  <c r="B641" i="6"/>
  <c r="D641" i="6"/>
  <c r="E641" i="6"/>
  <c r="F641" i="6"/>
  <c r="G641" i="6"/>
  <c r="H641" i="6"/>
  <c r="I641" i="6"/>
  <c r="J641" i="6"/>
  <c r="K641" i="6"/>
  <c r="L641" i="6"/>
  <c r="M641" i="6"/>
  <c r="N641" i="6"/>
  <c r="O641" i="6"/>
  <c r="P641" i="6"/>
  <c r="Q641" i="6"/>
  <c r="R641" i="6"/>
  <c r="S641" i="6"/>
  <c r="T641" i="6"/>
  <c r="B642" i="6"/>
  <c r="D642" i="6"/>
  <c r="E642" i="6"/>
  <c r="F642" i="6"/>
  <c r="G642" i="6"/>
  <c r="H642" i="6"/>
  <c r="I642" i="6"/>
  <c r="J642" i="6"/>
  <c r="K642" i="6"/>
  <c r="L642" i="6"/>
  <c r="M642" i="6"/>
  <c r="N642" i="6"/>
  <c r="O642" i="6"/>
  <c r="P642" i="6"/>
  <c r="Q642" i="6"/>
  <c r="R642" i="6"/>
  <c r="S642" i="6"/>
  <c r="T642" i="6"/>
  <c r="B643" i="6"/>
  <c r="D643" i="6"/>
  <c r="E643" i="6"/>
  <c r="F643" i="6"/>
  <c r="G643" i="6"/>
  <c r="H643" i="6"/>
  <c r="I643" i="6"/>
  <c r="J643" i="6"/>
  <c r="K643" i="6"/>
  <c r="L643" i="6"/>
  <c r="M643" i="6"/>
  <c r="N643" i="6"/>
  <c r="O643" i="6"/>
  <c r="P643" i="6"/>
  <c r="Q643" i="6"/>
  <c r="R643" i="6"/>
  <c r="S643" i="6"/>
  <c r="T643" i="6"/>
  <c r="B644" i="6"/>
  <c r="D644" i="6"/>
  <c r="E644" i="6"/>
  <c r="F644" i="6"/>
  <c r="G644" i="6"/>
  <c r="H644" i="6"/>
  <c r="I644" i="6"/>
  <c r="J644" i="6"/>
  <c r="K644" i="6"/>
  <c r="L644" i="6"/>
  <c r="M644" i="6"/>
  <c r="N644" i="6"/>
  <c r="O644" i="6"/>
  <c r="P644" i="6"/>
  <c r="Q644" i="6"/>
  <c r="R644" i="6"/>
  <c r="S644" i="6"/>
  <c r="T644" i="6"/>
  <c r="B645" i="6"/>
  <c r="D645" i="6"/>
  <c r="E645" i="6"/>
  <c r="F645" i="6"/>
  <c r="G645" i="6"/>
  <c r="H645" i="6"/>
  <c r="I645" i="6"/>
  <c r="J645" i="6"/>
  <c r="K645" i="6"/>
  <c r="L645" i="6"/>
  <c r="M645" i="6"/>
  <c r="N645" i="6"/>
  <c r="O645" i="6"/>
  <c r="P645" i="6"/>
  <c r="Q645" i="6"/>
  <c r="R645" i="6"/>
  <c r="S645" i="6"/>
  <c r="T645" i="6"/>
  <c r="B646" i="6"/>
  <c r="D646" i="6"/>
  <c r="E646" i="6"/>
  <c r="F646" i="6"/>
  <c r="G646" i="6"/>
  <c r="H646" i="6"/>
  <c r="I646" i="6"/>
  <c r="J646" i="6"/>
  <c r="K646" i="6"/>
  <c r="L646" i="6"/>
  <c r="M646" i="6"/>
  <c r="N646" i="6"/>
  <c r="O646" i="6"/>
  <c r="P646" i="6"/>
  <c r="Q646" i="6"/>
  <c r="R646" i="6"/>
  <c r="S646" i="6"/>
  <c r="T646" i="6"/>
  <c r="B647" i="6"/>
  <c r="D647" i="6"/>
  <c r="E647" i="6"/>
  <c r="F647" i="6"/>
  <c r="G647" i="6"/>
  <c r="H647" i="6"/>
  <c r="I647" i="6"/>
  <c r="J647" i="6"/>
  <c r="K647" i="6"/>
  <c r="L647" i="6"/>
  <c r="M647" i="6"/>
  <c r="N647" i="6"/>
  <c r="O647" i="6"/>
  <c r="P647" i="6"/>
  <c r="Q647" i="6"/>
  <c r="R647" i="6"/>
  <c r="S647" i="6"/>
  <c r="T647" i="6"/>
  <c r="B648" i="6"/>
  <c r="D648" i="6"/>
  <c r="E648" i="6"/>
  <c r="F648" i="6"/>
  <c r="G648" i="6"/>
  <c r="H648" i="6"/>
  <c r="I648" i="6"/>
  <c r="J648" i="6"/>
  <c r="K648" i="6"/>
  <c r="L648" i="6"/>
  <c r="M648" i="6"/>
  <c r="N648" i="6"/>
  <c r="O648" i="6"/>
  <c r="P648" i="6"/>
  <c r="Q648" i="6"/>
  <c r="R648" i="6"/>
  <c r="S648" i="6"/>
  <c r="T648" i="6"/>
  <c r="B649" i="6"/>
  <c r="D649" i="6"/>
  <c r="E649" i="6"/>
  <c r="F649" i="6"/>
  <c r="G649" i="6"/>
  <c r="H649" i="6"/>
  <c r="I649" i="6"/>
  <c r="J649" i="6"/>
  <c r="K649" i="6"/>
  <c r="L649" i="6"/>
  <c r="M649" i="6"/>
  <c r="N649" i="6"/>
  <c r="O649" i="6"/>
  <c r="P649" i="6"/>
  <c r="Q649" i="6"/>
  <c r="R649" i="6"/>
  <c r="S649" i="6"/>
  <c r="T649" i="6"/>
  <c r="B650" i="6"/>
  <c r="D650" i="6"/>
  <c r="E650" i="6"/>
  <c r="F650" i="6"/>
  <c r="G650" i="6"/>
  <c r="H650" i="6"/>
  <c r="I650" i="6"/>
  <c r="J650" i="6"/>
  <c r="K650" i="6"/>
  <c r="L650" i="6"/>
  <c r="M650" i="6"/>
  <c r="N650" i="6"/>
  <c r="O650" i="6"/>
  <c r="P650" i="6"/>
  <c r="Q650" i="6"/>
  <c r="R650" i="6"/>
  <c r="S650" i="6"/>
  <c r="T650" i="6"/>
  <c r="B651" i="6"/>
  <c r="D651" i="6"/>
  <c r="E651" i="6"/>
  <c r="F651" i="6"/>
  <c r="G651" i="6"/>
  <c r="H651" i="6"/>
  <c r="I651" i="6"/>
  <c r="J651" i="6"/>
  <c r="K651" i="6"/>
  <c r="L651" i="6"/>
  <c r="M651" i="6"/>
  <c r="N651" i="6"/>
  <c r="O651" i="6"/>
  <c r="P651" i="6"/>
  <c r="Q651" i="6"/>
  <c r="R651" i="6"/>
  <c r="S651" i="6"/>
  <c r="T651" i="6"/>
  <c r="B652" i="6"/>
  <c r="D652" i="6"/>
  <c r="E652" i="6"/>
  <c r="F652" i="6"/>
  <c r="G652" i="6"/>
  <c r="H652" i="6"/>
  <c r="I652" i="6"/>
  <c r="J652" i="6"/>
  <c r="K652" i="6"/>
  <c r="L652" i="6"/>
  <c r="M652" i="6"/>
  <c r="N652" i="6"/>
  <c r="O652" i="6"/>
  <c r="P652" i="6"/>
  <c r="Q652" i="6"/>
  <c r="R652" i="6"/>
  <c r="S652" i="6"/>
  <c r="T652" i="6"/>
  <c r="B653" i="6"/>
  <c r="D653" i="6"/>
  <c r="E653" i="6"/>
  <c r="F653" i="6"/>
  <c r="G653" i="6"/>
  <c r="H653" i="6"/>
  <c r="I653" i="6"/>
  <c r="J653" i="6"/>
  <c r="K653" i="6"/>
  <c r="L653" i="6"/>
  <c r="M653" i="6"/>
  <c r="N653" i="6"/>
  <c r="O653" i="6"/>
  <c r="P653" i="6"/>
  <c r="Q653" i="6"/>
  <c r="R653" i="6"/>
  <c r="S653" i="6"/>
  <c r="T653" i="6"/>
  <c r="B654" i="6"/>
  <c r="D654" i="6"/>
  <c r="E654" i="6"/>
  <c r="F654" i="6"/>
  <c r="G654" i="6"/>
  <c r="H654" i="6"/>
  <c r="I654" i="6"/>
  <c r="J654" i="6"/>
  <c r="K654" i="6"/>
  <c r="L654" i="6"/>
  <c r="M654" i="6"/>
  <c r="N654" i="6"/>
  <c r="O654" i="6"/>
  <c r="P654" i="6"/>
  <c r="Q654" i="6"/>
  <c r="R654" i="6"/>
  <c r="S654" i="6"/>
  <c r="T654" i="6"/>
  <c r="B655" i="6"/>
  <c r="D655" i="6"/>
  <c r="E655" i="6"/>
  <c r="F655" i="6"/>
  <c r="G655" i="6"/>
  <c r="H655" i="6"/>
  <c r="I655" i="6"/>
  <c r="J655" i="6"/>
  <c r="K655" i="6"/>
  <c r="L655" i="6"/>
  <c r="M655" i="6"/>
  <c r="N655" i="6"/>
  <c r="O655" i="6"/>
  <c r="P655" i="6"/>
  <c r="Q655" i="6"/>
  <c r="R655" i="6"/>
  <c r="S655" i="6"/>
  <c r="T655" i="6"/>
  <c r="B656" i="6"/>
  <c r="D656" i="6"/>
  <c r="E656" i="6"/>
  <c r="F656" i="6"/>
  <c r="G656" i="6"/>
  <c r="H656" i="6"/>
  <c r="I656" i="6"/>
  <c r="J656" i="6"/>
  <c r="K656" i="6"/>
  <c r="L656" i="6"/>
  <c r="M656" i="6"/>
  <c r="N656" i="6"/>
  <c r="O656" i="6"/>
  <c r="P656" i="6"/>
  <c r="Q656" i="6"/>
  <c r="R656" i="6"/>
  <c r="S656" i="6"/>
  <c r="T656" i="6"/>
  <c r="B657" i="6"/>
  <c r="D657" i="6"/>
  <c r="E657" i="6"/>
  <c r="F657" i="6"/>
  <c r="G657" i="6"/>
  <c r="H657" i="6"/>
  <c r="I657" i="6"/>
  <c r="J657" i="6"/>
  <c r="K657" i="6"/>
  <c r="L657" i="6"/>
  <c r="M657" i="6"/>
  <c r="N657" i="6"/>
  <c r="O657" i="6"/>
  <c r="P657" i="6"/>
  <c r="Q657" i="6"/>
  <c r="R657" i="6"/>
  <c r="S657" i="6"/>
  <c r="T657" i="6"/>
  <c r="B658" i="6"/>
  <c r="D658" i="6"/>
  <c r="E658" i="6"/>
  <c r="F658" i="6"/>
  <c r="G658" i="6"/>
  <c r="H658" i="6"/>
  <c r="I658" i="6"/>
  <c r="J658" i="6"/>
  <c r="K658" i="6"/>
  <c r="L658" i="6"/>
  <c r="M658" i="6"/>
  <c r="N658" i="6"/>
  <c r="O658" i="6"/>
  <c r="P658" i="6"/>
  <c r="Q658" i="6"/>
  <c r="R658" i="6"/>
  <c r="S658" i="6"/>
  <c r="T658" i="6"/>
  <c r="B659" i="6"/>
  <c r="D659" i="6"/>
  <c r="E659" i="6"/>
  <c r="F659" i="6"/>
  <c r="G659" i="6"/>
  <c r="H659" i="6"/>
  <c r="I659" i="6"/>
  <c r="J659" i="6"/>
  <c r="K659" i="6"/>
  <c r="L659" i="6"/>
  <c r="M659" i="6"/>
  <c r="N659" i="6"/>
  <c r="O659" i="6"/>
  <c r="P659" i="6"/>
  <c r="Q659" i="6"/>
  <c r="R659" i="6"/>
  <c r="S659" i="6"/>
  <c r="T659" i="6"/>
  <c r="B660" i="6"/>
  <c r="D660" i="6"/>
  <c r="E660" i="6"/>
  <c r="F660" i="6"/>
  <c r="G660" i="6"/>
  <c r="H660" i="6"/>
  <c r="I660" i="6"/>
  <c r="J660" i="6"/>
  <c r="K660" i="6"/>
  <c r="L660" i="6"/>
  <c r="M660" i="6"/>
  <c r="N660" i="6"/>
  <c r="O660" i="6"/>
  <c r="P660" i="6"/>
  <c r="Q660" i="6"/>
  <c r="R660" i="6"/>
  <c r="S660" i="6"/>
  <c r="T660" i="6"/>
  <c r="B661" i="6"/>
  <c r="D661" i="6"/>
  <c r="E661" i="6"/>
  <c r="F661" i="6"/>
  <c r="G661" i="6"/>
  <c r="H661" i="6"/>
  <c r="I661" i="6"/>
  <c r="J661" i="6"/>
  <c r="K661" i="6"/>
  <c r="L661" i="6"/>
  <c r="M661" i="6"/>
  <c r="N661" i="6"/>
  <c r="O661" i="6"/>
  <c r="P661" i="6"/>
  <c r="Q661" i="6"/>
  <c r="R661" i="6"/>
  <c r="S661" i="6"/>
  <c r="T661" i="6"/>
  <c r="B662" i="6"/>
  <c r="D662" i="6"/>
  <c r="E662" i="6"/>
  <c r="F662" i="6"/>
  <c r="G662" i="6"/>
  <c r="H662" i="6"/>
  <c r="I662" i="6"/>
  <c r="J662" i="6"/>
  <c r="K662" i="6"/>
  <c r="L662" i="6"/>
  <c r="M662" i="6"/>
  <c r="N662" i="6"/>
  <c r="O662" i="6"/>
  <c r="P662" i="6"/>
  <c r="Q662" i="6"/>
  <c r="R662" i="6"/>
  <c r="S662" i="6"/>
  <c r="T662" i="6"/>
  <c r="B663" i="6"/>
  <c r="D663" i="6"/>
  <c r="E663" i="6"/>
  <c r="F663" i="6"/>
  <c r="G663" i="6"/>
  <c r="H663" i="6"/>
  <c r="I663" i="6"/>
  <c r="J663" i="6"/>
  <c r="K663" i="6"/>
  <c r="L663" i="6"/>
  <c r="M663" i="6"/>
  <c r="N663" i="6"/>
  <c r="O663" i="6"/>
  <c r="P663" i="6"/>
  <c r="Q663" i="6"/>
  <c r="R663" i="6"/>
  <c r="S663" i="6"/>
  <c r="T663" i="6"/>
  <c r="B664" i="6"/>
  <c r="D664" i="6"/>
  <c r="E664" i="6"/>
  <c r="F664" i="6"/>
  <c r="G664" i="6"/>
  <c r="H664" i="6"/>
  <c r="I664" i="6"/>
  <c r="J664" i="6"/>
  <c r="K664" i="6"/>
  <c r="L664" i="6"/>
  <c r="M664" i="6"/>
  <c r="N664" i="6"/>
  <c r="O664" i="6"/>
  <c r="P664" i="6"/>
  <c r="Q664" i="6"/>
  <c r="R664" i="6"/>
  <c r="S664" i="6"/>
  <c r="T664" i="6"/>
  <c r="B665" i="6"/>
  <c r="D665" i="6"/>
  <c r="E665" i="6"/>
  <c r="F665" i="6"/>
  <c r="G665" i="6"/>
  <c r="H665" i="6"/>
  <c r="I665" i="6"/>
  <c r="J665" i="6"/>
  <c r="K665" i="6"/>
  <c r="L665" i="6"/>
  <c r="M665" i="6"/>
  <c r="N665" i="6"/>
  <c r="O665" i="6"/>
  <c r="P665" i="6"/>
  <c r="Q665" i="6"/>
  <c r="R665" i="6"/>
  <c r="S665" i="6"/>
  <c r="T665" i="6"/>
  <c r="B666" i="6"/>
  <c r="D666" i="6"/>
  <c r="E666" i="6"/>
  <c r="F666" i="6"/>
  <c r="G666" i="6"/>
  <c r="H666" i="6"/>
  <c r="I666" i="6"/>
  <c r="J666" i="6"/>
  <c r="K666" i="6"/>
  <c r="L666" i="6"/>
  <c r="M666" i="6"/>
  <c r="N666" i="6"/>
  <c r="O666" i="6"/>
  <c r="P666" i="6"/>
  <c r="Q666" i="6"/>
  <c r="R666" i="6"/>
  <c r="S666" i="6"/>
  <c r="T666" i="6"/>
  <c r="B667" i="6"/>
  <c r="D667" i="6"/>
  <c r="E667" i="6"/>
  <c r="F667" i="6"/>
  <c r="G667" i="6"/>
  <c r="H667" i="6"/>
  <c r="I667" i="6"/>
  <c r="J667" i="6"/>
  <c r="K667" i="6"/>
  <c r="L667" i="6"/>
  <c r="M667" i="6"/>
  <c r="N667" i="6"/>
  <c r="O667" i="6"/>
  <c r="P667" i="6"/>
  <c r="Q667" i="6"/>
  <c r="R667" i="6"/>
  <c r="S667" i="6"/>
  <c r="T667" i="6"/>
  <c r="B668" i="6"/>
  <c r="D668" i="6"/>
  <c r="E668" i="6"/>
  <c r="F668" i="6"/>
  <c r="G668" i="6"/>
  <c r="H668" i="6"/>
  <c r="I668" i="6"/>
  <c r="J668" i="6"/>
  <c r="K668" i="6"/>
  <c r="L668" i="6"/>
  <c r="M668" i="6"/>
  <c r="N668" i="6"/>
  <c r="O668" i="6"/>
  <c r="P668" i="6"/>
  <c r="Q668" i="6"/>
  <c r="R668" i="6"/>
  <c r="S668" i="6"/>
  <c r="T668" i="6"/>
  <c r="B669" i="6"/>
  <c r="D669" i="6"/>
  <c r="E669" i="6"/>
  <c r="F669" i="6"/>
  <c r="G669" i="6"/>
  <c r="H669" i="6"/>
  <c r="I669" i="6"/>
  <c r="J669" i="6"/>
  <c r="K669" i="6"/>
  <c r="L669" i="6"/>
  <c r="M669" i="6"/>
  <c r="N669" i="6"/>
  <c r="O669" i="6"/>
  <c r="P669" i="6"/>
  <c r="Q669" i="6"/>
  <c r="R669" i="6"/>
  <c r="S669" i="6"/>
  <c r="T669" i="6"/>
  <c r="B670" i="6"/>
  <c r="D670" i="6"/>
  <c r="E670" i="6"/>
  <c r="F670" i="6"/>
  <c r="G670" i="6"/>
  <c r="H670" i="6"/>
  <c r="I670" i="6"/>
  <c r="J670" i="6"/>
  <c r="K670" i="6"/>
  <c r="L670" i="6"/>
  <c r="M670" i="6"/>
  <c r="N670" i="6"/>
  <c r="O670" i="6"/>
  <c r="P670" i="6"/>
  <c r="Q670" i="6"/>
  <c r="R670" i="6"/>
  <c r="S670" i="6"/>
  <c r="T670" i="6"/>
  <c r="B671" i="6"/>
  <c r="D671" i="6"/>
  <c r="E671" i="6"/>
  <c r="F671" i="6"/>
  <c r="G671" i="6"/>
  <c r="H671" i="6"/>
  <c r="I671" i="6"/>
  <c r="J671" i="6"/>
  <c r="K671" i="6"/>
  <c r="L671" i="6"/>
  <c r="M671" i="6"/>
  <c r="N671" i="6"/>
  <c r="O671" i="6"/>
  <c r="P671" i="6"/>
  <c r="Q671" i="6"/>
  <c r="R671" i="6"/>
  <c r="S671" i="6"/>
  <c r="T671" i="6"/>
  <c r="B672" i="6"/>
  <c r="D672" i="6"/>
  <c r="E672" i="6"/>
  <c r="F672" i="6"/>
  <c r="G672" i="6"/>
  <c r="H672" i="6"/>
  <c r="I672" i="6"/>
  <c r="J672" i="6"/>
  <c r="K672" i="6"/>
  <c r="L672" i="6"/>
  <c r="M672" i="6"/>
  <c r="N672" i="6"/>
  <c r="O672" i="6"/>
  <c r="P672" i="6"/>
  <c r="Q672" i="6"/>
  <c r="R672" i="6"/>
  <c r="S672" i="6"/>
  <c r="T672" i="6"/>
  <c r="B673" i="6"/>
  <c r="D673" i="6"/>
  <c r="E673" i="6"/>
  <c r="F673" i="6"/>
  <c r="G673" i="6"/>
  <c r="H673" i="6"/>
  <c r="I673" i="6"/>
  <c r="J673" i="6"/>
  <c r="K673" i="6"/>
  <c r="L673" i="6"/>
  <c r="M673" i="6"/>
  <c r="N673" i="6"/>
  <c r="O673" i="6"/>
  <c r="P673" i="6"/>
  <c r="Q673" i="6"/>
  <c r="R673" i="6"/>
  <c r="S673" i="6"/>
  <c r="T673" i="6"/>
  <c r="B674" i="6"/>
  <c r="D674" i="6"/>
  <c r="E674" i="6"/>
  <c r="F674" i="6"/>
  <c r="G674" i="6"/>
  <c r="H674" i="6"/>
  <c r="I674" i="6"/>
  <c r="J674" i="6"/>
  <c r="K674" i="6"/>
  <c r="L674" i="6"/>
  <c r="M674" i="6"/>
  <c r="N674" i="6"/>
  <c r="O674" i="6"/>
  <c r="P674" i="6"/>
  <c r="Q674" i="6"/>
  <c r="R674" i="6"/>
  <c r="S674" i="6"/>
  <c r="T674" i="6"/>
  <c r="B675" i="6"/>
  <c r="D675" i="6"/>
  <c r="E675" i="6"/>
  <c r="F675" i="6"/>
  <c r="G675" i="6"/>
  <c r="H675" i="6"/>
  <c r="I675" i="6"/>
  <c r="J675" i="6"/>
  <c r="K675" i="6"/>
  <c r="L675" i="6"/>
  <c r="M675" i="6"/>
  <c r="N675" i="6"/>
  <c r="O675" i="6"/>
  <c r="P675" i="6"/>
  <c r="Q675" i="6"/>
  <c r="R675" i="6"/>
  <c r="S675" i="6"/>
  <c r="T675" i="6"/>
  <c r="B676" i="6"/>
  <c r="D676" i="6"/>
  <c r="E676" i="6"/>
  <c r="F676" i="6"/>
  <c r="G676" i="6"/>
  <c r="H676" i="6"/>
  <c r="I676" i="6"/>
  <c r="J676" i="6"/>
  <c r="K676" i="6"/>
  <c r="L676" i="6"/>
  <c r="M676" i="6"/>
  <c r="N676" i="6"/>
  <c r="O676" i="6"/>
  <c r="P676" i="6"/>
  <c r="Q676" i="6"/>
  <c r="R676" i="6"/>
  <c r="S676" i="6"/>
  <c r="T676" i="6"/>
  <c r="B677" i="6"/>
  <c r="D677" i="6"/>
  <c r="E677" i="6"/>
  <c r="F677" i="6"/>
  <c r="G677" i="6"/>
  <c r="H677" i="6"/>
  <c r="I677" i="6"/>
  <c r="J677" i="6"/>
  <c r="K677" i="6"/>
  <c r="L677" i="6"/>
  <c r="M677" i="6"/>
  <c r="N677" i="6"/>
  <c r="O677" i="6"/>
  <c r="P677" i="6"/>
  <c r="Q677" i="6"/>
  <c r="R677" i="6"/>
  <c r="S677" i="6"/>
  <c r="T677" i="6"/>
  <c r="B678" i="6"/>
  <c r="D678" i="6"/>
  <c r="E678" i="6"/>
  <c r="F678" i="6"/>
  <c r="G678" i="6"/>
  <c r="H678" i="6"/>
  <c r="I678" i="6"/>
  <c r="J678" i="6"/>
  <c r="K678" i="6"/>
  <c r="L678" i="6"/>
  <c r="M678" i="6"/>
  <c r="N678" i="6"/>
  <c r="O678" i="6"/>
  <c r="P678" i="6"/>
  <c r="Q678" i="6"/>
  <c r="R678" i="6"/>
  <c r="S678" i="6"/>
  <c r="T678" i="6"/>
  <c r="B679" i="6"/>
  <c r="D679" i="6"/>
  <c r="E679" i="6"/>
  <c r="F679" i="6"/>
  <c r="G679" i="6"/>
  <c r="H679" i="6"/>
  <c r="I679" i="6"/>
  <c r="J679" i="6"/>
  <c r="K679" i="6"/>
  <c r="L679" i="6"/>
  <c r="M679" i="6"/>
  <c r="N679" i="6"/>
  <c r="O679" i="6"/>
  <c r="P679" i="6"/>
  <c r="Q679" i="6"/>
  <c r="R679" i="6"/>
  <c r="S679" i="6"/>
  <c r="T679" i="6"/>
  <c r="B680" i="6"/>
  <c r="D680" i="6"/>
  <c r="E680" i="6"/>
  <c r="F680" i="6"/>
  <c r="G680" i="6"/>
  <c r="H680" i="6"/>
  <c r="I680" i="6"/>
  <c r="J680" i="6"/>
  <c r="K680" i="6"/>
  <c r="L680" i="6"/>
  <c r="M680" i="6"/>
  <c r="N680" i="6"/>
  <c r="O680" i="6"/>
  <c r="P680" i="6"/>
  <c r="Q680" i="6"/>
  <c r="R680" i="6"/>
  <c r="S680" i="6"/>
  <c r="T680" i="6"/>
  <c r="B681" i="6"/>
  <c r="D681" i="6"/>
  <c r="E681" i="6"/>
  <c r="F681" i="6"/>
  <c r="G681" i="6"/>
  <c r="H681" i="6"/>
  <c r="I681" i="6"/>
  <c r="J681" i="6"/>
  <c r="K681" i="6"/>
  <c r="L681" i="6"/>
  <c r="M681" i="6"/>
  <c r="N681" i="6"/>
  <c r="O681" i="6"/>
  <c r="P681" i="6"/>
  <c r="Q681" i="6"/>
  <c r="R681" i="6"/>
  <c r="S681" i="6"/>
  <c r="T681" i="6"/>
  <c r="B682" i="6"/>
  <c r="D682" i="6"/>
  <c r="E682" i="6"/>
  <c r="F682" i="6"/>
  <c r="G682" i="6"/>
  <c r="H682" i="6"/>
  <c r="I682" i="6"/>
  <c r="J682" i="6"/>
  <c r="K682" i="6"/>
  <c r="L682" i="6"/>
  <c r="M682" i="6"/>
  <c r="N682" i="6"/>
  <c r="O682" i="6"/>
  <c r="P682" i="6"/>
  <c r="Q682" i="6"/>
  <c r="R682" i="6"/>
  <c r="S682" i="6"/>
  <c r="T682" i="6"/>
  <c r="B683" i="6"/>
  <c r="D683" i="6"/>
  <c r="E683" i="6"/>
  <c r="F683" i="6"/>
  <c r="G683" i="6"/>
  <c r="H683" i="6"/>
  <c r="I683" i="6"/>
  <c r="J683" i="6"/>
  <c r="K683" i="6"/>
  <c r="L683" i="6"/>
  <c r="M683" i="6"/>
  <c r="N683" i="6"/>
  <c r="O683" i="6"/>
  <c r="P683" i="6"/>
  <c r="Q683" i="6"/>
  <c r="R683" i="6"/>
  <c r="S683" i="6"/>
  <c r="T683" i="6"/>
  <c r="B684" i="6"/>
  <c r="D684" i="6"/>
  <c r="E684" i="6"/>
  <c r="F684" i="6"/>
  <c r="G684" i="6"/>
  <c r="H684" i="6"/>
  <c r="I684" i="6"/>
  <c r="J684" i="6"/>
  <c r="K684" i="6"/>
  <c r="L684" i="6"/>
  <c r="M684" i="6"/>
  <c r="N684" i="6"/>
  <c r="O684" i="6"/>
  <c r="P684" i="6"/>
  <c r="Q684" i="6"/>
  <c r="R684" i="6"/>
  <c r="S684" i="6"/>
  <c r="T684" i="6"/>
  <c r="B685" i="6"/>
  <c r="D685" i="6"/>
  <c r="E685" i="6"/>
  <c r="F685" i="6"/>
  <c r="G685" i="6"/>
  <c r="H685" i="6"/>
  <c r="I685" i="6"/>
  <c r="J685" i="6"/>
  <c r="K685" i="6"/>
  <c r="L685" i="6"/>
  <c r="M685" i="6"/>
  <c r="N685" i="6"/>
  <c r="O685" i="6"/>
  <c r="P685" i="6"/>
  <c r="Q685" i="6"/>
  <c r="R685" i="6"/>
  <c r="S685" i="6"/>
  <c r="T685" i="6"/>
  <c r="B686" i="6"/>
  <c r="D686" i="6"/>
  <c r="E686" i="6"/>
  <c r="F686" i="6"/>
  <c r="G686" i="6"/>
  <c r="H686" i="6"/>
  <c r="I686" i="6"/>
  <c r="J686" i="6"/>
  <c r="K686" i="6"/>
  <c r="L686" i="6"/>
  <c r="M686" i="6"/>
  <c r="N686" i="6"/>
  <c r="O686" i="6"/>
  <c r="P686" i="6"/>
  <c r="Q686" i="6"/>
  <c r="R686" i="6"/>
  <c r="S686" i="6"/>
  <c r="T686" i="6"/>
  <c r="B687" i="6"/>
  <c r="D687" i="6"/>
  <c r="E687" i="6"/>
  <c r="F687" i="6"/>
  <c r="G687" i="6"/>
  <c r="H687" i="6"/>
  <c r="I687" i="6"/>
  <c r="J687" i="6"/>
  <c r="K687" i="6"/>
  <c r="L687" i="6"/>
  <c r="M687" i="6"/>
  <c r="N687" i="6"/>
  <c r="O687" i="6"/>
  <c r="P687" i="6"/>
  <c r="Q687" i="6"/>
  <c r="R687" i="6"/>
  <c r="S687" i="6"/>
  <c r="T687" i="6"/>
  <c r="B688" i="6"/>
  <c r="D688" i="6"/>
  <c r="E688" i="6"/>
  <c r="F688" i="6"/>
  <c r="G688" i="6"/>
  <c r="H688" i="6"/>
  <c r="I688" i="6"/>
  <c r="J688" i="6"/>
  <c r="K688" i="6"/>
  <c r="L688" i="6"/>
  <c r="M688" i="6"/>
  <c r="N688" i="6"/>
  <c r="O688" i="6"/>
  <c r="P688" i="6"/>
  <c r="Q688" i="6"/>
  <c r="R688" i="6"/>
  <c r="S688" i="6"/>
  <c r="T688" i="6"/>
  <c r="B689" i="6"/>
  <c r="D689" i="6"/>
  <c r="E689" i="6"/>
  <c r="F689" i="6"/>
  <c r="G689" i="6"/>
  <c r="H689" i="6"/>
  <c r="I689" i="6"/>
  <c r="J689" i="6"/>
  <c r="K689" i="6"/>
  <c r="L689" i="6"/>
  <c r="M689" i="6"/>
  <c r="N689" i="6"/>
  <c r="O689" i="6"/>
  <c r="P689" i="6"/>
  <c r="Q689" i="6"/>
  <c r="R689" i="6"/>
  <c r="S689" i="6"/>
  <c r="T689" i="6"/>
  <c r="B690" i="6"/>
  <c r="D690" i="6"/>
  <c r="E690" i="6"/>
  <c r="F690" i="6"/>
  <c r="G690" i="6"/>
  <c r="H690" i="6"/>
  <c r="I690" i="6"/>
  <c r="J690" i="6"/>
  <c r="K690" i="6"/>
  <c r="L690" i="6"/>
  <c r="M690" i="6"/>
  <c r="N690" i="6"/>
  <c r="O690" i="6"/>
  <c r="P690" i="6"/>
  <c r="Q690" i="6"/>
  <c r="R690" i="6"/>
  <c r="S690" i="6"/>
  <c r="T690" i="6"/>
  <c r="B691" i="6"/>
  <c r="D691" i="6"/>
  <c r="E691" i="6"/>
  <c r="F691" i="6"/>
  <c r="G691" i="6"/>
  <c r="H691" i="6"/>
  <c r="I691" i="6"/>
  <c r="J691" i="6"/>
  <c r="K691" i="6"/>
  <c r="L691" i="6"/>
  <c r="M691" i="6"/>
  <c r="N691" i="6"/>
  <c r="O691" i="6"/>
  <c r="P691" i="6"/>
  <c r="Q691" i="6"/>
  <c r="R691" i="6"/>
  <c r="S691" i="6"/>
  <c r="T691" i="6"/>
  <c r="B692" i="6"/>
  <c r="D692" i="6"/>
  <c r="E692" i="6"/>
  <c r="F692" i="6"/>
  <c r="G692" i="6"/>
  <c r="H692" i="6"/>
  <c r="I692" i="6"/>
  <c r="J692" i="6"/>
  <c r="K692" i="6"/>
  <c r="L692" i="6"/>
  <c r="M692" i="6"/>
  <c r="N692" i="6"/>
  <c r="O692" i="6"/>
  <c r="P692" i="6"/>
  <c r="Q692" i="6"/>
  <c r="R692" i="6"/>
  <c r="S692" i="6"/>
  <c r="T692" i="6"/>
  <c r="B693" i="6"/>
  <c r="D693" i="6"/>
  <c r="E693" i="6"/>
  <c r="F693" i="6"/>
  <c r="G693" i="6"/>
  <c r="H693" i="6"/>
  <c r="I693" i="6"/>
  <c r="J693" i="6"/>
  <c r="K693" i="6"/>
  <c r="L693" i="6"/>
  <c r="M693" i="6"/>
  <c r="N693" i="6"/>
  <c r="O693" i="6"/>
  <c r="P693" i="6"/>
  <c r="Q693" i="6"/>
  <c r="R693" i="6"/>
  <c r="S693" i="6"/>
  <c r="T693" i="6"/>
  <c r="B694" i="6"/>
  <c r="D694" i="6"/>
  <c r="E694" i="6"/>
  <c r="F694" i="6"/>
  <c r="G694" i="6"/>
  <c r="H694" i="6"/>
  <c r="I694" i="6"/>
  <c r="J694" i="6"/>
  <c r="K694" i="6"/>
  <c r="L694" i="6"/>
  <c r="M694" i="6"/>
  <c r="N694" i="6"/>
  <c r="O694" i="6"/>
  <c r="P694" i="6"/>
  <c r="Q694" i="6"/>
  <c r="R694" i="6"/>
  <c r="S694" i="6"/>
  <c r="T694" i="6"/>
  <c r="B695" i="6"/>
  <c r="D695" i="6"/>
  <c r="E695" i="6"/>
  <c r="F695" i="6"/>
  <c r="G695" i="6"/>
  <c r="H695" i="6"/>
  <c r="I695" i="6"/>
  <c r="J695" i="6"/>
  <c r="K695" i="6"/>
  <c r="L695" i="6"/>
  <c r="M695" i="6"/>
  <c r="N695" i="6"/>
  <c r="O695" i="6"/>
  <c r="P695" i="6"/>
  <c r="Q695" i="6"/>
  <c r="R695" i="6"/>
  <c r="S695" i="6"/>
  <c r="T695" i="6"/>
  <c r="B696" i="6"/>
  <c r="D696" i="6"/>
  <c r="E696" i="6"/>
  <c r="F696" i="6"/>
  <c r="G696" i="6"/>
  <c r="H696" i="6"/>
  <c r="I696" i="6"/>
  <c r="J696" i="6"/>
  <c r="K696" i="6"/>
  <c r="L696" i="6"/>
  <c r="M696" i="6"/>
  <c r="N696" i="6"/>
  <c r="O696" i="6"/>
  <c r="P696" i="6"/>
  <c r="Q696" i="6"/>
  <c r="R696" i="6"/>
  <c r="S696" i="6"/>
  <c r="T696" i="6"/>
  <c r="B697" i="6"/>
  <c r="D697" i="6"/>
  <c r="E697" i="6"/>
  <c r="F697" i="6"/>
  <c r="G697" i="6"/>
  <c r="H697" i="6"/>
  <c r="I697" i="6"/>
  <c r="J697" i="6"/>
  <c r="K697" i="6"/>
  <c r="L697" i="6"/>
  <c r="M697" i="6"/>
  <c r="N697" i="6"/>
  <c r="O697" i="6"/>
  <c r="P697" i="6"/>
  <c r="Q697" i="6"/>
  <c r="R697" i="6"/>
  <c r="S697" i="6"/>
  <c r="T697" i="6"/>
  <c r="B698" i="6"/>
  <c r="D698" i="6"/>
  <c r="E698" i="6"/>
  <c r="F698" i="6"/>
  <c r="G698" i="6"/>
  <c r="H698" i="6"/>
  <c r="I698" i="6"/>
  <c r="J698" i="6"/>
  <c r="K698" i="6"/>
  <c r="L698" i="6"/>
  <c r="M698" i="6"/>
  <c r="N698" i="6"/>
  <c r="O698" i="6"/>
  <c r="P698" i="6"/>
  <c r="Q698" i="6"/>
  <c r="R698" i="6"/>
  <c r="S698" i="6"/>
  <c r="T698" i="6"/>
  <c r="B699" i="6"/>
  <c r="D699" i="6"/>
  <c r="E699" i="6"/>
  <c r="F699" i="6"/>
  <c r="G699" i="6"/>
  <c r="H699" i="6"/>
  <c r="I699" i="6"/>
  <c r="J699" i="6"/>
  <c r="K699" i="6"/>
  <c r="L699" i="6"/>
  <c r="M699" i="6"/>
  <c r="N699" i="6"/>
  <c r="O699" i="6"/>
  <c r="P699" i="6"/>
  <c r="Q699" i="6"/>
  <c r="R699" i="6"/>
  <c r="S699" i="6"/>
  <c r="T699" i="6"/>
  <c r="B700" i="6"/>
  <c r="D700" i="6"/>
  <c r="E700" i="6"/>
  <c r="F700" i="6"/>
  <c r="G700" i="6"/>
  <c r="H700" i="6"/>
  <c r="I700" i="6"/>
  <c r="J700" i="6"/>
  <c r="K700" i="6"/>
  <c r="L700" i="6"/>
  <c r="M700" i="6"/>
  <c r="N700" i="6"/>
  <c r="O700" i="6"/>
  <c r="P700" i="6"/>
  <c r="Q700" i="6"/>
  <c r="R700" i="6"/>
  <c r="S700" i="6"/>
  <c r="T700" i="6"/>
  <c r="B701" i="6"/>
  <c r="D701" i="6"/>
  <c r="E701" i="6"/>
  <c r="F701" i="6"/>
  <c r="G701" i="6"/>
  <c r="H701" i="6"/>
  <c r="I701" i="6"/>
  <c r="J701" i="6"/>
  <c r="K701" i="6"/>
  <c r="L701" i="6"/>
  <c r="M701" i="6"/>
  <c r="N701" i="6"/>
  <c r="O701" i="6"/>
  <c r="P701" i="6"/>
  <c r="Q701" i="6"/>
  <c r="R701" i="6"/>
  <c r="S701" i="6"/>
  <c r="T701" i="6"/>
  <c r="B702" i="6"/>
  <c r="D702" i="6"/>
  <c r="E702" i="6"/>
  <c r="F702" i="6"/>
  <c r="G702" i="6"/>
  <c r="H702" i="6"/>
  <c r="I702" i="6"/>
  <c r="J702" i="6"/>
  <c r="K702" i="6"/>
  <c r="L702" i="6"/>
  <c r="M702" i="6"/>
  <c r="N702" i="6"/>
  <c r="O702" i="6"/>
  <c r="P702" i="6"/>
  <c r="Q702" i="6"/>
  <c r="R702" i="6"/>
  <c r="S702" i="6"/>
  <c r="T702" i="6"/>
  <c r="B703" i="6"/>
  <c r="D703" i="6"/>
  <c r="E703" i="6"/>
  <c r="F703" i="6"/>
  <c r="G703" i="6"/>
  <c r="H703" i="6"/>
  <c r="I703" i="6"/>
  <c r="J703" i="6"/>
  <c r="K703" i="6"/>
  <c r="L703" i="6"/>
  <c r="M703" i="6"/>
  <c r="N703" i="6"/>
  <c r="O703" i="6"/>
  <c r="P703" i="6"/>
  <c r="Q703" i="6"/>
  <c r="R703" i="6"/>
  <c r="S703" i="6"/>
  <c r="T703" i="6"/>
  <c r="B704" i="6"/>
  <c r="D704" i="6"/>
  <c r="E704" i="6"/>
  <c r="F704" i="6"/>
  <c r="G704" i="6"/>
  <c r="H704" i="6"/>
  <c r="I704" i="6"/>
  <c r="J704" i="6"/>
  <c r="K704" i="6"/>
  <c r="L704" i="6"/>
  <c r="M704" i="6"/>
  <c r="N704" i="6"/>
  <c r="O704" i="6"/>
  <c r="P704" i="6"/>
  <c r="Q704" i="6"/>
  <c r="R704" i="6"/>
  <c r="S704" i="6"/>
  <c r="T704" i="6"/>
  <c r="B705" i="6"/>
  <c r="D705" i="6"/>
  <c r="E705" i="6"/>
  <c r="F705" i="6"/>
  <c r="G705" i="6"/>
  <c r="H705" i="6"/>
  <c r="I705" i="6"/>
  <c r="J705" i="6"/>
  <c r="K705" i="6"/>
  <c r="L705" i="6"/>
  <c r="M705" i="6"/>
  <c r="N705" i="6"/>
  <c r="O705" i="6"/>
  <c r="P705" i="6"/>
  <c r="Q705" i="6"/>
  <c r="R705" i="6"/>
  <c r="S705" i="6"/>
  <c r="T705" i="6"/>
  <c r="B706" i="6"/>
  <c r="D706" i="6"/>
  <c r="E706" i="6"/>
  <c r="F706" i="6"/>
  <c r="G706" i="6"/>
  <c r="H706" i="6"/>
  <c r="I706" i="6"/>
  <c r="J706" i="6"/>
  <c r="K706" i="6"/>
  <c r="L706" i="6"/>
  <c r="M706" i="6"/>
  <c r="N706" i="6"/>
  <c r="O706" i="6"/>
  <c r="P706" i="6"/>
  <c r="Q706" i="6"/>
  <c r="R706" i="6"/>
  <c r="S706" i="6"/>
  <c r="T706" i="6"/>
  <c r="B707" i="6"/>
  <c r="D707" i="6"/>
  <c r="E707" i="6"/>
  <c r="F707" i="6"/>
  <c r="G707" i="6"/>
  <c r="H707" i="6"/>
  <c r="I707" i="6"/>
  <c r="J707" i="6"/>
  <c r="K707" i="6"/>
  <c r="L707" i="6"/>
  <c r="M707" i="6"/>
  <c r="N707" i="6"/>
  <c r="O707" i="6"/>
  <c r="P707" i="6"/>
  <c r="Q707" i="6"/>
  <c r="R707" i="6"/>
  <c r="S707" i="6"/>
  <c r="T707" i="6"/>
  <c r="B708" i="6"/>
  <c r="D708" i="6"/>
  <c r="E708" i="6"/>
  <c r="F708" i="6"/>
  <c r="G708" i="6"/>
  <c r="H708" i="6"/>
  <c r="I708" i="6"/>
  <c r="J708" i="6"/>
  <c r="K708" i="6"/>
  <c r="L708" i="6"/>
  <c r="M708" i="6"/>
  <c r="N708" i="6"/>
  <c r="O708" i="6"/>
  <c r="P708" i="6"/>
  <c r="Q708" i="6"/>
  <c r="R708" i="6"/>
  <c r="S708" i="6"/>
  <c r="T708" i="6"/>
  <c r="B709" i="6"/>
  <c r="D709" i="6"/>
  <c r="E709" i="6"/>
  <c r="F709" i="6"/>
  <c r="G709" i="6"/>
  <c r="H709" i="6"/>
  <c r="I709" i="6"/>
  <c r="J709" i="6"/>
  <c r="K709" i="6"/>
  <c r="L709" i="6"/>
  <c r="M709" i="6"/>
  <c r="N709" i="6"/>
  <c r="O709" i="6"/>
  <c r="P709" i="6"/>
  <c r="Q709" i="6"/>
  <c r="R709" i="6"/>
  <c r="S709" i="6"/>
  <c r="T709" i="6"/>
  <c r="B710" i="6"/>
  <c r="D710" i="6"/>
  <c r="E710" i="6"/>
  <c r="F710" i="6"/>
  <c r="G710" i="6"/>
  <c r="H710" i="6"/>
  <c r="I710" i="6"/>
  <c r="J710" i="6"/>
  <c r="K710" i="6"/>
  <c r="L710" i="6"/>
  <c r="M710" i="6"/>
  <c r="N710" i="6"/>
  <c r="O710" i="6"/>
  <c r="P710" i="6"/>
  <c r="Q710" i="6"/>
  <c r="R710" i="6"/>
  <c r="S710" i="6"/>
  <c r="T710" i="6"/>
  <c r="B711" i="6"/>
  <c r="D711" i="6"/>
  <c r="E711" i="6"/>
  <c r="F711" i="6"/>
  <c r="G711" i="6"/>
  <c r="H711" i="6"/>
  <c r="I711" i="6"/>
  <c r="J711" i="6"/>
  <c r="K711" i="6"/>
  <c r="L711" i="6"/>
  <c r="M711" i="6"/>
  <c r="N711" i="6"/>
  <c r="O711" i="6"/>
  <c r="P711" i="6"/>
  <c r="Q711" i="6"/>
  <c r="R711" i="6"/>
  <c r="S711" i="6"/>
  <c r="T711" i="6"/>
  <c r="B712" i="6"/>
  <c r="D712" i="6"/>
  <c r="E712" i="6"/>
  <c r="F712" i="6"/>
  <c r="G712" i="6"/>
  <c r="H712" i="6"/>
  <c r="I712" i="6"/>
  <c r="J712" i="6"/>
  <c r="K712" i="6"/>
  <c r="L712" i="6"/>
  <c r="M712" i="6"/>
  <c r="N712" i="6"/>
  <c r="O712" i="6"/>
  <c r="P712" i="6"/>
  <c r="Q712" i="6"/>
  <c r="R712" i="6"/>
  <c r="S712" i="6"/>
  <c r="T712" i="6"/>
  <c r="B713" i="6"/>
  <c r="D713" i="6"/>
  <c r="E713" i="6"/>
  <c r="F713" i="6"/>
  <c r="G713" i="6"/>
  <c r="H713" i="6"/>
  <c r="I713" i="6"/>
  <c r="J713" i="6"/>
  <c r="K713" i="6"/>
  <c r="L713" i="6"/>
  <c r="M713" i="6"/>
  <c r="N713" i="6"/>
  <c r="O713" i="6"/>
  <c r="P713" i="6"/>
  <c r="Q713" i="6"/>
  <c r="R713" i="6"/>
  <c r="S713" i="6"/>
  <c r="T713" i="6"/>
  <c r="B714" i="6"/>
  <c r="D714" i="6"/>
  <c r="E714" i="6"/>
  <c r="F714" i="6"/>
  <c r="G714" i="6"/>
  <c r="H714" i="6"/>
  <c r="I714" i="6"/>
  <c r="J714" i="6"/>
  <c r="K714" i="6"/>
  <c r="L714" i="6"/>
  <c r="M714" i="6"/>
  <c r="N714" i="6"/>
  <c r="O714" i="6"/>
  <c r="P714" i="6"/>
  <c r="Q714" i="6"/>
  <c r="R714" i="6"/>
  <c r="S714" i="6"/>
  <c r="T714" i="6"/>
  <c r="B715" i="6"/>
  <c r="D715" i="6"/>
  <c r="E715" i="6"/>
  <c r="F715" i="6"/>
  <c r="G715" i="6"/>
  <c r="H715" i="6"/>
  <c r="I715" i="6"/>
  <c r="J715" i="6"/>
  <c r="K715" i="6"/>
  <c r="L715" i="6"/>
  <c r="M715" i="6"/>
  <c r="N715" i="6"/>
  <c r="O715" i="6"/>
  <c r="P715" i="6"/>
  <c r="Q715" i="6"/>
  <c r="R715" i="6"/>
  <c r="S715" i="6"/>
  <c r="T715" i="6"/>
  <c r="B716" i="6"/>
  <c r="D716" i="6"/>
  <c r="E716" i="6"/>
  <c r="F716" i="6"/>
  <c r="G716" i="6"/>
  <c r="H716" i="6"/>
  <c r="I716" i="6"/>
  <c r="J716" i="6"/>
  <c r="K716" i="6"/>
  <c r="L716" i="6"/>
  <c r="M716" i="6"/>
  <c r="N716" i="6"/>
  <c r="O716" i="6"/>
  <c r="P716" i="6"/>
  <c r="Q716" i="6"/>
  <c r="R716" i="6"/>
  <c r="S716" i="6"/>
  <c r="T716" i="6"/>
  <c r="B717" i="6"/>
  <c r="D717" i="6"/>
  <c r="E717" i="6"/>
  <c r="F717" i="6"/>
  <c r="G717" i="6"/>
  <c r="H717" i="6"/>
  <c r="I717" i="6"/>
  <c r="J717" i="6"/>
  <c r="K717" i="6"/>
  <c r="L717" i="6"/>
  <c r="M717" i="6"/>
  <c r="N717" i="6"/>
  <c r="O717" i="6"/>
  <c r="P717" i="6"/>
  <c r="Q717" i="6"/>
  <c r="R717" i="6"/>
  <c r="S717" i="6"/>
  <c r="T717" i="6"/>
  <c r="B718" i="6"/>
  <c r="D718" i="6"/>
  <c r="E718" i="6"/>
  <c r="F718" i="6"/>
  <c r="G718" i="6"/>
  <c r="H718" i="6"/>
  <c r="I718" i="6"/>
  <c r="J718" i="6"/>
  <c r="K718" i="6"/>
  <c r="L718" i="6"/>
  <c r="M718" i="6"/>
  <c r="N718" i="6"/>
  <c r="O718" i="6"/>
  <c r="P718" i="6"/>
  <c r="Q718" i="6"/>
  <c r="R718" i="6"/>
  <c r="S718" i="6"/>
  <c r="T718" i="6"/>
  <c r="B719" i="6"/>
  <c r="D719" i="6"/>
  <c r="E719" i="6"/>
  <c r="F719" i="6"/>
  <c r="G719" i="6"/>
  <c r="H719" i="6"/>
  <c r="I719" i="6"/>
  <c r="J719" i="6"/>
  <c r="K719" i="6"/>
  <c r="L719" i="6"/>
  <c r="M719" i="6"/>
  <c r="N719" i="6"/>
  <c r="O719" i="6"/>
  <c r="P719" i="6"/>
  <c r="Q719" i="6"/>
  <c r="R719" i="6"/>
  <c r="S719" i="6"/>
  <c r="T719" i="6"/>
  <c r="B720" i="6"/>
  <c r="D720" i="6"/>
  <c r="E720" i="6"/>
  <c r="F720" i="6"/>
  <c r="G720" i="6"/>
  <c r="H720" i="6"/>
  <c r="I720" i="6"/>
  <c r="J720" i="6"/>
  <c r="K720" i="6"/>
  <c r="L720" i="6"/>
  <c r="M720" i="6"/>
  <c r="N720" i="6"/>
  <c r="O720" i="6"/>
  <c r="P720" i="6"/>
  <c r="Q720" i="6"/>
  <c r="R720" i="6"/>
  <c r="S720" i="6"/>
  <c r="T720" i="6"/>
  <c r="B721" i="6"/>
  <c r="D721" i="6"/>
  <c r="E721" i="6"/>
  <c r="F721" i="6"/>
  <c r="G721" i="6"/>
  <c r="H721" i="6"/>
  <c r="I721" i="6"/>
  <c r="J721" i="6"/>
  <c r="K721" i="6"/>
  <c r="L721" i="6"/>
  <c r="M721" i="6"/>
  <c r="N721" i="6"/>
  <c r="O721" i="6"/>
  <c r="P721" i="6"/>
  <c r="Q721" i="6"/>
  <c r="R721" i="6"/>
  <c r="S721" i="6"/>
  <c r="T721" i="6"/>
  <c r="B722" i="6"/>
  <c r="D722" i="6"/>
  <c r="E722" i="6"/>
  <c r="F722" i="6"/>
  <c r="G722" i="6"/>
  <c r="H722" i="6"/>
  <c r="I722" i="6"/>
  <c r="J722" i="6"/>
  <c r="K722" i="6"/>
  <c r="L722" i="6"/>
  <c r="M722" i="6"/>
  <c r="N722" i="6"/>
  <c r="O722" i="6"/>
  <c r="P722" i="6"/>
  <c r="Q722" i="6"/>
  <c r="R722" i="6"/>
  <c r="S722" i="6"/>
  <c r="T722" i="6"/>
  <c r="B723" i="6"/>
  <c r="D723" i="6"/>
  <c r="E723" i="6"/>
  <c r="F723" i="6"/>
  <c r="G723" i="6"/>
  <c r="H723" i="6"/>
  <c r="I723" i="6"/>
  <c r="J723" i="6"/>
  <c r="K723" i="6"/>
  <c r="L723" i="6"/>
  <c r="M723" i="6"/>
  <c r="N723" i="6"/>
  <c r="O723" i="6"/>
  <c r="P723" i="6"/>
  <c r="Q723" i="6"/>
  <c r="R723" i="6"/>
  <c r="S723" i="6"/>
  <c r="T723" i="6"/>
  <c r="B724" i="6"/>
  <c r="D724" i="6"/>
  <c r="E724" i="6"/>
  <c r="F724" i="6"/>
  <c r="G724" i="6"/>
  <c r="H724" i="6"/>
  <c r="I724" i="6"/>
  <c r="J724" i="6"/>
  <c r="K724" i="6"/>
  <c r="L724" i="6"/>
  <c r="M724" i="6"/>
  <c r="N724" i="6"/>
  <c r="O724" i="6"/>
  <c r="P724" i="6"/>
  <c r="Q724" i="6"/>
  <c r="R724" i="6"/>
  <c r="S724" i="6"/>
  <c r="T724" i="6"/>
  <c r="B725" i="6"/>
  <c r="D725" i="6"/>
  <c r="E725" i="6"/>
  <c r="F725" i="6"/>
  <c r="G725" i="6"/>
  <c r="H725" i="6"/>
  <c r="I725" i="6"/>
  <c r="J725" i="6"/>
  <c r="K725" i="6"/>
  <c r="L725" i="6"/>
  <c r="M725" i="6"/>
  <c r="N725" i="6"/>
  <c r="O725" i="6"/>
  <c r="P725" i="6"/>
  <c r="Q725" i="6"/>
  <c r="R725" i="6"/>
  <c r="S725" i="6"/>
  <c r="T725" i="6"/>
  <c r="B726" i="6"/>
  <c r="D726" i="6"/>
  <c r="E726" i="6"/>
  <c r="F726" i="6"/>
  <c r="G726" i="6"/>
  <c r="H726" i="6"/>
  <c r="I726" i="6"/>
  <c r="J726" i="6"/>
  <c r="K726" i="6"/>
  <c r="L726" i="6"/>
  <c r="M726" i="6"/>
  <c r="N726" i="6"/>
  <c r="O726" i="6"/>
  <c r="P726" i="6"/>
  <c r="Q726" i="6"/>
  <c r="R726" i="6"/>
  <c r="S726" i="6"/>
  <c r="T726" i="6"/>
  <c r="B727" i="6"/>
  <c r="D727" i="6"/>
  <c r="E727" i="6"/>
  <c r="F727" i="6"/>
  <c r="G727" i="6"/>
  <c r="H727" i="6"/>
  <c r="I727" i="6"/>
  <c r="J727" i="6"/>
  <c r="K727" i="6"/>
  <c r="L727" i="6"/>
  <c r="M727" i="6"/>
  <c r="N727" i="6"/>
  <c r="O727" i="6"/>
  <c r="P727" i="6"/>
  <c r="Q727" i="6"/>
  <c r="R727" i="6"/>
  <c r="S727" i="6"/>
  <c r="T727" i="6"/>
  <c r="B728" i="6"/>
  <c r="D728" i="6"/>
  <c r="E728" i="6"/>
  <c r="F728" i="6"/>
  <c r="G728" i="6"/>
  <c r="H728" i="6"/>
  <c r="I728" i="6"/>
  <c r="J728" i="6"/>
  <c r="K728" i="6"/>
  <c r="L728" i="6"/>
  <c r="M728" i="6"/>
  <c r="N728" i="6"/>
  <c r="O728" i="6"/>
  <c r="P728" i="6"/>
  <c r="Q728" i="6"/>
  <c r="R728" i="6"/>
  <c r="S728" i="6"/>
  <c r="T728" i="6"/>
  <c r="B729" i="6"/>
  <c r="D729" i="6"/>
  <c r="E729" i="6"/>
  <c r="F729" i="6"/>
  <c r="G729" i="6"/>
  <c r="H729" i="6"/>
  <c r="I729" i="6"/>
  <c r="J729" i="6"/>
  <c r="K729" i="6"/>
  <c r="L729" i="6"/>
  <c r="M729" i="6"/>
  <c r="N729" i="6"/>
  <c r="O729" i="6"/>
  <c r="P729" i="6"/>
  <c r="Q729" i="6"/>
  <c r="R729" i="6"/>
  <c r="S729" i="6"/>
  <c r="T729" i="6"/>
  <c r="B730" i="6"/>
  <c r="D730" i="6"/>
  <c r="E730" i="6"/>
  <c r="F730" i="6"/>
  <c r="G730" i="6"/>
  <c r="H730" i="6"/>
  <c r="I730" i="6"/>
  <c r="J730" i="6"/>
  <c r="K730" i="6"/>
  <c r="L730" i="6"/>
  <c r="M730" i="6"/>
  <c r="N730" i="6"/>
  <c r="O730" i="6"/>
  <c r="P730" i="6"/>
  <c r="Q730" i="6"/>
  <c r="R730" i="6"/>
  <c r="S730" i="6"/>
  <c r="T730" i="6"/>
  <c r="B731" i="6"/>
  <c r="D731" i="6"/>
  <c r="E731" i="6"/>
  <c r="F731" i="6"/>
  <c r="G731" i="6"/>
  <c r="H731" i="6"/>
  <c r="I731" i="6"/>
  <c r="J731" i="6"/>
  <c r="K731" i="6"/>
  <c r="L731" i="6"/>
  <c r="M731" i="6"/>
  <c r="N731" i="6"/>
  <c r="O731" i="6"/>
  <c r="P731" i="6"/>
  <c r="Q731" i="6"/>
  <c r="R731" i="6"/>
  <c r="S731" i="6"/>
  <c r="T731" i="6"/>
  <c r="B732" i="6"/>
  <c r="D732" i="6"/>
  <c r="E732" i="6"/>
  <c r="F732" i="6"/>
  <c r="G732" i="6"/>
  <c r="H732" i="6"/>
  <c r="I732" i="6"/>
  <c r="J732" i="6"/>
  <c r="K732" i="6"/>
  <c r="L732" i="6"/>
  <c r="M732" i="6"/>
  <c r="N732" i="6"/>
  <c r="O732" i="6"/>
  <c r="P732" i="6"/>
  <c r="Q732" i="6"/>
  <c r="R732" i="6"/>
  <c r="S732" i="6"/>
  <c r="T732" i="6"/>
  <c r="B733" i="6"/>
  <c r="D733" i="6"/>
  <c r="E733" i="6"/>
  <c r="F733" i="6"/>
  <c r="G733" i="6"/>
  <c r="H733" i="6"/>
  <c r="I733" i="6"/>
  <c r="J733" i="6"/>
  <c r="K733" i="6"/>
  <c r="L733" i="6"/>
  <c r="M733" i="6"/>
  <c r="N733" i="6"/>
  <c r="O733" i="6"/>
  <c r="P733" i="6"/>
  <c r="Q733" i="6"/>
  <c r="R733" i="6"/>
  <c r="S733" i="6"/>
  <c r="T733" i="6"/>
  <c r="B734" i="6"/>
  <c r="D734" i="6"/>
  <c r="E734" i="6"/>
  <c r="F734" i="6"/>
  <c r="G734" i="6"/>
  <c r="H734" i="6"/>
  <c r="I734" i="6"/>
  <c r="J734" i="6"/>
  <c r="K734" i="6"/>
  <c r="L734" i="6"/>
  <c r="M734" i="6"/>
  <c r="N734" i="6"/>
  <c r="O734" i="6"/>
  <c r="P734" i="6"/>
  <c r="Q734" i="6"/>
  <c r="R734" i="6"/>
  <c r="S734" i="6"/>
  <c r="T734" i="6"/>
  <c r="B735" i="6"/>
  <c r="D735" i="6"/>
  <c r="E735" i="6"/>
  <c r="F735" i="6"/>
  <c r="G735" i="6"/>
  <c r="H735" i="6"/>
  <c r="I735" i="6"/>
  <c r="J735" i="6"/>
  <c r="K735" i="6"/>
  <c r="L735" i="6"/>
  <c r="M735" i="6"/>
  <c r="N735" i="6"/>
  <c r="O735" i="6"/>
  <c r="P735" i="6"/>
  <c r="Q735" i="6"/>
  <c r="R735" i="6"/>
  <c r="S735" i="6"/>
  <c r="T735" i="6"/>
  <c r="B736" i="6"/>
  <c r="D736" i="6"/>
  <c r="E736" i="6"/>
  <c r="F736" i="6"/>
  <c r="G736" i="6"/>
  <c r="H736" i="6"/>
  <c r="I736" i="6"/>
  <c r="J736" i="6"/>
  <c r="K736" i="6"/>
  <c r="L736" i="6"/>
  <c r="M736" i="6"/>
  <c r="N736" i="6"/>
  <c r="O736" i="6"/>
  <c r="P736" i="6"/>
  <c r="Q736" i="6"/>
  <c r="R736" i="6"/>
  <c r="S736" i="6"/>
  <c r="T736" i="6"/>
  <c r="B737" i="6"/>
  <c r="D737" i="6"/>
  <c r="E737" i="6"/>
  <c r="F737" i="6"/>
  <c r="G737" i="6"/>
  <c r="H737" i="6"/>
  <c r="I737" i="6"/>
  <c r="J737" i="6"/>
  <c r="K737" i="6"/>
  <c r="L737" i="6"/>
  <c r="M737" i="6"/>
  <c r="N737" i="6"/>
  <c r="O737" i="6"/>
  <c r="P737" i="6"/>
  <c r="Q737" i="6"/>
  <c r="R737" i="6"/>
  <c r="S737" i="6"/>
  <c r="T737" i="6"/>
  <c r="B738" i="6"/>
  <c r="D738" i="6"/>
  <c r="E738" i="6"/>
  <c r="F738" i="6"/>
  <c r="G738" i="6"/>
  <c r="H738" i="6"/>
  <c r="I738" i="6"/>
  <c r="J738" i="6"/>
  <c r="K738" i="6"/>
  <c r="L738" i="6"/>
  <c r="M738" i="6"/>
  <c r="N738" i="6"/>
  <c r="O738" i="6"/>
  <c r="P738" i="6"/>
  <c r="Q738" i="6"/>
  <c r="R738" i="6"/>
  <c r="S738" i="6"/>
  <c r="T738" i="6"/>
  <c r="B739" i="6"/>
  <c r="D739" i="6"/>
  <c r="E739" i="6"/>
  <c r="F739" i="6"/>
  <c r="G739" i="6"/>
  <c r="H739" i="6"/>
  <c r="I739" i="6"/>
  <c r="J739" i="6"/>
  <c r="K739" i="6"/>
  <c r="L739" i="6"/>
  <c r="M739" i="6"/>
  <c r="N739" i="6"/>
  <c r="O739" i="6"/>
  <c r="P739" i="6"/>
  <c r="Q739" i="6"/>
  <c r="R739" i="6"/>
  <c r="S739" i="6"/>
  <c r="T739" i="6"/>
  <c r="B740" i="6"/>
  <c r="D740" i="6"/>
  <c r="E740" i="6"/>
  <c r="F740" i="6"/>
  <c r="G740" i="6"/>
  <c r="H740" i="6"/>
  <c r="I740" i="6"/>
  <c r="J740" i="6"/>
  <c r="K740" i="6"/>
  <c r="L740" i="6"/>
  <c r="M740" i="6"/>
  <c r="N740" i="6"/>
  <c r="O740" i="6"/>
  <c r="P740" i="6"/>
  <c r="Q740" i="6"/>
  <c r="R740" i="6"/>
  <c r="S740" i="6"/>
  <c r="T740" i="6"/>
  <c r="B741" i="6"/>
  <c r="D741" i="6"/>
  <c r="E741" i="6"/>
  <c r="F741" i="6"/>
  <c r="G741" i="6"/>
  <c r="H741" i="6"/>
  <c r="I741" i="6"/>
  <c r="J741" i="6"/>
  <c r="K741" i="6"/>
  <c r="L741" i="6"/>
  <c r="M741" i="6"/>
  <c r="N741" i="6"/>
  <c r="O741" i="6"/>
  <c r="P741" i="6"/>
  <c r="Q741" i="6"/>
  <c r="R741" i="6"/>
  <c r="S741" i="6"/>
  <c r="T741" i="6"/>
  <c r="B742" i="6"/>
  <c r="D742" i="6"/>
  <c r="E742" i="6"/>
  <c r="F742" i="6"/>
  <c r="G742" i="6"/>
  <c r="H742" i="6"/>
  <c r="I742" i="6"/>
  <c r="J742" i="6"/>
  <c r="K742" i="6"/>
  <c r="L742" i="6"/>
  <c r="M742" i="6"/>
  <c r="N742" i="6"/>
  <c r="O742" i="6"/>
  <c r="P742" i="6"/>
  <c r="Q742" i="6"/>
  <c r="R742" i="6"/>
  <c r="S742" i="6"/>
  <c r="T742" i="6"/>
  <c r="B743" i="6"/>
  <c r="D743" i="6"/>
  <c r="E743" i="6"/>
  <c r="F743" i="6"/>
  <c r="G743" i="6"/>
  <c r="H743" i="6"/>
  <c r="I743" i="6"/>
  <c r="J743" i="6"/>
  <c r="K743" i="6"/>
  <c r="L743" i="6"/>
  <c r="M743" i="6"/>
  <c r="N743" i="6"/>
  <c r="O743" i="6"/>
  <c r="P743" i="6"/>
  <c r="Q743" i="6"/>
  <c r="R743" i="6"/>
  <c r="S743" i="6"/>
  <c r="T743" i="6"/>
  <c r="B744" i="6"/>
  <c r="D744" i="6"/>
  <c r="E744" i="6"/>
  <c r="F744" i="6"/>
  <c r="G744" i="6"/>
  <c r="H744" i="6"/>
  <c r="I744" i="6"/>
  <c r="J744" i="6"/>
  <c r="K744" i="6"/>
  <c r="L744" i="6"/>
  <c r="M744" i="6"/>
  <c r="N744" i="6"/>
  <c r="O744" i="6"/>
  <c r="P744" i="6"/>
  <c r="Q744" i="6"/>
  <c r="R744" i="6"/>
  <c r="S744" i="6"/>
  <c r="T744" i="6"/>
  <c r="B745" i="6"/>
  <c r="D745" i="6"/>
  <c r="E745" i="6"/>
  <c r="F745" i="6"/>
  <c r="G745" i="6"/>
  <c r="H745" i="6"/>
  <c r="I745" i="6"/>
  <c r="J745" i="6"/>
  <c r="K745" i="6"/>
  <c r="L745" i="6"/>
  <c r="M745" i="6"/>
  <c r="N745" i="6"/>
  <c r="O745" i="6"/>
  <c r="P745" i="6"/>
  <c r="Q745" i="6"/>
  <c r="R745" i="6"/>
  <c r="S745" i="6"/>
  <c r="T745" i="6"/>
  <c r="B746" i="6"/>
  <c r="D746" i="6"/>
  <c r="E746" i="6"/>
  <c r="F746" i="6"/>
  <c r="G746" i="6"/>
  <c r="H746" i="6"/>
  <c r="I746" i="6"/>
  <c r="J746" i="6"/>
  <c r="K746" i="6"/>
  <c r="L746" i="6"/>
  <c r="M746" i="6"/>
  <c r="N746" i="6"/>
  <c r="O746" i="6"/>
  <c r="P746" i="6"/>
  <c r="Q746" i="6"/>
  <c r="R746" i="6"/>
  <c r="S746" i="6"/>
  <c r="T746" i="6"/>
  <c r="B747" i="6"/>
  <c r="D747" i="6"/>
  <c r="E747" i="6"/>
  <c r="F747" i="6"/>
  <c r="G747" i="6"/>
  <c r="H747" i="6"/>
  <c r="I747" i="6"/>
  <c r="J747" i="6"/>
  <c r="K747" i="6"/>
  <c r="L747" i="6"/>
  <c r="M747" i="6"/>
  <c r="N747" i="6"/>
  <c r="O747" i="6"/>
  <c r="P747" i="6"/>
  <c r="Q747" i="6"/>
  <c r="R747" i="6"/>
  <c r="S747" i="6"/>
  <c r="T747" i="6"/>
  <c r="B748" i="6"/>
  <c r="D748" i="6"/>
  <c r="E748" i="6"/>
  <c r="F748" i="6"/>
  <c r="G748" i="6"/>
  <c r="H748" i="6"/>
  <c r="I748" i="6"/>
  <c r="J748" i="6"/>
  <c r="K748" i="6"/>
  <c r="L748" i="6"/>
  <c r="M748" i="6"/>
  <c r="N748" i="6"/>
  <c r="O748" i="6"/>
  <c r="P748" i="6"/>
  <c r="Q748" i="6"/>
  <c r="R748" i="6"/>
  <c r="S748" i="6"/>
  <c r="T748" i="6"/>
  <c r="B749" i="6"/>
  <c r="D749" i="6"/>
  <c r="E749" i="6"/>
  <c r="F749" i="6"/>
  <c r="G749" i="6"/>
  <c r="H749" i="6"/>
  <c r="I749" i="6"/>
  <c r="J749" i="6"/>
  <c r="K749" i="6"/>
  <c r="L749" i="6"/>
  <c r="M749" i="6"/>
  <c r="N749" i="6"/>
  <c r="O749" i="6"/>
  <c r="P749" i="6"/>
  <c r="Q749" i="6"/>
  <c r="R749" i="6"/>
  <c r="S749" i="6"/>
  <c r="T749" i="6"/>
  <c r="B750" i="6"/>
  <c r="D750" i="6"/>
  <c r="E750" i="6"/>
  <c r="F750" i="6"/>
  <c r="G750" i="6"/>
  <c r="H750" i="6"/>
  <c r="I750" i="6"/>
  <c r="J750" i="6"/>
  <c r="K750" i="6"/>
  <c r="L750" i="6"/>
  <c r="M750" i="6"/>
  <c r="N750" i="6"/>
  <c r="O750" i="6"/>
  <c r="P750" i="6"/>
  <c r="Q750" i="6"/>
  <c r="R750" i="6"/>
  <c r="S750" i="6"/>
  <c r="T750" i="6"/>
  <c r="B751" i="6"/>
  <c r="D751" i="6"/>
  <c r="E751" i="6"/>
  <c r="F751" i="6"/>
  <c r="G751" i="6"/>
  <c r="H751" i="6"/>
  <c r="I751" i="6"/>
  <c r="J751" i="6"/>
  <c r="K751" i="6"/>
  <c r="L751" i="6"/>
  <c r="M751" i="6"/>
  <c r="N751" i="6"/>
  <c r="O751" i="6"/>
  <c r="P751" i="6"/>
  <c r="Q751" i="6"/>
  <c r="R751" i="6"/>
  <c r="S751" i="6"/>
  <c r="T751" i="6"/>
  <c r="B752" i="6"/>
  <c r="D752" i="6"/>
  <c r="E752" i="6"/>
  <c r="F752" i="6"/>
  <c r="G752" i="6"/>
  <c r="H752" i="6"/>
  <c r="I752" i="6"/>
  <c r="J752" i="6"/>
  <c r="K752" i="6"/>
  <c r="L752" i="6"/>
  <c r="M752" i="6"/>
  <c r="N752" i="6"/>
  <c r="O752" i="6"/>
  <c r="P752" i="6"/>
  <c r="Q752" i="6"/>
  <c r="R752" i="6"/>
  <c r="S752" i="6"/>
  <c r="T752" i="6"/>
  <c r="B753" i="6"/>
  <c r="D753" i="6"/>
  <c r="E753" i="6"/>
  <c r="F753" i="6"/>
  <c r="G753" i="6"/>
  <c r="H753" i="6"/>
  <c r="I753" i="6"/>
  <c r="J753" i="6"/>
  <c r="K753" i="6"/>
  <c r="L753" i="6"/>
  <c r="M753" i="6"/>
  <c r="N753" i="6"/>
  <c r="O753" i="6"/>
  <c r="P753" i="6"/>
  <c r="Q753" i="6"/>
  <c r="R753" i="6"/>
  <c r="S753" i="6"/>
  <c r="T753" i="6"/>
  <c r="B754" i="6"/>
  <c r="D754" i="6"/>
  <c r="E754" i="6"/>
  <c r="F754" i="6"/>
  <c r="G754" i="6"/>
  <c r="H754" i="6"/>
  <c r="I754" i="6"/>
  <c r="J754" i="6"/>
  <c r="K754" i="6"/>
  <c r="L754" i="6"/>
  <c r="M754" i="6"/>
  <c r="N754" i="6"/>
  <c r="O754" i="6"/>
  <c r="P754" i="6"/>
  <c r="Q754" i="6"/>
  <c r="R754" i="6"/>
  <c r="S754" i="6"/>
  <c r="T754" i="6"/>
  <c r="B755" i="6"/>
  <c r="D755" i="6"/>
  <c r="E755" i="6"/>
  <c r="F755" i="6"/>
  <c r="G755" i="6"/>
  <c r="H755" i="6"/>
  <c r="I755" i="6"/>
  <c r="J755" i="6"/>
  <c r="K755" i="6"/>
  <c r="L755" i="6"/>
  <c r="M755" i="6"/>
  <c r="N755" i="6"/>
  <c r="O755" i="6"/>
  <c r="P755" i="6"/>
  <c r="Q755" i="6"/>
  <c r="R755" i="6"/>
  <c r="S755" i="6"/>
  <c r="T755" i="6"/>
  <c r="B756" i="6"/>
  <c r="D756" i="6"/>
  <c r="E756" i="6"/>
  <c r="F756" i="6"/>
  <c r="G756" i="6"/>
  <c r="H756" i="6"/>
  <c r="I756" i="6"/>
  <c r="J756" i="6"/>
  <c r="K756" i="6"/>
  <c r="L756" i="6"/>
  <c r="M756" i="6"/>
  <c r="N756" i="6"/>
  <c r="O756" i="6"/>
  <c r="P756" i="6"/>
  <c r="Q756" i="6"/>
  <c r="R756" i="6"/>
  <c r="S756" i="6"/>
  <c r="T756" i="6"/>
  <c r="B757" i="6"/>
  <c r="D757" i="6"/>
  <c r="E757" i="6"/>
  <c r="F757" i="6"/>
  <c r="G757" i="6"/>
  <c r="H757" i="6"/>
  <c r="I757" i="6"/>
  <c r="J757" i="6"/>
  <c r="K757" i="6"/>
  <c r="L757" i="6"/>
  <c r="M757" i="6"/>
  <c r="N757" i="6"/>
  <c r="O757" i="6"/>
  <c r="P757" i="6"/>
  <c r="Q757" i="6"/>
  <c r="R757" i="6"/>
  <c r="S757" i="6"/>
  <c r="T757" i="6"/>
  <c r="B758" i="6"/>
  <c r="D758" i="6"/>
  <c r="E758" i="6"/>
  <c r="F758" i="6"/>
  <c r="G758" i="6"/>
  <c r="H758" i="6"/>
  <c r="I758" i="6"/>
  <c r="J758" i="6"/>
  <c r="K758" i="6"/>
  <c r="L758" i="6"/>
  <c r="M758" i="6"/>
  <c r="N758" i="6"/>
  <c r="O758" i="6"/>
  <c r="P758" i="6"/>
  <c r="Q758" i="6"/>
  <c r="R758" i="6"/>
  <c r="S758" i="6"/>
  <c r="T758" i="6"/>
  <c r="B759" i="6"/>
  <c r="D759" i="6"/>
  <c r="E759" i="6"/>
  <c r="F759" i="6"/>
  <c r="G759" i="6"/>
  <c r="H759" i="6"/>
  <c r="I759" i="6"/>
  <c r="J759" i="6"/>
  <c r="K759" i="6"/>
  <c r="L759" i="6"/>
  <c r="M759" i="6"/>
  <c r="N759" i="6"/>
  <c r="O759" i="6"/>
  <c r="P759" i="6"/>
  <c r="Q759" i="6"/>
  <c r="R759" i="6"/>
  <c r="S759" i="6"/>
  <c r="T759" i="6"/>
  <c r="B760" i="6"/>
  <c r="D760" i="6"/>
  <c r="E760" i="6"/>
  <c r="F760" i="6"/>
  <c r="G760" i="6"/>
  <c r="H760" i="6"/>
  <c r="I760" i="6"/>
  <c r="J760" i="6"/>
  <c r="K760" i="6"/>
  <c r="L760" i="6"/>
  <c r="M760" i="6"/>
  <c r="N760" i="6"/>
  <c r="O760" i="6"/>
  <c r="P760" i="6"/>
  <c r="Q760" i="6"/>
  <c r="R760" i="6"/>
  <c r="S760" i="6"/>
  <c r="T760" i="6"/>
  <c r="B761" i="6"/>
  <c r="D761" i="6"/>
  <c r="E761" i="6"/>
  <c r="F761" i="6"/>
  <c r="G761" i="6"/>
  <c r="H761" i="6"/>
  <c r="I761" i="6"/>
  <c r="J761" i="6"/>
  <c r="K761" i="6"/>
  <c r="L761" i="6"/>
  <c r="M761" i="6"/>
  <c r="N761" i="6"/>
  <c r="O761" i="6"/>
  <c r="P761" i="6"/>
  <c r="Q761" i="6"/>
  <c r="R761" i="6"/>
  <c r="S761" i="6"/>
  <c r="T761" i="6"/>
  <c r="B762" i="6"/>
  <c r="D762" i="6"/>
  <c r="E762" i="6"/>
  <c r="F762" i="6"/>
  <c r="G762" i="6"/>
  <c r="H762" i="6"/>
  <c r="I762" i="6"/>
  <c r="J762" i="6"/>
  <c r="K762" i="6"/>
  <c r="L762" i="6"/>
  <c r="M762" i="6"/>
  <c r="N762" i="6"/>
  <c r="O762" i="6"/>
  <c r="P762" i="6"/>
  <c r="Q762" i="6"/>
  <c r="R762" i="6"/>
  <c r="S762" i="6"/>
  <c r="T762" i="6"/>
  <c r="B763" i="6"/>
  <c r="D763" i="6"/>
  <c r="E763" i="6"/>
  <c r="F763" i="6"/>
  <c r="G763" i="6"/>
  <c r="H763" i="6"/>
  <c r="I763" i="6"/>
  <c r="J763" i="6"/>
  <c r="K763" i="6"/>
  <c r="L763" i="6"/>
  <c r="M763" i="6"/>
  <c r="N763" i="6"/>
  <c r="O763" i="6"/>
  <c r="P763" i="6"/>
  <c r="Q763" i="6"/>
  <c r="R763" i="6"/>
  <c r="S763" i="6"/>
  <c r="T763" i="6"/>
  <c r="B764" i="6"/>
  <c r="D764" i="6"/>
  <c r="E764" i="6"/>
  <c r="F764" i="6"/>
  <c r="G764" i="6"/>
  <c r="H764" i="6"/>
  <c r="I764" i="6"/>
  <c r="J764" i="6"/>
  <c r="K764" i="6"/>
  <c r="L764" i="6"/>
  <c r="M764" i="6"/>
  <c r="N764" i="6"/>
  <c r="O764" i="6"/>
  <c r="P764" i="6"/>
  <c r="Q764" i="6"/>
  <c r="R764" i="6"/>
  <c r="S764" i="6"/>
  <c r="T764" i="6"/>
  <c r="B765" i="6"/>
  <c r="D765" i="6"/>
  <c r="E765" i="6"/>
  <c r="F765" i="6"/>
  <c r="G765" i="6"/>
  <c r="H765" i="6"/>
  <c r="I765" i="6"/>
  <c r="J765" i="6"/>
  <c r="K765" i="6"/>
  <c r="L765" i="6"/>
  <c r="M765" i="6"/>
  <c r="N765" i="6"/>
  <c r="O765" i="6"/>
  <c r="P765" i="6"/>
  <c r="Q765" i="6"/>
  <c r="R765" i="6"/>
  <c r="S765" i="6"/>
  <c r="T765" i="6"/>
  <c r="B766" i="6"/>
  <c r="D766" i="6"/>
  <c r="E766" i="6"/>
  <c r="F766" i="6"/>
  <c r="G766" i="6"/>
  <c r="H766" i="6"/>
  <c r="I766" i="6"/>
  <c r="J766" i="6"/>
  <c r="K766" i="6"/>
  <c r="L766" i="6"/>
  <c r="M766" i="6"/>
  <c r="N766" i="6"/>
  <c r="O766" i="6"/>
  <c r="P766" i="6"/>
  <c r="Q766" i="6"/>
  <c r="R766" i="6"/>
  <c r="S766" i="6"/>
  <c r="T766" i="6"/>
  <c r="B767" i="6"/>
  <c r="D767" i="6"/>
  <c r="E767" i="6"/>
  <c r="F767" i="6"/>
  <c r="G767" i="6"/>
  <c r="H767" i="6"/>
  <c r="I767" i="6"/>
  <c r="J767" i="6"/>
  <c r="K767" i="6"/>
  <c r="L767" i="6"/>
  <c r="M767" i="6"/>
  <c r="N767" i="6"/>
  <c r="O767" i="6"/>
  <c r="P767" i="6"/>
  <c r="Q767" i="6"/>
  <c r="R767" i="6"/>
  <c r="S767" i="6"/>
  <c r="T767" i="6"/>
  <c r="B768" i="6"/>
  <c r="D768" i="6"/>
  <c r="E768" i="6"/>
  <c r="F768" i="6"/>
  <c r="G768" i="6"/>
  <c r="H768" i="6"/>
  <c r="I768" i="6"/>
  <c r="J768" i="6"/>
  <c r="K768" i="6"/>
  <c r="L768" i="6"/>
  <c r="M768" i="6"/>
  <c r="N768" i="6"/>
  <c r="O768" i="6"/>
  <c r="P768" i="6"/>
  <c r="Q768" i="6"/>
  <c r="R768" i="6"/>
  <c r="S768" i="6"/>
  <c r="T768" i="6"/>
  <c r="B769" i="6"/>
  <c r="D769" i="6"/>
  <c r="E769" i="6"/>
  <c r="F769" i="6"/>
  <c r="G769" i="6"/>
  <c r="H769" i="6"/>
  <c r="I769" i="6"/>
  <c r="J769" i="6"/>
  <c r="K769" i="6"/>
  <c r="L769" i="6"/>
  <c r="M769" i="6"/>
  <c r="N769" i="6"/>
  <c r="O769" i="6"/>
  <c r="P769" i="6"/>
  <c r="Q769" i="6"/>
  <c r="R769" i="6"/>
  <c r="S769" i="6"/>
  <c r="T769" i="6"/>
  <c r="B770" i="6"/>
  <c r="D770" i="6"/>
  <c r="E770" i="6"/>
  <c r="F770" i="6"/>
  <c r="G770" i="6"/>
  <c r="H770" i="6"/>
  <c r="I770" i="6"/>
  <c r="J770" i="6"/>
  <c r="K770" i="6"/>
  <c r="L770" i="6"/>
  <c r="M770" i="6"/>
  <c r="N770" i="6"/>
  <c r="O770" i="6"/>
  <c r="P770" i="6"/>
  <c r="Q770" i="6"/>
  <c r="R770" i="6"/>
  <c r="S770" i="6"/>
  <c r="T770" i="6"/>
  <c r="B771" i="6"/>
  <c r="D771" i="6"/>
  <c r="E771" i="6"/>
  <c r="F771" i="6"/>
  <c r="G771" i="6"/>
  <c r="H771" i="6"/>
  <c r="I771" i="6"/>
  <c r="J771" i="6"/>
  <c r="K771" i="6"/>
  <c r="L771" i="6"/>
  <c r="M771" i="6"/>
  <c r="N771" i="6"/>
  <c r="O771" i="6"/>
  <c r="P771" i="6"/>
  <c r="Q771" i="6"/>
  <c r="R771" i="6"/>
  <c r="S771" i="6"/>
  <c r="T771" i="6"/>
  <c r="B772" i="6"/>
  <c r="D772" i="6"/>
  <c r="E772" i="6"/>
  <c r="F772" i="6"/>
  <c r="G772" i="6"/>
  <c r="H772" i="6"/>
  <c r="I772" i="6"/>
  <c r="J772" i="6"/>
  <c r="K772" i="6"/>
  <c r="L772" i="6"/>
  <c r="M772" i="6"/>
  <c r="N772" i="6"/>
  <c r="O772" i="6"/>
  <c r="P772" i="6"/>
  <c r="Q772" i="6"/>
  <c r="R772" i="6"/>
  <c r="S772" i="6"/>
  <c r="T772" i="6"/>
  <c r="B773" i="6"/>
  <c r="D773" i="6"/>
  <c r="E773" i="6"/>
  <c r="F773" i="6"/>
  <c r="G773" i="6"/>
  <c r="H773" i="6"/>
  <c r="I773" i="6"/>
  <c r="J773" i="6"/>
  <c r="K773" i="6"/>
  <c r="L773" i="6"/>
  <c r="M773" i="6"/>
  <c r="N773" i="6"/>
  <c r="O773" i="6"/>
  <c r="P773" i="6"/>
  <c r="Q773" i="6"/>
  <c r="R773" i="6"/>
  <c r="S773" i="6"/>
  <c r="T773" i="6"/>
  <c r="B774" i="6"/>
  <c r="D774" i="6"/>
  <c r="E774" i="6"/>
  <c r="F774" i="6"/>
  <c r="G774" i="6"/>
  <c r="H774" i="6"/>
  <c r="I774" i="6"/>
  <c r="J774" i="6"/>
  <c r="K774" i="6"/>
  <c r="L774" i="6"/>
  <c r="M774" i="6"/>
  <c r="N774" i="6"/>
  <c r="O774" i="6"/>
  <c r="P774" i="6"/>
  <c r="Q774" i="6"/>
  <c r="R774" i="6"/>
  <c r="S774" i="6"/>
  <c r="T774" i="6"/>
  <c r="B775" i="6"/>
  <c r="D775" i="6"/>
  <c r="E775" i="6"/>
  <c r="F775" i="6"/>
  <c r="G775" i="6"/>
  <c r="H775" i="6"/>
  <c r="I775" i="6"/>
  <c r="J775" i="6"/>
  <c r="K775" i="6"/>
  <c r="L775" i="6"/>
  <c r="M775" i="6"/>
  <c r="N775" i="6"/>
  <c r="O775" i="6"/>
  <c r="P775" i="6"/>
  <c r="Q775" i="6"/>
  <c r="R775" i="6"/>
  <c r="S775" i="6"/>
  <c r="T775" i="6"/>
  <c r="B776" i="6"/>
  <c r="D776" i="6"/>
  <c r="E776" i="6"/>
  <c r="F776" i="6"/>
  <c r="G776" i="6"/>
  <c r="H776" i="6"/>
  <c r="I776" i="6"/>
  <c r="J776" i="6"/>
  <c r="K776" i="6"/>
  <c r="L776" i="6"/>
  <c r="M776" i="6"/>
  <c r="N776" i="6"/>
  <c r="O776" i="6"/>
  <c r="P776" i="6"/>
  <c r="Q776" i="6"/>
  <c r="R776" i="6"/>
  <c r="S776" i="6"/>
  <c r="T776" i="6"/>
  <c r="B777" i="6"/>
  <c r="D777" i="6"/>
  <c r="E777" i="6"/>
  <c r="F777" i="6"/>
  <c r="G777" i="6"/>
  <c r="H777" i="6"/>
  <c r="I777" i="6"/>
  <c r="J777" i="6"/>
  <c r="K777" i="6"/>
  <c r="L777" i="6"/>
  <c r="M777" i="6"/>
  <c r="N777" i="6"/>
  <c r="O777" i="6"/>
  <c r="P777" i="6"/>
  <c r="Q777" i="6"/>
  <c r="R777" i="6"/>
  <c r="S777" i="6"/>
  <c r="T777" i="6"/>
  <c r="B778" i="6"/>
  <c r="D778" i="6"/>
  <c r="E778" i="6"/>
  <c r="F778" i="6"/>
  <c r="G778" i="6"/>
  <c r="H778" i="6"/>
  <c r="I778" i="6"/>
  <c r="J778" i="6"/>
  <c r="K778" i="6"/>
  <c r="L778" i="6"/>
  <c r="M778" i="6"/>
  <c r="N778" i="6"/>
  <c r="O778" i="6"/>
  <c r="P778" i="6"/>
  <c r="Q778" i="6"/>
  <c r="R778" i="6"/>
  <c r="S778" i="6"/>
  <c r="T778" i="6"/>
  <c r="B779" i="6"/>
  <c r="D779" i="6"/>
  <c r="E779" i="6"/>
  <c r="F779" i="6"/>
  <c r="G779" i="6"/>
  <c r="H779" i="6"/>
  <c r="I779" i="6"/>
  <c r="J779" i="6"/>
  <c r="K779" i="6"/>
  <c r="L779" i="6"/>
  <c r="M779" i="6"/>
  <c r="N779" i="6"/>
  <c r="O779" i="6"/>
  <c r="P779" i="6"/>
  <c r="Q779" i="6"/>
  <c r="R779" i="6"/>
  <c r="S779" i="6"/>
  <c r="T779" i="6"/>
  <c r="B780" i="6"/>
  <c r="D780" i="6"/>
  <c r="E780" i="6"/>
  <c r="F780" i="6"/>
  <c r="G780" i="6"/>
  <c r="H780" i="6"/>
  <c r="I780" i="6"/>
  <c r="J780" i="6"/>
  <c r="K780" i="6"/>
  <c r="L780" i="6"/>
  <c r="M780" i="6"/>
  <c r="N780" i="6"/>
  <c r="O780" i="6"/>
  <c r="P780" i="6"/>
  <c r="Q780" i="6"/>
  <c r="R780" i="6"/>
  <c r="S780" i="6"/>
  <c r="T780" i="6"/>
  <c r="B781" i="6"/>
  <c r="D781" i="6"/>
  <c r="E781" i="6"/>
  <c r="F781" i="6"/>
  <c r="G781" i="6"/>
  <c r="H781" i="6"/>
  <c r="I781" i="6"/>
  <c r="J781" i="6"/>
  <c r="K781" i="6"/>
  <c r="L781" i="6"/>
  <c r="M781" i="6"/>
  <c r="N781" i="6"/>
  <c r="O781" i="6"/>
  <c r="P781" i="6"/>
  <c r="Q781" i="6"/>
  <c r="R781" i="6"/>
  <c r="S781" i="6"/>
  <c r="T781" i="6"/>
  <c r="B782" i="6"/>
  <c r="D782" i="6"/>
  <c r="E782" i="6"/>
  <c r="F782" i="6"/>
  <c r="G782" i="6"/>
  <c r="H782" i="6"/>
  <c r="I782" i="6"/>
  <c r="J782" i="6"/>
  <c r="K782" i="6"/>
  <c r="L782" i="6"/>
  <c r="M782" i="6"/>
  <c r="N782" i="6"/>
  <c r="O782" i="6"/>
  <c r="P782" i="6"/>
  <c r="Q782" i="6"/>
  <c r="R782" i="6"/>
  <c r="S782" i="6"/>
  <c r="T782" i="6"/>
  <c r="B783" i="6"/>
  <c r="D783" i="6"/>
  <c r="E783" i="6"/>
  <c r="F783" i="6"/>
  <c r="G783" i="6"/>
  <c r="H783" i="6"/>
  <c r="I783" i="6"/>
  <c r="J783" i="6"/>
  <c r="K783" i="6"/>
  <c r="L783" i="6"/>
  <c r="M783" i="6"/>
  <c r="N783" i="6"/>
  <c r="O783" i="6"/>
  <c r="P783" i="6"/>
  <c r="Q783" i="6"/>
  <c r="R783" i="6"/>
  <c r="S783" i="6"/>
  <c r="T783" i="6"/>
  <c r="B784" i="6"/>
  <c r="D784" i="6"/>
  <c r="E784" i="6"/>
  <c r="F784" i="6"/>
  <c r="G784" i="6"/>
  <c r="H784" i="6"/>
  <c r="I784" i="6"/>
  <c r="J784" i="6"/>
  <c r="K784" i="6"/>
  <c r="L784" i="6"/>
  <c r="M784" i="6"/>
  <c r="N784" i="6"/>
  <c r="O784" i="6"/>
  <c r="P784" i="6"/>
  <c r="Q784" i="6"/>
  <c r="R784" i="6"/>
  <c r="S784" i="6"/>
  <c r="T784" i="6"/>
  <c r="B785" i="6"/>
  <c r="D785" i="6"/>
  <c r="E785" i="6"/>
  <c r="F785" i="6"/>
  <c r="G785" i="6"/>
  <c r="H785" i="6"/>
  <c r="I785" i="6"/>
  <c r="J785" i="6"/>
  <c r="K785" i="6"/>
  <c r="L785" i="6"/>
  <c r="M785" i="6"/>
  <c r="N785" i="6"/>
  <c r="O785" i="6"/>
  <c r="P785" i="6"/>
  <c r="Q785" i="6"/>
  <c r="R785" i="6"/>
  <c r="S785" i="6"/>
  <c r="T785" i="6"/>
  <c r="B786" i="6"/>
  <c r="D786" i="6"/>
  <c r="E786" i="6"/>
  <c r="F786" i="6"/>
  <c r="G786" i="6"/>
  <c r="H786" i="6"/>
  <c r="I786" i="6"/>
  <c r="J786" i="6"/>
  <c r="K786" i="6"/>
  <c r="L786" i="6"/>
  <c r="M786" i="6"/>
  <c r="N786" i="6"/>
  <c r="O786" i="6"/>
  <c r="P786" i="6"/>
  <c r="Q786" i="6"/>
  <c r="R786" i="6"/>
  <c r="S786" i="6"/>
  <c r="T786" i="6"/>
  <c r="B787" i="6"/>
  <c r="D787" i="6"/>
  <c r="E787" i="6"/>
  <c r="F787" i="6"/>
  <c r="G787" i="6"/>
  <c r="H787" i="6"/>
  <c r="I787" i="6"/>
  <c r="J787" i="6"/>
  <c r="K787" i="6"/>
  <c r="L787" i="6"/>
  <c r="M787" i="6"/>
  <c r="N787" i="6"/>
  <c r="O787" i="6"/>
  <c r="P787" i="6"/>
  <c r="Q787" i="6"/>
  <c r="R787" i="6"/>
  <c r="S787" i="6"/>
  <c r="T787" i="6"/>
  <c r="B788" i="6"/>
  <c r="D788" i="6"/>
  <c r="E788" i="6"/>
  <c r="F788" i="6"/>
  <c r="G788" i="6"/>
  <c r="H788" i="6"/>
  <c r="I788" i="6"/>
  <c r="J788" i="6"/>
  <c r="K788" i="6"/>
  <c r="L788" i="6"/>
  <c r="M788" i="6"/>
  <c r="N788" i="6"/>
  <c r="O788" i="6"/>
  <c r="P788" i="6"/>
  <c r="Q788" i="6"/>
  <c r="R788" i="6"/>
  <c r="S788" i="6"/>
  <c r="T788" i="6"/>
  <c r="B789" i="6"/>
  <c r="D789" i="6"/>
  <c r="E789" i="6"/>
  <c r="F789" i="6"/>
  <c r="G789" i="6"/>
  <c r="H789" i="6"/>
  <c r="I789" i="6"/>
  <c r="J789" i="6"/>
  <c r="K789" i="6"/>
  <c r="L789" i="6"/>
  <c r="M789" i="6"/>
  <c r="N789" i="6"/>
  <c r="O789" i="6"/>
  <c r="P789" i="6"/>
  <c r="Q789" i="6"/>
  <c r="R789" i="6"/>
  <c r="S789" i="6"/>
  <c r="T789" i="6"/>
  <c r="B790" i="6"/>
  <c r="D790" i="6"/>
  <c r="E790" i="6"/>
  <c r="F790" i="6"/>
  <c r="G790" i="6"/>
  <c r="H790" i="6"/>
  <c r="I790" i="6"/>
  <c r="J790" i="6"/>
  <c r="K790" i="6"/>
  <c r="L790" i="6"/>
  <c r="M790" i="6"/>
  <c r="N790" i="6"/>
  <c r="O790" i="6"/>
  <c r="P790" i="6"/>
  <c r="Q790" i="6"/>
  <c r="R790" i="6"/>
  <c r="S790" i="6"/>
  <c r="T790" i="6"/>
  <c r="B791" i="6"/>
  <c r="D791" i="6"/>
  <c r="E791" i="6"/>
  <c r="F791" i="6"/>
  <c r="G791" i="6"/>
  <c r="H791" i="6"/>
  <c r="I791" i="6"/>
  <c r="J791" i="6"/>
  <c r="K791" i="6"/>
  <c r="L791" i="6"/>
  <c r="M791" i="6"/>
  <c r="N791" i="6"/>
  <c r="O791" i="6"/>
  <c r="P791" i="6"/>
  <c r="Q791" i="6"/>
  <c r="R791" i="6"/>
  <c r="S791" i="6"/>
  <c r="T791" i="6"/>
  <c r="B792" i="6"/>
  <c r="D792" i="6"/>
  <c r="E792" i="6"/>
  <c r="F792" i="6"/>
  <c r="G792" i="6"/>
  <c r="H792" i="6"/>
  <c r="I792" i="6"/>
  <c r="J792" i="6"/>
  <c r="K792" i="6"/>
  <c r="L792" i="6"/>
  <c r="M792" i="6"/>
  <c r="N792" i="6"/>
  <c r="O792" i="6"/>
  <c r="P792" i="6"/>
  <c r="Q792" i="6"/>
  <c r="R792" i="6"/>
  <c r="S792" i="6"/>
  <c r="T792" i="6"/>
  <c r="B793" i="6"/>
  <c r="D793" i="6"/>
  <c r="E793" i="6"/>
  <c r="F793" i="6"/>
  <c r="G793" i="6"/>
  <c r="H793" i="6"/>
  <c r="I793" i="6"/>
  <c r="J793" i="6"/>
  <c r="K793" i="6"/>
  <c r="L793" i="6"/>
  <c r="M793" i="6"/>
  <c r="N793" i="6"/>
  <c r="O793" i="6"/>
  <c r="P793" i="6"/>
  <c r="Q793" i="6"/>
  <c r="R793" i="6"/>
  <c r="S793" i="6"/>
  <c r="T793" i="6"/>
  <c r="B794" i="6"/>
  <c r="D794" i="6"/>
  <c r="E794" i="6"/>
  <c r="F794" i="6"/>
  <c r="G794" i="6"/>
  <c r="H794" i="6"/>
  <c r="I794" i="6"/>
  <c r="J794" i="6"/>
  <c r="K794" i="6"/>
  <c r="L794" i="6"/>
  <c r="M794" i="6"/>
  <c r="N794" i="6"/>
  <c r="O794" i="6"/>
  <c r="P794" i="6"/>
  <c r="Q794" i="6"/>
  <c r="R794" i="6"/>
  <c r="S794" i="6"/>
  <c r="T794" i="6"/>
  <c r="B795" i="6"/>
  <c r="D795" i="6"/>
  <c r="E795" i="6"/>
  <c r="F795" i="6"/>
  <c r="G795" i="6"/>
  <c r="H795" i="6"/>
  <c r="I795" i="6"/>
  <c r="J795" i="6"/>
  <c r="K795" i="6"/>
  <c r="L795" i="6"/>
  <c r="M795" i="6"/>
  <c r="N795" i="6"/>
  <c r="O795" i="6"/>
  <c r="P795" i="6"/>
  <c r="Q795" i="6"/>
  <c r="R795" i="6"/>
  <c r="S795" i="6"/>
  <c r="T795" i="6"/>
  <c r="B796" i="6"/>
  <c r="D796" i="6"/>
  <c r="E796" i="6"/>
  <c r="F796" i="6"/>
  <c r="G796" i="6"/>
  <c r="H796" i="6"/>
  <c r="I796" i="6"/>
  <c r="J796" i="6"/>
  <c r="K796" i="6"/>
  <c r="L796" i="6"/>
  <c r="M796" i="6"/>
  <c r="N796" i="6"/>
  <c r="O796" i="6"/>
  <c r="P796" i="6"/>
  <c r="Q796" i="6"/>
  <c r="R796" i="6"/>
  <c r="S796" i="6"/>
  <c r="T796" i="6"/>
  <c r="B797" i="6"/>
  <c r="D797" i="6"/>
  <c r="E797" i="6"/>
  <c r="F797" i="6"/>
  <c r="G797" i="6"/>
  <c r="H797" i="6"/>
  <c r="I797" i="6"/>
  <c r="J797" i="6"/>
  <c r="K797" i="6"/>
  <c r="L797" i="6"/>
  <c r="M797" i="6"/>
  <c r="N797" i="6"/>
  <c r="O797" i="6"/>
  <c r="P797" i="6"/>
  <c r="Q797" i="6"/>
  <c r="R797" i="6"/>
  <c r="S797" i="6"/>
  <c r="T797" i="6"/>
  <c r="B798" i="6"/>
  <c r="D798" i="6"/>
  <c r="E798" i="6"/>
  <c r="F798" i="6"/>
  <c r="G798" i="6"/>
  <c r="H798" i="6"/>
  <c r="I798" i="6"/>
  <c r="J798" i="6"/>
  <c r="K798" i="6"/>
  <c r="L798" i="6"/>
  <c r="M798" i="6"/>
  <c r="N798" i="6"/>
  <c r="O798" i="6"/>
  <c r="P798" i="6"/>
  <c r="Q798" i="6"/>
  <c r="R798" i="6"/>
  <c r="S798" i="6"/>
  <c r="T798" i="6"/>
  <c r="B799" i="6"/>
  <c r="D799" i="6"/>
  <c r="E799" i="6"/>
  <c r="F799" i="6"/>
  <c r="G799" i="6"/>
  <c r="H799" i="6"/>
  <c r="I799" i="6"/>
  <c r="J799" i="6"/>
  <c r="K799" i="6"/>
  <c r="L799" i="6"/>
  <c r="M799" i="6"/>
  <c r="N799" i="6"/>
  <c r="O799" i="6"/>
  <c r="P799" i="6"/>
  <c r="Q799" i="6"/>
  <c r="R799" i="6"/>
  <c r="S799" i="6"/>
  <c r="T799" i="6"/>
  <c r="B800" i="6"/>
  <c r="D800" i="6"/>
  <c r="E800" i="6"/>
  <c r="F800" i="6"/>
  <c r="G800" i="6"/>
  <c r="H800" i="6"/>
  <c r="I800" i="6"/>
  <c r="J800" i="6"/>
  <c r="K800" i="6"/>
  <c r="L800" i="6"/>
  <c r="M800" i="6"/>
  <c r="N800" i="6"/>
  <c r="O800" i="6"/>
  <c r="P800" i="6"/>
  <c r="Q800" i="6"/>
  <c r="R800" i="6"/>
  <c r="S800" i="6"/>
  <c r="T800" i="6"/>
  <c r="B801" i="6"/>
  <c r="D801" i="6"/>
  <c r="E801" i="6"/>
  <c r="F801" i="6"/>
  <c r="G801" i="6"/>
  <c r="H801" i="6"/>
  <c r="I801" i="6"/>
  <c r="J801" i="6"/>
  <c r="K801" i="6"/>
  <c r="L801" i="6"/>
  <c r="M801" i="6"/>
  <c r="N801" i="6"/>
  <c r="O801" i="6"/>
  <c r="P801" i="6"/>
  <c r="Q801" i="6"/>
  <c r="R801" i="6"/>
  <c r="S801" i="6"/>
  <c r="T801" i="6"/>
  <c r="B802" i="6"/>
  <c r="D802" i="6"/>
  <c r="E802" i="6"/>
  <c r="F802" i="6"/>
  <c r="G802" i="6"/>
  <c r="H802" i="6"/>
  <c r="I802" i="6"/>
  <c r="J802" i="6"/>
  <c r="K802" i="6"/>
  <c r="L802" i="6"/>
  <c r="M802" i="6"/>
  <c r="N802" i="6"/>
  <c r="O802" i="6"/>
  <c r="P802" i="6"/>
  <c r="Q802" i="6"/>
  <c r="R802" i="6"/>
  <c r="S802" i="6"/>
  <c r="T802" i="6"/>
  <c r="B803" i="6"/>
  <c r="D803" i="6"/>
  <c r="E803" i="6"/>
  <c r="F803" i="6"/>
  <c r="G803" i="6"/>
  <c r="H803" i="6"/>
  <c r="I803" i="6"/>
  <c r="J803" i="6"/>
  <c r="K803" i="6"/>
  <c r="L803" i="6"/>
  <c r="M803" i="6"/>
  <c r="N803" i="6"/>
  <c r="O803" i="6"/>
  <c r="P803" i="6"/>
  <c r="Q803" i="6"/>
  <c r="R803" i="6"/>
  <c r="S803" i="6"/>
  <c r="T803" i="6"/>
  <c r="B804" i="6"/>
  <c r="D804" i="6"/>
  <c r="E804" i="6"/>
  <c r="F804" i="6"/>
  <c r="G804" i="6"/>
  <c r="H804" i="6"/>
  <c r="I804" i="6"/>
  <c r="J804" i="6"/>
  <c r="K804" i="6"/>
  <c r="L804" i="6"/>
  <c r="M804" i="6"/>
  <c r="N804" i="6"/>
  <c r="O804" i="6"/>
  <c r="P804" i="6"/>
  <c r="Q804" i="6"/>
  <c r="R804" i="6"/>
  <c r="S804" i="6"/>
  <c r="T804" i="6"/>
  <c r="B805" i="6"/>
  <c r="D805" i="6"/>
  <c r="E805" i="6"/>
  <c r="F805" i="6"/>
  <c r="G805" i="6"/>
  <c r="H805" i="6"/>
  <c r="I805" i="6"/>
  <c r="J805" i="6"/>
  <c r="K805" i="6"/>
  <c r="L805" i="6"/>
  <c r="M805" i="6"/>
  <c r="N805" i="6"/>
  <c r="O805" i="6"/>
  <c r="P805" i="6"/>
  <c r="Q805" i="6"/>
  <c r="R805" i="6"/>
  <c r="S805" i="6"/>
  <c r="T805" i="6"/>
  <c r="B806" i="6"/>
  <c r="D806" i="6"/>
  <c r="E806" i="6"/>
  <c r="F806" i="6"/>
  <c r="G806" i="6"/>
  <c r="H806" i="6"/>
  <c r="I806" i="6"/>
  <c r="J806" i="6"/>
  <c r="K806" i="6"/>
  <c r="L806" i="6"/>
  <c r="M806" i="6"/>
  <c r="N806" i="6"/>
  <c r="O806" i="6"/>
  <c r="P806" i="6"/>
  <c r="Q806" i="6"/>
  <c r="R806" i="6"/>
  <c r="S806" i="6"/>
  <c r="T806" i="6"/>
  <c r="B807" i="6"/>
  <c r="D807" i="6"/>
  <c r="E807" i="6"/>
  <c r="F807" i="6"/>
  <c r="G807" i="6"/>
  <c r="H807" i="6"/>
  <c r="I807" i="6"/>
  <c r="J807" i="6"/>
  <c r="K807" i="6"/>
  <c r="L807" i="6"/>
  <c r="M807" i="6"/>
  <c r="N807" i="6"/>
  <c r="O807" i="6"/>
  <c r="P807" i="6"/>
  <c r="Q807" i="6"/>
  <c r="R807" i="6"/>
  <c r="S807" i="6"/>
  <c r="T807" i="6"/>
  <c r="B808" i="6"/>
  <c r="D808" i="6"/>
  <c r="E808" i="6"/>
  <c r="F808" i="6"/>
  <c r="G808" i="6"/>
  <c r="H808" i="6"/>
  <c r="I808" i="6"/>
  <c r="J808" i="6"/>
  <c r="K808" i="6"/>
  <c r="L808" i="6"/>
  <c r="M808" i="6"/>
  <c r="N808" i="6"/>
  <c r="O808" i="6"/>
  <c r="P808" i="6"/>
  <c r="Q808" i="6"/>
  <c r="R808" i="6"/>
  <c r="S808" i="6"/>
  <c r="T808" i="6"/>
  <c r="B809" i="6"/>
  <c r="D809" i="6"/>
  <c r="E809" i="6"/>
  <c r="F809" i="6"/>
  <c r="G809" i="6"/>
  <c r="H809" i="6"/>
  <c r="I809" i="6"/>
  <c r="J809" i="6"/>
  <c r="K809" i="6"/>
  <c r="L809" i="6"/>
  <c r="M809" i="6"/>
  <c r="N809" i="6"/>
  <c r="O809" i="6"/>
  <c r="P809" i="6"/>
  <c r="Q809" i="6"/>
  <c r="R809" i="6"/>
  <c r="S809" i="6"/>
  <c r="T809" i="6"/>
  <c r="B810" i="6"/>
  <c r="D810" i="6"/>
  <c r="E810" i="6"/>
  <c r="F810" i="6"/>
  <c r="G810" i="6"/>
  <c r="H810" i="6"/>
  <c r="I810" i="6"/>
  <c r="J810" i="6"/>
  <c r="K810" i="6"/>
  <c r="L810" i="6"/>
  <c r="M810" i="6"/>
  <c r="N810" i="6"/>
  <c r="O810" i="6"/>
  <c r="P810" i="6"/>
  <c r="Q810" i="6"/>
  <c r="R810" i="6"/>
  <c r="S810" i="6"/>
  <c r="T810" i="6"/>
  <c r="B811" i="6"/>
  <c r="D811" i="6"/>
  <c r="E811" i="6"/>
  <c r="F811" i="6"/>
  <c r="G811" i="6"/>
  <c r="H811" i="6"/>
  <c r="I811" i="6"/>
  <c r="J811" i="6"/>
  <c r="K811" i="6"/>
  <c r="L811" i="6"/>
  <c r="M811" i="6"/>
  <c r="N811" i="6"/>
  <c r="O811" i="6"/>
  <c r="P811" i="6"/>
  <c r="Q811" i="6"/>
  <c r="R811" i="6"/>
  <c r="S811" i="6"/>
  <c r="T811" i="6"/>
  <c r="B812" i="6"/>
  <c r="D812" i="6"/>
  <c r="E812" i="6"/>
  <c r="F812" i="6"/>
  <c r="G812" i="6"/>
  <c r="H812" i="6"/>
  <c r="I812" i="6"/>
  <c r="J812" i="6"/>
  <c r="K812" i="6"/>
  <c r="L812" i="6"/>
  <c r="M812" i="6"/>
  <c r="N812" i="6"/>
  <c r="O812" i="6"/>
  <c r="P812" i="6"/>
  <c r="Q812" i="6"/>
  <c r="R812" i="6"/>
  <c r="S812" i="6"/>
  <c r="T812" i="6"/>
  <c r="B813" i="6"/>
  <c r="D813" i="6"/>
  <c r="E813" i="6"/>
  <c r="F813" i="6"/>
  <c r="G813" i="6"/>
  <c r="H813" i="6"/>
  <c r="I813" i="6"/>
  <c r="J813" i="6"/>
  <c r="K813" i="6"/>
  <c r="L813" i="6"/>
  <c r="M813" i="6"/>
  <c r="N813" i="6"/>
  <c r="O813" i="6"/>
  <c r="P813" i="6"/>
  <c r="Q813" i="6"/>
  <c r="R813" i="6"/>
  <c r="S813" i="6"/>
  <c r="T813" i="6"/>
  <c r="B814" i="6"/>
  <c r="D814" i="6"/>
  <c r="E814" i="6"/>
  <c r="F814" i="6"/>
  <c r="G814" i="6"/>
  <c r="H814" i="6"/>
  <c r="I814" i="6"/>
  <c r="J814" i="6"/>
  <c r="K814" i="6"/>
  <c r="L814" i="6"/>
  <c r="M814" i="6"/>
  <c r="N814" i="6"/>
  <c r="O814" i="6"/>
  <c r="P814" i="6"/>
  <c r="Q814" i="6"/>
  <c r="R814" i="6"/>
  <c r="S814" i="6"/>
  <c r="T814" i="6"/>
  <c r="B815" i="6"/>
  <c r="D815" i="6"/>
  <c r="E815" i="6"/>
  <c r="F815" i="6"/>
  <c r="G815" i="6"/>
  <c r="H815" i="6"/>
  <c r="I815" i="6"/>
  <c r="J815" i="6"/>
  <c r="K815" i="6"/>
  <c r="L815" i="6"/>
  <c r="M815" i="6"/>
  <c r="N815" i="6"/>
  <c r="O815" i="6"/>
  <c r="P815" i="6"/>
  <c r="Q815" i="6"/>
  <c r="R815" i="6"/>
  <c r="S815" i="6"/>
  <c r="T815" i="6"/>
  <c r="B816" i="6"/>
  <c r="D816" i="6"/>
  <c r="E816" i="6"/>
  <c r="F816" i="6"/>
  <c r="G816" i="6"/>
  <c r="H816" i="6"/>
  <c r="I816" i="6"/>
  <c r="J816" i="6"/>
  <c r="K816" i="6"/>
  <c r="L816" i="6"/>
  <c r="M816" i="6"/>
  <c r="N816" i="6"/>
  <c r="O816" i="6"/>
  <c r="P816" i="6"/>
  <c r="Q816" i="6"/>
  <c r="R816" i="6"/>
  <c r="S816" i="6"/>
  <c r="T816" i="6"/>
  <c r="B817" i="6"/>
  <c r="D817" i="6"/>
  <c r="E817" i="6"/>
  <c r="F817" i="6"/>
  <c r="G817" i="6"/>
  <c r="H817" i="6"/>
  <c r="I817" i="6"/>
  <c r="J817" i="6"/>
  <c r="K817" i="6"/>
  <c r="L817" i="6"/>
  <c r="M817" i="6"/>
  <c r="N817" i="6"/>
  <c r="O817" i="6"/>
  <c r="P817" i="6"/>
  <c r="Q817" i="6"/>
  <c r="R817" i="6"/>
  <c r="S817" i="6"/>
  <c r="T817" i="6"/>
  <c r="B818" i="6"/>
  <c r="D818" i="6"/>
  <c r="E818" i="6"/>
  <c r="F818" i="6"/>
  <c r="G818" i="6"/>
  <c r="H818" i="6"/>
  <c r="I818" i="6"/>
  <c r="J818" i="6"/>
  <c r="K818" i="6"/>
  <c r="L818" i="6"/>
  <c r="M818" i="6"/>
  <c r="N818" i="6"/>
  <c r="O818" i="6"/>
  <c r="P818" i="6"/>
  <c r="Q818" i="6"/>
  <c r="R818" i="6"/>
  <c r="S818" i="6"/>
  <c r="T818" i="6"/>
  <c r="B819" i="6"/>
  <c r="D819" i="6"/>
  <c r="E819" i="6"/>
  <c r="F819" i="6"/>
  <c r="G819" i="6"/>
  <c r="H819" i="6"/>
  <c r="I819" i="6"/>
  <c r="J819" i="6"/>
  <c r="K819" i="6"/>
  <c r="L819" i="6"/>
  <c r="M819" i="6"/>
  <c r="N819" i="6"/>
  <c r="O819" i="6"/>
  <c r="P819" i="6"/>
  <c r="Q819" i="6"/>
  <c r="R819" i="6"/>
  <c r="S819" i="6"/>
  <c r="T819" i="6"/>
  <c r="B820" i="6"/>
  <c r="D820" i="6"/>
  <c r="E820" i="6"/>
  <c r="F820" i="6"/>
  <c r="G820" i="6"/>
  <c r="H820" i="6"/>
  <c r="I820" i="6"/>
  <c r="J820" i="6"/>
  <c r="K820" i="6"/>
  <c r="L820" i="6"/>
  <c r="M820" i="6"/>
  <c r="N820" i="6"/>
  <c r="O820" i="6"/>
  <c r="P820" i="6"/>
  <c r="Q820" i="6"/>
  <c r="R820" i="6"/>
  <c r="S820" i="6"/>
  <c r="T820" i="6"/>
  <c r="B821" i="6"/>
  <c r="D821" i="6"/>
  <c r="E821" i="6"/>
  <c r="F821" i="6"/>
  <c r="G821" i="6"/>
  <c r="H821" i="6"/>
  <c r="I821" i="6"/>
  <c r="J821" i="6"/>
  <c r="K821" i="6"/>
  <c r="L821" i="6"/>
  <c r="M821" i="6"/>
  <c r="N821" i="6"/>
  <c r="O821" i="6"/>
  <c r="P821" i="6"/>
  <c r="Q821" i="6"/>
  <c r="R821" i="6"/>
  <c r="S821" i="6"/>
  <c r="T821" i="6"/>
  <c r="B822" i="6"/>
  <c r="D822" i="6"/>
  <c r="E822" i="6"/>
  <c r="F822" i="6"/>
  <c r="G822" i="6"/>
  <c r="H822" i="6"/>
  <c r="I822" i="6"/>
  <c r="J822" i="6"/>
  <c r="K822" i="6"/>
  <c r="L822" i="6"/>
  <c r="M822" i="6"/>
  <c r="N822" i="6"/>
  <c r="O822" i="6"/>
  <c r="P822" i="6"/>
  <c r="Q822" i="6"/>
  <c r="R822" i="6"/>
  <c r="S822" i="6"/>
  <c r="T822" i="6"/>
  <c r="B823" i="6"/>
  <c r="D823" i="6"/>
  <c r="E823" i="6"/>
  <c r="F823" i="6"/>
  <c r="G823" i="6"/>
  <c r="H823" i="6"/>
  <c r="I823" i="6"/>
  <c r="J823" i="6"/>
  <c r="K823" i="6"/>
  <c r="L823" i="6"/>
  <c r="M823" i="6"/>
  <c r="N823" i="6"/>
  <c r="O823" i="6"/>
  <c r="P823" i="6"/>
  <c r="Q823" i="6"/>
  <c r="R823" i="6"/>
  <c r="S823" i="6"/>
  <c r="T823" i="6"/>
  <c r="B824" i="6"/>
  <c r="D824" i="6"/>
  <c r="E824" i="6"/>
  <c r="F824" i="6"/>
  <c r="G824" i="6"/>
  <c r="H824" i="6"/>
  <c r="I824" i="6"/>
  <c r="J824" i="6"/>
  <c r="K824" i="6"/>
  <c r="L824" i="6"/>
  <c r="M824" i="6"/>
  <c r="N824" i="6"/>
  <c r="O824" i="6"/>
  <c r="P824" i="6"/>
  <c r="Q824" i="6"/>
  <c r="R824" i="6"/>
  <c r="S824" i="6"/>
  <c r="T824" i="6"/>
  <c r="B825" i="6"/>
  <c r="D825" i="6"/>
  <c r="E825" i="6"/>
  <c r="F825" i="6"/>
  <c r="G825" i="6"/>
  <c r="H825" i="6"/>
  <c r="I825" i="6"/>
  <c r="J825" i="6"/>
  <c r="K825" i="6"/>
  <c r="L825" i="6"/>
  <c r="M825" i="6"/>
  <c r="N825" i="6"/>
  <c r="O825" i="6"/>
  <c r="P825" i="6"/>
  <c r="Q825" i="6"/>
  <c r="R825" i="6"/>
  <c r="S825" i="6"/>
  <c r="T825" i="6"/>
  <c r="B826" i="6"/>
  <c r="D826" i="6"/>
  <c r="E826" i="6"/>
  <c r="F826" i="6"/>
  <c r="G826" i="6"/>
  <c r="H826" i="6"/>
  <c r="I826" i="6"/>
  <c r="J826" i="6"/>
  <c r="K826" i="6"/>
  <c r="L826" i="6"/>
  <c r="M826" i="6"/>
  <c r="N826" i="6"/>
  <c r="O826" i="6"/>
  <c r="P826" i="6"/>
  <c r="Q826" i="6"/>
  <c r="R826" i="6"/>
  <c r="S826" i="6"/>
  <c r="T826" i="6"/>
  <c r="B827" i="6"/>
  <c r="D827" i="6"/>
  <c r="E827" i="6"/>
  <c r="F827" i="6"/>
  <c r="G827" i="6"/>
  <c r="H827" i="6"/>
  <c r="I827" i="6"/>
  <c r="J827" i="6"/>
  <c r="K827" i="6"/>
  <c r="L827" i="6"/>
  <c r="M827" i="6"/>
  <c r="N827" i="6"/>
  <c r="O827" i="6"/>
  <c r="P827" i="6"/>
  <c r="Q827" i="6"/>
  <c r="R827" i="6"/>
  <c r="S827" i="6"/>
  <c r="T827" i="6"/>
  <c r="B828" i="6"/>
  <c r="D828" i="6"/>
  <c r="E828" i="6"/>
  <c r="F828" i="6"/>
  <c r="G828" i="6"/>
  <c r="H828" i="6"/>
  <c r="I828" i="6"/>
  <c r="J828" i="6"/>
  <c r="K828" i="6"/>
  <c r="L828" i="6"/>
  <c r="M828" i="6"/>
  <c r="N828" i="6"/>
  <c r="O828" i="6"/>
  <c r="P828" i="6"/>
  <c r="Q828" i="6"/>
  <c r="R828" i="6"/>
  <c r="S828" i="6"/>
  <c r="T828" i="6"/>
  <c r="B829" i="6"/>
  <c r="D829" i="6"/>
  <c r="E829" i="6"/>
  <c r="F829" i="6"/>
  <c r="G829" i="6"/>
  <c r="H829" i="6"/>
  <c r="I829" i="6"/>
  <c r="J829" i="6"/>
  <c r="K829" i="6"/>
  <c r="L829" i="6"/>
  <c r="M829" i="6"/>
  <c r="N829" i="6"/>
  <c r="O829" i="6"/>
  <c r="P829" i="6"/>
  <c r="Q829" i="6"/>
  <c r="R829" i="6"/>
  <c r="S829" i="6"/>
  <c r="T829" i="6"/>
  <c r="B830" i="6"/>
  <c r="D830" i="6"/>
  <c r="E830" i="6"/>
  <c r="F830" i="6"/>
  <c r="G830" i="6"/>
  <c r="H830" i="6"/>
  <c r="I830" i="6"/>
  <c r="J830" i="6"/>
  <c r="K830" i="6"/>
  <c r="L830" i="6"/>
  <c r="M830" i="6"/>
  <c r="N830" i="6"/>
  <c r="O830" i="6"/>
  <c r="P830" i="6"/>
  <c r="Q830" i="6"/>
  <c r="R830" i="6"/>
  <c r="S830" i="6"/>
  <c r="T830" i="6"/>
  <c r="B831" i="6"/>
  <c r="D831" i="6"/>
  <c r="E831" i="6"/>
  <c r="F831" i="6"/>
  <c r="G831" i="6"/>
  <c r="H831" i="6"/>
  <c r="I831" i="6"/>
  <c r="J831" i="6"/>
  <c r="K831" i="6"/>
  <c r="L831" i="6"/>
  <c r="M831" i="6"/>
  <c r="N831" i="6"/>
  <c r="O831" i="6"/>
  <c r="P831" i="6"/>
  <c r="Q831" i="6"/>
  <c r="R831" i="6"/>
  <c r="S831" i="6"/>
  <c r="T831" i="6"/>
  <c r="B832" i="6"/>
  <c r="D832" i="6"/>
  <c r="E832" i="6"/>
  <c r="F832" i="6"/>
  <c r="G832" i="6"/>
  <c r="H832" i="6"/>
  <c r="I832" i="6"/>
  <c r="J832" i="6"/>
  <c r="K832" i="6"/>
  <c r="L832" i="6"/>
  <c r="M832" i="6"/>
  <c r="N832" i="6"/>
  <c r="O832" i="6"/>
  <c r="P832" i="6"/>
  <c r="Q832" i="6"/>
  <c r="R832" i="6"/>
  <c r="S832" i="6"/>
  <c r="T832" i="6"/>
  <c r="B833" i="6"/>
  <c r="D833" i="6"/>
  <c r="E833" i="6"/>
  <c r="F833" i="6"/>
  <c r="G833" i="6"/>
  <c r="H833" i="6"/>
  <c r="I833" i="6"/>
  <c r="J833" i="6"/>
  <c r="K833" i="6"/>
  <c r="L833" i="6"/>
  <c r="M833" i="6"/>
  <c r="N833" i="6"/>
  <c r="O833" i="6"/>
  <c r="P833" i="6"/>
  <c r="Q833" i="6"/>
  <c r="R833" i="6"/>
  <c r="S833" i="6"/>
  <c r="T833" i="6"/>
  <c r="B834" i="6"/>
  <c r="D834" i="6"/>
  <c r="E834" i="6"/>
  <c r="F834" i="6"/>
  <c r="G834" i="6"/>
  <c r="H834" i="6"/>
  <c r="I834" i="6"/>
  <c r="J834" i="6"/>
  <c r="K834" i="6"/>
  <c r="L834" i="6"/>
  <c r="M834" i="6"/>
  <c r="N834" i="6"/>
  <c r="O834" i="6"/>
  <c r="P834" i="6"/>
  <c r="Q834" i="6"/>
  <c r="R834" i="6"/>
  <c r="S834" i="6"/>
  <c r="T834" i="6"/>
  <c r="B835" i="6"/>
  <c r="D835" i="6"/>
  <c r="E835" i="6"/>
  <c r="F835" i="6"/>
  <c r="G835" i="6"/>
  <c r="H835" i="6"/>
  <c r="I835" i="6"/>
  <c r="J835" i="6"/>
  <c r="K835" i="6"/>
  <c r="L835" i="6"/>
  <c r="M835" i="6"/>
  <c r="N835" i="6"/>
  <c r="O835" i="6"/>
  <c r="P835" i="6"/>
  <c r="Q835" i="6"/>
  <c r="R835" i="6"/>
  <c r="S835" i="6"/>
  <c r="T835" i="6"/>
  <c r="B836" i="6"/>
  <c r="D836" i="6"/>
  <c r="E836" i="6"/>
  <c r="F836" i="6"/>
  <c r="G836" i="6"/>
  <c r="H836" i="6"/>
  <c r="I836" i="6"/>
  <c r="J836" i="6"/>
  <c r="K836" i="6"/>
  <c r="L836" i="6"/>
  <c r="M836" i="6"/>
  <c r="N836" i="6"/>
  <c r="O836" i="6"/>
  <c r="P836" i="6"/>
  <c r="Q836" i="6"/>
  <c r="R836" i="6"/>
  <c r="S836" i="6"/>
  <c r="T836" i="6"/>
  <c r="B837" i="6"/>
  <c r="D837" i="6"/>
  <c r="E837" i="6"/>
  <c r="F837" i="6"/>
  <c r="G837" i="6"/>
  <c r="H837" i="6"/>
  <c r="I837" i="6"/>
  <c r="J837" i="6"/>
  <c r="K837" i="6"/>
  <c r="L837" i="6"/>
  <c r="M837" i="6"/>
  <c r="N837" i="6"/>
  <c r="O837" i="6"/>
  <c r="P837" i="6"/>
  <c r="Q837" i="6"/>
  <c r="R837" i="6"/>
  <c r="S837" i="6"/>
  <c r="T837" i="6"/>
  <c r="B838" i="6"/>
  <c r="D838" i="6"/>
  <c r="E838" i="6"/>
  <c r="F838" i="6"/>
  <c r="G838" i="6"/>
  <c r="H838" i="6"/>
  <c r="I838" i="6"/>
  <c r="J838" i="6"/>
  <c r="K838" i="6"/>
  <c r="L838" i="6"/>
  <c r="M838" i="6"/>
  <c r="N838" i="6"/>
  <c r="O838" i="6"/>
  <c r="P838" i="6"/>
  <c r="Q838" i="6"/>
  <c r="R838" i="6"/>
  <c r="S838" i="6"/>
  <c r="T838" i="6"/>
  <c r="B839" i="6"/>
  <c r="D839" i="6"/>
  <c r="E839" i="6"/>
  <c r="F839" i="6"/>
  <c r="G839" i="6"/>
  <c r="H839" i="6"/>
  <c r="I839" i="6"/>
  <c r="J839" i="6"/>
  <c r="K839" i="6"/>
  <c r="L839" i="6"/>
  <c r="M839" i="6"/>
  <c r="N839" i="6"/>
  <c r="O839" i="6"/>
  <c r="P839" i="6"/>
  <c r="Q839" i="6"/>
  <c r="R839" i="6"/>
  <c r="S839" i="6"/>
  <c r="T839" i="6"/>
  <c r="B840" i="6"/>
  <c r="D840" i="6"/>
  <c r="E840" i="6"/>
  <c r="F840" i="6"/>
  <c r="G840" i="6"/>
  <c r="H840" i="6"/>
  <c r="I840" i="6"/>
  <c r="J840" i="6"/>
  <c r="K840" i="6"/>
  <c r="L840" i="6"/>
  <c r="M840" i="6"/>
  <c r="N840" i="6"/>
  <c r="O840" i="6"/>
  <c r="P840" i="6"/>
  <c r="Q840" i="6"/>
  <c r="R840" i="6"/>
  <c r="S840" i="6"/>
  <c r="T840" i="6"/>
  <c r="B841" i="6"/>
  <c r="D841" i="6"/>
  <c r="E841" i="6"/>
  <c r="F841" i="6"/>
  <c r="G841" i="6"/>
  <c r="H841" i="6"/>
  <c r="I841" i="6"/>
  <c r="J841" i="6"/>
  <c r="K841" i="6"/>
  <c r="L841" i="6"/>
  <c r="M841" i="6"/>
  <c r="N841" i="6"/>
  <c r="O841" i="6"/>
  <c r="P841" i="6"/>
  <c r="Q841" i="6"/>
  <c r="R841" i="6"/>
  <c r="S841" i="6"/>
  <c r="T841" i="6"/>
  <c r="B842" i="6"/>
  <c r="D842" i="6"/>
  <c r="E842" i="6"/>
  <c r="F842" i="6"/>
  <c r="G842" i="6"/>
  <c r="H842" i="6"/>
  <c r="I842" i="6"/>
  <c r="J842" i="6"/>
  <c r="K842" i="6"/>
  <c r="L842" i="6"/>
  <c r="M842" i="6"/>
  <c r="N842" i="6"/>
  <c r="O842" i="6"/>
  <c r="P842" i="6"/>
  <c r="Q842" i="6"/>
  <c r="R842" i="6"/>
  <c r="S842" i="6"/>
  <c r="T842" i="6"/>
  <c r="B843" i="6"/>
  <c r="D843" i="6"/>
  <c r="E843" i="6"/>
  <c r="F843" i="6"/>
  <c r="G843" i="6"/>
  <c r="H843" i="6"/>
  <c r="I843" i="6"/>
  <c r="J843" i="6"/>
  <c r="K843" i="6"/>
  <c r="L843" i="6"/>
  <c r="M843" i="6"/>
  <c r="N843" i="6"/>
  <c r="O843" i="6"/>
  <c r="P843" i="6"/>
  <c r="Q843" i="6"/>
  <c r="R843" i="6"/>
  <c r="S843" i="6"/>
  <c r="T843" i="6"/>
  <c r="B844" i="6"/>
  <c r="D844" i="6"/>
  <c r="E844" i="6"/>
  <c r="F844" i="6"/>
  <c r="G844" i="6"/>
  <c r="H844" i="6"/>
  <c r="I844" i="6"/>
  <c r="J844" i="6"/>
  <c r="K844" i="6"/>
  <c r="L844" i="6"/>
  <c r="M844" i="6"/>
  <c r="N844" i="6"/>
  <c r="O844" i="6"/>
  <c r="P844" i="6"/>
  <c r="Q844" i="6"/>
  <c r="R844" i="6"/>
  <c r="S844" i="6"/>
  <c r="T844" i="6"/>
  <c r="B845" i="6"/>
  <c r="D845" i="6"/>
  <c r="E845" i="6"/>
  <c r="F845" i="6"/>
  <c r="G845" i="6"/>
  <c r="H845" i="6"/>
  <c r="I845" i="6"/>
  <c r="J845" i="6"/>
  <c r="K845" i="6"/>
  <c r="L845" i="6"/>
  <c r="M845" i="6"/>
  <c r="N845" i="6"/>
  <c r="O845" i="6"/>
  <c r="P845" i="6"/>
  <c r="Q845" i="6"/>
  <c r="R845" i="6"/>
  <c r="S845" i="6"/>
  <c r="T845" i="6"/>
  <c r="B846" i="6"/>
  <c r="D846" i="6"/>
  <c r="E846" i="6"/>
  <c r="F846" i="6"/>
  <c r="G846" i="6"/>
  <c r="H846" i="6"/>
  <c r="I846" i="6"/>
  <c r="J846" i="6"/>
  <c r="K846" i="6"/>
  <c r="L846" i="6"/>
  <c r="M846" i="6"/>
  <c r="N846" i="6"/>
  <c r="O846" i="6"/>
  <c r="P846" i="6"/>
  <c r="Q846" i="6"/>
  <c r="R846" i="6"/>
  <c r="S846" i="6"/>
  <c r="T846" i="6"/>
  <c r="B847" i="6"/>
  <c r="D847" i="6"/>
  <c r="E847" i="6"/>
  <c r="F847" i="6"/>
  <c r="G847" i="6"/>
  <c r="H847" i="6"/>
  <c r="I847" i="6"/>
  <c r="J847" i="6"/>
  <c r="K847" i="6"/>
  <c r="L847" i="6"/>
  <c r="M847" i="6"/>
  <c r="N847" i="6"/>
  <c r="O847" i="6"/>
  <c r="P847" i="6"/>
  <c r="Q847" i="6"/>
  <c r="R847" i="6"/>
  <c r="S847" i="6"/>
  <c r="T847" i="6"/>
  <c r="B848" i="6"/>
  <c r="D848" i="6"/>
  <c r="E848" i="6"/>
  <c r="F848" i="6"/>
  <c r="G848" i="6"/>
  <c r="H848" i="6"/>
  <c r="I848" i="6"/>
  <c r="J848" i="6"/>
  <c r="K848" i="6"/>
  <c r="L848" i="6"/>
  <c r="M848" i="6"/>
  <c r="N848" i="6"/>
  <c r="O848" i="6"/>
  <c r="P848" i="6"/>
  <c r="Q848" i="6"/>
  <c r="R848" i="6"/>
  <c r="S848" i="6"/>
  <c r="T848" i="6"/>
  <c r="B849" i="6"/>
  <c r="D849" i="6"/>
  <c r="E849" i="6"/>
  <c r="F849" i="6"/>
  <c r="G849" i="6"/>
  <c r="H849" i="6"/>
  <c r="I849" i="6"/>
  <c r="J849" i="6"/>
  <c r="K849" i="6"/>
  <c r="L849" i="6"/>
  <c r="M849" i="6"/>
  <c r="N849" i="6"/>
  <c r="O849" i="6"/>
  <c r="P849" i="6"/>
  <c r="Q849" i="6"/>
  <c r="R849" i="6"/>
  <c r="S849" i="6"/>
  <c r="T849" i="6"/>
  <c r="B850" i="6"/>
  <c r="D850" i="6"/>
  <c r="E850" i="6"/>
  <c r="F850" i="6"/>
  <c r="G850" i="6"/>
  <c r="H850" i="6"/>
  <c r="I850" i="6"/>
  <c r="J850" i="6"/>
  <c r="K850" i="6"/>
  <c r="L850" i="6"/>
  <c r="M850" i="6"/>
  <c r="N850" i="6"/>
  <c r="O850" i="6"/>
  <c r="P850" i="6"/>
  <c r="Q850" i="6"/>
  <c r="R850" i="6"/>
  <c r="S850" i="6"/>
  <c r="T850" i="6"/>
  <c r="B851" i="6"/>
  <c r="D851" i="6"/>
  <c r="E851" i="6"/>
  <c r="F851" i="6"/>
  <c r="G851" i="6"/>
  <c r="H851" i="6"/>
  <c r="I851" i="6"/>
  <c r="J851" i="6"/>
  <c r="K851" i="6"/>
  <c r="L851" i="6"/>
  <c r="M851" i="6"/>
  <c r="N851" i="6"/>
  <c r="O851" i="6"/>
  <c r="P851" i="6"/>
  <c r="Q851" i="6"/>
  <c r="R851" i="6"/>
  <c r="S851" i="6"/>
  <c r="T851" i="6"/>
  <c r="B852" i="6"/>
  <c r="D852" i="6"/>
  <c r="E852" i="6"/>
  <c r="F852" i="6"/>
  <c r="G852" i="6"/>
  <c r="H852" i="6"/>
  <c r="I852" i="6"/>
  <c r="J852" i="6"/>
  <c r="K852" i="6"/>
  <c r="L852" i="6"/>
  <c r="M852" i="6"/>
  <c r="N852" i="6"/>
  <c r="O852" i="6"/>
  <c r="P852" i="6"/>
  <c r="Q852" i="6"/>
  <c r="R852" i="6"/>
  <c r="S852" i="6"/>
  <c r="T852" i="6"/>
  <c r="B853" i="6"/>
  <c r="D853" i="6"/>
  <c r="E853" i="6"/>
  <c r="F853" i="6"/>
  <c r="G853" i="6"/>
  <c r="H853" i="6"/>
  <c r="I853" i="6"/>
  <c r="J853" i="6"/>
  <c r="K853" i="6"/>
  <c r="L853" i="6"/>
  <c r="M853" i="6"/>
  <c r="N853" i="6"/>
  <c r="O853" i="6"/>
  <c r="P853" i="6"/>
  <c r="Q853" i="6"/>
  <c r="R853" i="6"/>
  <c r="S853" i="6"/>
  <c r="T853" i="6"/>
  <c r="B854" i="6"/>
  <c r="D854" i="6"/>
  <c r="E854" i="6"/>
  <c r="F854" i="6"/>
  <c r="G854" i="6"/>
  <c r="H854" i="6"/>
  <c r="I854" i="6"/>
  <c r="J854" i="6"/>
  <c r="K854" i="6"/>
  <c r="L854" i="6"/>
  <c r="M854" i="6"/>
  <c r="N854" i="6"/>
  <c r="O854" i="6"/>
  <c r="P854" i="6"/>
  <c r="Q854" i="6"/>
  <c r="R854" i="6"/>
  <c r="S854" i="6"/>
  <c r="T854" i="6"/>
  <c r="B855" i="6"/>
  <c r="D855" i="6"/>
  <c r="E855" i="6"/>
  <c r="F855" i="6"/>
  <c r="G855" i="6"/>
  <c r="H855" i="6"/>
  <c r="I855" i="6"/>
  <c r="J855" i="6"/>
  <c r="K855" i="6"/>
  <c r="L855" i="6"/>
  <c r="M855" i="6"/>
  <c r="N855" i="6"/>
  <c r="O855" i="6"/>
  <c r="P855" i="6"/>
  <c r="Q855" i="6"/>
  <c r="R855" i="6"/>
  <c r="S855" i="6"/>
  <c r="T855" i="6"/>
  <c r="B856" i="6"/>
  <c r="D856" i="6"/>
  <c r="E856" i="6"/>
  <c r="F856" i="6"/>
  <c r="G856" i="6"/>
  <c r="H856" i="6"/>
  <c r="I856" i="6"/>
  <c r="J856" i="6"/>
  <c r="K856" i="6"/>
  <c r="L856" i="6"/>
  <c r="M856" i="6"/>
  <c r="N856" i="6"/>
  <c r="O856" i="6"/>
  <c r="P856" i="6"/>
  <c r="Q856" i="6"/>
  <c r="R856" i="6"/>
  <c r="S856" i="6"/>
  <c r="T856" i="6"/>
  <c r="B857" i="6"/>
  <c r="D857" i="6"/>
  <c r="E857" i="6"/>
  <c r="F857" i="6"/>
  <c r="G857" i="6"/>
  <c r="H857" i="6"/>
  <c r="I857" i="6"/>
  <c r="J857" i="6"/>
  <c r="K857" i="6"/>
  <c r="L857" i="6"/>
  <c r="M857" i="6"/>
  <c r="N857" i="6"/>
  <c r="O857" i="6"/>
  <c r="P857" i="6"/>
  <c r="Q857" i="6"/>
  <c r="R857" i="6"/>
  <c r="S857" i="6"/>
  <c r="T857" i="6"/>
  <c r="B858" i="6"/>
  <c r="D858" i="6"/>
  <c r="E858" i="6"/>
  <c r="F858" i="6"/>
  <c r="G858" i="6"/>
  <c r="H858" i="6"/>
  <c r="I858" i="6"/>
  <c r="J858" i="6"/>
  <c r="K858" i="6"/>
  <c r="L858" i="6"/>
  <c r="M858" i="6"/>
  <c r="N858" i="6"/>
  <c r="O858" i="6"/>
  <c r="P858" i="6"/>
  <c r="Q858" i="6"/>
  <c r="R858" i="6"/>
  <c r="S858" i="6"/>
  <c r="T858" i="6"/>
  <c r="B859" i="6"/>
  <c r="D859" i="6"/>
  <c r="E859" i="6"/>
  <c r="F859" i="6"/>
  <c r="G859" i="6"/>
  <c r="H859" i="6"/>
  <c r="I859" i="6"/>
  <c r="J859" i="6"/>
  <c r="K859" i="6"/>
  <c r="L859" i="6"/>
  <c r="M859" i="6"/>
  <c r="N859" i="6"/>
  <c r="O859" i="6"/>
  <c r="P859" i="6"/>
  <c r="Q859" i="6"/>
  <c r="R859" i="6"/>
  <c r="S859" i="6"/>
  <c r="T859" i="6"/>
  <c r="B860" i="6"/>
  <c r="D860" i="6"/>
  <c r="E860" i="6"/>
  <c r="F860" i="6"/>
  <c r="G860" i="6"/>
  <c r="H860" i="6"/>
  <c r="I860" i="6"/>
  <c r="J860" i="6"/>
  <c r="K860" i="6"/>
  <c r="L860" i="6"/>
  <c r="M860" i="6"/>
  <c r="N860" i="6"/>
  <c r="O860" i="6"/>
  <c r="P860" i="6"/>
  <c r="Q860" i="6"/>
  <c r="R860" i="6"/>
  <c r="S860" i="6"/>
  <c r="T860" i="6"/>
  <c r="B861" i="6"/>
  <c r="D861" i="6"/>
  <c r="E861" i="6"/>
  <c r="F861" i="6"/>
  <c r="G861" i="6"/>
  <c r="H861" i="6"/>
  <c r="I861" i="6"/>
  <c r="J861" i="6"/>
  <c r="K861" i="6"/>
  <c r="L861" i="6"/>
  <c r="M861" i="6"/>
  <c r="N861" i="6"/>
  <c r="O861" i="6"/>
  <c r="P861" i="6"/>
  <c r="Q861" i="6"/>
  <c r="R861" i="6"/>
  <c r="S861" i="6"/>
  <c r="T861" i="6"/>
  <c r="B862" i="6"/>
  <c r="D862" i="6"/>
  <c r="E862" i="6"/>
  <c r="F862" i="6"/>
  <c r="G862" i="6"/>
  <c r="H862" i="6"/>
  <c r="I862" i="6"/>
  <c r="J862" i="6"/>
  <c r="K862" i="6"/>
  <c r="L862" i="6"/>
  <c r="M862" i="6"/>
  <c r="N862" i="6"/>
  <c r="O862" i="6"/>
  <c r="P862" i="6"/>
  <c r="Q862" i="6"/>
  <c r="R862" i="6"/>
  <c r="S862" i="6"/>
  <c r="T862" i="6"/>
  <c r="B863" i="6"/>
  <c r="D863" i="6"/>
  <c r="E863" i="6"/>
  <c r="F863" i="6"/>
  <c r="G863" i="6"/>
  <c r="H863" i="6"/>
  <c r="I863" i="6"/>
  <c r="J863" i="6"/>
  <c r="K863" i="6"/>
  <c r="L863" i="6"/>
  <c r="M863" i="6"/>
  <c r="N863" i="6"/>
  <c r="O863" i="6"/>
  <c r="P863" i="6"/>
  <c r="Q863" i="6"/>
  <c r="R863" i="6"/>
  <c r="S863" i="6"/>
  <c r="T863" i="6"/>
  <c r="B864" i="6"/>
  <c r="D864" i="6"/>
  <c r="E864" i="6"/>
  <c r="F864" i="6"/>
  <c r="G864" i="6"/>
  <c r="H864" i="6"/>
  <c r="I864" i="6"/>
  <c r="J864" i="6"/>
  <c r="K864" i="6"/>
  <c r="L864" i="6"/>
  <c r="M864" i="6"/>
  <c r="N864" i="6"/>
  <c r="O864" i="6"/>
  <c r="P864" i="6"/>
  <c r="Q864" i="6"/>
  <c r="R864" i="6"/>
  <c r="S864" i="6"/>
  <c r="T864" i="6"/>
  <c r="B865" i="6"/>
  <c r="D865" i="6"/>
  <c r="E865" i="6"/>
  <c r="F865" i="6"/>
  <c r="G865" i="6"/>
  <c r="H865" i="6"/>
  <c r="I865" i="6"/>
  <c r="J865" i="6"/>
  <c r="K865" i="6"/>
  <c r="L865" i="6"/>
  <c r="M865" i="6"/>
  <c r="N865" i="6"/>
  <c r="O865" i="6"/>
  <c r="P865" i="6"/>
  <c r="Q865" i="6"/>
  <c r="R865" i="6"/>
  <c r="S865" i="6"/>
  <c r="T865" i="6"/>
  <c r="B866" i="6"/>
  <c r="D866" i="6"/>
  <c r="E866" i="6"/>
  <c r="F866" i="6"/>
  <c r="G866" i="6"/>
  <c r="H866" i="6"/>
  <c r="I866" i="6"/>
  <c r="J866" i="6"/>
  <c r="K866" i="6"/>
  <c r="L866" i="6"/>
  <c r="M866" i="6"/>
  <c r="N866" i="6"/>
  <c r="O866" i="6"/>
  <c r="P866" i="6"/>
  <c r="Q866" i="6"/>
  <c r="R866" i="6"/>
  <c r="S866" i="6"/>
  <c r="T866" i="6"/>
  <c r="B867" i="6"/>
  <c r="D867" i="6"/>
  <c r="E867" i="6"/>
  <c r="F867" i="6"/>
  <c r="G867" i="6"/>
  <c r="H867" i="6"/>
  <c r="I867" i="6"/>
  <c r="J867" i="6"/>
  <c r="K867" i="6"/>
  <c r="L867" i="6"/>
  <c r="M867" i="6"/>
  <c r="N867" i="6"/>
  <c r="O867" i="6"/>
  <c r="P867" i="6"/>
  <c r="Q867" i="6"/>
  <c r="R867" i="6"/>
  <c r="S867" i="6"/>
  <c r="T867" i="6"/>
  <c r="B868" i="6"/>
  <c r="D868" i="6"/>
  <c r="E868" i="6"/>
  <c r="F868" i="6"/>
  <c r="G868" i="6"/>
  <c r="H868" i="6"/>
  <c r="I868" i="6"/>
  <c r="J868" i="6"/>
  <c r="K868" i="6"/>
  <c r="L868" i="6"/>
  <c r="M868" i="6"/>
  <c r="N868" i="6"/>
  <c r="O868" i="6"/>
  <c r="P868" i="6"/>
  <c r="Q868" i="6"/>
  <c r="R868" i="6"/>
  <c r="S868" i="6"/>
  <c r="T868" i="6"/>
  <c r="B869" i="6"/>
  <c r="D869" i="6"/>
  <c r="E869" i="6"/>
  <c r="F869" i="6"/>
  <c r="G869" i="6"/>
  <c r="H869" i="6"/>
  <c r="I869" i="6"/>
  <c r="J869" i="6"/>
  <c r="K869" i="6"/>
  <c r="L869" i="6"/>
  <c r="M869" i="6"/>
  <c r="N869" i="6"/>
  <c r="O869" i="6"/>
  <c r="P869" i="6"/>
  <c r="Q869" i="6"/>
  <c r="R869" i="6"/>
  <c r="S869" i="6"/>
  <c r="T869" i="6"/>
  <c r="B870" i="6"/>
  <c r="D870" i="6"/>
  <c r="E870" i="6"/>
  <c r="F870" i="6"/>
  <c r="G870" i="6"/>
  <c r="H870" i="6"/>
  <c r="I870" i="6"/>
  <c r="J870" i="6"/>
  <c r="K870" i="6"/>
  <c r="L870" i="6"/>
  <c r="M870" i="6"/>
  <c r="N870" i="6"/>
  <c r="O870" i="6"/>
  <c r="P870" i="6"/>
  <c r="Q870" i="6"/>
  <c r="R870" i="6"/>
  <c r="S870" i="6"/>
  <c r="T870" i="6"/>
  <c r="B871" i="6"/>
  <c r="D871" i="6"/>
  <c r="E871" i="6"/>
  <c r="F871" i="6"/>
  <c r="G871" i="6"/>
  <c r="H871" i="6"/>
  <c r="I871" i="6"/>
  <c r="J871" i="6"/>
  <c r="K871" i="6"/>
  <c r="L871" i="6"/>
  <c r="M871" i="6"/>
  <c r="N871" i="6"/>
  <c r="O871" i="6"/>
  <c r="P871" i="6"/>
  <c r="Q871" i="6"/>
  <c r="R871" i="6"/>
  <c r="S871" i="6"/>
  <c r="T871" i="6"/>
  <c r="B872" i="6"/>
  <c r="D872" i="6"/>
  <c r="E872" i="6"/>
  <c r="F872" i="6"/>
  <c r="G872" i="6"/>
  <c r="H872" i="6"/>
  <c r="I872" i="6"/>
  <c r="J872" i="6"/>
  <c r="K872" i="6"/>
  <c r="L872" i="6"/>
  <c r="M872" i="6"/>
  <c r="N872" i="6"/>
  <c r="O872" i="6"/>
  <c r="P872" i="6"/>
  <c r="Q872" i="6"/>
  <c r="R872" i="6"/>
  <c r="S872" i="6"/>
  <c r="T872" i="6"/>
  <c r="B873" i="6"/>
  <c r="D873" i="6"/>
  <c r="E873" i="6"/>
  <c r="F873" i="6"/>
  <c r="G873" i="6"/>
  <c r="H873" i="6"/>
  <c r="I873" i="6"/>
  <c r="J873" i="6"/>
  <c r="K873" i="6"/>
  <c r="L873" i="6"/>
  <c r="M873" i="6"/>
  <c r="N873" i="6"/>
  <c r="O873" i="6"/>
  <c r="P873" i="6"/>
  <c r="Q873" i="6"/>
  <c r="R873" i="6"/>
  <c r="S873" i="6"/>
  <c r="T873" i="6"/>
  <c r="B874" i="6"/>
  <c r="D874" i="6"/>
  <c r="E874" i="6"/>
  <c r="F874" i="6"/>
  <c r="G874" i="6"/>
  <c r="H874" i="6"/>
  <c r="I874" i="6"/>
  <c r="J874" i="6"/>
  <c r="K874" i="6"/>
  <c r="L874" i="6"/>
  <c r="M874" i="6"/>
  <c r="N874" i="6"/>
  <c r="O874" i="6"/>
  <c r="P874" i="6"/>
  <c r="Q874" i="6"/>
  <c r="R874" i="6"/>
  <c r="S874" i="6"/>
  <c r="T874" i="6"/>
  <c r="B875" i="6"/>
  <c r="D875" i="6"/>
  <c r="E875" i="6"/>
  <c r="F875" i="6"/>
  <c r="G875" i="6"/>
  <c r="H875" i="6"/>
  <c r="I875" i="6"/>
  <c r="J875" i="6"/>
  <c r="K875" i="6"/>
  <c r="L875" i="6"/>
  <c r="M875" i="6"/>
  <c r="N875" i="6"/>
  <c r="O875" i="6"/>
  <c r="P875" i="6"/>
  <c r="Q875" i="6"/>
  <c r="R875" i="6"/>
  <c r="S875" i="6"/>
  <c r="T875" i="6"/>
  <c r="B876" i="6"/>
  <c r="D876" i="6"/>
  <c r="E876" i="6"/>
  <c r="F876" i="6"/>
  <c r="G876" i="6"/>
  <c r="H876" i="6"/>
  <c r="I876" i="6"/>
  <c r="J876" i="6"/>
  <c r="K876" i="6"/>
  <c r="L876" i="6"/>
  <c r="M876" i="6"/>
  <c r="N876" i="6"/>
  <c r="O876" i="6"/>
  <c r="P876" i="6"/>
  <c r="Q876" i="6"/>
  <c r="R876" i="6"/>
  <c r="S876" i="6"/>
  <c r="T876" i="6"/>
  <c r="B877" i="6"/>
  <c r="D877" i="6"/>
  <c r="E877" i="6"/>
  <c r="F877" i="6"/>
  <c r="G877" i="6"/>
  <c r="H877" i="6"/>
  <c r="I877" i="6"/>
  <c r="J877" i="6"/>
  <c r="K877" i="6"/>
  <c r="L877" i="6"/>
  <c r="M877" i="6"/>
  <c r="N877" i="6"/>
  <c r="O877" i="6"/>
  <c r="P877" i="6"/>
  <c r="Q877" i="6"/>
  <c r="R877" i="6"/>
  <c r="S877" i="6"/>
  <c r="T877" i="6"/>
  <c r="B878" i="6"/>
  <c r="D878" i="6"/>
  <c r="E878" i="6"/>
  <c r="F878" i="6"/>
  <c r="G878" i="6"/>
  <c r="H878" i="6"/>
  <c r="I878" i="6"/>
  <c r="J878" i="6"/>
  <c r="K878" i="6"/>
  <c r="L878" i="6"/>
  <c r="M878" i="6"/>
  <c r="N878" i="6"/>
  <c r="O878" i="6"/>
  <c r="P878" i="6"/>
  <c r="Q878" i="6"/>
  <c r="R878" i="6"/>
  <c r="S878" i="6"/>
  <c r="T878" i="6"/>
  <c r="B879" i="6"/>
  <c r="D879" i="6"/>
  <c r="E879" i="6"/>
  <c r="F879" i="6"/>
  <c r="G879" i="6"/>
  <c r="H879" i="6"/>
  <c r="I879" i="6"/>
  <c r="J879" i="6"/>
  <c r="K879" i="6"/>
  <c r="L879" i="6"/>
  <c r="M879" i="6"/>
  <c r="N879" i="6"/>
  <c r="O879" i="6"/>
  <c r="P879" i="6"/>
  <c r="Q879" i="6"/>
  <c r="R879" i="6"/>
  <c r="S879" i="6"/>
  <c r="T879" i="6"/>
  <c r="B880" i="6"/>
  <c r="D880" i="6"/>
  <c r="E880" i="6"/>
  <c r="F880" i="6"/>
  <c r="G880" i="6"/>
  <c r="H880" i="6"/>
  <c r="I880" i="6"/>
  <c r="J880" i="6"/>
  <c r="K880" i="6"/>
  <c r="L880" i="6"/>
  <c r="M880" i="6"/>
  <c r="N880" i="6"/>
  <c r="O880" i="6"/>
  <c r="P880" i="6"/>
  <c r="Q880" i="6"/>
  <c r="R880" i="6"/>
  <c r="S880" i="6"/>
  <c r="T880" i="6"/>
  <c r="B881" i="6"/>
  <c r="D881" i="6"/>
  <c r="E881" i="6"/>
  <c r="F881" i="6"/>
  <c r="G881" i="6"/>
  <c r="H881" i="6"/>
  <c r="I881" i="6"/>
  <c r="J881" i="6"/>
  <c r="K881" i="6"/>
  <c r="L881" i="6"/>
  <c r="M881" i="6"/>
  <c r="N881" i="6"/>
  <c r="O881" i="6"/>
  <c r="P881" i="6"/>
  <c r="Q881" i="6"/>
  <c r="R881" i="6"/>
  <c r="S881" i="6"/>
  <c r="T881" i="6"/>
  <c r="B882" i="6"/>
  <c r="D882" i="6"/>
  <c r="E882" i="6"/>
  <c r="F882" i="6"/>
  <c r="G882" i="6"/>
  <c r="H882" i="6"/>
  <c r="I882" i="6"/>
  <c r="J882" i="6"/>
  <c r="K882" i="6"/>
  <c r="L882" i="6"/>
  <c r="M882" i="6"/>
  <c r="N882" i="6"/>
  <c r="O882" i="6"/>
  <c r="P882" i="6"/>
  <c r="Q882" i="6"/>
  <c r="R882" i="6"/>
  <c r="S882" i="6"/>
  <c r="T882" i="6"/>
  <c r="B883" i="6"/>
  <c r="D883" i="6"/>
  <c r="E883" i="6"/>
  <c r="F883" i="6"/>
  <c r="G883" i="6"/>
  <c r="H883" i="6"/>
  <c r="I883" i="6"/>
  <c r="J883" i="6"/>
  <c r="K883" i="6"/>
  <c r="L883" i="6"/>
  <c r="M883" i="6"/>
  <c r="N883" i="6"/>
  <c r="O883" i="6"/>
  <c r="P883" i="6"/>
  <c r="Q883" i="6"/>
  <c r="R883" i="6"/>
  <c r="S883" i="6"/>
  <c r="T883" i="6"/>
  <c r="B884" i="6"/>
  <c r="D884" i="6"/>
  <c r="E884" i="6"/>
  <c r="F884" i="6"/>
  <c r="G884" i="6"/>
  <c r="H884" i="6"/>
  <c r="I884" i="6"/>
  <c r="J884" i="6"/>
  <c r="K884" i="6"/>
  <c r="L884" i="6"/>
  <c r="M884" i="6"/>
  <c r="N884" i="6"/>
  <c r="O884" i="6"/>
  <c r="P884" i="6"/>
  <c r="Q884" i="6"/>
  <c r="R884" i="6"/>
  <c r="S884" i="6"/>
  <c r="T884" i="6"/>
  <c r="B885" i="6"/>
  <c r="D885" i="6"/>
  <c r="E885" i="6"/>
  <c r="F885" i="6"/>
  <c r="G885" i="6"/>
  <c r="H885" i="6"/>
  <c r="I885" i="6"/>
  <c r="J885" i="6"/>
  <c r="K885" i="6"/>
  <c r="L885" i="6"/>
  <c r="M885" i="6"/>
  <c r="N885" i="6"/>
  <c r="O885" i="6"/>
  <c r="P885" i="6"/>
  <c r="Q885" i="6"/>
  <c r="R885" i="6"/>
  <c r="S885" i="6"/>
  <c r="T885" i="6"/>
  <c r="B886" i="6"/>
  <c r="D886" i="6"/>
  <c r="E886" i="6"/>
  <c r="F886" i="6"/>
  <c r="G886" i="6"/>
  <c r="H886" i="6"/>
  <c r="I886" i="6"/>
  <c r="J886" i="6"/>
  <c r="K886" i="6"/>
  <c r="L886" i="6"/>
  <c r="M886" i="6"/>
  <c r="N886" i="6"/>
  <c r="O886" i="6"/>
  <c r="P886" i="6"/>
  <c r="Q886" i="6"/>
  <c r="R886" i="6"/>
  <c r="S886" i="6"/>
  <c r="T886" i="6"/>
  <c r="B887" i="6"/>
  <c r="D887" i="6"/>
  <c r="E887" i="6"/>
  <c r="F887" i="6"/>
  <c r="G887" i="6"/>
  <c r="H887" i="6"/>
  <c r="I887" i="6"/>
  <c r="J887" i="6"/>
  <c r="K887" i="6"/>
  <c r="L887" i="6"/>
  <c r="M887" i="6"/>
  <c r="N887" i="6"/>
  <c r="O887" i="6"/>
  <c r="P887" i="6"/>
  <c r="Q887" i="6"/>
  <c r="R887" i="6"/>
  <c r="S887" i="6"/>
  <c r="T887" i="6"/>
  <c r="B888" i="6"/>
  <c r="D888" i="6"/>
  <c r="E888" i="6"/>
  <c r="F888" i="6"/>
  <c r="G888" i="6"/>
  <c r="H888" i="6"/>
  <c r="I888" i="6"/>
  <c r="J888" i="6"/>
  <c r="K888" i="6"/>
  <c r="L888" i="6"/>
  <c r="M888" i="6"/>
  <c r="N888" i="6"/>
  <c r="O888" i="6"/>
  <c r="P888" i="6"/>
  <c r="Q888" i="6"/>
  <c r="R888" i="6"/>
  <c r="S888" i="6"/>
  <c r="T888" i="6"/>
  <c r="B889" i="6"/>
  <c r="D889" i="6"/>
  <c r="E889" i="6"/>
  <c r="F889" i="6"/>
  <c r="G889" i="6"/>
  <c r="H889" i="6"/>
  <c r="I889" i="6"/>
  <c r="J889" i="6"/>
  <c r="K889" i="6"/>
  <c r="L889" i="6"/>
  <c r="M889" i="6"/>
  <c r="N889" i="6"/>
  <c r="O889" i="6"/>
  <c r="P889" i="6"/>
  <c r="Q889" i="6"/>
  <c r="R889" i="6"/>
  <c r="S889" i="6"/>
  <c r="T889" i="6"/>
  <c r="B890" i="6"/>
  <c r="D890" i="6"/>
  <c r="E890" i="6"/>
  <c r="F890" i="6"/>
  <c r="G890" i="6"/>
  <c r="H890" i="6"/>
  <c r="I890" i="6"/>
  <c r="J890" i="6"/>
  <c r="K890" i="6"/>
  <c r="L890" i="6"/>
  <c r="M890" i="6"/>
  <c r="N890" i="6"/>
  <c r="O890" i="6"/>
  <c r="P890" i="6"/>
  <c r="Q890" i="6"/>
  <c r="R890" i="6"/>
  <c r="S890" i="6"/>
  <c r="T890" i="6"/>
  <c r="B891" i="6"/>
  <c r="D891" i="6"/>
  <c r="E891" i="6"/>
  <c r="F891" i="6"/>
  <c r="G891" i="6"/>
  <c r="H891" i="6"/>
  <c r="I891" i="6"/>
  <c r="J891" i="6"/>
  <c r="K891" i="6"/>
  <c r="L891" i="6"/>
  <c r="M891" i="6"/>
  <c r="N891" i="6"/>
  <c r="O891" i="6"/>
  <c r="P891" i="6"/>
  <c r="Q891" i="6"/>
  <c r="R891" i="6"/>
  <c r="S891" i="6"/>
  <c r="T891" i="6"/>
  <c r="B892" i="6"/>
  <c r="D892" i="6"/>
  <c r="E892" i="6"/>
  <c r="F892" i="6"/>
  <c r="G892" i="6"/>
  <c r="H892" i="6"/>
  <c r="I892" i="6"/>
  <c r="J892" i="6"/>
  <c r="K892" i="6"/>
  <c r="L892" i="6"/>
  <c r="M892" i="6"/>
  <c r="N892" i="6"/>
  <c r="O892" i="6"/>
  <c r="P892" i="6"/>
  <c r="Q892" i="6"/>
  <c r="R892" i="6"/>
  <c r="S892" i="6"/>
  <c r="T892" i="6"/>
  <c r="B893" i="6"/>
  <c r="D893" i="6"/>
  <c r="E893" i="6"/>
  <c r="F893" i="6"/>
  <c r="G893" i="6"/>
  <c r="H893" i="6"/>
  <c r="I893" i="6"/>
  <c r="J893" i="6"/>
  <c r="K893" i="6"/>
  <c r="L893" i="6"/>
  <c r="M893" i="6"/>
  <c r="N893" i="6"/>
  <c r="O893" i="6"/>
  <c r="P893" i="6"/>
  <c r="Q893" i="6"/>
  <c r="R893" i="6"/>
  <c r="S893" i="6"/>
  <c r="T893" i="6"/>
  <c r="B894" i="6"/>
  <c r="D894" i="6"/>
  <c r="E894" i="6"/>
  <c r="F894" i="6"/>
  <c r="G894" i="6"/>
  <c r="H894" i="6"/>
  <c r="I894" i="6"/>
  <c r="J894" i="6"/>
  <c r="K894" i="6"/>
  <c r="L894" i="6"/>
  <c r="M894" i="6"/>
  <c r="N894" i="6"/>
  <c r="O894" i="6"/>
  <c r="P894" i="6"/>
  <c r="Q894" i="6"/>
  <c r="R894" i="6"/>
  <c r="S894" i="6"/>
  <c r="T894" i="6"/>
  <c r="B895" i="6"/>
  <c r="D895" i="6"/>
  <c r="E895" i="6"/>
  <c r="F895" i="6"/>
  <c r="G895" i="6"/>
  <c r="H895" i="6"/>
  <c r="I895" i="6"/>
  <c r="J895" i="6"/>
  <c r="K895" i="6"/>
  <c r="L895" i="6"/>
  <c r="M895" i="6"/>
  <c r="N895" i="6"/>
  <c r="O895" i="6"/>
  <c r="P895" i="6"/>
  <c r="Q895" i="6"/>
  <c r="R895" i="6"/>
  <c r="S895" i="6"/>
  <c r="T895" i="6"/>
  <c r="B896" i="6"/>
  <c r="D896" i="6"/>
  <c r="E896" i="6"/>
  <c r="F896" i="6"/>
  <c r="G896" i="6"/>
  <c r="H896" i="6"/>
  <c r="I896" i="6"/>
  <c r="J896" i="6"/>
  <c r="K896" i="6"/>
  <c r="L896" i="6"/>
  <c r="M896" i="6"/>
  <c r="N896" i="6"/>
  <c r="O896" i="6"/>
  <c r="P896" i="6"/>
  <c r="Q896" i="6"/>
  <c r="R896" i="6"/>
  <c r="S896" i="6"/>
  <c r="T896" i="6"/>
  <c r="B897" i="6"/>
  <c r="D897" i="6"/>
  <c r="E897" i="6"/>
  <c r="F897" i="6"/>
  <c r="G897" i="6"/>
  <c r="H897" i="6"/>
  <c r="I897" i="6"/>
  <c r="J897" i="6"/>
  <c r="K897" i="6"/>
  <c r="L897" i="6"/>
  <c r="M897" i="6"/>
  <c r="N897" i="6"/>
  <c r="O897" i="6"/>
  <c r="P897" i="6"/>
  <c r="Q897" i="6"/>
  <c r="R897" i="6"/>
  <c r="S897" i="6"/>
  <c r="T897" i="6"/>
  <c r="B898" i="6"/>
  <c r="D898" i="6"/>
  <c r="E898" i="6"/>
  <c r="F898" i="6"/>
  <c r="G898" i="6"/>
  <c r="H898" i="6"/>
  <c r="I898" i="6"/>
  <c r="J898" i="6"/>
  <c r="K898" i="6"/>
  <c r="L898" i="6"/>
  <c r="M898" i="6"/>
  <c r="N898" i="6"/>
  <c r="O898" i="6"/>
  <c r="P898" i="6"/>
  <c r="Q898" i="6"/>
  <c r="R898" i="6"/>
  <c r="S898" i="6"/>
  <c r="T898" i="6"/>
  <c r="B899" i="6"/>
  <c r="D899" i="6"/>
  <c r="E899" i="6"/>
  <c r="F899" i="6"/>
  <c r="G899" i="6"/>
  <c r="H899" i="6"/>
  <c r="I899" i="6"/>
  <c r="J899" i="6"/>
  <c r="K899" i="6"/>
  <c r="L899" i="6"/>
  <c r="M899" i="6"/>
  <c r="N899" i="6"/>
  <c r="O899" i="6"/>
  <c r="P899" i="6"/>
  <c r="Q899" i="6"/>
  <c r="R899" i="6"/>
  <c r="S899" i="6"/>
  <c r="T899" i="6"/>
  <c r="B900" i="6"/>
  <c r="D900" i="6"/>
  <c r="E900" i="6"/>
  <c r="F900" i="6"/>
  <c r="G900" i="6"/>
  <c r="H900" i="6"/>
  <c r="I900" i="6"/>
  <c r="J900" i="6"/>
  <c r="K900" i="6"/>
  <c r="L900" i="6"/>
  <c r="M900" i="6"/>
  <c r="N900" i="6"/>
  <c r="O900" i="6"/>
  <c r="P900" i="6"/>
  <c r="Q900" i="6"/>
  <c r="R900" i="6"/>
  <c r="S900" i="6"/>
  <c r="T900" i="6"/>
  <c r="B901" i="6"/>
  <c r="D901" i="6"/>
  <c r="E901" i="6"/>
  <c r="F901" i="6"/>
  <c r="G901" i="6"/>
  <c r="H901" i="6"/>
  <c r="I901" i="6"/>
  <c r="J901" i="6"/>
  <c r="K901" i="6"/>
  <c r="L901" i="6"/>
  <c r="M901" i="6"/>
  <c r="N901" i="6"/>
  <c r="O901" i="6"/>
  <c r="P901" i="6"/>
  <c r="Q901" i="6"/>
  <c r="R901" i="6"/>
  <c r="S901" i="6"/>
  <c r="T901" i="6"/>
  <c r="B902" i="6"/>
  <c r="D902" i="6"/>
  <c r="E902" i="6"/>
  <c r="F902" i="6"/>
  <c r="G902" i="6"/>
  <c r="H902" i="6"/>
  <c r="I902" i="6"/>
  <c r="J902" i="6"/>
  <c r="K902" i="6"/>
  <c r="L902" i="6"/>
  <c r="M902" i="6"/>
  <c r="N902" i="6"/>
  <c r="O902" i="6"/>
  <c r="P902" i="6"/>
  <c r="Q902" i="6"/>
  <c r="R902" i="6"/>
  <c r="S902" i="6"/>
  <c r="T902" i="6"/>
  <c r="B903" i="6"/>
  <c r="D903" i="6"/>
  <c r="E903" i="6"/>
  <c r="F903" i="6"/>
  <c r="G903" i="6"/>
  <c r="H903" i="6"/>
  <c r="I903" i="6"/>
  <c r="J903" i="6"/>
  <c r="K903" i="6"/>
  <c r="L903" i="6"/>
  <c r="M903" i="6"/>
  <c r="N903" i="6"/>
  <c r="O903" i="6"/>
  <c r="P903" i="6"/>
  <c r="Q903" i="6"/>
  <c r="R903" i="6"/>
  <c r="S903" i="6"/>
  <c r="T903" i="6"/>
  <c r="B904" i="6"/>
  <c r="D904" i="6"/>
  <c r="E904" i="6"/>
  <c r="F904" i="6"/>
  <c r="G904" i="6"/>
  <c r="H904" i="6"/>
  <c r="I904" i="6"/>
  <c r="J904" i="6"/>
  <c r="K904" i="6"/>
  <c r="L904" i="6"/>
  <c r="M904" i="6"/>
  <c r="N904" i="6"/>
  <c r="O904" i="6"/>
  <c r="P904" i="6"/>
  <c r="Q904" i="6"/>
  <c r="R904" i="6"/>
  <c r="S904" i="6"/>
  <c r="T904" i="6"/>
  <c r="B905" i="6"/>
  <c r="D905" i="6"/>
  <c r="E905" i="6"/>
  <c r="F905" i="6"/>
  <c r="G905" i="6"/>
  <c r="H905" i="6"/>
  <c r="I905" i="6"/>
  <c r="J905" i="6"/>
  <c r="K905" i="6"/>
  <c r="L905" i="6"/>
  <c r="M905" i="6"/>
  <c r="N905" i="6"/>
  <c r="O905" i="6"/>
  <c r="P905" i="6"/>
  <c r="Q905" i="6"/>
  <c r="R905" i="6"/>
  <c r="S905" i="6"/>
  <c r="T905" i="6"/>
  <c r="B906" i="6"/>
  <c r="D906" i="6"/>
  <c r="E906" i="6"/>
  <c r="F906" i="6"/>
  <c r="G906" i="6"/>
  <c r="H906" i="6"/>
  <c r="I906" i="6"/>
  <c r="J906" i="6"/>
  <c r="K906" i="6"/>
  <c r="L906" i="6"/>
  <c r="M906" i="6"/>
  <c r="N906" i="6"/>
  <c r="O906" i="6"/>
  <c r="P906" i="6"/>
  <c r="Q906" i="6"/>
  <c r="R906" i="6"/>
  <c r="S906" i="6"/>
  <c r="T906" i="6"/>
  <c r="B907" i="6"/>
  <c r="D907" i="6"/>
  <c r="E907" i="6"/>
  <c r="F907" i="6"/>
  <c r="G907" i="6"/>
  <c r="H907" i="6"/>
  <c r="I907" i="6"/>
  <c r="J907" i="6"/>
  <c r="K907" i="6"/>
  <c r="L907" i="6"/>
  <c r="M907" i="6"/>
  <c r="N907" i="6"/>
  <c r="O907" i="6"/>
  <c r="P907" i="6"/>
  <c r="Q907" i="6"/>
  <c r="R907" i="6"/>
  <c r="S907" i="6"/>
  <c r="T907" i="6"/>
  <c r="B908" i="6"/>
  <c r="D908" i="6"/>
  <c r="E908" i="6"/>
  <c r="F908" i="6"/>
  <c r="G908" i="6"/>
  <c r="H908" i="6"/>
  <c r="I908" i="6"/>
  <c r="J908" i="6"/>
  <c r="K908" i="6"/>
  <c r="L908" i="6"/>
  <c r="M908" i="6"/>
  <c r="N908" i="6"/>
  <c r="O908" i="6"/>
  <c r="P908" i="6"/>
  <c r="Q908" i="6"/>
  <c r="R908" i="6"/>
  <c r="S908" i="6"/>
  <c r="T908" i="6"/>
  <c r="B909" i="6"/>
  <c r="D909" i="6"/>
  <c r="E909" i="6"/>
  <c r="F909" i="6"/>
  <c r="G909" i="6"/>
  <c r="H909" i="6"/>
  <c r="I909" i="6"/>
  <c r="J909" i="6"/>
  <c r="K909" i="6"/>
  <c r="L909" i="6"/>
  <c r="M909" i="6"/>
  <c r="N909" i="6"/>
  <c r="O909" i="6"/>
  <c r="P909" i="6"/>
  <c r="Q909" i="6"/>
  <c r="R909" i="6"/>
  <c r="S909" i="6"/>
  <c r="T909" i="6"/>
  <c r="B910" i="6"/>
  <c r="D910" i="6"/>
  <c r="E910" i="6"/>
  <c r="F910" i="6"/>
  <c r="G910" i="6"/>
  <c r="H910" i="6"/>
  <c r="I910" i="6"/>
  <c r="J910" i="6"/>
  <c r="K910" i="6"/>
  <c r="L910" i="6"/>
  <c r="M910" i="6"/>
  <c r="N910" i="6"/>
  <c r="O910" i="6"/>
  <c r="P910" i="6"/>
  <c r="Q910" i="6"/>
  <c r="R910" i="6"/>
  <c r="S910" i="6"/>
  <c r="T910" i="6"/>
  <c r="B911" i="6"/>
  <c r="D911" i="6"/>
  <c r="E911" i="6"/>
  <c r="F911" i="6"/>
  <c r="G911" i="6"/>
  <c r="H911" i="6"/>
  <c r="I911" i="6"/>
  <c r="J911" i="6"/>
  <c r="K911" i="6"/>
  <c r="L911" i="6"/>
  <c r="M911" i="6"/>
  <c r="N911" i="6"/>
  <c r="O911" i="6"/>
  <c r="P911" i="6"/>
  <c r="Q911" i="6"/>
  <c r="R911" i="6"/>
  <c r="S911" i="6"/>
  <c r="T911" i="6"/>
  <c r="B912" i="6"/>
  <c r="D912" i="6"/>
  <c r="E912" i="6"/>
  <c r="F912" i="6"/>
  <c r="G912" i="6"/>
  <c r="H912" i="6"/>
  <c r="I912" i="6"/>
  <c r="J912" i="6"/>
  <c r="K912" i="6"/>
  <c r="L912" i="6"/>
  <c r="M912" i="6"/>
  <c r="N912" i="6"/>
  <c r="O912" i="6"/>
  <c r="P912" i="6"/>
  <c r="Q912" i="6"/>
  <c r="R912" i="6"/>
  <c r="S912" i="6"/>
  <c r="T912" i="6"/>
  <c r="B913" i="6"/>
  <c r="D913" i="6"/>
  <c r="E913" i="6"/>
  <c r="F913" i="6"/>
  <c r="G913" i="6"/>
  <c r="H913" i="6"/>
  <c r="I913" i="6"/>
  <c r="J913" i="6"/>
  <c r="K913" i="6"/>
  <c r="L913" i="6"/>
  <c r="M913" i="6"/>
  <c r="N913" i="6"/>
  <c r="O913" i="6"/>
  <c r="P913" i="6"/>
  <c r="Q913" i="6"/>
  <c r="R913" i="6"/>
  <c r="S913" i="6"/>
  <c r="T913" i="6"/>
  <c r="B914" i="6"/>
  <c r="D914" i="6"/>
  <c r="E914" i="6"/>
  <c r="F914" i="6"/>
  <c r="G914" i="6"/>
  <c r="H914" i="6"/>
  <c r="I914" i="6"/>
  <c r="J914" i="6"/>
  <c r="K914" i="6"/>
  <c r="L914" i="6"/>
  <c r="M914" i="6"/>
  <c r="N914" i="6"/>
  <c r="O914" i="6"/>
  <c r="P914" i="6"/>
  <c r="Q914" i="6"/>
  <c r="R914" i="6"/>
  <c r="S914" i="6"/>
  <c r="T914" i="6"/>
  <c r="B915" i="6"/>
  <c r="D915" i="6"/>
  <c r="E915" i="6"/>
  <c r="F915" i="6"/>
  <c r="G915" i="6"/>
  <c r="H915" i="6"/>
  <c r="I915" i="6"/>
  <c r="J915" i="6"/>
  <c r="K915" i="6"/>
  <c r="L915" i="6"/>
  <c r="M915" i="6"/>
  <c r="N915" i="6"/>
  <c r="O915" i="6"/>
  <c r="P915" i="6"/>
  <c r="Q915" i="6"/>
  <c r="R915" i="6"/>
  <c r="S915" i="6"/>
  <c r="T915" i="6"/>
  <c r="B916" i="6"/>
  <c r="D916" i="6"/>
  <c r="E916" i="6"/>
  <c r="F916" i="6"/>
  <c r="G916" i="6"/>
  <c r="H916" i="6"/>
  <c r="I916" i="6"/>
  <c r="J916" i="6"/>
  <c r="K916" i="6"/>
  <c r="L916" i="6"/>
  <c r="M916" i="6"/>
  <c r="N916" i="6"/>
  <c r="O916" i="6"/>
  <c r="P916" i="6"/>
  <c r="Q916" i="6"/>
  <c r="R916" i="6"/>
  <c r="S916" i="6"/>
  <c r="T916" i="6"/>
  <c r="B917" i="6"/>
  <c r="D917" i="6"/>
  <c r="E917" i="6"/>
  <c r="F917" i="6"/>
  <c r="G917" i="6"/>
  <c r="H917" i="6"/>
  <c r="I917" i="6"/>
  <c r="J917" i="6"/>
  <c r="K917" i="6"/>
  <c r="L917" i="6"/>
  <c r="M917" i="6"/>
  <c r="N917" i="6"/>
  <c r="O917" i="6"/>
  <c r="P917" i="6"/>
  <c r="Q917" i="6"/>
  <c r="R917" i="6"/>
  <c r="S917" i="6"/>
  <c r="T917" i="6"/>
  <c r="B918" i="6"/>
  <c r="D918" i="6"/>
  <c r="E918" i="6"/>
  <c r="F918" i="6"/>
  <c r="G918" i="6"/>
  <c r="H918" i="6"/>
  <c r="I918" i="6"/>
  <c r="J918" i="6"/>
  <c r="K918" i="6"/>
  <c r="L918" i="6"/>
  <c r="M918" i="6"/>
  <c r="N918" i="6"/>
  <c r="O918" i="6"/>
  <c r="P918" i="6"/>
  <c r="Q918" i="6"/>
  <c r="R918" i="6"/>
  <c r="S918" i="6"/>
  <c r="T918" i="6"/>
  <c r="B919" i="6"/>
  <c r="D919" i="6"/>
  <c r="E919" i="6"/>
  <c r="F919" i="6"/>
  <c r="G919" i="6"/>
  <c r="H919" i="6"/>
  <c r="I919" i="6"/>
  <c r="J919" i="6"/>
  <c r="K919" i="6"/>
  <c r="L919" i="6"/>
  <c r="M919" i="6"/>
  <c r="N919" i="6"/>
  <c r="O919" i="6"/>
  <c r="P919" i="6"/>
  <c r="Q919" i="6"/>
  <c r="R919" i="6"/>
  <c r="S919" i="6"/>
  <c r="T919" i="6"/>
  <c r="B920" i="6"/>
  <c r="D920" i="6"/>
  <c r="E920" i="6"/>
  <c r="F920" i="6"/>
  <c r="G920" i="6"/>
  <c r="H920" i="6"/>
  <c r="I920" i="6"/>
  <c r="J920" i="6"/>
  <c r="K920" i="6"/>
  <c r="L920" i="6"/>
  <c r="M920" i="6"/>
  <c r="N920" i="6"/>
  <c r="O920" i="6"/>
  <c r="P920" i="6"/>
  <c r="Q920" i="6"/>
  <c r="R920" i="6"/>
  <c r="S920" i="6"/>
  <c r="T920" i="6"/>
  <c r="B921" i="6"/>
  <c r="D921" i="6"/>
  <c r="E921" i="6"/>
  <c r="F921" i="6"/>
  <c r="G921" i="6"/>
  <c r="H921" i="6"/>
  <c r="I921" i="6"/>
  <c r="J921" i="6"/>
  <c r="K921" i="6"/>
  <c r="L921" i="6"/>
  <c r="M921" i="6"/>
  <c r="N921" i="6"/>
  <c r="O921" i="6"/>
  <c r="P921" i="6"/>
  <c r="Q921" i="6"/>
  <c r="R921" i="6"/>
  <c r="S921" i="6"/>
  <c r="T921" i="6"/>
  <c r="B922" i="6"/>
  <c r="D922" i="6"/>
  <c r="E922" i="6"/>
  <c r="F922" i="6"/>
  <c r="G922" i="6"/>
  <c r="H922" i="6"/>
  <c r="I922" i="6"/>
  <c r="J922" i="6"/>
  <c r="K922" i="6"/>
  <c r="L922" i="6"/>
  <c r="M922" i="6"/>
  <c r="N922" i="6"/>
  <c r="O922" i="6"/>
  <c r="P922" i="6"/>
  <c r="Q922" i="6"/>
  <c r="R922" i="6"/>
  <c r="S922" i="6"/>
  <c r="T922" i="6"/>
  <c r="B923" i="6"/>
  <c r="D923" i="6"/>
  <c r="E923" i="6"/>
  <c r="F923" i="6"/>
  <c r="G923" i="6"/>
  <c r="H923" i="6"/>
  <c r="I923" i="6"/>
  <c r="J923" i="6"/>
  <c r="K923" i="6"/>
  <c r="L923" i="6"/>
  <c r="M923" i="6"/>
  <c r="N923" i="6"/>
  <c r="O923" i="6"/>
  <c r="P923" i="6"/>
  <c r="Q923" i="6"/>
  <c r="R923" i="6"/>
  <c r="S923" i="6"/>
  <c r="T923" i="6"/>
  <c r="B924" i="6"/>
  <c r="D924" i="6"/>
  <c r="E924" i="6"/>
  <c r="F924" i="6"/>
  <c r="G924" i="6"/>
  <c r="H924" i="6"/>
  <c r="I924" i="6"/>
  <c r="J924" i="6"/>
  <c r="K924" i="6"/>
  <c r="L924" i="6"/>
  <c r="M924" i="6"/>
  <c r="N924" i="6"/>
  <c r="O924" i="6"/>
  <c r="P924" i="6"/>
  <c r="Q924" i="6"/>
  <c r="R924" i="6"/>
  <c r="S924" i="6"/>
  <c r="T924" i="6"/>
  <c r="B925" i="6"/>
  <c r="D925" i="6"/>
  <c r="E925" i="6"/>
  <c r="F925" i="6"/>
  <c r="G925" i="6"/>
  <c r="H925" i="6"/>
  <c r="I925" i="6"/>
  <c r="J925" i="6"/>
  <c r="K925" i="6"/>
  <c r="L925" i="6"/>
  <c r="M925" i="6"/>
  <c r="N925" i="6"/>
  <c r="O925" i="6"/>
  <c r="P925" i="6"/>
  <c r="Q925" i="6"/>
  <c r="R925" i="6"/>
  <c r="S925" i="6"/>
  <c r="T925" i="6"/>
  <c r="B926" i="6"/>
  <c r="D926" i="6"/>
  <c r="E926" i="6"/>
  <c r="F926" i="6"/>
  <c r="G926" i="6"/>
  <c r="H926" i="6"/>
  <c r="I926" i="6"/>
  <c r="J926" i="6"/>
  <c r="K926" i="6"/>
  <c r="L926" i="6"/>
  <c r="M926" i="6"/>
  <c r="N926" i="6"/>
  <c r="O926" i="6"/>
  <c r="P926" i="6"/>
  <c r="Q926" i="6"/>
  <c r="R926" i="6"/>
  <c r="S926" i="6"/>
  <c r="T926" i="6"/>
  <c r="B927" i="6"/>
  <c r="D927" i="6"/>
  <c r="E927" i="6"/>
  <c r="F927" i="6"/>
  <c r="G927" i="6"/>
  <c r="H927" i="6"/>
  <c r="I927" i="6"/>
  <c r="J927" i="6"/>
  <c r="K927" i="6"/>
  <c r="L927" i="6"/>
  <c r="M927" i="6"/>
  <c r="N927" i="6"/>
  <c r="O927" i="6"/>
  <c r="P927" i="6"/>
  <c r="Q927" i="6"/>
  <c r="R927" i="6"/>
  <c r="S927" i="6"/>
  <c r="T927" i="6"/>
  <c r="B928" i="6"/>
  <c r="D928" i="6"/>
  <c r="E928" i="6"/>
  <c r="F928" i="6"/>
  <c r="G928" i="6"/>
  <c r="H928" i="6"/>
  <c r="I928" i="6"/>
  <c r="J928" i="6"/>
  <c r="K928" i="6"/>
  <c r="L928" i="6"/>
  <c r="M928" i="6"/>
  <c r="N928" i="6"/>
  <c r="O928" i="6"/>
  <c r="P928" i="6"/>
  <c r="Q928" i="6"/>
  <c r="R928" i="6"/>
  <c r="S928" i="6"/>
  <c r="T928" i="6"/>
  <c r="B929" i="6"/>
  <c r="D929" i="6"/>
  <c r="E929" i="6"/>
  <c r="F929" i="6"/>
  <c r="G929" i="6"/>
  <c r="H929" i="6"/>
  <c r="I929" i="6"/>
  <c r="J929" i="6"/>
  <c r="K929" i="6"/>
  <c r="L929" i="6"/>
  <c r="M929" i="6"/>
  <c r="N929" i="6"/>
  <c r="O929" i="6"/>
  <c r="P929" i="6"/>
  <c r="Q929" i="6"/>
  <c r="R929" i="6"/>
  <c r="S929" i="6"/>
  <c r="T929" i="6"/>
  <c r="B930" i="6"/>
  <c r="D930" i="6"/>
  <c r="E930" i="6"/>
  <c r="F930" i="6"/>
  <c r="G930" i="6"/>
  <c r="H930" i="6"/>
  <c r="I930" i="6"/>
  <c r="J930" i="6"/>
  <c r="K930" i="6"/>
  <c r="L930" i="6"/>
  <c r="M930" i="6"/>
  <c r="N930" i="6"/>
  <c r="O930" i="6"/>
  <c r="P930" i="6"/>
  <c r="Q930" i="6"/>
  <c r="R930" i="6"/>
  <c r="S930" i="6"/>
  <c r="T930" i="6"/>
  <c r="B931" i="6"/>
  <c r="D931" i="6"/>
  <c r="E931" i="6"/>
  <c r="F931" i="6"/>
  <c r="G931" i="6"/>
  <c r="H931" i="6"/>
  <c r="I931" i="6"/>
  <c r="J931" i="6"/>
  <c r="K931" i="6"/>
  <c r="L931" i="6"/>
  <c r="M931" i="6"/>
  <c r="N931" i="6"/>
  <c r="O931" i="6"/>
  <c r="P931" i="6"/>
  <c r="Q931" i="6"/>
  <c r="R931" i="6"/>
  <c r="S931" i="6"/>
  <c r="T931" i="6"/>
  <c r="B932" i="6"/>
  <c r="D932" i="6"/>
  <c r="E932" i="6"/>
  <c r="F932" i="6"/>
  <c r="G932" i="6"/>
  <c r="H932" i="6"/>
  <c r="I932" i="6"/>
  <c r="J932" i="6"/>
  <c r="K932" i="6"/>
  <c r="L932" i="6"/>
  <c r="M932" i="6"/>
  <c r="N932" i="6"/>
  <c r="O932" i="6"/>
  <c r="P932" i="6"/>
  <c r="Q932" i="6"/>
  <c r="R932" i="6"/>
  <c r="S932" i="6"/>
  <c r="T932" i="6"/>
  <c r="B933" i="6"/>
  <c r="D933" i="6"/>
  <c r="E933" i="6"/>
  <c r="F933" i="6"/>
  <c r="G933" i="6"/>
  <c r="H933" i="6"/>
  <c r="I933" i="6"/>
  <c r="J933" i="6"/>
  <c r="K933" i="6"/>
  <c r="L933" i="6"/>
  <c r="M933" i="6"/>
  <c r="N933" i="6"/>
  <c r="O933" i="6"/>
  <c r="P933" i="6"/>
  <c r="Q933" i="6"/>
  <c r="R933" i="6"/>
  <c r="S933" i="6"/>
  <c r="T933" i="6"/>
  <c r="B934" i="6"/>
  <c r="D934" i="6"/>
  <c r="E934" i="6"/>
  <c r="F934" i="6"/>
  <c r="G934" i="6"/>
  <c r="H934" i="6"/>
  <c r="I934" i="6"/>
  <c r="J934" i="6"/>
  <c r="K934" i="6"/>
  <c r="L934" i="6"/>
  <c r="M934" i="6"/>
  <c r="N934" i="6"/>
  <c r="O934" i="6"/>
  <c r="P934" i="6"/>
  <c r="Q934" i="6"/>
  <c r="R934" i="6"/>
  <c r="S934" i="6"/>
  <c r="T934" i="6"/>
  <c r="B935" i="6"/>
  <c r="D935" i="6"/>
  <c r="E935" i="6"/>
  <c r="F935" i="6"/>
  <c r="G935" i="6"/>
  <c r="H935" i="6"/>
  <c r="I935" i="6"/>
  <c r="J935" i="6"/>
  <c r="K935" i="6"/>
  <c r="L935" i="6"/>
  <c r="M935" i="6"/>
  <c r="N935" i="6"/>
  <c r="O935" i="6"/>
  <c r="P935" i="6"/>
  <c r="Q935" i="6"/>
  <c r="R935" i="6"/>
  <c r="S935" i="6"/>
  <c r="T935" i="6"/>
  <c r="B936" i="6"/>
  <c r="D936" i="6"/>
  <c r="E936" i="6"/>
  <c r="F936" i="6"/>
  <c r="G936" i="6"/>
  <c r="H936" i="6"/>
  <c r="I936" i="6"/>
  <c r="J936" i="6"/>
  <c r="K936" i="6"/>
  <c r="L936" i="6"/>
  <c r="M936" i="6"/>
  <c r="N936" i="6"/>
  <c r="O936" i="6"/>
  <c r="P936" i="6"/>
  <c r="Q936" i="6"/>
  <c r="R936" i="6"/>
  <c r="S936" i="6"/>
  <c r="T936" i="6"/>
  <c r="B937" i="6"/>
  <c r="D937" i="6"/>
  <c r="E937" i="6"/>
  <c r="F937" i="6"/>
  <c r="G937" i="6"/>
  <c r="H937" i="6"/>
  <c r="I937" i="6"/>
  <c r="J937" i="6"/>
  <c r="K937" i="6"/>
  <c r="L937" i="6"/>
  <c r="M937" i="6"/>
  <c r="N937" i="6"/>
  <c r="O937" i="6"/>
  <c r="P937" i="6"/>
  <c r="Q937" i="6"/>
  <c r="R937" i="6"/>
  <c r="S937" i="6"/>
  <c r="T937" i="6"/>
  <c r="B938" i="6"/>
  <c r="D938" i="6"/>
  <c r="E938" i="6"/>
  <c r="F938" i="6"/>
  <c r="G938" i="6"/>
  <c r="H938" i="6"/>
  <c r="I938" i="6"/>
  <c r="J938" i="6"/>
  <c r="K938" i="6"/>
  <c r="L938" i="6"/>
  <c r="M938" i="6"/>
  <c r="N938" i="6"/>
  <c r="O938" i="6"/>
  <c r="P938" i="6"/>
  <c r="Q938" i="6"/>
  <c r="R938" i="6"/>
  <c r="S938" i="6"/>
  <c r="T938" i="6"/>
  <c r="B939" i="6"/>
  <c r="D939" i="6"/>
  <c r="E939" i="6"/>
  <c r="F939" i="6"/>
  <c r="G939" i="6"/>
  <c r="H939" i="6"/>
  <c r="I939" i="6"/>
  <c r="J939" i="6"/>
  <c r="K939" i="6"/>
  <c r="L939" i="6"/>
  <c r="M939" i="6"/>
  <c r="N939" i="6"/>
  <c r="O939" i="6"/>
  <c r="P939" i="6"/>
  <c r="Q939" i="6"/>
  <c r="R939" i="6"/>
  <c r="S939" i="6"/>
  <c r="T939" i="6"/>
  <c r="B940" i="6"/>
  <c r="D940" i="6"/>
  <c r="E940" i="6"/>
  <c r="F940" i="6"/>
  <c r="G940" i="6"/>
  <c r="H940" i="6"/>
  <c r="I940" i="6"/>
  <c r="J940" i="6"/>
  <c r="K940" i="6"/>
  <c r="L940" i="6"/>
  <c r="M940" i="6"/>
  <c r="N940" i="6"/>
  <c r="O940" i="6"/>
  <c r="P940" i="6"/>
  <c r="Q940" i="6"/>
  <c r="R940" i="6"/>
  <c r="S940" i="6"/>
  <c r="T940" i="6"/>
  <c r="B941" i="6"/>
  <c r="D941" i="6"/>
  <c r="E941" i="6"/>
  <c r="F941" i="6"/>
  <c r="G941" i="6"/>
  <c r="H941" i="6"/>
  <c r="I941" i="6"/>
  <c r="J941" i="6"/>
  <c r="K941" i="6"/>
  <c r="L941" i="6"/>
  <c r="M941" i="6"/>
  <c r="N941" i="6"/>
  <c r="O941" i="6"/>
  <c r="P941" i="6"/>
  <c r="Q941" i="6"/>
  <c r="R941" i="6"/>
  <c r="S941" i="6"/>
  <c r="T941" i="6"/>
  <c r="B942" i="6"/>
  <c r="D942" i="6"/>
  <c r="E942" i="6"/>
  <c r="F942" i="6"/>
  <c r="G942" i="6"/>
  <c r="H942" i="6"/>
  <c r="I942" i="6"/>
  <c r="J942" i="6"/>
  <c r="K942" i="6"/>
  <c r="L942" i="6"/>
  <c r="M942" i="6"/>
  <c r="N942" i="6"/>
  <c r="O942" i="6"/>
  <c r="P942" i="6"/>
  <c r="Q942" i="6"/>
  <c r="R942" i="6"/>
  <c r="S942" i="6"/>
  <c r="T942" i="6"/>
  <c r="B943" i="6"/>
  <c r="D943" i="6"/>
  <c r="E943" i="6"/>
  <c r="F943" i="6"/>
  <c r="G943" i="6"/>
  <c r="H943" i="6"/>
  <c r="I943" i="6"/>
  <c r="J943" i="6"/>
  <c r="K943" i="6"/>
  <c r="L943" i="6"/>
  <c r="M943" i="6"/>
  <c r="N943" i="6"/>
  <c r="O943" i="6"/>
  <c r="P943" i="6"/>
  <c r="Q943" i="6"/>
  <c r="R943" i="6"/>
  <c r="S943" i="6"/>
  <c r="T943" i="6"/>
  <c r="B944" i="6"/>
  <c r="D944" i="6"/>
  <c r="E944" i="6"/>
  <c r="F944" i="6"/>
  <c r="G944" i="6"/>
  <c r="H944" i="6"/>
  <c r="I944" i="6"/>
  <c r="J944" i="6"/>
  <c r="K944" i="6"/>
  <c r="L944" i="6"/>
  <c r="M944" i="6"/>
  <c r="N944" i="6"/>
  <c r="O944" i="6"/>
  <c r="P944" i="6"/>
  <c r="Q944" i="6"/>
  <c r="R944" i="6"/>
  <c r="S944" i="6"/>
  <c r="T944" i="6"/>
  <c r="B945" i="6"/>
  <c r="D945" i="6"/>
  <c r="E945" i="6"/>
  <c r="F945" i="6"/>
  <c r="G945" i="6"/>
  <c r="H945" i="6"/>
  <c r="I945" i="6"/>
  <c r="J945" i="6"/>
  <c r="K945" i="6"/>
  <c r="L945" i="6"/>
  <c r="M945" i="6"/>
  <c r="N945" i="6"/>
  <c r="O945" i="6"/>
  <c r="P945" i="6"/>
  <c r="Q945" i="6"/>
  <c r="R945" i="6"/>
  <c r="S945" i="6"/>
  <c r="T945" i="6"/>
  <c r="B946" i="6"/>
  <c r="D946" i="6"/>
  <c r="E946" i="6"/>
  <c r="F946" i="6"/>
  <c r="G946" i="6"/>
  <c r="H946" i="6"/>
  <c r="I946" i="6"/>
  <c r="J946" i="6"/>
  <c r="K946" i="6"/>
  <c r="L946" i="6"/>
  <c r="M946" i="6"/>
  <c r="N946" i="6"/>
  <c r="O946" i="6"/>
  <c r="P946" i="6"/>
  <c r="Q946" i="6"/>
  <c r="R946" i="6"/>
  <c r="S946" i="6"/>
  <c r="T946" i="6"/>
  <c r="B947" i="6"/>
  <c r="D947" i="6"/>
  <c r="E947" i="6"/>
  <c r="F947" i="6"/>
  <c r="G947" i="6"/>
  <c r="H947" i="6"/>
  <c r="I947" i="6"/>
  <c r="J947" i="6"/>
  <c r="K947" i="6"/>
  <c r="L947" i="6"/>
  <c r="M947" i="6"/>
  <c r="N947" i="6"/>
  <c r="O947" i="6"/>
  <c r="P947" i="6"/>
  <c r="Q947" i="6"/>
  <c r="R947" i="6"/>
  <c r="S947" i="6"/>
  <c r="T947" i="6"/>
  <c r="B948" i="6"/>
  <c r="D948" i="6"/>
  <c r="E948" i="6"/>
  <c r="F948" i="6"/>
  <c r="G948" i="6"/>
  <c r="H948" i="6"/>
  <c r="I948" i="6"/>
  <c r="J948" i="6"/>
  <c r="K948" i="6"/>
  <c r="L948" i="6"/>
  <c r="M948" i="6"/>
  <c r="N948" i="6"/>
  <c r="O948" i="6"/>
  <c r="P948" i="6"/>
  <c r="Q948" i="6"/>
  <c r="R948" i="6"/>
  <c r="S948" i="6"/>
  <c r="T948" i="6"/>
  <c r="B949" i="6"/>
  <c r="D949" i="6"/>
  <c r="E949" i="6"/>
  <c r="F949" i="6"/>
  <c r="G949" i="6"/>
  <c r="H949" i="6"/>
  <c r="I949" i="6"/>
  <c r="J949" i="6"/>
  <c r="K949" i="6"/>
  <c r="L949" i="6"/>
  <c r="M949" i="6"/>
  <c r="N949" i="6"/>
  <c r="O949" i="6"/>
  <c r="P949" i="6"/>
  <c r="Q949" i="6"/>
  <c r="R949" i="6"/>
  <c r="S949" i="6"/>
  <c r="T949" i="6"/>
  <c r="B950" i="6"/>
  <c r="D950" i="6"/>
  <c r="E950" i="6"/>
  <c r="F950" i="6"/>
  <c r="G950" i="6"/>
  <c r="H950" i="6"/>
  <c r="I950" i="6"/>
  <c r="J950" i="6"/>
  <c r="K950" i="6"/>
  <c r="L950" i="6"/>
  <c r="M950" i="6"/>
  <c r="N950" i="6"/>
  <c r="O950" i="6"/>
  <c r="P950" i="6"/>
  <c r="Q950" i="6"/>
  <c r="R950" i="6"/>
  <c r="S950" i="6"/>
  <c r="T950" i="6"/>
  <c r="B951" i="6"/>
  <c r="D951" i="6"/>
  <c r="E951" i="6"/>
  <c r="F951" i="6"/>
  <c r="G951" i="6"/>
  <c r="H951" i="6"/>
  <c r="I951" i="6"/>
  <c r="J951" i="6"/>
  <c r="K951" i="6"/>
  <c r="L951" i="6"/>
  <c r="M951" i="6"/>
  <c r="N951" i="6"/>
  <c r="O951" i="6"/>
  <c r="P951" i="6"/>
  <c r="Q951" i="6"/>
  <c r="R951" i="6"/>
  <c r="S951" i="6"/>
  <c r="T951" i="6"/>
  <c r="B952" i="6"/>
  <c r="D952" i="6"/>
  <c r="E952" i="6"/>
  <c r="F952" i="6"/>
  <c r="G952" i="6"/>
  <c r="H952" i="6"/>
  <c r="I952" i="6"/>
  <c r="J952" i="6"/>
  <c r="K952" i="6"/>
  <c r="L952" i="6"/>
  <c r="M952" i="6"/>
  <c r="N952" i="6"/>
  <c r="O952" i="6"/>
  <c r="P952" i="6"/>
  <c r="Q952" i="6"/>
  <c r="R952" i="6"/>
  <c r="S952" i="6"/>
  <c r="T952" i="6"/>
  <c r="B953" i="6"/>
  <c r="D953" i="6"/>
  <c r="E953" i="6"/>
  <c r="F953" i="6"/>
  <c r="G953" i="6"/>
  <c r="H953" i="6"/>
  <c r="I953" i="6"/>
  <c r="J953" i="6"/>
  <c r="K953" i="6"/>
  <c r="L953" i="6"/>
  <c r="M953" i="6"/>
  <c r="N953" i="6"/>
  <c r="O953" i="6"/>
  <c r="P953" i="6"/>
  <c r="Q953" i="6"/>
  <c r="R953" i="6"/>
  <c r="S953" i="6"/>
  <c r="T953" i="6"/>
  <c r="B954" i="6"/>
  <c r="D954" i="6"/>
  <c r="E954" i="6"/>
  <c r="F954" i="6"/>
  <c r="G954" i="6"/>
  <c r="H954" i="6"/>
  <c r="I954" i="6"/>
  <c r="J954" i="6"/>
  <c r="K954" i="6"/>
  <c r="L954" i="6"/>
  <c r="M954" i="6"/>
  <c r="N954" i="6"/>
  <c r="O954" i="6"/>
  <c r="P954" i="6"/>
  <c r="Q954" i="6"/>
  <c r="R954" i="6"/>
  <c r="S954" i="6"/>
  <c r="T954" i="6"/>
  <c r="B955" i="6"/>
  <c r="D955" i="6"/>
  <c r="E955" i="6"/>
  <c r="F955" i="6"/>
  <c r="G955" i="6"/>
  <c r="H955" i="6"/>
  <c r="I955" i="6"/>
  <c r="J955" i="6"/>
  <c r="K955" i="6"/>
  <c r="L955" i="6"/>
  <c r="M955" i="6"/>
  <c r="N955" i="6"/>
  <c r="O955" i="6"/>
  <c r="P955" i="6"/>
  <c r="Q955" i="6"/>
  <c r="R955" i="6"/>
  <c r="S955" i="6"/>
  <c r="T955" i="6"/>
  <c r="B956" i="6"/>
  <c r="D956" i="6"/>
  <c r="E956" i="6"/>
  <c r="F956" i="6"/>
  <c r="G956" i="6"/>
  <c r="H956" i="6"/>
  <c r="I956" i="6"/>
  <c r="J956" i="6"/>
  <c r="K956" i="6"/>
  <c r="L956" i="6"/>
  <c r="M956" i="6"/>
  <c r="N956" i="6"/>
  <c r="O956" i="6"/>
  <c r="P956" i="6"/>
  <c r="Q956" i="6"/>
  <c r="R956" i="6"/>
  <c r="S956" i="6"/>
  <c r="T956" i="6"/>
  <c r="B957" i="6"/>
  <c r="D957" i="6"/>
  <c r="E957" i="6"/>
  <c r="F957" i="6"/>
  <c r="G957" i="6"/>
  <c r="H957" i="6"/>
  <c r="I957" i="6"/>
  <c r="J957" i="6"/>
  <c r="K957" i="6"/>
  <c r="L957" i="6"/>
  <c r="M957" i="6"/>
  <c r="N957" i="6"/>
  <c r="O957" i="6"/>
  <c r="P957" i="6"/>
  <c r="Q957" i="6"/>
  <c r="R957" i="6"/>
  <c r="S957" i="6"/>
  <c r="T957" i="6"/>
  <c r="B958" i="6"/>
  <c r="D958" i="6"/>
  <c r="E958" i="6"/>
  <c r="F958" i="6"/>
  <c r="G958" i="6"/>
  <c r="H958" i="6"/>
  <c r="I958" i="6"/>
  <c r="J958" i="6"/>
  <c r="K958" i="6"/>
  <c r="L958" i="6"/>
  <c r="M958" i="6"/>
  <c r="N958" i="6"/>
  <c r="O958" i="6"/>
  <c r="P958" i="6"/>
  <c r="Q958" i="6"/>
  <c r="R958" i="6"/>
  <c r="S958" i="6"/>
  <c r="T958" i="6"/>
  <c r="B959" i="6"/>
  <c r="D959" i="6"/>
  <c r="E959" i="6"/>
  <c r="F959" i="6"/>
  <c r="G959" i="6"/>
  <c r="H959" i="6"/>
  <c r="I959" i="6"/>
  <c r="J959" i="6"/>
  <c r="K959" i="6"/>
  <c r="L959" i="6"/>
  <c r="M959" i="6"/>
  <c r="N959" i="6"/>
  <c r="O959" i="6"/>
  <c r="P959" i="6"/>
  <c r="Q959" i="6"/>
  <c r="R959" i="6"/>
  <c r="S959" i="6"/>
  <c r="T959" i="6"/>
  <c r="B960" i="6"/>
  <c r="D960" i="6"/>
  <c r="E960" i="6"/>
  <c r="F960" i="6"/>
  <c r="G960" i="6"/>
  <c r="H960" i="6"/>
  <c r="I960" i="6"/>
  <c r="J960" i="6"/>
  <c r="K960" i="6"/>
  <c r="L960" i="6"/>
  <c r="M960" i="6"/>
  <c r="N960" i="6"/>
  <c r="O960" i="6"/>
  <c r="P960" i="6"/>
  <c r="Q960" i="6"/>
  <c r="R960" i="6"/>
  <c r="S960" i="6"/>
  <c r="T960" i="6"/>
  <c r="B961" i="6"/>
  <c r="D961" i="6"/>
  <c r="E961" i="6"/>
  <c r="F961" i="6"/>
  <c r="G961" i="6"/>
  <c r="H961" i="6"/>
  <c r="I961" i="6"/>
  <c r="J961" i="6"/>
  <c r="K961" i="6"/>
  <c r="L961" i="6"/>
  <c r="M961" i="6"/>
  <c r="N961" i="6"/>
  <c r="O961" i="6"/>
  <c r="P961" i="6"/>
  <c r="Q961" i="6"/>
  <c r="R961" i="6"/>
  <c r="S961" i="6"/>
  <c r="T961" i="6"/>
  <c r="B962" i="6"/>
  <c r="D962" i="6"/>
  <c r="E962" i="6"/>
  <c r="F962" i="6"/>
  <c r="G962" i="6"/>
  <c r="H962" i="6"/>
  <c r="I962" i="6"/>
  <c r="J962" i="6"/>
  <c r="K962" i="6"/>
  <c r="L962" i="6"/>
  <c r="M962" i="6"/>
  <c r="N962" i="6"/>
  <c r="O962" i="6"/>
  <c r="P962" i="6"/>
  <c r="Q962" i="6"/>
  <c r="R962" i="6"/>
  <c r="S962" i="6"/>
  <c r="T962" i="6"/>
  <c r="B963" i="6"/>
  <c r="D963" i="6"/>
  <c r="E963" i="6"/>
  <c r="F963" i="6"/>
  <c r="G963" i="6"/>
  <c r="H963" i="6"/>
  <c r="I963" i="6"/>
  <c r="J963" i="6"/>
  <c r="K963" i="6"/>
  <c r="L963" i="6"/>
  <c r="M963" i="6"/>
  <c r="N963" i="6"/>
  <c r="O963" i="6"/>
  <c r="P963" i="6"/>
  <c r="Q963" i="6"/>
  <c r="R963" i="6"/>
  <c r="S963" i="6"/>
  <c r="T963" i="6"/>
  <c r="B964" i="6"/>
  <c r="D964" i="6"/>
  <c r="E964" i="6"/>
  <c r="F964" i="6"/>
  <c r="G964" i="6"/>
  <c r="H964" i="6"/>
  <c r="I964" i="6"/>
  <c r="J964" i="6"/>
  <c r="K964" i="6"/>
  <c r="L964" i="6"/>
  <c r="M964" i="6"/>
  <c r="N964" i="6"/>
  <c r="O964" i="6"/>
  <c r="P964" i="6"/>
  <c r="Q964" i="6"/>
  <c r="R964" i="6"/>
  <c r="S964" i="6"/>
  <c r="T964" i="6"/>
  <c r="B965" i="6"/>
  <c r="D965" i="6"/>
  <c r="E965" i="6"/>
  <c r="F965" i="6"/>
  <c r="G965" i="6"/>
  <c r="H965" i="6"/>
  <c r="I965" i="6"/>
  <c r="J965" i="6"/>
  <c r="K965" i="6"/>
  <c r="L965" i="6"/>
  <c r="M965" i="6"/>
  <c r="N965" i="6"/>
  <c r="O965" i="6"/>
  <c r="P965" i="6"/>
  <c r="Q965" i="6"/>
  <c r="R965" i="6"/>
  <c r="S965" i="6"/>
  <c r="T965" i="6"/>
  <c r="B966" i="6"/>
  <c r="D966" i="6"/>
  <c r="E966" i="6"/>
  <c r="F966" i="6"/>
  <c r="G966" i="6"/>
  <c r="H966" i="6"/>
  <c r="I966" i="6"/>
  <c r="J966" i="6"/>
  <c r="K966" i="6"/>
  <c r="L966" i="6"/>
  <c r="M966" i="6"/>
  <c r="N966" i="6"/>
  <c r="O966" i="6"/>
  <c r="P966" i="6"/>
  <c r="Q966" i="6"/>
  <c r="R966" i="6"/>
  <c r="S966" i="6"/>
  <c r="T966" i="6"/>
  <c r="B967" i="6"/>
  <c r="D967" i="6"/>
  <c r="E967" i="6"/>
  <c r="F967" i="6"/>
  <c r="G967" i="6"/>
  <c r="H967" i="6"/>
  <c r="I967" i="6"/>
  <c r="J967" i="6"/>
  <c r="K967" i="6"/>
  <c r="L967" i="6"/>
  <c r="M967" i="6"/>
  <c r="N967" i="6"/>
  <c r="O967" i="6"/>
  <c r="P967" i="6"/>
  <c r="Q967" i="6"/>
  <c r="R967" i="6"/>
  <c r="S967" i="6"/>
  <c r="T967" i="6"/>
  <c r="B968" i="6"/>
  <c r="D968" i="6"/>
  <c r="E968" i="6"/>
  <c r="F968" i="6"/>
  <c r="G968" i="6"/>
  <c r="H968" i="6"/>
  <c r="I968" i="6"/>
  <c r="J968" i="6"/>
  <c r="K968" i="6"/>
  <c r="L968" i="6"/>
  <c r="M968" i="6"/>
  <c r="N968" i="6"/>
  <c r="O968" i="6"/>
  <c r="P968" i="6"/>
  <c r="Q968" i="6"/>
  <c r="R968" i="6"/>
  <c r="S968" i="6"/>
  <c r="T968" i="6"/>
  <c r="B969" i="6"/>
  <c r="D969" i="6"/>
  <c r="E969" i="6"/>
  <c r="F969" i="6"/>
  <c r="G969" i="6"/>
  <c r="H969" i="6"/>
  <c r="I969" i="6"/>
  <c r="J969" i="6"/>
  <c r="K969" i="6"/>
  <c r="L969" i="6"/>
  <c r="M969" i="6"/>
  <c r="N969" i="6"/>
  <c r="O969" i="6"/>
  <c r="P969" i="6"/>
  <c r="Q969" i="6"/>
  <c r="R969" i="6"/>
  <c r="S969" i="6"/>
  <c r="T969" i="6"/>
  <c r="B970" i="6"/>
  <c r="D970" i="6"/>
  <c r="E970" i="6"/>
  <c r="F970" i="6"/>
  <c r="G970" i="6"/>
  <c r="H970" i="6"/>
  <c r="I970" i="6"/>
  <c r="J970" i="6"/>
  <c r="K970" i="6"/>
  <c r="L970" i="6"/>
  <c r="M970" i="6"/>
  <c r="N970" i="6"/>
  <c r="O970" i="6"/>
  <c r="P970" i="6"/>
  <c r="Q970" i="6"/>
  <c r="R970" i="6"/>
  <c r="S970" i="6"/>
  <c r="T970" i="6"/>
  <c r="B971" i="6"/>
  <c r="D971" i="6"/>
  <c r="E971" i="6"/>
  <c r="F971" i="6"/>
  <c r="G971" i="6"/>
  <c r="H971" i="6"/>
  <c r="I971" i="6"/>
  <c r="J971" i="6"/>
  <c r="K971" i="6"/>
  <c r="L971" i="6"/>
  <c r="M971" i="6"/>
  <c r="N971" i="6"/>
  <c r="O971" i="6"/>
  <c r="P971" i="6"/>
  <c r="Q971" i="6"/>
  <c r="R971" i="6"/>
  <c r="S971" i="6"/>
  <c r="T971" i="6"/>
  <c r="B972" i="6"/>
  <c r="D972" i="6"/>
  <c r="E972" i="6"/>
  <c r="F972" i="6"/>
  <c r="G972" i="6"/>
  <c r="H972" i="6"/>
  <c r="I972" i="6"/>
  <c r="J972" i="6"/>
  <c r="K972" i="6"/>
  <c r="L972" i="6"/>
  <c r="M972" i="6"/>
  <c r="N972" i="6"/>
  <c r="O972" i="6"/>
  <c r="P972" i="6"/>
  <c r="Q972" i="6"/>
  <c r="R972" i="6"/>
  <c r="S972" i="6"/>
  <c r="T972" i="6"/>
  <c r="B973" i="6"/>
  <c r="D973" i="6"/>
  <c r="E973" i="6"/>
  <c r="F973" i="6"/>
  <c r="G973" i="6"/>
  <c r="H973" i="6"/>
  <c r="I973" i="6"/>
  <c r="J973" i="6"/>
  <c r="K973" i="6"/>
  <c r="L973" i="6"/>
  <c r="M973" i="6"/>
  <c r="N973" i="6"/>
  <c r="O973" i="6"/>
  <c r="P973" i="6"/>
  <c r="Q973" i="6"/>
  <c r="R973" i="6"/>
  <c r="S973" i="6"/>
  <c r="T973" i="6"/>
  <c r="B974" i="6"/>
  <c r="D974" i="6"/>
  <c r="E974" i="6"/>
  <c r="F974" i="6"/>
  <c r="G974" i="6"/>
  <c r="H974" i="6"/>
  <c r="I974" i="6"/>
  <c r="J974" i="6"/>
  <c r="K974" i="6"/>
  <c r="L974" i="6"/>
  <c r="M974" i="6"/>
  <c r="N974" i="6"/>
  <c r="O974" i="6"/>
  <c r="P974" i="6"/>
  <c r="Q974" i="6"/>
  <c r="R974" i="6"/>
  <c r="S974" i="6"/>
  <c r="T974" i="6"/>
  <c r="B975" i="6"/>
  <c r="D975" i="6"/>
  <c r="E975" i="6"/>
  <c r="F975" i="6"/>
  <c r="G975" i="6"/>
  <c r="H975" i="6"/>
  <c r="I975" i="6"/>
  <c r="J975" i="6"/>
  <c r="K975" i="6"/>
  <c r="L975" i="6"/>
  <c r="M975" i="6"/>
  <c r="N975" i="6"/>
  <c r="O975" i="6"/>
  <c r="P975" i="6"/>
  <c r="Q975" i="6"/>
  <c r="R975" i="6"/>
  <c r="S975" i="6"/>
  <c r="T975" i="6"/>
  <c r="B976" i="6"/>
  <c r="D976" i="6"/>
  <c r="E976" i="6"/>
  <c r="F976" i="6"/>
  <c r="G976" i="6"/>
  <c r="H976" i="6"/>
  <c r="I976" i="6"/>
  <c r="J976" i="6"/>
  <c r="K976" i="6"/>
  <c r="L976" i="6"/>
  <c r="M976" i="6"/>
  <c r="N976" i="6"/>
  <c r="O976" i="6"/>
  <c r="P976" i="6"/>
  <c r="Q976" i="6"/>
  <c r="R976" i="6"/>
  <c r="S976" i="6"/>
  <c r="T976" i="6"/>
  <c r="B977" i="6"/>
  <c r="D977" i="6"/>
  <c r="E977" i="6"/>
  <c r="F977" i="6"/>
  <c r="G977" i="6"/>
  <c r="H977" i="6"/>
  <c r="I977" i="6"/>
  <c r="J977" i="6"/>
  <c r="K977" i="6"/>
  <c r="L977" i="6"/>
  <c r="M977" i="6"/>
  <c r="N977" i="6"/>
  <c r="O977" i="6"/>
  <c r="P977" i="6"/>
  <c r="Q977" i="6"/>
  <c r="R977" i="6"/>
  <c r="S977" i="6"/>
  <c r="T977" i="6"/>
  <c r="B978" i="6"/>
  <c r="D978" i="6"/>
  <c r="E978" i="6"/>
  <c r="F978" i="6"/>
  <c r="G978" i="6"/>
  <c r="H978" i="6"/>
  <c r="I978" i="6"/>
  <c r="J978" i="6"/>
  <c r="K978" i="6"/>
  <c r="L978" i="6"/>
  <c r="M978" i="6"/>
  <c r="N978" i="6"/>
  <c r="O978" i="6"/>
  <c r="P978" i="6"/>
  <c r="Q978" i="6"/>
  <c r="R978" i="6"/>
  <c r="S978" i="6"/>
  <c r="T978" i="6"/>
  <c r="B979" i="6"/>
  <c r="D979" i="6"/>
  <c r="E979" i="6"/>
  <c r="F979" i="6"/>
  <c r="G979" i="6"/>
  <c r="H979" i="6"/>
  <c r="I979" i="6"/>
  <c r="J979" i="6"/>
  <c r="K979" i="6"/>
  <c r="L979" i="6"/>
  <c r="M979" i="6"/>
  <c r="N979" i="6"/>
  <c r="O979" i="6"/>
  <c r="P979" i="6"/>
  <c r="Q979" i="6"/>
  <c r="R979" i="6"/>
  <c r="S979" i="6"/>
  <c r="T979" i="6"/>
  <c r="B980" i="6"/>
  <c r="D980" i="6"/>
  <c r="E980" i="6"/>
  <c r="F980" i="6"/>
  <c r="G980" i="6"/>
  <c r="H980" i="6"/>
  <c r="I980" i="6"/>
  <c r="J980" i="6"/>
  <c r="K980" i="6"/>
  <c r="L980" i="6"/>
  <c r="M980" i="6"/>
  <c r="N980" i="6"/>
  <c r="O980" i="6"/>
  <c r="P980" i="6"/>
  <c r="Q980" i="6"/>
  <c r="R980" i="6"/>
  <c r="S980" i="6"/>
  <c r="T980" i="6"/>
  <c r="B981" i="6"/>
  <c r="D981" i="6"/>
  <c r="E981" i="6"/>
  <c r="F981" i="6"/>
  <c r="G981" i="6"/>
  <c r="H981" i="6"/>
  <c r="I981" i="6"/>
  <c r="J981" i="6"/>
  <c r="K981" i="6"/>
  <c r="L981" i="6"/>
  <c r="M981" i="6"/>
  <c r="N981" i="6"/>
  <c r="O981" i="6"/>
  <c r="P981" i="6"/>
  <c r="Q981" i="6"/>
  <c r="R981" i="6"/>
  <c r="S981" i="6"/>
  <c r="T981" i="6"/>
  <c r="B982" i="6"/>
  <c r="D982" i="6"/>
  <c r="E982" i="6"/>
  <c r="F982" i="6"/>
  <c r="G982" i="6"/>
  <c r="H982" i="6"/>
  <c r="I982" i="6"/>
  <c r="J982" i="6"/>
  <c r="K982" i="6"/>
  <c r="L982" i="6"/>
  <c r="M982" i="6"/>
  <c r="N982" i="6"/>
  <c r="O982" i="6"/>
  <c r="P982" i="6"/>
  <c r="Q982" i="6"/>
  <c r="R982" i="6"/>
  <c r="S982" i="6"/>
  <c r="T982" i="6"/>
  <c r="B983" i="6"/>
  <c r="D983" i="6"/>
  <c r="E983" i="6"/>
  <c r="F983" i="6"/>
  <c r="G983" i="6"/>
  <c r="H983" i="6"/>
  <c r="I983" i="6"/>
  <c r="J983" i="6"/>
  <c r="K983" i="6"/>
  <c r="L983" i="6"/>
  <c r="M983" i="6"/>
  <c r="N983" i="6"/>
  <c r="O983" i="6"/>
  <c r="P983" i="6"/>
  <c r="Q983" i="6"/>
  <c r="R983" i="6"/>
  <c r="S983" i="6"/>
  <c r="T983" i="6"/>
  <c r="B984" i="6"/>
  <c r="D984" i="6"/>
  <c r="E984" i="6"/>
  <c r="F984" i="6"/>
  <c r="G984" i="6"/>
  <c r="H984" i="6"/>
  <c r="I984" i="6"/>
  <c r="J984" i="6"/>
  <c r="K984" i="6"/>
  <c r="L984" i="6"/>
  <c r="M984" i="6"/>
  <c r="N984" i="6"/>
  <c r="O984" i="6"/>
  <c r="P984" i="6"/>
  <c r="Q984" i="6"/>
  <c r="R984" i="6"/>
  <c r="S984" i="6"/>
  <c r="T984" i="6"/>
  <c r="B985" i="6"/>
  <c r="D985" i="6"/>
  <c r="E985" i="6"/>
  <c r="F985" i="6"/>
  <c r="G985" i="6"/>
  <c r="H985" i="6"/>
  <c r="I985" i="6"/>
  <c r="J985" i="6"/>
  <c r="K985" i="6"/>
  <c r="L985" i="6"/>
  <c r="M985" i="6"/>
  <c r="N985" i="6"/>
  <c r="O985" i="6"/>
  <c r="P985" i="6"/>
  <c r="Q985" i="6"/>
  <c r="R985" i="6"/>
  <c r="S985" i="6"/>
  <c r="T985" i="6"/>
  <c r="B986" i="6"/>
  <c r="D986" i="6"/>
  <c r="E986" i="6"/>
  <c r="F986" i="6"/>
  <c r="G986" i="6"/>
  <c r="H986" i="6"/>
  <c r="I986" i="6"/>
  <c r="J986" i="6"/>
  <c r="K986" i="6"/>
  <c r="L986" i="6"/>
  <c r="M986" i="6"/>
  <c r="N986" i="6"/>
  <c r="O986" i="6"/>
  <c r="P986" i="6"/>
  <c r="Q986" i="6"/>
  <c r="R986" i="6"/>
  <c r="S986" i="6"/>
  <c r="T986" i="6"/>
  <c r="B987" i="6"/>
  <c r="D987" i="6"/>
  <c r="E987" i="6"/>
  <c r="F987" i="6"/>
  <c r="G987" i="6"/>
  <c r="H987" i="6"/>
  <c r="I987" i="6"/>
  <c r="J987" i="6"/>
  <c r="K987" i="6"/>
  <c r="L987" i="6"/>
  <c r="M987" i="6"/>
  <c r="N987" i="6"/>
  <c r="O987" i="6"/>
  <c r="P987" i="6"/>
  <c r="Q987" i="6"/>
  <c r="R987" i="6"/>
  <c r="S987" i="6"/>
  <c r="T987" i="6"/>
  <c r="B988" i="6"/>
  <c r="D988" i="6"/>
  <c r="E988" i="6"/>
  <c r="F988" i="6"/>
  <c r="G988" i="6"/>
  <c r="H988" i="6"/>
  <c r="I988" i="6"/>
  <c r="J988" i="6"/>
  <c r="K988" i="6"/>
  <c r="L988" i="6"/>
  <c r="M988" i="6"/>
  <c r="N988" i="6"/>
  <c r="O988" i="6"/>
  <c r="P988" i="6"/>
  <c r="Q988" i="6"/>
  <c r="R988" i="6"/>
  <c r="S988" i="6"/>
  <c r="T988" i="6"/>
  <c r="B989" i="6"/>
  <c r="D989" i="6"/>
  <c r="E989" i="6"/>
  <c r="F989" i="6"/>
  <c r="G989" i="6"/>
  <c r="H989" i="6"/>
  <c r="I989" i="6"/>
  <c r="J989" i="6"/>
  <c r="K989" i="6"/>
  <c r="L989" i="6"/>
  <c r="M989" i="6"/>
  <c r="N989" i="6"/>
  <c r="O989" i="6"/>
  <c r="P989" i="6"/>
  <c r="Q989" i="6"/>
  <c r="R989" i="6"/>
  <c r="S989" i="6"/>
  <c r="T989" i="6"/>
  <c r="B990" i="6"/>
  <c r="D990" i="6"/>
  <c r="E990" i="6"/>
  <c r="F990" i="6"/>
  <c r="G990" i="6"/>
  <c r="H990" i="6"/>
  <c r="I990" i="6"/>
  <c r="J990" i="6"/>
  <c r="K990" i="6"/>
  <c r="L990" i="6"/>
  <c r="M990" i="6"/>
  <c r="N990" i="6"/>
  <c r="O990" i="6"/>
  <c r="P990" i="6"/>
  <c r="Q990" i="6"/>
  <c r="R990" i="6"/>
  <c r="S990" i="6"/>
  <c r="T990" i="6"/>
  <c r="B991" i="6"/>
  <c r="D991" i="6"/>
  <c r="E991" i="6"/>
  <c r="F991" i="6"/>
  <c r="G991" i="6"/>
  <c r="H991" i="6"/>
  <c r="I991" i="6"/>
  <c r="J991" i="6"/>
  <c r="K991" i="6"/>
  <c r="L991" i="6"/>
  <c r="M991" i="6"/>
  <c r="N991" i="6"/>
  <c r="O991" i="6"/>
  <c r="P991" i="6"/>
  <c r="Q991" i="6"/>
  <c r="R991" i="6"/>
  <c r="S991" i="6"/>
  <c r="T991" i="6"/>
  <c r="B992" i="6"/>
  <c r="D992" i="6"/>
  <c r="E992" i="6"/>
  <c r="F992" i="6"/>
  <c r="G992" i="6"/>
  <c r="H992" i="6"/>
  <c r="I992" i="6"/>
  <c r="J992" i="6"/>
  <c r="K992" i="6"/>
  <c r="L992" i="6"/>
  <c r="M992" i="6"/>
  <c r="N992" i="6"/>
  <c r="O992" i="6"/>
  <c r="P992" i="6"/>
  <c r="Q992" i="6"/>
  <c r="R992" i="6"/>
  <c r="S992" i="6"/>
  <c r="T992" i="6"/>
  <c r="B993" i="6"/>
  <c r="D993" i="6"/>
  <c r="E993" i="6"/>
  <c r="F993" i="6"/>
  <c r="G993" i="6"/>
  <c r="H993" i="6"/>
  <c r="I993" i="6"/>
  <c r="J993" i="6"/>
  <c r="K993" i="6"/>
  <c r="L993" i="6"/>
  <c r="M993" i="6"/>
  <c r="N993" i="6"/>
  <c r="O993" i="6"/>
  <c r="P993" i="6"/>
  <c r="Q993" i="6"/>
  <c r="R993" i="6"/>
  <c r="S993" i="6"/>
  <c r="T993" i="6"/>
  <c r="B994" i="6"/>
  <c r="D994" i="6"/>
  <c r="E994" i="6"/>
  <c r="F994" i="6"/>
  <c r="G994" i="6"/>
  <c r="H994" i="6"/>
  <c r="I994" i="6"/>
  <c r="J994" i="6"/>
  <c r="K994" i="6"/>
  <c r="L994" i="6"/>
  <c r="M994" i="6"/>
  <c r="N994" i="6"/>
  <c r="O994" i="6"/>
  <c r="P994" i="6"/>
  <c r="Q994" i="6"/>
  <c r="R994" i="6"/>
  <c r="S994" i="6"/>
  <c r="T994" i="6"/>
  <c r="B995" i="6"/>
  <c r="D995" i="6"/>
  <c r="E995" i="6"/>
  <c r="F995" i="6"/>
  <c r="G995" i="6"/>
  <c r="H995" i="6"/>
  <c r="I995" i="6"/>
  <c r="J995" i="6"/>
  <c r="K995" i="6"/>
  <c r="L995" i="6"/>
  <c r="M995" i="6"/>
  <c r="N995" i="6"/>
  <c r="O995" i="6"/>
  <c r="P995" i="6"/>
  <c r="Q995" i="6"/>
  <c r="R995" i="6"/>
  <c r="S995" i="6"/>
  <c r="T995" i="6"/>
  <c r="B996" i="6"/>
  <c r="D996" i="6"/>
  <c r="E996" i="6"/>
  <c r="F996" i="6"/>
  <c r="G996" i="6"/>
  <c r="H996" i="6"/>
  <c r="I996" i="6"/>
  <c r="J996" i="6"/>
  <c r="K996" i="6"/>
  <c r="L996" i="6"/>
  <c r="M996" i="6"/>
  <c r="N996" i="6"/>
  <c r="O996" i="6"/>
  <c r="P996" i="6"/>
  <c r="Q996" i="6"/>
  <c r="R996" i="6"/>
  <c r="S996" i="6"/>
  <c r="T996" i="6"/>
  <c r="B997" i="6"/>
  <c r="D997" i="6"/>
  <c r="E997" i="6"/>
  <c r="F997" i="6"/>
  <c r="G997" i="6"/>
  <c r="H997" i="6"/>
  <c r="I997" i="6"/>
  <c r="J997" i="6"/>
  <c r="K997" i="6"/>
  <c r="L997" i="6"/>
  <c r="M997" i="6"/>
  <c r="N997" i="6"/>
  <c r="O997" i="6"/>
  <c r="P997" i="6"/>
  <c r="Q997" i="6"/>
  <c r="R997" i="6"/>
  <c r="S997" i="6"/>
  <c r="T997" i="6"/>
  <c r="B998" i="6"/>
  <c r="D998" i="6"/>
  <c r="E998" i="6"/>
  <c r="F998" i="6"/>
  <c r="G998" i="6"/>
  <c r="H998" i="6"/>
  <c r="I998" i="6"/>
  <c r="J998" i="6"/>
  <c r="K998" i="6"/>
  <c r="L998" i="6"/>
  <c r="M998" i="6"/>
  <c r="N998" i="6"/>
  <c r="O998" i="6"/>
  <c r="P998" i="6"/>
  <c r="Q998" i="6"/>
  <c r="R998" i="6"/>
  <c r="S998" i="6"/>
  <c r="T998" i="6"/>
  <c r="B999" i="6"/>
  <c r="D999" i="6"/>
  <c r="E999" i="6"/>
  <c r="F999" i="6"/>
  <c r="G999" i="6"/>
  <c r="H999" i="6"/>
  <c r="I999" i="6"/>
  <c r="J999" i="6"/>
  <c r="K999" i="6"/>
  <c r="L999" i="6"/>
  <c r="M999" i="6"/>
  <c r="N999" i="6"/>
  <c r="O999" i="6"/>
  <c r="P999" i="6"/>
  <c r="Q999" i="6"/>
  <c r="R999" i="6"/>
  <c r="S999" i="6"/>
  <c r="T999" i="6"/>
  <c r="B1000" i="6"/>
  <c r="D1000" i="6"/>
  <c r="E1000" i="6"/>
  <c r="F1000" i="6"/>
  <c r="G1000" i="6"/>
  <c r="H1000" i="6"/>
  <c r="I1000" i="6"/>
  <c r="J1000" i="6"/>
  <c r="K1000" i="6"/>
  <c r="L1000" i="6"/>
  <c r="M1000" i="6"/>
  <c r="N1000" i="6"/>
  <c r="O1000" i="6"/>
  <c r="P1000" i="6"/>
  <c r="Q1000" i="6"/>
  <c r="R1000" i="6"/>
  <c r="S1000" i="6"/>
  <c r="T1000" i="6"/>
  <c r="B1001" i="6"/>
  <c r="D1001" i="6"/>
  <c r="E1001" i="6"/>
  <c r="F1001" i="6"/>
  <c r="G1001" i="6"/>
  <c r="H1001" i="6"/>
  <c r="I1001" i="6"/>
  <c r="J1001" i="6"/>
  <c r="K1001" i="6"/>
  <c r="L1001" i="6"/>
  <c r="M1001" i="6"/>
  <c r="N1001" i="6"/>
  <c r="O1001" i="6"/>
  <c r="P1001" i="6"/>
  <c r="Q1001" i="6"/>
  <c r="R1001" i="6"/>
  <c r="S1001" i="6"/>
  <c r="T1001" i="6"/>
  <c r="B1002" i="6"/>
  <c r="D1002" i="6"/>
  <c r="E1002" i="6"/>
  <c r="F1002" i="6"/>
  <c r="G1002" i="6"/>
  <c r="H1002" i="6"/>
  <c r="I1002" i="6"/>
  <c r="J1002" i="6"/>
  <c r="K1002" i="6"/>
  <c r="L1002" i="6"/>
  <c r="M1002" i="6"/>
  <c r="N1002" i="6"/>
  <c r="O1002" i="6"/>
  <c r="P1002" i="6"/>
  <c r="Q1002" i="6"/>
  <c r="R1002" i="6"/>
  <c r="S1002" i="6"/>
  <c r="T1002" i="6"/>
  <c r="B1003" i="6"/>
  <c r="D1003" i="6"/>
  <c r="E1003" i="6"/>
  <c r="F1003" i="6"/>
  <c r="G1003" i="6"/>
  <c r="H1003" i="6"/>
  <c r="I1003" i="6"/>
  <c r="J1003" i="6"/>
  <c r="K1003" i="6"/>
  <c r="L1003" i="6"/>
  <c r="M1003" i="6"/>
  <c r="N1003" i="6"/>
  <c r="O1003" i="6"/>
  <c r="P1003" i="6"/>
  <c r="Q1003" i="6"/>
  <c r="R1003" i="6"/>
  <c r="S1003" i="6"/>
  <c r="T1003" i="6"/>
  <c r="B1004" i="6"/>
  <c r="D1004" i="6"/>
  <c r="E1004" i="6"/>
  <c r="F1004" i="6"/>
  <c r="G1004" i="6"/>
  <c r="H1004" i="6"/>
  <c r="I1004" i="6"/>
  <c r="J1004" i="6"/>
  <c r="K1004" i="6"/>
  <c r="L1004" i="6"/>
  <c r="M1004" i="6"/>
  <c r="N1004" i="6"/>
  <c r="O1004" i="6"/>
  <c r="P1004" i="6"/>
  <c r="Q1004" i="6"/>
  <c r="R1004" i="6"/>
  <c r="S1004" i="6"/>
  <c r="T1004" i="6"/>
  <c r="B1005" i="6"/>
  <c r="D1005" i="6"/>
  <c r="E1005" i="6"/>
  <c r="F1005" i="6"/>
  <c r="G1005" i="6"/>
  <c r="H1005" i="6"/>
  <c r="I1005" i="6"/>
  <c r="J1005" i="6"/>
  <c r="K1005" i="6"/>
  <c r="L1005" i="6"/>
  <c r="M1005" i="6"/>
  <c r="N1005" i="6"/>
  <c r="O1005" i="6"/>
  <c r="P1005" i="6"/>
  <c r="Q1005" i="6"/>
  <c r="R1005" i="6"/>
  <c r="S1005" i="6"/>
  <c r="T1005" i="6"/>
  <c r="B1006" i="6"/>
  <c r="D1006" i="6"/>
  <c r="E1006" i="6"/>
  <c r="F1006" i="6"/>
  <c r="G1006" i="6"/>
  <c r="H1006" i="6"/>
  <c r="I1006" i="6"/>
  <c r="J1006" i="6"/>
  <c r="K1006" i="6"/>
  <c r="L1006" i="6"/>
  <c r="M1006" i="6"/>
  <c r="N1006" i="6"/>
  <c r="O1006" i="6"/>
  <c r="P1006" i="6"/>
  <c r="Q1006" i="6"/>
  <c r="R1006" i="6"/>
  <c r="S1006" i="6"/>
  <c r="T1006" i="6"/>
  <c r="B1007" i="6"/>
  <c r="D1007" i="6"/>
  <c r="E1007" i="6"/>
  <c r="F1007" i="6"/>
  <c r="G1007" i="6"/>
  <c r="H1007" i="6"/>
  <c r="I1007" i="6"/>
  <c r="J1007" i="6"/>
  <c r="K1007" i="6"/>
  <c r="L1007" i="6"/>
  <c r="M1007" i="6"/>
  <c r="N1007" i="6"/>
  <c r="O1007" i="6"/>
  <c r="P1007" i="6"/>
  <c r="Q1007" i="6"/>
  <c r="R1007" i="6"/>
  <c r="S1007" i="6"/>
  <c r="T1007" i="6"/>
  <c r="B1008" i="6"/>
  <c r="D1008" i="6"/>
  <c r="E1008" i="6"/>
  <c r="F1008" i="6"/>
  <c r="G1008" i="6"/>
  <c r="H1008" i="6"/>
  <c r="I1008" i="6"/>
  <c r="J1008" i="6"/>
  <c r="K1008" i="6"/>
  <c r="L1008" i="6"/>
  <c r="M1008" i="6"/>
  <c r="N1008" i="6"/>
  <c r="O1008" i="6"/>
  <c r="P1008" i="6"/>
  <c r="Q1008" i="6"/>
  <c r="R1008" i="6"/>
  <c r="S1008" i="6"/>
  <c r="T1008" i="6"/>
  <c r="B1009" i="6"/>
  <c r="D1009" i="6"/>
  <c r="E1009" i="6"/>
  <c r="F1009" i="6"/>
  <c r="G1009" i="6"/>
  <c r="H1009" i="6"/>
  <c r="I1009" i="6"/>
  <c r="J1009" i="6"/>
  <c r="K1009" i="6"/>
  <c r="L1009" i="6"/>
  <c r="M1009" i="6"/>
  <c r="N1009" i="6"/>
  <c r="O1009" i="6"/>
  <c r="P1009" i="6"/>
  <c r="Q1009" i="6"/>
  <c r="R1009" i="6"/>
  <c r="S1009" i="6"/>
  <c r="T1009" i="6"/>
  <c r="B1010" i="6"/>
  <c r="D1010" i="6"/>
  <c r="E1010" i="6"/>
  <c r="F1010" i="6"/>
  <c r="G1010" i="6"/>
  <c r="H1010" i="6"/>
  <c r="I1010" i="6"/>
  <c r="J1010" i="6"/>
  <c r="K1010" i="6"/>
  <c r="L1010" i="6"/>
  <c r="M1010" i="6"/>
  <c r="N1010" i="6"/>
  <c r="O1010" i="6"/>
  <c r="P1010" i="6"/>
  <c r="Q1010" i="6"/>
  <c r="R1010" i="6"/>
  <c r="S1010" i="6"/>
  <c r="T1010" i="6"/>
  <c r="B1011" i="6"/>
  <c r="D1011" i="6"/>
  <c r="E1011" i="6"/>
  <c r="F1011" i="6"/>
  <c r="G1011" i="6"/>
  <c r="H1011" i="6"/>
  <c r="I1011" i="6"/>
  <c r="J1011" i="6"/>
  <c r="K1011" i="6"/>
  <c r="L1011" i="6"/>
  <c r="M1011" i="6"/>
  <c r="N1011" i="6"/>
  <c r="O1011" i="6"/>
  <c r="P1011" i="6"/>
  <c r="Q1011" i="6"/>
  <c r="R1011" i="6"/>
  <c r="S1011" i="6"/>
  <c r="T1011" i="6"/>
  <c r="B1012" i="6"/>
  <c r="D1012" i="6"/>
  <c r="E1012" i="6"/>
  <c r="F1012" i="6"/>
  <c r="G1012" i="6"/>
  <c r="H1012" i="6"/>
  <c r="I1012" i="6"/>
  <c r="J1012" i="6"/>
  <c r="K1012" i="6"/>
  <c r="L1012" i="6"/>
  <c r="M1012" i="6"/>
  <c r="N1012" i="6"/>
  <c r="O1012" i="6"/>
  <c r="P1012" i="6"/>
  <c r="Q1012" i="6"/>
  <c r="R1012" i="6"/>
  <c r="S1012" i="6"/>
  <c r="T1012" i="6"/>
  <c r="B1013" i="6"/>
  <c r="D1013" i="6"/>
  <c r="E1013" i="6"/>
  <c r="F1013" i="6"/>
  <c r="G1013" i="6"/>
  <c r="H1013" i="6"/>
  <c r="I1013" i="6"/>
  <c r="J1013" i="6"/>
  <c r="K1013" i="6"/>
  <c r="L1013" i="6"/>
  <c r="M1013" i="6"/>
  <c r="N1013" i="6"/>
  <c r="O1013" i="6"/>
  <c r="P1013" i="6"/>
  <c r="Q1013" i="6"/>
  <c r="R1013" i="6"/>
  <c r="S1013" i="6"/>
  <c r="T1013" i="6"/>
  <c r="B1014" i="6"/>
  <c r="D1014" i="6"/>
  <c r="E1014" i="6"/>
  <c r="F1014" i="6"/>
  <c r="G1014" i="6"/>
  <c r="H1014" i="6"/>
  <c r="I1014" i="6"/>
  <c r="J1014" i="6"/>
  <c r="K1014" i="6"/>
  <c r="L1014" i="6"/>
  <c r="M1014" i="6"/>
  <c r="N1014" i="6"/>
  <c r="O1014" i="6"/>
  <c r="P1014" i="6"/>
  <c r="Q1014" i="6"/>
  <c r="R1014" i="6"/>
  <c r="S1014" i="6"/>
  <c r="T1014" i="6"/>
  <c r="B1015" i="6"/>
  <c r="D1015" i="6"/>
  <c r="E1015" i="6"/>
  <c r="F1015" i="6"/>
  <c r="G1015" i="6"/>
  <c r="H1015" i="6"/>
  <c r="I1015" i="6"/>
  <c r="J1015" i="6"/>
  <c r="K1015" i="6"/>
  <c r="L1015" i="6"/>
  <c r="M1015" i="6"/>
  <c r="N1015" i="6"/>
  <c r="O1015" i="6"/>
  <c r="P1015" i="6"/>
  <c r="Q1015" i="6"/>
  <c r="R1015" i="6"/>
  <c r="S1015" i="6"/>
  <c r="T1015" i="6"/>
  <c r="B1016" i="6"/>
  <c r="D1016" i="6"/>
  <c r="E1016" i="6"/>
  <c r="F1016" i="6"/>
  <c r="G1016" i="6"/>
  <c r="H1016" i="6"/>
  <c r="I1016" i="6"/>
  <c r="J1016" i="6"/>
  <c r="K1016" i="6"/>
  <c r="L1016" i="6"/>
  <c r="M1016" i="6"/>
  <c r="N1016" i="6"/>
  <c r="O1016" i="6"/>
  <c r="P1016" i="6"/>
  <c r="Q1016" i="6"/>
  <c r="R1016" i="6"/>
  <c r="S1016" i="6"/>
  <c r="T1016" i="6"/>
  <c r="B1017" i="6"/>
  <c r="D1017" i="6"/>
  <c r="E1017" i="6"/>
  <c r="F1017" i="6"/>
  <c r="G1017" i="6"/>
  <c r="H1017" i="6"/>
  <c r="I1017" i="6"/>
  <c r="J1017" i="6"/>
  <c r="K1017" i="6"/>
  <c r="L1017" i="6"/>
  <c r="M1017" i="6"/>
  <c r="N1017" i="6"/>
  <c r="O1017" i="6"/>
  <c r="P1017" i="6"/>
  <c r="Q1017" i="6"/>
  <c r="R1017" i="6"/>
  <c r="S1017" i="6"/>
  <c r="T1017" i="6"/>
  <c r="B1018" i="6"/>
  <c r="D1018" i="6"/>
  <c r="E1018" i="6"/>
  <c r="F1018" i="6"/>
  <c r="G1018" i="6"/>
  <c r="H1018" i="6"/>
  <c r="I1018" i="6"/>
  <c r="J1018" i="6"/>
  <c r="K1018" i="6"/>
  <c r="L1018" i="6"/>
  <c r="M1018" i="6"/>
  <c r="N1018" i="6"/>
  <c r="O1018" i="6"/>
  <c r="P1018" i="6"/>
  <c r="Q1018" i="6"/>
  <c r="R1018" i="6"/>
  <c r="S1018" i="6"/>
  <c r="T1018" i="6"/>
  <c r="B1019" i="6"/>
  <c r="D1019" i="6"/>
  <c r="E1019" i="6"/>
  <c r="F1019" i="6"/>
  <c r="G1019" i="6"/>
  <c r="H1019" i="6"/>
  <c r="I1019" i="6"/>
  <c r="J1019" i="6"/>
  <c r="K1019" i="6"/>
  <c r="L1019" i="6"/>
  <c r="M1019" i="6"/>
  <c r="N1019" i="6"/>
  <c r="O1019" i="6"/>
  <c r="P1019" i="6"/>
  <c r="Q1019" i="6"/>
  <c r="R1019" i="6"/>
  <c r="S1019" i="6"/>
  <c r="T1019" i="6"/>
  <c r="B1020" i="6"/>
  <c r="D1020" i="6"/>
  <c r="E1020" i="6"/>
  <c r="F1020" i="6"/>
  <c r="G1020" i="6"/>
  <c r="H1020" i="6"/>
  <c r="I1020" i="6"/>
  <c r="J1020" i="6"/>
  <c r="K1020" i="6"/>
  <c r="L1020" i="6"/>
  <c r="M1020" i="6"/>
  <c r="N1020" i="6"/>
  <c r="O1020" i="6"/>
  <c r="P1020" i="6"/>
  <c r="Q1020" i="6"/>
  <c r="R1020" i="6"/>
  <c r="S1020" i="6"/>
  <c r="T1020" i="6"/>
  <c r="B1021" i="6"/>
  <c r="D1021" i="6"/>
  <c r="E1021" i="6"/>
  <c r="F1021" i="6"/>
  <c r="G1021" i="6"/>
  <c r="H1021" i="6"/>
  <c r="I1021" i="6"/>
  <c r="J1021" i="6"/>
  <c r="K1021" i="6"/>
  <c r="L1021" i="6"/>
  <c r="M1021" i="6"/>
  <c r="N1021" i="6"/>
  <c r="O1021" i="6"/>
  <c r="P1021" i="6"/>
  <c r="Q1021" i="6"/>
  <c r="R1021" i="6"/>
  <c r="S1021" i="6"/>
  <c r="T1021" i="6"/>
  <c r="B1022" i="6"/>
  <c r="D1022" i="6"/>
  <c r="E1022" i="6"/>
  <c r="F1022" i="6"/>
  <c r="G1022" i="6"/>
  <c r="H1022" i="6"/>
  <c r="I1022" i="6"/>
  <c r="J1022" i="6"/>
  <c r="K1022" i="6"/>
  <c r="L1022" i="6"/>
  <c r="M1022" i="6"/>
  <c r="N1022" i="6"/>
  <c r="O1022" i="6"/>
  <c r="P1022" i="6"/>
  <c r="Q1022" i="6"/>
  <c r="R1022" i="6"/>
  <c r="S1022" i="6"/>
  <c r="T1022" i="6"/>
  <c r="B1023" i="6"/>
  <c r="D1023" i="6"/>
  <c r="E1023" i="6"/>
  <c r="F1023" i="6"/>
  <c r="G1023" i="6"/>
  <c r="H1023" i="6"/>
  <c r="I1023" i="6"/>
  <c r="J1023" i="6"/>
  <c r="K1023" i="6"/>
  <c r="L1023" i="6"/>
  <c r="M1023" i="6"/>
  <c r="N1023" i="6"/>
  <c r="O1023" i="6"/>
  <c r="P1023" i="6"/>
  <c r="Q1023" i="6"/>
  <c r="R1023" i="6"/>
  <c r="S1023" i="6"/>
  <c r="T1023" i="6"/>
  <c r="T8" i="6"/>
  <c r="S8" i="6"/>
  <c r="R8" i="6"/>
  <c r="Q8" i="6"/>
  <c r="P8" i="6"/>
  <c r="O8" i="6"/>
  <c r="N8" i="6"/>
  <c r="M8" i="6"/>
  <c r="L8" i="6"/>
  <c r="K8" i="6"/>
  <c r="J8" i="6"/>
  <c r="I8" i="6"/>
  <c r="H8" i="6"/>
  <c r="G8" i="6"/>
  <c r="F8" i="6"/>
  <c r="E8" i="6"/>
  <c r="D8" i="6"/>
  <c r="B8" i="6"/>
  <c r="O813" i="14"/>
  <c r="O720" i="14"/>
</calcChain>
</file>

<file path=xl/sharedStrings.xml><?xml version="1.0" encoding="utf-8"?>
<sst xmlns="http://schemas.openxmlformats.org/spreadsheetml/2006/main" count="35637" uniqueCount="8781">
  <si>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</si>
  <si>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</si>
  <si>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</si>
  <si>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</si>
  <si>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</si>
  <si>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</si>
  <si>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</si>
  <si>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</si>
  <si>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</si>
  <si>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</si>
  <si>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</si>
  <si>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</si>
  <si>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</si>
  <si>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</si>
  <si>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</si>
  <si>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</si>
  <si>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</si>
  <si>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</si>
  <si>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</si>
  <si>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</si>
  <si>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</si>
  <si>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</si>
  <si>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</si>
  <si>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</si>
  <si>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Comunitá Papa Giovanni XXIII</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</si>
  <si>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</si>
  <si>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</si>
  <si>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</si>
  <si>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</si>
  <si>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</si>
  <si>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Santiago </t>
  </si>
  <si>
    <t xml:space="preserve">Fono 226960491 </t>
  </si>
  <si>
    <t xml:space="preserve">Toesca Nº1970, Santiago.
</t>
  </si>
  <si>
    <t>apgxxiiiadmchile@gmail.com</t>
  </si>
  <si>
    <t>Asociación Indígena TRAYENCO</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</si>
  <si>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</si>
  <si>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</si>
  <si>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</si>
  <si>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</si>
  <si>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</si>
  <si>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</si>
  <si>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</si>
  <si>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</si>
  <si>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</si>
  <si>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</si>
  <si>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</si>
  <si>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</si>
  <si>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</si>
  <si>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</si>
  <si>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</si>
  <si>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</si>
  <si>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 xml:space="preserve">Asociación Trascender </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</si>
  <si>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</si>
  <si>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</si>
  <si>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</si>
  <si>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</si>
  <si>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</si>
  <si>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</si>
  <si>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</si>
  <si>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</si>
  <si>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</si>
  <si>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</si>
  <si>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</si>
  <si>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</si>
  <si>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Corporación Agencia Adventista de Desarrollo y Recursos Asistenciales (ADRA-CHILE)</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</si>
  <si>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</si>
  <si>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</si>
  <si>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</si>
  <si>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</si>
  <si>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LAS CONDES</t>
  </si>
  <si>
    <t>(56) (2) 284 3968 - 284 1274 C.P. 7931090</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</si>
  <si>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</si>
  <si>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</si>
  <si>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</si>
  <si>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</si>
  <si>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</si>
  <si>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</si>
  <si>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Aldeas Infantiles S.O.S.  -Concepción</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</si>
  <si>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</si>
  <si>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</si>
  <si>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</si>
  <si>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</si>
  <si>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</si>
  <si>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</si>
  <si>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</si>
  <si>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</si>
  <si>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</si>
  <si>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</si>
  <si>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</si>
  <si>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</si>
  <si>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</si>
  <si>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</si>
  <si>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</si>
  <si>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</si>
  <si>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</si>
  <si>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</si>
  <si>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</si>
  <si>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</si>
  <si>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</si>
  <si>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</si>
  <si>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</si>
  <si>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</si>
  <si>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Aldea de Niños S.O.S. Puerto Varas</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</si>
  <si>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</si>
  <si>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</si>
  <si>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</si>
  <si>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</si>
  <si>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</si>
  <si>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</si>
  <si>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</si>
  <si>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</si>
  <si>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</si>
  <si>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</si>
  <si>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puerto varas</t>
  </si>
  <si>
    <t>Se acompaña Antecedente Financiero correspondiente al año 2009, aprobado por el Subdepartamento de Supervisión Financiera Nacional.</t>
  </si>
  <si>
    <t>Aldeas Infantiles S.O.S. Valparaíso</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</si>
  <si>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</si>
  <si>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</si>
  <si>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</si>
  <si>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</si>
  <si>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</si>
  <si>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</si>
  <si>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</si>
  <si>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</si>
  <si>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</si>
  <si>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 xml:space="preserve"> Quilpue</t>
  </si>
  <si>
    <t>Se acompaña Estado Financiero al 31.12.2007, aprobado por Unidad de Supervisión Nacional.</t>
  </si>
  <si>
    <t>Aldeas de Niños S.O.S. de Antofagasta</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</si>
  <si>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</si>
  <si>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</si>
  <si>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</si>
  <si>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</si>
  <si>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</si>
  <si>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</si>
  <si>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</si>
  <si>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</si>
  <si>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</si>
  <si>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</si>
  <si>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 xml:space="preserve">Aldeas de Niños S.O.S. </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</si>
  <si>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</si>
  <si>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</si>
  <si>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</si>
  <si>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</si>
  <si>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</si>
  <si>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</si>
  <si>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</si>
  <si>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</si>
  <si>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</si>
  <si>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</si>
  <si>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</si>
  <si>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</si>
  <si>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</si>
  <si>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</si>
  <si>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</si>
  <si>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</si>
  <si>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Arzobispado de Concepción</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</si>
  <si>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</si>
  <si>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</si>
  <si>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</si>
  <si>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</si>
  <si>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</si>
  <si>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</si>
  <si>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</si>
  <si>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</si>
  <si>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</si>
  <si>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</si>
  <si>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</si>
  <si>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</si>
  <si>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Asociación Hogar de Niños Arturo Prat</t>
  </si>
  <si>
    <t xml:space="preserve">Otorgado por Decreto Supremo Nº1033, de fecha 22 de agosto de 1922, por el Ministerio de Justicia.  </t>
  </si>
  <si>
    <t>Mantener, sostener o colaborar en el funcionamiento de internados para niños.</t>
  </si>
  <si>
    <t xml:space="preserve">Carlos Alberto Ruiz Artigas, 
Mandato general otorgado a don Oscar Manzano Soko, 
El mandatario Oscar Manzano Soko, podrá delegar su  mandato con las mismas facultades a don Victor González Risopatrón. 
</t>
  </si>
  <si>
    <t xml:space="preserve">Blanco Nº1623, oficina Nº403, Valparaíso.
</t>
  </si>
  <si>
    <t xml:space="preserve">asistentegerencia@haprat.cl </t>
  </si>
  <si>
    <t>32- 2541480</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</si>
  <si>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</si>
  <si>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</si>
  <si>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</si>
  <si>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</si>
  <si>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</si>
  <si>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</si>
  <si>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</si>
  <si>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</si>
  <si>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</si>
  <si>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</si>
  <si>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Asociación Cristiana de Jóvenes de Temuco o YMCA Temuco</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</si>
  <si>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</si>
  <si>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</si>
  <si>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</si>
  <si>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</si>
  <si>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</si>
  <si>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</si>
  <si>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</si>
  <si>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</si>
  <si>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</si>
  <si>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</si>
  <si>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</si>
  <si>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</si>
  <si>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Asociación Cristiana de Jóvenes de Valparaíso</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</si>
  <si>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</si>
  <si>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</si>
  <si>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</si>
  <si>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</si>
  <si>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</si>
  <si>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</si>
  <si>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Asociación Protectora de Menores de Arica</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</si>
  <si>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</si>
  <si>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</si>
  <si>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</si>
  <si>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</si>
  <si>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</si>
  <si>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</si>
  <si>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</si>
  <si>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</si>
  <si>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</si>
  <si>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</si>
  <si>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</si>
  <si>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</si>
  <si>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</si>
  <si>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</si>
  <si>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</si>
  <si>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</si>
  <si>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</si>
  <si>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</si>
  <si>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</si>
  <si>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</si>
  <si>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</si>
  <si>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</si>
  <si>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</si>
  <si>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 xml:space="preserve">Club de Leones Concepción-Hualpén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</si>
  <si>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</si>
  <si>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</si>
  <si>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</si>
  <si>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</si>
  <si>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</si>
  <si>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</si>
  <si>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</si>
  <si>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</si>
  <si>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</si>
  <si>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</si>
  <si>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</si>
  <si>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Compañía de las Hijas de la Caridad de San Vicente de Paul</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</si>
  <si>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</si>
  <si>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</si>
  <si>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</si>
  <si>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</si>
  <si>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</si>
  <si>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</si>
  <si>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</si>
  <si>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Comunidad de Renovación Cristiana de Laja</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</si>
  <si>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</si>
  <si>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</si>
  <si>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</si>
  <si>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</si>
  <si>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</si>
  <si>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</si>
  <si>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</si>
  <si>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</si>
  <si>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</si>
  <si>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LAJA</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</si>
  <si>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</si>
  <si>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</si>
  <si>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</si>
  <si>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</si>
  <si>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</si>
  <si>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</si>
  <si>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</si>
  <si>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</si>
  <si>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</si>
  <si>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</si>
  <si>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</si>
  <si>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Congregación  del Amor Misericordioso   </t>
  </si>
  <si>
    <t xml:space="preserve">Hna. Amalia Hoffman Villalobos       </t>
  </si>
  <si>
    <t xml:space="preserve">Marifariasam@hotmail.com
Hogarrefugio@gmail.com
</t>
  </si>
  <si>
    <t xml:space="preserve">General Amengual Nº420, Estación Central.
</t>
  </si>
  <si>
    <t>Fono 7781187 – 7792486</t>
  </si>
  <si>
    <t>santiago</t>
  </si>
  <si>
    <t>93910: Organizaciones Religiosas.</t>
  </si>
  <si>
    <t>Se acompaña Certificado de Antecedentes Financieros, correspondientes al año 2016, y se remite al Subdepartamento de Supervisión Financiera para su aprobación.</t>
  </si>
  <si>
    <t xml:space="preserve">Congregación  Religiosa de La Sagrada Familia de Urgel </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</si>
  <si>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</si>
  <si>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</si>
  <si>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</si>
  <si>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</si>
  <si>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</si>
  <si>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copiapo</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</si>
  <si>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</si>
  <si>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</si>
  <si>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</si>
  <si>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</si>
  <si>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</si>
  <si>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providencia</t>
  </si>
  <si>
    <t>Se acompaña Certificado de  Antecedentes Financieros, correspondientes al año 2016, aprobados por el Subdepartamento de Supervisión Financiera.</t>
  </si>
  <si>
    <t xml:space="preserve">Congregación del Buen Pastor </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</si>
  <si>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</si>
  <si>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</si>
  <si>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</si>
  <si>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</si>
  <si>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</si>
  <si>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</si>
  <si>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Congregación  Hermanas Carmelitas Teresas de San José </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</si>
  <si>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</si>
  <si>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</si>
  <si>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</si>
  <si>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</si>
  <si>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</si>
  <si>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chillan viejo</t>
  </si>
  <si>
    <t>Se acompaña Certificado de Antecedentes Financieros correspondientes al año 2015, aprobados por el Subdepartamento de  Supervisión Financiera Nacional.</t>
  </si>
  <si>
    <t>Congregación Hermanas de la Providencia</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</si>
  <si>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</si>
  <si>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</si>
  <si>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</si>
  <si>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</si>
  <si>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</si>
  <si>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Congregación Purísimo Corazón de María</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</si>
  <si>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</si>
  <si>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</si>
  <si>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</si>
  <si>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</si>
  <si>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</si>
  <si>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</si>
  <si>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 xml:space="preserve">Domicilio: Calle Padre Hurtado Nº 911, Comuna de Coquimbo.
</t>
  </si>
  <si>
    <t>Fono (51) 223268 – 313444</t>
  </si>
  <si>
    <t>coquimbo</t>
  </si>
  <si>
    <t xml:space="preserve">Congregación Hermanas Hospitalarias del Sacratísimo Corazón de Jesús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</si>
  <si>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</si>
  <si>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</si>
  <si>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</si>
  <si>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</si>
  <si>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</si>
  <si>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Congregación Hermanas Maestras de la  Santa Cruz</t>
  </si>
  <si>
    <t>Decreto Supremo Nº 645, de fecha 14 de agosto de 1909, del Ministerio de Justicia</t>
  </si>
  <si>
    <t>Indefinida. Consta en certificado S/N, de fecha 11 de octubre de 2011, del Secretario Canciller del Obispado de Temuco, don marcos Uribe Gutiérrez.</t>
  </si>
  <si>
    <t>temuco</t>
  </si>
  <si>
    <t>Congregación Hermanas Terciarias Capuchinas de la Sagrada Familia</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</si>
  <si>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</si>
  <si>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</si>
  <si>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</si>
  <si>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</si>
  <si>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</si>
  <si>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penco</t>
  </si>
  <si>
    <t>Se acompaña Certificado de Antecedentes Financieros año 2009, aprobado por el Sub Departamento de Supervisión Nacional.</t>
  </si>
  <si>
    <t xml:space="preserve">Congregación  Instituto Hijas de María Auxiliadora    </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</si>
  <si>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</si>
  <si>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</si>
  <si>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</si>
  <si>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</si>
  <si>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Congregación Hijas de San José Protectoras de la Infancia</t>
  </si>
  <si>
    <t xml:space="preserve">Erigida de acuerdo al derecho Canónico, en la Arquidiócesis de Santiago.  </t>
  </si>
  <si>
    <t xml:space="preserve">Hna. Rosa Elena Bahamonde Rosas, </t>
  </si>
  <si>
    <t xml:space="preserve"> conghsj@gmail.com
  rosabahamonde@gmail.com</t>
  </si>
  <si>
    <t>Fono 226815658/984450893</t>
  </si>
  <si>
    <t>Congregación Pequeña Obra de la Divina Providencia</t>
  </si>
  <si>
    <t>cerrillos</t>
  </si>
  <si>
    <t>5570495, 5575387099</t>
  </si>
  <si>
    <t xml:space="preserve">Congregación Pequeñas Hermanas Misioneras de la Caridad-Don Orione </t>
  </si>
  <si>
    <t xml:space="preserve">El Almendro Nº533, comuna de Cerrillos. 
</t>
  </si>
  <si>
    <t>Fono 5571330.</t>
  </si>
  <si>
    <t xml:space="preserve">Congregación de Religiosas Adoratrices Esclavas del Santísimo Sacramento y de la Caridad. </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</si>
  <si>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</si>
  <si>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</si>
  <si>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</si>
  <si>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estacion central</t>
  </si>
  <si>
    <t>93910: Organización Religiosa.</t>
  </si>
  <si>
    <t xml:space="preserve">Congregación de las Religiosas Franciscanas Misioneras del Sagrado Corazón  </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</si>
  <si>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</si>
  <si>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</si>
  <si>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</si>
  <si>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</si>
  <si>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Congregación Religiosas Mercedarias Francesas</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</si>
  <si>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</si>
  <si>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</si>
  <si>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</si>
  <si>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</si>
  <si>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 xml:space="preserve">Congregación Religiosas Siervas de María Dolorosa </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</si>
  <si>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</si>
  <si>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</si>
  <si>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</si>
  <si>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</si>
  <si>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</si>
  <si>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</si>
  <si>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Fray Rubén Eduardo Gutiérrez Quiñones,</t>
  </si>
  <si>
    <t>villa alemana</t>
  </si>
  <si>
    <t>Congregación  Salesiana de Chile</t>
  </si>
  <si>
    <t>Erigida de acuerdo al Derecho Canónico, en la Arquidiócesis de Santiago según Certificado NºC/55/2004, de fecha 14 de enero de 2004, emitido por don Roberto Videla González, Notario Eclesiástico del Arzobispado de Santiago.</t>
  </si>
  <si>
    <t>Congregación Religiosos Terciarios Capuchinos de Nuestra Señora de los Dolores</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</si>
  <si>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</si>
  <si>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</si>
  <si>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</si>
  <si>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</si>
  <si>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la florida</t>
  </si>
  <si>
    <t xml:space="preserve">Se acompaña Certificado Financiero correspondiente al año 2010, aprobado por el  Subdepartamento de Supervisión Financiera. 
</t>
  </si>
  <si>
    <t xml:space="preserve">Congregación Siervas de San José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</si>
  <si>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</si>
  <si>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</si>
  <si>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</si>
  <si>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</si>
  <si>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</si>
  <si>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colina</t>
  </si>
  <si>
    <t>Corporación Acogida</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</si>
  <si>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</si>
  <si>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</si>
  <si>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</si>
  <si>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</si>
  <si>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 xml:space="preserve">Presidente: 
Carolina Murgas Reinoso, </t>
  </si>
  <si>
    <t>Corporación Alianzas</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</si>
  <si>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</si>
  <si>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</si>
  <si>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</si>
  <si>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</si>
  <si>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</si>
  <si>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</si>
  <si>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</si>
  <si>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</si>
  <si>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93401: Institución de Asistencia Social</t>
  </si>
  <si>
    <t xml:space="preserve">
Certificado Financiero, correspondiente al año 2011, de fecha 9 de noviembre de 2011, aprobado por el Sub Departamento de Supervisión Financiera Nacional.
</t>
  </si>
  <si>
    <t>Corporación Amulen Profesionales</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</si>
  <si>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</si>
  <si>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</si>
  <si>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Certificado de Vigencia, folio Nº 53101015, de fecha 31 de julio de 2018, del Servicio del Registro Civil e Identificación.</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</si>
  <si>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</si>
  <si>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Presidente: 
Alex Gonzalo Leal Valverde, 
Secretario: 
Hector Edmundo Nuñez Caamaño,            
Tesorero:
Marylen Carla Nuñez Hornig, 
</t>
  </si>
  <si>
    <t xml:space="preserve">Durarán TRES años en sus cargos.  </t>
  </si>
  <si>
    <t xml:space="preserve">De 19 de abril de 2016 a 19 de abril de 2019.
</t>
  </si>
  <si>
    <t xml:space="preserve">Presidente: 
Alex Gonzalo Leal Valverde, 
</t>
  </si>
  <si>
    <t>amulenpro@gmail.com</t>
  </si>
  <si>
    <t xml:space="preserve">Pasaje Mauco N°52, Villa Galilea, Valdivia, Región de Los Rios.
</t>
  </si>
  <si>
    <t xml:space="preserve">Teléfono: 996739075
</t>
  </si>
  <si>
    <t>valdivia</t>
  </si>
  <si>
    <t>Se acompaña certificado financiero de fecha 2 de agosto de 2018, correspondiente al año 2017, aprobado por el Sub Departamento de Supervisión Financiera Nacional.</t>
  </si>
  <si>
    <t>Corporación Asociación Damas Salesianas</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</si>
  <si>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</si>
  <si>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</si>
  <si>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</si>
  <si>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</si>
  <si>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</si>
  <si>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</si>
  <si>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 xml:space="preserve">Fono 2314772 </t>
  </si>
  <si>
    <t>las condes</t>
  </si>
  <si>
    <t>Se acompañan antecedentes financieros, correspondiente al año 2012, aprobados por el Departamento de Administración y Finanzas</t>
  </si>
  <si>
    <t xml:space="preserve">
Corporación Asamblea de Dios Autónoma de Lautaro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</si>
  <si>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</si>
  <si>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</si>
  <si>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</si>
  <si>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</si>
  <si>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</si>
  <si>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</si>
  <si>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</si>
  <si>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</si>
  <si>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</si>
  <si>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lautaro</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</si>
  <si>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</si>
  <si>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</si>
  <si>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</si>
  <si>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</si>
  <si>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</si>
  <si>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</si>
  <si>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Viña del Mar</t>
  </si>
  <si>
    <t xml:space="preserve">aspautquintaregión@gmail.com
</t>
  </si>
  <si>
    <t>(32)  2694515</t>
  </si>
  <si>
    <t>Corporación Asociación Chilena de Padres y Amigos de los Autistas Santiago, que también podrá usar la sigla ASPAUT.</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</si>
  <si>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</si>
  <si>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</si>
  <si>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</si>
  <si>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san miguel</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</si>
  <si>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</si>
  <si>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</si>
  <si>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</si>
  <si>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t>
  </si>
  <si>
    <t>Durarán 02 años en sus cargos</t>
  </si>
  <si>
    <t>De 28 de agosto de 2017 al 28 de agosto de 2019.</t>
  </si>
  <si>
    <t>fonos (02)- 2743150</t>
  </si>
  <si>
    <t>Corporación Centro Colaborativo para la Salud, Educación Pública y Derechos Sociales.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</si>
  <si>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</si>
  <si>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</si>
  <si>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</si>
  <si>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</si>
  <si>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</si>
  <si>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</si>
  <si>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</si>
  <si>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</si>
  <si>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</si>
  <si>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</si>
  <si>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</si>
  <si>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Corporación Centro de Apoyo y Formación Integral Tarapacá CEAFIT.</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</si>
  <si>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</si>
  <si>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</si>
  <si>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</si>
  <si>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</si>
  <si>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</si>
  <si>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</si>
  <si>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</si>
  <si>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</si>
  <si>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</si>
  <si>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arica</t>
  </si>
  <si>
    <t>Se acompaña antecedentes Financieros correspondiente al año 2014,  aprobados por el departamento de Administración y Finanzas</t>
  </si>
  <si>
    <t>Corporación Centro de Estudios y Atención del Niño y la Mujer-CEANIM</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</si>
  <si>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</si>
  <si>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</si>
  <si>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</si>
  <si>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</si>
  <si>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</si>
  <si>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</si>
  <si>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</si>
  <si>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</si>
  <si>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</si>
  <si>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Corporación Centro de Iniciativa Empresarial- CIEM Villarrica.</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</si>
  <si>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</si>
  <si>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</si>
  <si>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</si>
  <si>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Pedro de Valdivia Nº 0335, comuna de Villarrica, Novena Región.
</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</si>
  <si>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</si>
  <si>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</si>
  <si>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</si>
  <si>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</si>
  <si>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</si>
  <si>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</si>
  <si>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</si>
  <si>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</si>
  <si>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</si>
  <si>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</si>
  <si>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</si>
  <si>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renca</t>
  </si>
  <si>
    <t xml:space="preserve">93401: Institución de Asistencia Social  </t>
  </si>
  <si>
    <t>Se acompaña antecedentes financieros correspondientes al año 2013, aprobado por el Sub Departamento de Supervisión Financiera Nacional.</t>
  </si>
  <si>
    <t>Corporación Centro para el Desarrollo de la Araucanía -Trafkin</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</si>
  <si>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</si>
  <si>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</si>
  <si>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</si>
  <si>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</si>
  <si>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</si>
  <si>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</si>
  <si>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</si>
  <si>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</si>
  <si>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</si>
  <si>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Corporación “Chile Derechos Centro de Estudios y Desarrollo Social”, CHILE DERECHOS o CHIDERE.</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</si>
  <si>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</si>
  <si>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</si>
  <si>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</si>
  <si>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 xml:space="preserve">Corporación Chilena de Niños y Adultos Extraviados  ¡Ayúdame!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</si>
  <si>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</si>
  <si>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</si>
  <si>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</si>
  <si>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</si>
  <si>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</si>
  <si>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</si>
  <si>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</si>
  <si>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</si>
  <si>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</si>
  <si>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</si>
  <si>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Corporación Comunidad Jesús Niño</t>
  </si>
  <si>
    <t xml:space="preserve">Otorgada por Decreto Supremo Nº 992, de fecha 25 de octubre de 1985, del Ministerio de Justicia, publicado en el Diario Oficial el día 02 de diciembre de 1985. </t>
  </si>
  <si>
    <t>Certificado de vigencia de Personas Jurídicas sin fines de lucro Folio Nº 50964390, de 12 de junio de 2018, del Servicio de Registro Civil e Identificación.</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</si>
  <si>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</si>
  <si>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</si>
  <si>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</si>
  <si>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</si>
  <si>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</si>
  <si>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</si>
  <si>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</si>
  <si>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</si>
  <si>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</si>
  <si>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</si>
  <si>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Centro de Rehabilitación y Educación Especial de Arica “CREE”</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</si>
  <si>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</si>
  <si>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</si>
  <si>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</si>
  <si>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</si>
  <si>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</si>
  <si>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</si>
  <si>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</si>
  <si>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</si>
  <si>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</si>
  <si>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</si>
  <si>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</si>
  <si>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“Corporación de Apoyo Integral para el Adulto Mayor” y/o “Corporación Laureles”.</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</si>
  <si>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</si>
  <si>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</si>
  <si>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</si>
  <si>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</si>
  <si>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Corporación de Apoyo a la Niñez y Juventud en Riesgo Social “Corporación Llequén”.</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</si>
  <si>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</si>
  <si>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</si>
  <si>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</si>
  <si>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</si>
  <si>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</si>
  <si>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Corporación de Artistas para la Rehabilitación y Reinserción Social a Través del Arte – CoArtRe.</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</si>
  <si>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</si>
  <si>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</si>
  <si>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</si>
  <si>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</si>
  <si>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</si>
  <si>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</si>
  <si>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</si>
  <si>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Asistencia Judicial de la Región del Biobío.</t>
  </si>
  <si>
    <t>Corporación de Derecho Público.</t>
  </si>
  <si>
    <t xml:space="preserve">Ley Nº 17.995, de 1981, del Ministerio de Justicia. </t>
  </si>
  <si>
    <t>Asistencia judicial y/o jurídica gratuita a personas de escasos recursos.</t>
  </si>
  <si>
    <t xml:space="preserve">Freire Nº 1220, Concepción, Octava Región. 
</t>
  </si>
  <si>
    <t>concepcion</t>
  </si>
  <si>
    <t>No se acompañan. Aplica Informe Jurídico Nº 09, de  fecha 14 de marzo de 2011 del Departamento Jurídico y Dictamen Nº 070791, de 2009, de la Contraloría General de la República</t>
  </si>
  <si>
    <t>Corporación de Derecho Público</t>
  </si>
  <si>
    <t>Corporación de Asistencia Judicial de las regiones de Arica y Parinacota, Tarapacá y Antofagasta.</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</si>
  <si>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</si>
  <si>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</si>
  <si>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</si>
  <si>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</si>
  <si>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</si>
  <si>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</si>
  <si>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</si>
  <si>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</si>
  <si>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</si>
  <si>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iquique</t>
  </si>
  <si>
    <t>No se acompañan. Aplica Informe Jurídico Nº 09, de  fecha 14 de marzo de 2011 del Departamento Jurídico y Dictamen Nº 070791, de 2009, de la Contraloría General de la República.</t>
  </si>
  <si>
    <t>Corporación de Asistencia Judicial de la Región de Valparaíso.</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</si>
  <si>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</si>
  <si>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</si>
  <si>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</si>
  <si>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</si>
  <si>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</si>
  <si>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</si>
  <si>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</si>
  <si>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valpariso</t>
  </si>
  <si>
    <t>V</t>
  </si>
  <si>
    <t>Corporación de Asistencia Judicial de la Región Metropolitana</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</si>
  <si>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</si>
  <si>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</si>
  <si>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</si>
  <si>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</si>
  <si>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</si>
  <si>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</si>
  <si>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</si>
  <si>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Ayuda a la Infancia Casa Montaña </t>
  </si>
  <si>
    <t xml:space="preserve">Corporación de Derecho Privado. </t>
  </si>
  <si>
    <t>Otorgada por Decreto Exento N° 716, de 22 de febrero de 2008, del Ministerio de Justicia y Derechos Humanos.</t>
  </si>
  <si>
    <t>Certificado de Vigencia de Persona Jurídica sin Fines de Lucro, Folio N° 43413849, de 12 de enero de 2018, del Servicio de Registro Civil e Identificación.</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</si>
  <si>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</si>
  <si>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</si>
  <si>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</si>
  <si>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</si>
  <si>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</si>
  <si>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</si>
  <si>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</si>
  <si>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</si>
  <si>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Temuco.</t>
  </si>
  <si>
    <t xml:space="preserve">981796585
</t>
  </si>
  <si>
    <t>lucit@gmail.com</t>
  </si>
  <si>
    <t xml:space="preserve">Antecedentes financieros correspondientes al año 2017, aprobados por el Sub Departamento de Supervisión Financiera Nacional. </t>
  </si>
  <si>
    <t xml:space="preserve">Corporación de Beneficencia Andalién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</si>
  <si>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</si>
  <si>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</si>
  <si>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</si>
  <si>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</si>
  <si>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</si>
  <si>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</si>
  <si>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</si>
  <si>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</si>
  <si>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</si>
  <si>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</si>
  <si>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</si>
  <si>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</si>
  <si>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</si>
  <si>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</si>
  <si>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</si>
  <si>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</si>
  <si>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</si>
  <si>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</si>
  <si>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Corporación de Damas Once de Marzo CORDAMAR.</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</si>
  <si>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</si>
  <si>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</si>
  <si>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</si>
  <si>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</si>
  <si>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</si>
  <si>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</si>
  <si>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</si>
  <si>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</si>
  <si>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</si>
  <si>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</si>
  <si>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Corporación Cultural Social y de Desarrollo SHALOM</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</si>
  <si>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</si>
  <si>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</si>
  <si>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Raúl Antonio Cancino Flores,
Loreto Isabel Valdés Castillo, 
Jimena Del Carmen Maldonado Verdugo,
</t>
  </si>
  <si>
    <t xml:space="preserve">03 de octubre de 2015 al 03 de octubre de 2020. </t>
  </si>
  <si>
    <t xml:space="preserve">José Miguel Araya Garrido, </t>
  </si>
  <si>
    <t>shalom-jany@hotmail.com</t>
  </si>
  <si>
    <t xml:space="preserve">Calle 13 Sur 4 Poniente Nº 519, comuna de Talca, VII Región del Maule.
</t>
  </si>
  <si>
    <t>Fono: 71 2 383436
Celular: 98694714</t>
  </si>
  <si>
    <t>poración de Desarrollo Comunitario y Social CATAMIRA</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</si>
  <si>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</si>
  <si>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</si>
  <si>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</si>
  <si>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</si>
  <si>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</si>
  <si>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</si>
  <si>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</si>
  <si>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</si>
  <si>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</si>
  <si>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</si>
  <si>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</si>
  <si>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</si>
  <si>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</si>
  <si>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</si>
  <si>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</si>
  <si>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lo barnechea</t>
  </si>
  <si>
    <t>Corporación de Desarrollo de San Pedro.</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</si>
  <si>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</si>
  <si>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</si>
  <si>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</si>
  <si>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</si>
  <si>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</si>
  <si>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</si>
  <si>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</si>
  <si>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</si>
  <si>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</si>
  <si>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</si>
  <si>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san pedro</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</si>
  <si>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</si>
  <si>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</si>
  <si>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</si>
  <si>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</si>
  <si>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De  29 de julio de 2016 a 29 de julio de 2019. </t>
  </si>
  <si>
    <t xml:space="preserve">Gerente General: Jaime Enrique Vilches González, 
Delegación: 
Presidente: Eduardo Conca Calvo,
Tesorero: Juan Pavés Peñaloza ,  
Secretario Ejecutivo: Jaime Enrique Vilches González, . Para obligar a la Corporación, deben actuar dos cualquiera de ellos.
</t>
  </si>
  <si>
    <t xml:space="preserve">Santa Isabel Nº 345, Santiago, Región Metropolitana. 
</t>
  </si>
  <si>
    <t>Santiago</t>
  </si>
  <si>
    <t xml:space="preserve">corporacion.central@gmail.com
vilches.jaime@gmail.com
</t>
  </si>
  <si>
    <t xml:space="preserve">Corporación de Desarrollo Social y Económico Indígena CODESI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</si>
  <si>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</si>
  <si>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</si>
  <si>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</si>
  <si>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</si>
  <si>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</si>
  <si>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</si>
  <si>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</si>
  <si>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</si>
  <si>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</si>
  <si>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talcahuano</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</si>
  <si>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</si>
  <si>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Corporación de Desarrollo Social y Educacional Leonardo Da Vinci o CORDES Da Vinci.</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</si>
  <si>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</si>
  <si>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</si>
  <si>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</si>
  <si>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</si>
  <si>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</si>
  <si>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</si>
  <si>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</si>
  <si>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</si>
  <si>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</si>
  <si>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</si>
  <si>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</si>
  <si>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Corporación de Desarrollo y Acción Social Cristiana Alborada Chile - Corporación Alborada Chile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</si>
  <si>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</si>
  <si>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</si>
  <si>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</si>
  <si>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</si>
  <si>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</si>
  <si>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</si>
  <si>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</si>
  <si>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</si>
  <si>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</si>
  <si>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</si>
  <si>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quisco</t>
  </si>
  <si>
    <t>Se acompaña certificado financiero de fecha 07 de febrero de 2014, correspondiente al año 2012, aprobado por el Sub Departamento de Supervisión Financiera Nacional.</t>
  </si>
  <si>
    <t xml:space="preserve">
“Corporación de Desarrollo y Acción Social, Cultural y Educacional Arrebol-Chile” o “Corporación Arrebol-Chile” 
</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</si>
  <si>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</si>
  <si>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</si>
  <si>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</si>
  <si>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</si>
  <si>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</si>
  <si>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</si>
  <si>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</si>
  <si>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</si>
  <si>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</si>
  <si>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</si>
  <si>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</si>
  <si>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Desarrollo y Promoción de Niños, Jóvenes y Familias SOFINI.</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</si>
  <si>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</si>
  <si>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</si>
  <si>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</si>
  <si>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</si>
  <si>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</si>
  <si>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</si>
  <si>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</si>
  <si>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</si>
  <si>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</si>
  <si>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</si>
  <si>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</si>
  <si>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</si>
  <si>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</si>
  <si>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Corporación Derechos Iguales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</si>
  <si>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</si>
  <si>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</si>
  <si>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</si>
  <si>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</si>
  <si>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</si>
  <si>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</si>
  <si>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</si>
  <si>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</si>
  <si>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</si>
  <si>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</si>
  <si>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</si>
  <si>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Corporación de Educación, Rehabilitación, Capacitación, Atención de Menores y Perfeccionamiento ( C.E.R.C.A.P.)</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</si>
  <si>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</si>
  <si>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</si>
  <si>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</si>
  <si>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</si>
  <si>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</si>
  <si>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</si>
  <si>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Corporación de Educación y Desarrollo Popular “El Trampolín”</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</si>
  <si>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</si>
  <si>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</si>
  <si>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</si>
  <si>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La Candelaria Nº 1998, comuna de Maipú, Región Metropolitana,  </t>
  </si>
  <si>
    <t>maipú</t>
  </si>
  <si>
    <t xml:space="preserve">Corporación de Emprendimiento Social, Corporación CES.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</si>
  <si>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</si>
  <si>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</si>
  <si>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</si>
  <si>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</si>
  <si>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</si>
  <si>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</si>
  <si>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</si>
  <si>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</si>
  <si>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</si>
  <si>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Corporación de Estudio, Desarrollo y Capacitación  A Todo Sur.</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</si>
  <si>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</si>
  <si>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</si>
  <si>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</si>
  <si>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</si>
  <si>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</si>
  <si>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</si>
  <si>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</si>
  <si>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</si>
  <si>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</si>
  <si>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</si>
  <si>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Corporación de Formación Laboral al Adolescente- CORFAL.</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</si>
  <si>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</si>
  <si>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</si>
  <si>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</si>
  <si>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</si>
  <si>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</si>
  <si>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</si>
  <si>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</si>
  <si>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</si>
  <si>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Directora Ejecutiva: Milagros Isabel Neghme Cristi, 
Presidente: Exequiel González Balbontín, 
Podrán actuar conjunta o separadamente.
Poderes especiales: 
Alejandro Andrés Astorga Arancibia, 
Catalina Lastarria Cádiz, 
Podrán actuar conjunta o separadamente.
</t>
  </si>
  <si>
    <t xml:space="preserve">Carlos Justiniano Nº 1123, comuna de Providencia, Región Metropolitana.
</t>
  </si>
  <si>
    <t>Providencia</t>
  </si>
  <si>
    <t>Corporación de Profesionales Asociados Interdisciplinarios - CORPAI</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</si>
  <si>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</si>
  <si>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</si>
  <si>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</si>
  <si>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Valparaíso
</t>
  </si>
  <si>
    <t xml:space="preserve">989146291
</t>
  </si>
  <si>
    <t xml:space="preserve">corpai.valparaiso@gmail.com
</t>
  </si>
  <si>
    <t xml:space="preserve">Antecedentes financieros correspondientes al año 2017, aprobados por el Departamento de Administración y Finanzas. </t>
  </si>
  <si>
    <t>Corporación de Profesionales para la Acción y Promoción Social - CEPAS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</si>
  <si>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</si>
  <si>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</si>
  <si>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</si>
  <si>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</si>
  <si>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</si>
  <si>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</si>
  <si>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</si>
  <si>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</si>
  <si>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</si>
  <si>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Corporación de Rehabilitación Club de Leones Cruz del Sur.</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</si>
  <si>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</si>
  <si>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</si>
  <si>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</si>
  <si>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</si>
  <si>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</si>
  <si>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</si>
  <si>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</si>
  <si>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</si>
  <si>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</si>
  <si>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</si>
  <si>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 xml:space="preserve">Corporación de Rehabilitación Club de Leones de Coyhaique
</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</si>
  <si>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</si>
  <si>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</si>
  <si>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</si>
  <si>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</si>
  <si>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</si>
  <si>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</si>
  <si>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</si>
  <si>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</si>
  <si>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</si>
  <si>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</si>
  <si>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Corporación de Rehabilitación de Menores Adictos Amanecer de Calama.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</si>
  <si>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</si>
  <si>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</si>
  <si>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</si>
  <si>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</si>
  <si>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</si>
  <si>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</si>
  <si>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Corporación Demos una Oportunidad al Menor- Crédito al Menor</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</si>
  <si>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</si>
  <si>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</si>
  <si>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</si>
  <si>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26 de abril de 2018 – al 26 de abril de 2021.</t>
  </si>
  <si>
    <t xml:space="preserve">Lautaro Nº 2755, comuna de La Pintana, Villa Jorge Yarur Banna, Región Metropolitana.
</t>
  </si>
  <si>
    <t>La Pintana</t>
  </si>
  <si>
    <t>Corporación Educacional Abate Molina de Talca.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</si>
  <si>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</si>
  <si>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</si>
  <si>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</si>
  <si>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</si>
  <si>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Corporación Educacional El Despertar</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</si>
  <si>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</si>
  <si>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</si>
  <si>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</si>
  <si>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</si>
  <si>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</si>
  <si>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</si>
  <si>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</si>
  <si>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</si>
  <si>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</si>
  <si>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</si>
  <si>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Corporación Educacional Sagrada Familia.</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</si>
  <si>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</si>
  <si>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</si>
  <si>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</si>
  <si>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</si>
  <si>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</si>
  <si>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</si>
  <si>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</si>
  <si>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</si>
  <si>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</si>
  <si>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</si>
  <si>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</si>
  <si>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</si>
  <si>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</si>
  <si>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</si>
  <si>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Corporación Educacional y de Beneficencia Cristo Joven</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</si>
  <si>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</si>
  <si>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</si>
  <si>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</si>
  <si>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</si>
  <si>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</si>
  <si>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Ejército de Salvación.</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</si>
  <si>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</si>
  <si>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</si>
  <si>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</si>
  <si>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</si>
  <si>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</si>
  <si>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</si>
  <si>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</si>
  <si>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</si>
  <si>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</si>
  <si>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</si>
  <si>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</si>
  <si>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en Busca de un Cambio</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</si>
  <si>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</si>
  <si>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</si>
  <si>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</si>
  <si>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</si>
  <si>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</si>
  <si>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</si>
  <si>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</si>
  <si>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linares</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</si>
  <si>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</si>
  <si>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</si>
  <si>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</si>
  <si>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</si>
  <si>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</si>
  <si>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</si>
  <si>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</si>
  <si>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</si>
  <si>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Presidente: 
Felipe Andrés Medina Velásquez, 
</t>
  </si>
  <si>
    <t xml:space="preserve">Durarán 3años en sus cargos por estatutos.  </t>
  </si>
  <si>
    <t>Corporación Futuro Humano</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</si>
  <si>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</si>
  <si>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</si>
  <si>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</si>
  <si>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</si>
  <si>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</si>
  <si>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</si>
  <si>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</si>
  <si>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</si>
  <si>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</si>
  <si>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santiago centro</t>
  </si>
  <si>
    <t xml:space="preserve">Se acompaña Balance General Tributario, correspondiente al ejercicio tributario del año 2007, autorizado ante notario público, del 23 de abril de 2008.
</t>
  </si>
  <si>
    <t>Corporación Gabriela Mistral.</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</si>
  <si>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</si>
  <si>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</si>
  <si>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</si>
  <si>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</si>
  <si>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</si>
  <si>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Corporación Hope For Children </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</si>
  <si>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</si>
  <si>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</si>
  <si>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</si>
  <si>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</si>
  <si>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</si>
  <si>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</si>
  <si>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</si>
  <si>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</si>
  <si>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</si>
  <si>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</si>
  <si>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 xml:space="preserve"> Pelarco</t>
  </si>
  <si>
    <t>Se acompañan antecedentes financieros año 2014, aprobados por el Departamento de Administración y Finanzas.</t>
  </si>
  <si>
    <t>Corporación Hogar Belén.</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</si>
  <si>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</si>
  <si>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</si>
  <si>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</si>
  <si>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 xml:space="preserve"> hogarbelen@hotmail.com  
</t>
  </si>
  <si>
    <t>fono (71)  2241065</t>
  </si>
  <si>
    <t>Talca</t>
  </si>
  <si>
    <t>Corporación Hogar de Menores Cardenal José María Caro</t>
  </si>
  <si>
    <t xml:space="preserve">Decreto Supremo Nº1079, de 04 de noviembre de 1987, del Ministerio de Justicia. </t>
  </si>
  <si>
    <t xml:space="preserve">Dar un hogar, cuidado, atención, educación y alimentación a menores en situación irregular.
</t>
  </si>
  <si>
    <t xml:space="preserve">DIRECTORIO:
Presidente: Pilar Larraín Undurraga,  
Secretario: Ignacio Correa Munita,
Tesorero: René Saavedra Contreras,
Director: Rodrigo Eduardo Medina Gómez 
Director: Luisa Angélica Yevilaf Chancaqueo,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</si>
  <si>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</si>
  <si>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</si>
  <si>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</si>
  <si>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</si>
  <si>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Corporación CICART</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</si>
  <si>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</si>
  <si>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</si>
  <si>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</si>
  <si>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</si>
  <si>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</si>
  <si>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</si>
  <si>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</si>
  <si>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</si>
  <si>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</si>
  <si>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</si>
  <si>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 xml:space="preserve">Corporación de Defensoría Nacional de Derechos Humanos de los Niños, Niñas y Adolescentes con base en género y familia, o Defensoría de los DD.HH. de los Niños. </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</si>
  <si>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</si>
  <si>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</si>
  <si>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</si>
  <si>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</si>
  <si>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</si>
  <si>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</si>
  <si>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</si>
  <si>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</si>
  <si>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</si>
  <si>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Corporación Juvenil de Atención Infanto-Juvenil La Tribu</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</si>
  <si>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</si>
  <si>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</si>
  <si>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</si>
  <si>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</si>
  <si>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</si>
  <si>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</si>
  <si>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</si>
  <si>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</si>
  <si>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</si>
  <si>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</si>
  <si>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
CORPORACIÓN KUYEN MAPU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</si>
  <si>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</si>
  <si>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</si>
  <si>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</si>
  <si>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</si>
  <si>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</si>
  <si>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</si>
  <si>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</si>
  <si>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</si>
  <si>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</si>
  <si>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</si>
  <si>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</si>
  <si>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Corporación  La Casa del Padre Demetrio</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</si>
  <si>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</si>
  <si>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</si>
  <si>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</si>
  <si>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</si>
  <si>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</si>
  <si>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</si>
  <si>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</si>
  <si>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</si>
  <si>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</si>
  <si>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 xml:space="preserve"> Melipilla</t>
  </si>
  <si>
    <t>Se acompaña certificado financiero de fecha 27 de julio de 2010, correspondiente al año 2009, aprobado por el Sub Departamento de Supervisión Financiera Nacional.</t>
  </si>
  <si>
    <t>Corporación Las Asambleas de Dios de Chile</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</si>
  <si>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</si>
  <si>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</si>
  <si>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</si>
  <si>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</si>
  <si>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</si>
  <si>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</si>
  <si>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</si>
  <si>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</si>
  <si>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</si>
  <si>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</si>
  <si>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</si>
  <si>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Corporación Luz de Cristo</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</si>
  <si>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</si>
  <si>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</si>
  <si>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 xml:space="preserve"> Certificado de Vigencia N°20166, de 4 de octubre de 2011, del Ministerio de Justicia.</t>
  </si>
  <si>
    <t xml:space="preserve">Presidente: Enrique Villegas Meza  
Vicepresidente: Javier  Silva González 
Secretario:  Eduardo Rodríguez Molina 
Tesorera: Ximena Cayupil Maliqueo
</t>
  </si>
  <si>
    <t>3 años.</t>
  </si>
  <si>
    <t xml:space="preserve">Presidente:  Enrique Villegas Meza 
</t>
  </si>
  <si>
    <t>Arco Iris Nº 1756, Villa Horizonte, Puente Alto, Región Metropolitana.</t>
  </si>
  <si>
    <t>Puente Alto</t>
  </si>
  <si>
    <t xml:space="preserve">
Balance Financiero, correspondiente al año 2011, de fecha 6 septiembre de 2012, aprobado por el Sub Departamento de Supervisión Financiera Nacional.
</t>
  </si>
  <si>
    <t>Corporación Luz del Mundo.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</si>
  <si>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</si>
  <si>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</si>
  <si>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</si>
  <si>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</si>
  <si>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</si>
  <si>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</si>
  <si>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</si>
  <si>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</si>
  <si>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</si>
  <si>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</si>
  <si>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</si>
  <si>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</si>
  <si>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</si>
  <si>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Corporación Metodista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</si>
  <si>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</si>
  <si>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</si>
  <si>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</si>
  <si>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</si>
  <si>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</si>
  <si>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Corporación Misión de María</t>
  </si>
  <si>
    <t>Otorgada por Decreto Supremo N° 1208, de 29 de agosto de 1994, por el Ministerio de Justicia.</t>
  </si>
  <si>
    <t>Certificado de Vigencia Folio N° 500187474738, de 06 de julio de 2018, del Servicio de Registro Civil e Identificación.</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</si>
  <si>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</si>
  <si>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Presidente: Luis Felipe Ovalle Valdés, 
Gerente General:  Paulina Valenzuela Miño, 
En caso de ausencia o imposibilidad de doña Paulina Valenzuela, la subrogará con iguales facultades Luz María Medina García, 
</t>
  </si>
  <si>
    <t xml:space="preserve">Bremen N° 1316, comuna de Ñuñoa, Región Metropolitana
</t>
  </si>
  <si>
    <t>Fono: 2276725</t>
  </si>
  <si>
    <t>Corporación Movimiento Anónimo por la Vida “MAV”</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</si>
  <si>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</si>
  <si>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</si>
  <si>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</si>
  <si>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</si>
  <si>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</si>
  <si>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</si>
  <si>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</si>
  <si>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</si>
  <si>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</si>
  <si>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</si>
  <si>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Corporación Municipal de Castro para la Educación, Salud y Atención al Menor</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</si>
  <si>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</si>
  <si>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</si>
  <si>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</si>
  <si>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</si>
  <si>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Corporación Municipal de Desarrollo Social de Colina</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</si>
  <si>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</si>
  <si>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</si>
  <si>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</si>
  <si>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</si>
  <si>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</si>
  <si>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</si>
  <si>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</si>
  <si>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</si>
  <si>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</si>
  <si>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</si>
  <si>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Corporación Municipal de Conchalí  de Educación, Salud y Atención de Menores, CORESAM </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</si>
  <si>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</si>
  <si>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</si>
  <si>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</si>
  <si>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</si>
  <si>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</si>
  <si>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</si>
  <si>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Corporación Municipal de Desarrollo Social de Lampa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</si>
  <si>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</si>
  <si>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</si>
  <si>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</si>
  <si>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</si>
  <si>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</si>
  <si>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</si>
  <si>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</si>
  <si>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</si>
  <si>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</si>
  <si>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 xml:space="preserve"> Santiago</t>
  </si>
  <si>
    <t>Se acompañan antecedentes financieros año 2013, aprobados por el Departamento de Administración y Finanzas.</t>
  </si>
  <si>
    <t>Corporación Municipal de Desarrollo Social de Cerro Navia</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</si>
  <si>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</si>
  <si>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</si>
  <si>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</si>
  <si>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</si>
  <si>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</si>
  <si>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</si>
  <si>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 xml:space="preserve">Fono: 6402471, 
</t>
  </si>
  <si>
    <t>Cerro Navia</t>
  </si>
  <si>
    <t xml:space="preserve">Corporación Municipal de Educación, Salud y Atención de Menores de Puente Alto </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</si>
  <si>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</si>
  <si>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</si>
  <si>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</si>
  <si>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</si>
  <si>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</si>
  <si>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</si>
  <si>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</si>
  <si>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Corporación Municipal de Desarrollo Social de Los Muermos</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</si>
  <si>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</si>
  <si>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</si>
  <si>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</si>
  <si>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</si>
  <si>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Corporación Municipal de Desarrollo Social de Pudahuel</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</si>
  <si>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</si>
  <si>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</si>
  <si>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</si>
  <si>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</si>
  <si>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</si>
  <si>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</si>
  <si>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</si>
  <si>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</si>
  <si>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</si>
  <si>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</si>
  <si>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Corporación Municipal de Desarrollo Social de San Joaquín
</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</si>
  <si>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</si>
  <si>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</si>
  <si>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</si>
  <si>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</si>
  <si>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
Corporación Municipal de Desarrollo de la comuna de San Vicente de Tagua Tagua.
</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</si>
  <si>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</si>
  <si>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</si>
  <si>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</si>
  <si>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</si>
  <si>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</si>
  <si>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</si>
  <si>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Corporación Municipal para el Desarrollo Social de Villa Alemana</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</si>
  <si>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</si>
  <si>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</si>
  <si>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</si>
  <si>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Última renovación de Directorio: 26 de Marzo de 2014.
Elección Alcalde: 06 de diciembre de 2012 a 06 de diciembre de 2016.
</t>
  </si>
  <si>
    <t xml:space="preserve">Presidente: 
José Sabat Marcos,  
Secretario General: 
Fernando Hudson Soto, 
</t>
  </si>
  <si>
    <t xml:space="preserve">Avda. Quinta N° 050, comuna de Villa Alemana, Quinta Región
</t>
  </si>
  <si>
    <t xml:space="preserve">Corporación Municipal de Quellón para la Educación, Salud y Atención del Menor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</si>
  <si>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</si>
  <si>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</si>
  <si>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</si>
  <si>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</si>
  <si>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</si>
  <si>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</si>
  <si>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</si>
  <si>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</si>
  <si>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</si>
  <si>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</si>
  <si>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</si>
  <si>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</si>
  <si>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</si>
  <si>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</si>
  <si>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</si>
  <si>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</si>
  <si>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</si>
  <si>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Corporación Municipal de Peñalolén Para el Desarrollo Social  CORMUP</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</si>
  <si>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</si>
  <si>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</si>
  <si>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</si>
  <si>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</si>
  <si>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</si>
  <si>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</si>
  <si>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</si>
  <si>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56-2-4407989
</t>
  </si>
  <si>
    <t xml:space="preserve">degas@cormup.cl
</t>
  </si>
  <si>
    <t xml:space="preserve">Corporación Municipal de Punta Arenas para la Educación, Salud y Atención al Menor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</si>
  <si>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</si>
  <si>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</si>
  <si>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</si>
  <si>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</si>
  <si>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</si>
  <si>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</si>
  <si>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</si>
  <si>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</si>
  <si>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 xml:space="preserve"> Punta Arenas</t>
  </si>
  <si>
    <t>Se acompaña certificado financiero de la Institución correspondientes al año 2015, remitido para aprobación al Subdepartamento de Supervisión Nacional.</t>
  </si>
  <si>
    <t xml:space="preserve">
Corporación Municipal de San Fernando para la Atención de Menores y las Áreas de Educación y Salud.
</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</si>
  <si>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</si>
  <si>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</si>
  <si>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</si>
  <si>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</si>
  <si>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</si>
  <si>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</si>
  <si>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</si>
  <si>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</si>
  <si>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</si>
  <si>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</si>
  <si>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Corporación Municipal de Educación, Salud, Cultura y Recreación de La Florida-COMUDEF</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</si>
  <si>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</si>
  <si>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</si>
  <si>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</si>
  <si>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</si>
  <si>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</si>
  <si>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</si>
  <si>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</si>
  <si>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</si>
  <si>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</si>
  <si>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Corporación Municipal de Educación, Cultura y Atención al Menor de Quilpué</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</si>
  <si>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</si>
  <si>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</si>
  <si>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</si>
  <si>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</si>
  <si>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</si>
  <si>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</si>
  <si>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</si>
  <si>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</si>
  <si>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</si>
  <si>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</si>
  <si>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</si>
  <si>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Corporación de Trabajo Niño Levántate</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</si>
  <si>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</si>
  <si>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</si>
  <si>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</si>
  <si>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</si>
  <si>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</si>
  <si>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</si>
  <si>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</si>
  <si>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</si>
  <si>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</si>
  <si>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</si>
  <si>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Corporación Nuestra Ayuda Inspirada en María, también denominada Corporación Naim.</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</si>
  <si>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</si>
  <si>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</si>
  <si>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</si>
  <si>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</si>
  <si>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</si>
  <si>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</si>
  <si>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</si>
  <si>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</si>
  <si>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</si>
  <si>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</si>
  <si>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Corporación Nuestra Ayuda Inspirada en María-Curicó, también denominada Corporación Naim Curicó.</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</si>
  <si>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</si>
  <si>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</si>
  <si>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</si>
  <si>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</si>
  <si>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</si>
  <si>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</si>
  <si>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</si>
  <si>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naimcurico@gmail.com
</t>
  </si>
  <si>
    <t>Corporación Obra Don Guanella</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</si>
  <si>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</si>
  <si>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</si>
  <si>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</si>
  <si>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</si>
  <si>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</si>
  <si>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</si>
  <si>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</si>
  <si>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</si>
  <si>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</si>
  <si>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</si>
  <si>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Corporación Obra de María-Madre de la Misericordia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</si>
  <si>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</si>
  <si>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</si>
  <si>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</si>
  <si>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</si>
  <si>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</si>
  <si>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</si>
  <si>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</si>
  <si>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</si>
  <si>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</si>
  <si>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</si>
  <si>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Corporación para el Desarrollo de la Cultura y la Educación Personalizada Abierta y Comunitaria “CEPAC”</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</si>
  <si>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</si>
  <si>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</si>
  <si>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</si>
  <si>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</si>
  <si>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</si>
  <si>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</si>
  <si>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</si>
  <si>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</si>
  <si>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</si>
  <si>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</si>
  <si>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Corporación para el Desarrollo Económico y Social </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</si>
  <si>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</si>
  <si>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</si>
  <si>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</si>
  <si>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</si>
  <si>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</si>
  <si>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</si>
  <si>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</si>
  <si>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</si>
  <si>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</si>
  <si>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</si>
  <si>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Corporación para el Desarrollo Integral de la Provincia de Choapa “Luis Gálvez Olivares” de Illapel - CORPROCH</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</si>
  <si>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</si>
  <si>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</si>
  <si>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</si>
  <si>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</si>
  <si>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</si>
  <si>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</si>
  <si>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</si>
  <si>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</si>
  <si>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</si>
  <si>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</si>
  <si>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</si>
  <si>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</si>
  <si>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Corporación para la Nutrición Infantil, CONIN</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</si>
  <si>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</si>
  <si>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</si>
  <si>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</si>
  <si>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</si>
  <si>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</si>
  <si>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</si>
  <si>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</si>
  <si>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</si>
  <si>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</si>
  <si>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</si>
  <si>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Corporación para el Desarrollo de la Salud Mental Familiar - CODESAM </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</si>
  <si>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</si>
  <si>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</si>
  <si>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</si>
  <si>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</si>
  <si>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</si>
  <si>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</si>
  <si>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</si>
  <si>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</si>
  <si>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</si>
  <si>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</si>
  <si>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Corporación para la Orientación, Protección y Rehabilitación del Menor PROMESI</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</si>
  <si>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</si>
  <si>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</si>
  <si>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</si>
  <si>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</si>
  <si>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</si>
  <si>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Corporación Privada de Desarrollo Social Epifanía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</si>
  <si>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</si>
  <si>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</si>
  <si>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</si>
  <si>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</si>
  <si>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</si>
  <si>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</si>
  <si>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</si>
  <si>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</si>
  <si>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</si>
  <si>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</si>
  <si>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Corporación Privada de Desarrollo Social IX Región, CORPRIX</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</si>
  <si>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</si>
  <si>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</si>
  <si>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</si>
  <si>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</si>
  <si>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</si>
  <si>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</si>
  <si>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</si>
  <si>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</si>
  <si>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</si>
  <si>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</si>
  <si>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</si>
  <si>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Santiago Centro, La Serena</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</si>
  <si>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</si>
  <si>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Corporación PRODEL</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</si>
  <si>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</si>
  <si>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</si>
  <si>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</si>
  <si>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</si>
  <si>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</si>
  <si>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</si>
  <si>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Corporación Programa de Atención a Niños y Jóvenes Chasqui</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</si>
  <si>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</si>
  <si>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</si>
  <si>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</si>
  <si>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</si>
  <si>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</si>
  <si>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 San Bernardo</t>
  </si>
  <si>
    <t>Corporación Programa Interdisciplinario de Investigaciones en Educación-PIIE</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</si>
  <si>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</si>
  <si>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</si>
  <si>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</si>
  <si>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</si>
  <si>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</si>
  <si>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</si>
  <si>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piie@academia.cl</t>
  </si>
  <si>
    <t xml:space="preserve">Dalmacia N° 1267, comuna de Providencia, Región  Metropolitana
</t>
  </si>
  <si>
    <t>F: 2096644,</t>
  </si>
  <si>
    <t>Se acompaña Certificado Financiero de la Institución correspondiente al 2011, aprobado por el Subdepartamento de Supervisión Financiera Nacional.</t>
  </si>
  <si>
    <t>Corporación Programa Poblacional de Servicios La Caleta</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</si>
  <si>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</si>
  <si>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</si>
  <si>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</si>
  <si>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</si>
  <si>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</si>
  <si>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</si>
  <si>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</si>
  <si>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</si>
  <si>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</si>
  <si>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</si>
  <si>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</si>
  <si>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</si>
  <si>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Corporación “RENACE”.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</si>
  <si>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</si>
  <si>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</si>
  <si>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</si>
  <si>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</si>
  <si>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</si>
  <si>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</si>
  <si>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</si>
  <si>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</si>
  <si>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</si>
  <si>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</si>
  <si>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</si>
  <si>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</si>
  <si>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Corporación Social y Educacional Renasci</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</si>
  <si>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</si>
  <si>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</si>
  <si>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</si>
  <si>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</si>
  <si>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</si>
  <si>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</si>
  <si>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</si>
  <si>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Corporación Servicios para el Desarrollo de los Jóvenes SEDEJ</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</si>
  <si>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</si>
  <si>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</si>
  <si>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</si>
  <si>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</si>
  <si>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</si>
  <si>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</si>
  <si>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</si>
  <si>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</si>
  <si>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</si>
  <si>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</si>
  <si>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</si>
  <si>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Corporación Servicio Paz y Justicia, SERPAJ-CHILE</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</si>
  <si>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</si>
  <si>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</si>
  <si>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</si>
  <si>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</si>
  <si>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</si>
  <si>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Corporación Siempreviva, por los Derechos y la Diversidad</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</si>
  <si>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</si>
  <si>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</si>
  <si>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</si>
  <si>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</si>
  <si>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</si>
  <si>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</si>
  <si>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</si>
  <si>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</si>
  <si>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</si>
  <si>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</si>
  <si>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Corporación Tour Marginal</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</si>
  <si>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</si>
  <si>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</si>
  <si>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</si>
  <si>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</si>
  <si>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</si>
  <si>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</si>
  <si>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</si>
  <si>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</si>
  <si>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</si>
  <si>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</si>
  <si>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</si>
  <si>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</si>
  <si>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</si>
  <si>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</si>
  <si>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</si>
  <si>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</si>
  <si>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</si>
  <si>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</si>
  <si>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</si>
  <si>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</si>
  <si>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</si>
  <si>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</si>
  <si>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</si>
  <si>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</si>
  <si>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</si>
  <si>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</si>
  <si>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</si>
  <si>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</si>
  <si>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</si>
  <si>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</si>
  <si>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</si>
  <si>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</si>
  <si>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</si>
  <si>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</si>
  <si>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</si>
  <si>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Abogados de los Niños</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</si>
  <si>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</si>
  <si>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</si>
  <si>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</si>
  <si>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</si>
  <si>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</si>
  <si>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</si>
  <si>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</si>
  <si>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</si>
  <si>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</si>
  <si>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</si>
  <si>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</si>
  <si>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</si>
  <si>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 xml:space="preserve">
Fundación Acción para la Infancia.
</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</si>
  <si>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</si>
  <si>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</si>
  <si>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</si>
  <si>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</si>
  <si>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</si>
  <si>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</si>
  <si>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</si>
  <si>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</si>
  <si>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</si>
  <si>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</si>
  <si>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</si>
  <si>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</si>
  <si>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</si>
  <si>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</si>
  <si>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
Fundación Aconcagua Mujer
</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</si>
  <si>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</si>
  <si>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</si>
  <si>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</si>
  <si>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</si>
  <si>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</si>
  <si>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</si>
  <si>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</si>
  <si>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Fundación Anar, Ayuda a Niños y Adolescentes en Riesgo</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</si>
  <si>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</si>
  <si>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</si>
  <si>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</si>
  <si>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</si>
  <si>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</si>
  <si>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</si>
  <si>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</si>
  <si>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</si>
  <si>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</si>
  <si>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</si>
  <si>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</si>
  <si>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</si>
  <si>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</si>
  <si>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</si>
  <si>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Presidenta: Sor Florisia Myriam Vásquez Hernández 
Vice-Presidenta: Sor Alejandra Nelly Amijo Melis, 
Secretaria: Sor Roxana María Gaete Martínez, 
Tesorera: Sor Nilda de Jesus Campos Leiva 
</t>
  </si>
  <si>
    <t xml:space="preserve">: Indefinida. </t>
  </si>
  <si>
    <t xml:space="preserve">Sor Florisia Myriam Vásquez Hernández 
</t>
  </si>
  <si>
    <t xml:space="preserve"> hogarsrn@yahoo.es
</t>
  </si>
  <si>
    <t xml:space="preserve">San Martín N° 570, comuna de Curicó, Séptima Región
</t>
  </si>
  <si>
    <t>Fono: 75-2-312621,</t>
  </si>
  <si>
    <t xml:space="preserve"> Curicó</t>
  </si>
  <si>
    <t xml:space="preserve">Se acompaña certificado de antecedentes financieros, correspondiente al año 2017, aprobado por el Subdepartamento de Supervisión Financiera Nacional, para su aprobación. </t>
  </si>
  <si>
    <t>Fundación Bautista para Amar</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</si>
  <si>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</si>
  <si>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</si>
  <si>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</si>
  <si>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</si>
  <si>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</si>
  <si>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</si>
  <si>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</si>
  <si>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</si>
  <si>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</si>
  <si>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 xml:space="preserve">
Fundación Beata Laura Vicuña. 
</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</si>
  <si>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</si>
  <si>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</si>
  <si>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</si>
  <si>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</si>
  <si>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 xml:space="preserve">Presidenta: Ximena Oyarzo Mancilla, 
Poder general de representación y Administración a sor Brohana Angulo Saldivia,en calidad de gerente general, quién para actuar requiere la firma conjunta de uno o cualquiera de los miembros del directorio.
</t>
  </si>
  <si>
    <t xml:space="preserve">Avenida Manuel Antonio Matta Nº 762, comuna de Santiago, Región Metropolitana 
</t>
  </si>
  <si>
    <t>56-2 9126775</t>
  </si>
  <si>
    <t>Fundación Bernarda Morín</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</si>
  <si>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</si>
  <si>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</si>
  <si>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</si>
  <si>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</si>
  <si>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</si>
  <si>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</si>
  <si>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</si>
  <si>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</si>
  <si>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</si>
  <si>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</si>
  <si>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Betzaida</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</si>
  <si>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</si>
  <si>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</si>
  <si>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</si>
  <si>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</si>
  <si>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</si>
  <si>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</si>
  <si>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</si>
  <si>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</si>
  <si>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Rancagua.</t>
  </si>
  <si>
    <t>Se acompaña Certificado y Balance Tributario, ambos correspondientes al año 2012, aprobados por el Subdepartamento de Supervisión  Financiera Nacional.</t>
  </si>
  <si>
    <t xml:space="preserve">
Fundación Camina Conmigo
</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</si>
  <si>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</si>
  <si>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</si>
  <si>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</si>
  <si>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</si>
  <si>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</si>
  <si>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</si>
  <si>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</si>
  <si>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</si>
  <si>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</si>
  <si>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Santiago.</t>
  </si>
  <si>
    <t>Se acompaña Certificado Financiero año 2009, aprobado por el Subdepartamento de  Supervisión Financiera Nacional.</t>
  </si>
  <si>
    <t>Fundación Cáritas Araucanía</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</si>
  <si>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</si>
  <si>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</si>
  <si>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</si>
  <si>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</si>
  <si>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</si>
  <si>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</si>
  <si>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</si>
  <si>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</si>
  <si>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</si>
  <si>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</si>
  <si>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</si>
  <si>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Fundación Cáritas Diocesana de Linares</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</si>
  <si>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</si>
  <si>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</si>
  <si>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</si>
  <si>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04 de abril de 2018</t>
  </si>
  <si>
    <t>Linares</t>
  </si>
  <si>
    <t>Fundación Cáritas-Temuco</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</si>
  <si>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</si>
  <si>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</si>
  <si>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</si>
  <si>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</si>
  <si>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</si>
  <si>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</si>
  <si>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</si>
  <si>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</si>
  <si>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</si>
  <si>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</si>
  <si>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Fundación Casa Esperanza E.V.</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</si>
  <si>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</si>
  <si>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</si>
  <si>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</si>
  <si>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</si>
  <si>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Fundación Centro Comunitario Laura Vicuña-CENLAVI</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</si>
  <si>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</si>
  <si>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</si>
  <si>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</si>
  <si>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</si>
  <si>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</si>
  <si>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</si>
  <si>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</si>
  <si>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</si>
  <si>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</si>
  <si>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</si>
  <si>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</si>
  <si>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</si>
  <si>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Fundación Centro de Educación y Promoción de Acción Solidaria CEPAS</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</si>
  <si>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</si>
  <si>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</si>
  <si>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</si>
  <si>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</si>
  <si>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</si>
  <si>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</si>
  <si>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</si>
  <si>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</si>
  <si>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</si>
  <si>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</si>
  <si>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</si>
  <si>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Fundación Centro de Promoción y Prevención Bonifacia Rodríguez.</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</si>
  <si>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</si>
  <si>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</si>
  <si>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</si>
  <si>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</si>
  <si>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</si>
  <si>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</si>
  <si>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</si>
  <si>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</si>
  <si>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</si>
  <si>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</si>
  <si>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</si>
  <si>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</si>
  <si>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</si>
  <si>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</si>
  <si>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</si>
  <si>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Providencia.</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</si>
  <si>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</si>
  <si>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</si>
  <si>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</si>
  <si>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</si>
  <si>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</si>
  <si>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Fundación Cerro Navia Joven</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</si>
  <si>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</si>
  <si>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</si>
  <si>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</si>
  <si>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</si>
  <si>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</si>
  <si>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 xml:space="preserve">
Fundación Chilena de la Adopción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</si>
  <si>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</si>
  <si>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</si>
  <si>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</si>
  <si>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</si>
  <si>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</si>
  <si>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</si>
  <si>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 xml:space="preserve">Fono: 6652150, 
</t>
  </si>
  <si>
    <t>Fundación Ciudad del Niño Ricardo Espinosa</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</si>
  <si>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</si>
  <si>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</si>
  <si>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</si>
  <si>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</si>
  <si>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Hualpen</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</si>
  <si>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</si>
  <si>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</si>
  <si>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</si>
  <si>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Paseo Pdte. Errázuriz Echaurren N° 2631, 5° piso, comuna de Providencia, Santiago, Región Metropolitana.
</t>
  </si>
  <si>
    <t>228737900 - 228737980</t>
  </si>
  <si>
    <t>http://www.ciudaddelnino.cl</t>
  </si>
  <si>
    <t>Fundación CREA EQUIDAD</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</si>
  <si>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</si>
  <si>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</si>
  <si>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</si>
  <si>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Fundación Creando Futuro</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</si>
  <si>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</si>
  <si>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</si>
  <si>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</si>
  <si>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</si>
  <si>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</si>
  <si>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</si>
  <si>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</si>
  <si>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</si>
  <si>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</si>
  <si>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</si>
  <si>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</si>
  <si>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Fundación Creseres</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</si>
  <si>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</si>
  <si>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</si>
  <si>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</si>
  <si>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</si>
  <si>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</si>
  <si>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Fundación Cristiana de Acción Social y Educacional Funcase</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</si>
  <si>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</si>
  <si>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</si>
  <si>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</si>
  <si>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</si>
  <si>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</si>
  <si>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</si>
  <si>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</si>
  <si>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</si>
  <si>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</si>
  <si>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FUNDACIÓN CRISTOX</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</si>
  <si>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</si>
  <si>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Curacaví
</t>
  </si>
  <si>
    <t xml:space="preserve">Antecedentes financieros correspondientes al año 2016, aprobados por el Departamento de Administración y Finanzas. </t>
  </si>
  <si>
    <t>Fundación Cruzada por Los Niños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</si>
  <si>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</si>
  <si>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</si>
  <si>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</si>
  <si>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</si>
  <si>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</si>
  <si>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</si>
  <si>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</si>
  <si>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</si>
  <si>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</si>
  <si>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</si>
  <si>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</si>
  <si>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Fundación COANIL</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</si>
  <si>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</si>
  <si>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</si>
  <si>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</si>
  <si>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</si>
  <si>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</si>
  <si>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</si>
  <si>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</si>
  <si>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 xml:space="preserve">
Fundación Cultural Para La Reinserción Social ÍTACA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</si>
  <si>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</si>
  <si>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</si>
  <si>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</si>
  <si>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</si>
  <si>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</si>
  <si>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</si>
  <si>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</si>
  <si>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</si>
  <si>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</si>
  <si>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</si>
  <si>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</si>
  <si>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Fundación de Beneficencia Aldea de Niños Cardenal Raúl Silva Henríquez</t>
  </si>
  <si>
    <t xml:space="preserve">Dar hogar a los niños desamparados que carecen de él; educarlos y prepararlos para la vida. </t>
  </si>
  <si>
    <t>Erigida de acuerdo al Derecho Canónico, por Decreto N° 314, del Arzobispado de Santiago, de fecha 1 de octubre de 1999.</t>
  </si>
  <si>
    <t>Fundación de Beneficencia Cristo Vive</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</si>
  <si>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</si>
  <si>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</si>
  <si>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</si>
  <si>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</si>
  <si>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</si>
  <si>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</si>
  <si>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</si>
  <si>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</si>
  <si>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</si>
  <si>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</si>
  <si>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 xml:space="preserve"> Huechuraba</t>
  </si>
  <si>
    <t>Se acompaña Certificado de la Institución y Balance General, ambos correspondientes al año 2008, aprobados por el Subdepartamento de Supervisión Financiera.</t>
  </si>
  <si>
    <t>Fundación de Beneficencia El Peregrino</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</si>
  <si>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</si>
  <si>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</si>
  <si>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</si>
  <si>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</si>
  <si>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</si>
  <si>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</si>
  <si>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</si>
  <si>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</si>
  <si>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 xml:space="preserve"> Puente Alto</t>
  </si>
  <si>
    <t>Se acompaña Balance Tributario y Certificado de la Institución correspondiente a antecedentes financieros del año 2009, aprobado por el Subdepartamento de Supervisión Financiera.</t>
  </si>
  <si>
    <t>71.152.400-2</t>
  </si>
  <si>
    <t xml:space="preserve">Decreto Supremo Nº 444, de 04 de mayo de 1983, del Ministerio de Justicia. </t>
  </si>
  <si>
    <t xml:space="preserve">Protección y asistencia de personas de escasos recursos, cualquiera sea su edad, sexo o religión.
</t>
  </si>
  <si>
    <t>3 años en sus cargos.</t>
  </si>
  <si>
    <t xml:space="preserve">Presidenta: Irene del Carmen Arias Vielma, 
Directora Ejecutiva Interina:  Emilia Prosperina Baeza Ulloa  
</t>
  </si>
  <si>
    <t xml:space="preserve">Amanda Labarca N° 4631, Población Jaime Eyzaguirre. Comuna de Macul, Región Metropolitana.
</t>
  </si>
  <si>
    <t xml:space="preserve">Fono: 2715736, </t>
  </si>
  <si>
    <t>Macul</t>
  </si>
  <si>
    <t>Fundación de Beneficencia Hogar de Cristo</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</si>
  <si>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</si>
  <si>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</si>
  <si>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</si>
  <si>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Fundación de Beneficencia Hogar de Niños San José</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</si>
  <si>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</si>
  <si>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</si>
  <si>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</si>
  <si>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José Esteban Raúl Ahumada Figueroa, 
Poder de Representación:
María Jesús Egaña Velarde, 
María Dolores González Ramírez, 
Daniel Anthony Panchot Schaefer, 
Directora Ejecutiva: Carolina Judith Gana Ahumada,
</t>
  </si>
  <si>
    <t xml:space="preserve">e-mdoloresama@hotmail.com
</t>
  </si>
  <si>
    <t xml:space="preserve">Egaña N°940, comuna de Peñalolen, Región Metropolitana
</t>
  </si>
  <si>
    <t>Fonos 22268000-2776769</t>
  </si>
  <si>
    <t>Peñalolen</t>
  </si>
  <si>
    <t>Fundación de Beneficencia Nuestra Señora de Guadalupe</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</si>
  <si>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</si>
  <si>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</si>
  <si>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</si>
  <si>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</si>
  <si>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</si>
  <si>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</si>
  <si>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</si>
  <si>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</si>
  <si>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</si>
  <si>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</si>
  <si>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Quinta Norma</t>
  </si>
  <si>
    <t>Se acompaña Certificado de los antecedentes financieros de la Institución correspondientes al año 2009, aprobados por el Subdepartamento de Supervisión Financiera Nacional.</t>
  </si>
  <si>
    <t>Fundación de Beneficencia Saint Germain</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</si>
  <si>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</si>
  <si>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</si>
  <si>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</si>
  <si>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</si>
  <si>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</si>
  <si>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</si>
  <si>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</si>
  <si>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</si>
  <si>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</si>
  <si>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 xml:space="preserve">
Fundación de Beneficencia Sentidos
</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</si>
  <si>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</si>
  <si>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</si>
  <si>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</si>
  <si>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Fundación Desarrollo Social y Productivo Amautas</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</si>
  <si>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</si>
  <si>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</si>
  <si>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</si>
  <si>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</si>
  <si>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</si>
  <si>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</si>
  <si>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</si>
  <si>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</si>
  <si>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</si>
  <si>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</si>
  <si>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Fundación de la Esperanza Joven</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</si>
  <si>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</si>
  <si>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</si>
  <si>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</si>
  <si>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</si>
  <si>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</si>
  <si>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</si>
  <si>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</si>
  <si>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</si>
  <si>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</si>
  <si>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</si>
  <si>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</si>
  <si>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</si>
  <si>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</si>
  <si>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</si>
  <si>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</si>
  <si>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</si>
  <si>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</si>
  <si>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</si>
  <si>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</si>
  <si>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</si>
  <si>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</si>
  <si>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</si>
  <si>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</si>
  <si>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</si>
  <si>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Certificado de Vigencia, Folio Nº 500193380999, emitido con fecha 5 de septiembre de 2018, por el SRCeI.</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</si>
  <si>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</si>
  <si>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</si>
  <si>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 04 años, 9 de marzo de 2018 al 9 de marzo de 2022. Ello en atención a la disposición contenida en el Artículo Primero Transitorio de la escritura de constitución, por la cual el plazo se contabiliza desde el registro por parte del SRCEI, sin perjuicio de que el acto de constitución es del 21 de febrero de 2018.
Los miembros del Directorio deberán ser designados por los Fundadores, además de ser confirmados en sus cargos por los mismos, cada 2 años. (artículo 8° de los Estatutos).
</t>
  </si>
  <si>
    <t xml:space="preserve">María Luisa Hurtado Rozas, </t>
  </si>
  <si>
    <t>mlhurtado@iceph.cl</t>
  </si>
  <si>
    <t xml:space="preserve">4 Norte N° 557, Oficina 3, comuna de Viña del Mar.
Región de Valparaíso.
</t>
  </si>
  <si>
    <t>Fono: 986942195-323114350</t>
  </si>
  <si>
    <t>Se acompaña Certificado Financiero año 2017, aprobado por el Subdepartamento de Supervisión Financiera Nacional, según consta de Memorándum N° 145, de 1 de octubre de 2018 de dicho Subdepartamento.</t>
  </si>
  <si>
    <t xml:space="preserve">Fundación de Prevención de Violencia Infantil PREVIF 
(antes denominada Fundación de Prevención de Violencia Intrafamiliar)
</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</si>
  <si>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</si>
  <si>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</si>
  <si>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</si>
  <si>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</si>
  <si>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</si>
  <si>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</si>
  <si>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</si>
  <si>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</si>
  <si>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</si>
  <si>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</si>
  <si>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</si>
  <si>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</si>
  <si>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Fundación Educacional Buenaventura.</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</si>
  <si>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</si>
  <si>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</si>
  <si>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</si>
  <si>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</si>
  <si>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</si>
  <si>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</si>
  <si>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</si>
  <si>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</si>
  <si>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</si>
  <si>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</si>
  <si>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Fundación Educacional de Promoción de Viviendas y de Beneficencia Rodelillo-Fundación Rodelillo</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</si>
  <si>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</si>
  <si>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</si>
  <si>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</si>
  <si>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</si>
  <si>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</si>
  <si>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</si>
  <si>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</si>
  <si>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</si>
  <si>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</si>
  <si>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</si>
  <si>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
Fundación Educacional Paihuén.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</si>
  <si>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</si>
  <si>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</si>
  <si>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</si>
  <si>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paihuen@fundacionpaihuen.cl</t>
  </si>
  <si>
    <t>Fundación Emerson Moreira</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</si>
  <si>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</si>
  <si>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</si>
  <si>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</si>
  <si>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</si>
  <si>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</si>
  <si>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</si>
  <si>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</si>
  <si>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</si>
  <si>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</si>
  <si>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</si>
  <si>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Renca,</t>
  </si>
  <si>
    <t>Se acompaña Certificado Financiero correspondiente al  año 2017, aprobados por el Sub Departamento de Supervisión Financiera Nacional.</t>
  </si>
  <si>
    <t>Fundación Esperanza</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</si>
  <si>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</si>
  <si>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</si>
  <si>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</si>
  <si>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30 de octubre de 2018.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</si>
  <si>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</si>
  <si>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</si>
  <si>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</si>
  <si>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</si>
  <si>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Punta Arena</t>
  </si>
  <si>
    <t>Fundación Estudio para un Hermano EDUCERE</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</si>
  <si>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</si>
  <si>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</si>
  <si>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</si>
  <si>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</si>
  <si>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</si>
  <si>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</si>
  <si>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</si>
  <si>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</si>
  <si>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</si>
  <si>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</si>
  <si>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Fundación Familia Nazareth</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</si>
  <si>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</si>
  <si>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</si>
  <si>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</si>
  <si>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 xml:space="preserve">Fundación Gabriel &amp; Mary Mustakis </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</si>
  <si>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</si>
  <si>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</si>
  <si>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</si>
  <si>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</si>
  <si>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</si>
  <si>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</si>
  <si>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</si>
  <si>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</si>
  <si>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</si>
  <si>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</si>
  <si>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</si>
  <si>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FUNDACIÓN GENERACIÓN FORTALEZA</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</si>
  <si>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</si>
  <si>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</si>
  <si>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</si>
  <si>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</si>
  <si>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</si>
  <si>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 xml:space="preserve">Viña del Mar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</si>
  <si>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</si>
  <si>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</si>
  <si>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</si>
  <si>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</si>
  <si>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</si>
  <si>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</si>
  <si>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</si>
  <si>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</si>
  <si>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</si>
  <si>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</si>
  <si>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Fundación Granja Educativa Terapéutica Caracol</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</si>
  <si>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</si>
  <si>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</si>
  <si>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</si>
  <si>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</si>
  <si>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</si>
  <si>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</si>
  <si>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</si>
  <si>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</si>
  <si>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</si>
  <si>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</si>
  <si>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Fundación Grupo Norte Chile</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</si>
  <si>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</si>
  <si>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</si>
  <si>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</si>
  <si>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</si>
  <si>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</si>
  <si>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</si>
  <si>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</si>
  <si>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</si>
  <si>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</si>
  <si>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Presidenta: 
MARÍA CAROLINA BEZMALINOVIC MORALES, 
Secretaria: 
MARÍA ISABEL ELENA BAZAN ACRDENAS, 
Tesorera:
CAROLINA IRENE ETERONOVIC SUDY,
</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</si>
  <si>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</si>
  <si>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</si>
  <si>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</si>
  <si>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</si>
  <si>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Fundación Hogares de Menores La Promesa</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</si>
  <si>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</si>
  <si>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</si>
  <si>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</si>
  <si>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</si>
  <si>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</si>
  <si>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</si>
  <si>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</si>
  <si>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</si>
  <si>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la Reina</t>
  </si>
  <si>
    <t xml:space="preserve">Se acompaña Certificado Financiero de la Institución y Balance General, ambos correspondientes al año 2010, los cuales fueron aprobados por  la Unidad de Supervisión Financiera Nacional
.
</t>
  </si>
  <si>
    <t>Fundación Hogar Esperanza</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</si>
  <si>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</si>
  <si>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</si>
  <si>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</si>
  <si>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</si>
  <si>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</si>
  <si>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</si>
  <si>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</si>
  <si>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</si>
  <si>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</si>
  <si>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</si>
  <si>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 xml:space="preserve"> La Florida</t>
  </si>
  <si>
    <t>Se acompaña Certificado Financiero correspondientes al año 2017, aprobado por la Unidad de Supervisión Financiera Nacional.</t>
  </si>
  <si>
    <t>Fundacion hogar de menores de belén</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</si>
  <si>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</si>
  <si>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</si>
  <si>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</si>
  <si>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</si>
  <si>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</si>
  <si>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</si>
  <si>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</si>
  <si>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</si>
  <si>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</si>
  <si>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 xml:space="preserve">Fundación Hogar de Niñas Las Creches.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</si>
  <si>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</si>
  <si>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</si>
  <si>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</si>
  <si>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</si>
  <si>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</si>
  <si>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Fundación Hogar de Niñitas María Goretti</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</si>
  <si>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</si>
  <si>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</si>
  <si>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</si>
  <si>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</si>
  <si>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</si>
  <si>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</si>
  <si>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</si>
  <si>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</si>
  <si>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</si>
  <si>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Fundación Hogar Infantil Club de Leones de Talca</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</si>
  <si>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</si>
  <si>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</si>
  <si>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</si>
  <si>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</si>
  <si>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</si>
  <si>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</si>
  <si>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</si>
  <si>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</si>
  <si>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Fundación Hogar Luterano de Valdivia</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</si>
  <si>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</si>
  <si>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</si>
  <si>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</si>
  <si>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</si>
  <si>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</si>
  <si>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</si>
  <si>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</si>
  <si>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</si>
  <si>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</si>
  <si>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Fundación Hogares de Menores Verbo Divino</t>
  </si>
  <si>
    <t xml:space="preserve">Decreto Supremo Nº1302, de 22 de diciembre de 1987, del Ministerio de Justicia. </t>
  </si>
  <si>
    <t xml:space="preserve">Ayuda material y espiritual a las personas de escasos recursos.
</t>
  </si>
  <si>
    <t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t>
  </si>
  <si>
    <t xml:space="preserve">Durarán 3 años en sus funciones. </t>
  </si>
  <si>
    <t>12 de noviembre de 2017 al 12 de noviembre de 2020.</t>
  </si>
  <si>
    <t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t>
  </si>
  <si>
    <t>F. 65-232931, 065-233834</t>
  </si>
  <si>
    <t>Puerto Varas</t>
  </si>
  <si>
    <t>Fundación Huerquehue</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</si>
  <si>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</si>
  <si>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</si>
  <si>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</si>
  <si>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</si>
  <si>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</si>
  <si>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</si>
  <si>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</si>
  <si>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</si>
  <si>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</si>
  <si>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</si>
  <si>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Fundación Integral de la Familia -  FIDEF</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</si>
  <si>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</si>
  <si>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</si>
  <si>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</si>
  <si>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</si>
  <si>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</si>
  <si>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</si>
  <si>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</si>
  <si>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</si>
  <si>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</si>
  <si>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</si>
  <si>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</si>
  <si>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</si>
  <si>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 xml:space="preserve">Fundación Padre Alceste Piergiovanni o Fundación Instituto Chileno de Colonias, Campamentos y Hogares de Menores*.
</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</si>
  <si>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</si>
  <si>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</si>
  <si>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</si>
  <si>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</si>
  <si>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</si>
  <si>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</si>
  <si>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</si>
  <si>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</si>
  <si>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Quinta de Tilcoco</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</si>
  <si>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</si>
  <si>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</si>
  <si>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</si>
  <si>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</si>
  <si>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</si>
  <si>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</si>
  <si>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Fundación Jardín Centro Infantil Nuestra Señora de La Victoria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</si>
  <si>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</si>
  <si>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</si>
  <si>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</si>
  <si>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</si>
  <si>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</si>
  <si>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</si>
  <si>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</si>
  <si>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</si>
  <si>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</si>
  <si>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</si>
  <si>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
Fundación Juan Enrique Pestalozzi.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</si>
  <si>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</si>
  <si>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</si>
  <si>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</si>
  <si>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</si>
  <si>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</si>
  <si>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</si>
  <si>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 xml:space="preserve">Fundación Juan XXIII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</si>
  <si>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</si>
  <si>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</si>
  <si>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</si>
  <si>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</si>
  <si>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</si>
  <si>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</si>
  <si>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</si>
  <si>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</si>
  <si>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</si>
  <si>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Fundación Koinomadelfia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</si>
  <si>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</si>
  <si>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</si>
  <si>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</si>
  <si>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</si>
  <si>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</si>
  <si>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</si>
  <si>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</si>
  <si>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</si>
  <si>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</si>
  <si>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</si>
  <si>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</si>
  <si>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</si>
  <si>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</si>
  <si>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</si>
  <si>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</si>
  <si>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</si>
  <si>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</si>
  <si>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 xml:space="preserve">
Fundación La Frontera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</si>
  <si>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</si>
  <si>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</si>
  <si>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</si>
  <si>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</si>
  <si>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 xml:space="preserve">Avenida Alemania Nº 0211, Comuna de Temuco, Novena Región de La Araucanía.
Oficina: Pasaje El Bosque Nº 620, 
</t>
  </si>
  <si>
    <t xml:space="preserve">Fundación Laura Vicuña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</si>
  <si>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</si>
  <si>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</si>
  <si>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</si>
  <si>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</si>
  <si>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</si>
  <si>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</si>
  <si>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</si>
  <si>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</si>
  <si>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Fundación León Bloy para la Promoción Integral de la Familia</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</si>
  <si>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</si>
  <si>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</si>
  <si>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</si>
  <si>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</si>
  <si>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</si>
  <si>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</si>
  <si>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(02) 6648857- 6385219</t>
  </si>
  <si>
    <t xml:space="preserve">contacto@fundacionleonbloy.cl 
www.fundacionleonbloy.cl
</t>
  </si>
  <si>
    <t>Fundación Logrando la Felicidad para Rapa Nui</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</si>
  <si>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</si>
  <si>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</si>
  <si>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</si>
  <si>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</si>
  <si>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</si>
  <si>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</si>
  <si>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</si>
  <si>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</si>
  <si>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</si>
  <si>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</si>
  <si>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</si>
  <si>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Isla de Pascua</t>
  </si>
  <si>
    <t xml:space="preserve">
Fundación Madre Josefa Fernández Concha- Una Madre para Chile. 
</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</si>
  <si>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</si>
  <si>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</si>
  <si>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</si>
  <si>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</si>
  <si>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</si>
  <si>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</si>
  <si>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</si>
  <si>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</si>
  <si>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</si>
  <si>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</si>
  <si>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Fundación MADRE VICTORIA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</si>
  <si>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</si>
  <si>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Certificado de Vigencia, folio Nº 500180037875, de fecha 12 de abril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</si>
  <si>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</si>
  <si>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</si>
  <si>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</si>
  <si>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</si>
  <si>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</si>
  <si>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</si>
  <si>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</si>
  <si>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 xml:space="preserve">
Fundación  María de la Luz Zañartu
</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</si>
  <si>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</si>
  <si>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</si>
  <si>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</si>
  <si>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</si>
  <si>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</si>
  <si>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</si>
  <si>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 xml:space="preserve">
Fundación Maria Dignifica
</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</si>
  <si>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</si>
  <si>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</si>
  <si>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</si>
  <si>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</si>
  <si>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</si>
  <si>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</si>
  <si>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</si>
  <si>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</si>
  <si>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</si>
  <si>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Los Andres</t>
  </si>
  <si>
    <t>Se acompaña Balance General y Certificado de Antecedentes Financieros del año 2006, aprobado por la Sub Unidad de Control de Supervisión Financiera.</t>
  </si>
  <si>
    <t xml:space="preserve">Fundación Mi Casa </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</si>
  <si>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</si>
  <si>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</si>
  <si>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</si>
  <si>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</si>
  <si>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</si>
  <si>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</si>
  <si>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</si>
  <si>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</si>
  <si>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Fundación Miguel Kast Rist </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</si>
  <si>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</si>
  <si>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</si>
  <si>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</si>
  <si>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</si>
  <si>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</si>
  <si>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</si>
  <si>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</si>
  <si>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</si>
  <si>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</si>
  <si>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</si>
  <si>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</si>
  <si>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 xml:space="preserve">
Fundación Mis Amigos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</si>
  <si>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</si>
  <si>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</si>
  <si>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</si>
  <si>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</si>
  <si>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</si>
  <si>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Fundación MOREAU o FUNDAMOR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</si>
  <si>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</si>
  <si>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</si>
  <si>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</si>
  <si>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</si>
  <si>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</si>
  <si>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</si>
  <si>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</si>
  <si>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</si>
  <si>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</si>
  <si>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</si>
  <si>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Fundación Nacional para la Defensa Ecológica del Menor de Edad-Fundación DEM</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</si>
  <si>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</si>
  <si>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</si>
  <si>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</si>
  <si>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 xml:space="preserve">Presidente 
Juan Eduardo Pary Mobarec, 
</t>
  </si>
  <si>
    <t>Fundación Nacional para la Superación de la Pobreza</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</si>
  <si>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</si>
  <si>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</si>
  <si>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</si>
  <si>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</si>
  <si>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</si>
  <si>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</si>
  <si>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</si>
  <si>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</si>
  <si>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Fundación Niño Dios de Malloco</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</si>
  <si>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</si>
  <si>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</si>
  <si>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</si>
  <si>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</si>
  <si>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</si>
  <si>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</si>
  <si>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</si>
  <si>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</si>
  <si>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 xml:space="preserve"> Peñaflor</t>
  </si>
  <si>
    <t>Se acompaña Certificado Financiero Año 2008, firmado ante Notario Público, de fecha 29 de abril de 2009, aprobado por la Unidad de Supervisión Financiera Nacional.</t>
  </si>
  <si>
    <t>Fundación Niño y Patria</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</si>
  <si>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</si>
  <si>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</si>
  <si>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Fono 2333085 o 2318167</t>
  </si>
  <si>
    <t xml:space="preserve"> Providencia</t>
  </si>
  <si>
    <t xml:space="preserve">93401: Instituciones de Asistencia Social </t>
  </si>
  <si>
    <t>Fundación Niño Patrimonio</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</si>
  <si>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</si>
  <si>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</si>
  <si>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</si>
  <si>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</si>
  <si>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</si>
  <si>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</si>
  <si>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</si>
  <si>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</si>
  <si>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</si>
  <si>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</si>
  <si>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Fundación Niños en la Huella</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</si>
  <si>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</si>
  <si>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</si>
  <si>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</si>
  <si>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</si>
  <si>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</si>
  <si>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</si>
  <si>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</si>
  <si>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</si>
  <si>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</si>
  <si>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</si>
  <si>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Fundación Nuestra Señora de la Esperanza</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</si>
  <si>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</si>
  <si>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</si>
  <si>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Presidente: Juan Luis Del Pino Riesco, 
Secretario: Francisca Ester Oyarce Espinoza, 
Tesorero: Ramona Edecia Vilches Lagos,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</si>
  <si>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</si>
  <si>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Chillan</t>
  </si>
  <si>
    <t xml:space="preserve">
Fundación Educacional Súmate Padre Álvaro Lavín o Fundación Educacional Súmate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</si>
  <si>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</si>
  <si>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</si>
  <si>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</si>
  <si>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</si>
  <si>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</si>
  <si>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</si>
  <si>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</si>
  <si>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</si>
  <si>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</si>
  <si>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</si>
  <si>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</si>
  <si>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</si>
  <si>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</si>
  <si>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</si>
  <si>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 xml:space="preserve">Mario Santiago Manríquez Santa Cruz, 
</t>
  </si>
  <si>
    <t>Http://www.padresemeria.cl</t>
  </si>
  <si>
    <t xml:space="preserve">Avenida Gabriela 02980, La Pintana. 
</t>
  </si>
  <si>
    <t>Telefono 56-2- 23815540</t>
  </si>
  <si>
    <t>La Pintana.</t>
  </si>
  <si>
    <t xml:space="preserve">Fundación Paicaví </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</si>
  <si>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</si>
  <si>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</si>
  <si>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</si>
  <si>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</si>
  <si>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</si>
  <si>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 xml:space="preserve">Fundación para la Acción Social </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</si>
  <si>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</si>
  <si>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</si>
  <si>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</si>
  <si>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</si>
  <si>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</si>
  <si>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</si>
  <si>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</si>
  <si>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</si>
  <si>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Fundación para la Promoción y el Cuidado de la Salud Mental, la Calidad de Vida y la Felicidad, pudiendo usar indistintamente el nombre de Fundación Vínculos.</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</si>
  <si>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</si>
  <si>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</si>
  <si>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</si>
  <si>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</si>
  <si>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</si>
  <si>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</si>
  <si>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</si>
  <si>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</si>
  <si>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</si>
  <si>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</si>
  <si>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comuna de Santiago</t>
  </si>
  <si>
    <t>Se acompaña Certificado de Antecedentes Financieros Institucionales, correspondiente al año 2010, aprobado por el Sub Departamento de Supervisión Financiera</t>
  </si>
  <si>
    <t>Fundación para el Crecimiento Humano FUCREHU.</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</si>
  <si>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</si>
  <si>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</si>
  <si>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</si>
  <si>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</si>
  <si>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</si>
  <si>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</si>
  <si>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</si>
  <si>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</si>
  <si>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</si>
  <si>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
Fundación Paréntesis
</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</si>
  <si>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</si>
  <si>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</si>
  <si>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</si>
  <si>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</si>
  <si>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</si>
  <si>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</si>
  <si>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</si>
  <si>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</si>
  <si>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</si>
  <si>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Fundación Paternitas</t>
  </si>
  <si>
    <t>Decreto Arzobispado de Santiago Nº 243, de 6 de agosto de 1991.</t>
  </si>
  <si>
    <t>Indefinida. Con fecha 9 de mayo de 2018, se extiende un certificado  C/765/2018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</si>
  <si>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</si>
  <si>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</si>
  <si>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</si>
  <si>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</si>
  <si>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</si>
  <si>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</si>
  <si>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2017, aprobado por Subdepartamento de Supervisión Financiera.</t>
  </si>
  <si>
    <t>Fundación Patronato de los Sagrados Corazones de Valparaíso</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</si>
  <si>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</si>
  <si>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</si>
  <si>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patronatosscc7@gmail.com</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</si>
  <si>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</si>
  <si>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</si>
  <si>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</si>
  <si>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</si>
  <si>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</si>
  <si>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</si>
  <si>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</si>
  <si>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</si>
  <si>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</si>
  <si>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Fundación Pedro Aguirre Cerda</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</si>
  <si>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</si>
  <si>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</si>
  <si>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</si>
  <si>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</si>
  <si>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</si>
  <si>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</si>
  <si>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</si>
  <si>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</si>
  <si>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</si>
  <si>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</si>
  <si>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Folio Nº 500184705059, otorgado el 07 de junio de 2018, del Servicio de Registro Civil e Identificación.
</t>
  </si>
  <si>
    <t xml:space="preserve">Presidente: 
FILOMENA DE LAS MERCEDES ESCOBAR MARTÍNEZ
Tesorero:
SANDRA PAOLA PARRA ALVAREZ
Director:
GONZALO JAVIER SANCHEZ ESCOBAR
</t>
  </si>
  <si>
    <t>Del 12 de enero de 2015 al 12 de enero de 2020..</t>
  </si>
  <si>
    <t xml:space="preserve">GONZALO JAVIER SANCHEZ ESCOBAR
</t>
  </si>
  <si>
    <t xml:space="preserve">Calle Catedral N°1009, oficina 902, comuna de Santiago, región Metropolitana
</t>
  </si>
  <si>
    <t>56-2-24653130 / 56-9-94487899</t>
  </si>
  <si>
    <t xml:space="preserve">contacto@fundacionmundomejor.cl
</t>
  </si>
  <si>
    <t xml:space="preserve">
Fundación Pléyades
</t>
  </si>
  <si>
    <t xml:space="preserve">Otorgada por el Decreto Exento N° 1152, de 18 de diciembre de 2003, del Ministerio de Justicia y Derechos Humanos.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</si>
  <si>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</si>
  <si>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Durarán cinco años en sus cargos</t>
  </si>
  <si>
    <t>Huelén N° 85, Oficina 301</t>
  </si>
  <si>
    <t xml:space="preserve">Providencia
</t>
  </si>
  <si>
    <t xml:space="preserve">56 - 229833243
</t>
  </si>
  <si>
    <t xml:space="preserve">anita.leal@pleyades.cl
</t>
  </si>
  <si>
    <t xml:space="preserve">
Fundación Profesionales Asociados para el Desarrollo del Norte o PRODENOR.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</si>
  <si>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</si>
  <si>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</si>
  <si>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</si>
  <si>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</si>
  <si>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</si>
  <si>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</si>
  <si>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</si>
  <si>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</si>
  <si>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</si>
  <si>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</si>
  <si>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</si>
  <si>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 xml:space="preserve">
FUNDACIÓN PROYECTO B. 
</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</si>
  <si>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</si>
  <si>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</si>
  <si>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</si>
  <si>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</si>
  <si>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Fundación Refugio de Cristo</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</si>
  <si>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</si>
  <si>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</si>
  <si>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</si>
  <si>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</si>
  <si>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</si>
  <si>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</si>
  <si>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</si>
  <si>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</si>
  <si>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 xml:space="preserve">Fundación Reencuentro </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</si>
  <si>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</si>
  <si>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</si>
  <si>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</si>
  <si>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</si>
  <si>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</si>
  <si>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</si>
  <si>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</si>
  <si>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</si>
  <si>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</si>
  <si>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 xml:space="preserve">
Fundación Regazo
</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</si>
  <si>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</si>
  <si>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</si>
  <si>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</si>
  <si>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</si>
  <si>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</si>
  <si>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</si>
  <si>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</si>
  <si>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</si>
  <si>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</si>
  <si>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</si>
  <si>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 xml:space="preserve">Fundación Reinventarse </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</si>
  <si>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</si>
  <si>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</si>
  <si>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</si>
  <si>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Fundación Repuyen</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</si>
  <si>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</si>
  <si>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</si>
  <si>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</si>
  <si>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</si>
  <si>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</si>
  <si>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</si>
  <si>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Puente Alto,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</si>
  <si>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</si>
  <si>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</si>
  <si>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</si>
  <si>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</si>
  <si>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Fundación Ruperto Lecaros Izquierdo</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</si>
  <si>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</si>
  <si>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</si>
  <si>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</si>
  <si>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</si>
  <si>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</si>
  <si>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</si>
  <si>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</si>
  <si>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</si>
  <si>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</si>
  <si>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 xml:space="preserve">Providencia
</t>
  </si>
  <si>
    <t>Se acompaña balance general y Estado de Ingresos y Egresos al 31 de diciembre de 2009, aprobado por el Subdepartamento de Supervisión Financiera Nacional.</t>
  </si>
  <si>
    <t>Fundación Sagrada Familia</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</si>
  <si>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</si>
  <si>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</si>
  <si>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</si>
  <si>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</si>
  <si>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</si>
  <si>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</si>
  <si>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</si>
  <si>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</si>
  <si>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</si>
  <si>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</si>
  <si>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</si>
  <si>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 xml:space="preserve">Fundación San Pedro Armengol </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</si>
  <si>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</si>
  <si>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</si>
  <si>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</si>
  <si>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</si>
  <si>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</si>
  <si>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</si>
  <si>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</si>
  <si>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</si>
  <si>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 xml:space="preserve">Santiago Centro. </t>
  </si>
  <si>
    <t>Se acompaña Certificado Financiero y Balance General, correspondientes al año 2007, cuya aprobación  por la Unidad de Supervisión Financiera Nacional se encuentra pendiente.</t>
  </si>
  <si>
    <t xml:space="preserve">Fundación San José para la Adopción Familiar Cristiana </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</si>
  <si>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</si>
  <si>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</si>
  <si>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</si>
  <si>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</si>
  <si>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</si>
  <si>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</si>
  <si>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Fundación Sentido</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</si>
  <si>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</si>
  <si>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</si>
  <si>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</si>
  <si>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</si>
  <si>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</si>
  <si>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</si>
  <si>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</si>
  <si>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</si>
  <si>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 xml:space="preserve">
Fundación Sociedad San Vicente de Paul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</si>
  <si>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</si>
  <si>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</si>
  <si>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</si>
  <si>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</si>
  <si>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</si>
  <si>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</si>
  <si>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</si>
  <si>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</si>
  <si>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</si>
  <si>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</si>
  <si>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Social Novo Millennio</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</si>
  <si>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</si>
  <si>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</si>
  <si>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</si>
  <si>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</si>
  <si>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</si>
  <si>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</si>
  <si>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Fundación Sotto Il Monte</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</si>
  <si>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</si>
  <si>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</si>
  <si>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</si>
  <si>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</si>
  <si>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</si>
  <si>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</si>
  <si>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</si>
  <si>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</si>
  <si>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</si>
  <si>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</si>
  <si>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 xml:space="preserve">
Fundación Tabor.
</t>
  </si>
  <si>
    <t>Otorgada mediante Decreto Supremo N°4924, de fecha 29 de diciembre de 2006.</t>
  </si>
  <si>
    <t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t>
  </si>
  <si>
    <t xml:space="preserve">2 años. 
</t>
  </si>
  <si>
    <t>25 de enero de 2018.</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</si>
  <si>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</si>
  <si>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</si>
  <si>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</si>
  <si>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</si>
  <si>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 xml:space="preserve">
Fundación Talita Kum.
</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</si>
  <si>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</si>
  <si>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</si>
  <si>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19 de octubre de 2017 al 10 de noviembre de 2020. (Directorio elegido en el acta de constitución, señala en el artículo Primero Transitorio, que durarán 3 años a contar de la fecha de inscripción ante el Servicio de Registro Civil e Identificación</t>
  </si>
  <si>
    <t>Fundación Tierra de Esperanza</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</si>
  <si>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</si>
  <si>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</si>
  <si>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</si>
  <si>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10 de enero de 2017 – 10 de enero 2020</t>
  </si>
  <si>
    <t>Exeter Nº 540-D, Concepción.</t>
  </si>
  <si>
    <t>Concepción.</t>
  </si>
  <si>
    <t>93401.</t>
  </si>
  <si>
    <t>Fundación</t>
  </si>
  <si>
    <t>Otorgado por Decreto Supremo Nº 900, de fecha 12 de junio de 1979, del Ministerio de Justicia.</t>
  </si>
  <si>
    <t>Certificado de Vigencia Nº 24501, de 5 de mayo de 2005,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</si>
  <si>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</si>
  <si>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Nacional: Paula Forttes Valdivia, 
Secretario: David Daniel Preiss Contreras, 
Consejeros:
Marcelo Rodrigo Perez Perez, 
Dante Miguel Castillo Guajardo, 
María Estela Paz Ortiz Rojas, 
Alejandra Denisse Arratia Martinez, 
</t>
  </si>
  <si>
    <t>: Los Consejeros durarán en sus funciones y actuarán como tales mientras así lo disponga la Presidenta Nacional de la Fundación.</t>
  </si>
  <si>
    <t xml:space="preserve">Directora Ejecutiva: Oriele Rossel Carrillo     </t>
  </si>
  <si>
    <t>Alonso Ovalle Nº 1180, comuna de Santiago</t>
  </si>
  <si>
    <t xml:space="preserve">Se acompaña Certificado Financiero año 2015, enviados para ser aprobados por el Departamento de Administración y Finanzas. </t>
  </si>
  <si>
    <t>Fundación Vida Compartida.</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</si>
  <si>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</si>
  <si>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</si>
  <si>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</si>
  <si>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
Presidente: Víctor Mora Rivera, 
Director Ejecutivo: Sergio Mercado Cajales, 
</t>
  </si>
  <si>
    <t xml:space="preserve">Alameda Libertador Bernardo O’Higgins N°2361, Comuna de Santiago, Región Metropolitana.
</t>
  </si>
  <si>
    <t>Teléfono: (56-2) 6970245-6963687</t>
  </si>
  <si>
    <t>Gendarmería de Chile</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</si>
  <si>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</si>
  <si>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</si>
  <si>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</si>
  <si>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</si>
  <si>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</si>
  <si>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</si>
  <si>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 xml:space="preserve">
Gobernación Provincial Antártica Chilena
</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</si>
  <si>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</si>
  <si>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</si>
  <si>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</si>
  <si>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</si>
  <si>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Cabo de Hornos</t>
  </si>
  <si>
    <t xml:space="preserve">
Gobernación Provincial de Antofagasta
</t>
  </si>
  <si>
    <t>Constitución Política de la República, artículo 116.</t>
  </si>
  <si>
    <t xml:space="preserve">Gobernador Provincial Titular: 
Fabiola Andrea Rivero Rojas, 
</t>
  </si>
  <si>
    <t>Calle Arturo Prat 384, Antofagasta, Región de Antofagasta</t>
  </si>
  <si>
    <t xml:space="preserve">
Gobernación Provincial Arica
</t>
  </si>
  <si>
    <t xml:space="preserve">Gobernador Provincial Titular: Ricardo Luis Sanzana Oteíza, </t>
  </si>
  <si>
    <t xml:space="preserve">Calle 7 de Junio N° 188. Arica.
</t>
  </si>
  <si>
    <t xml:space="preserve">Fono: 58-231440.
</t>
  </si>
  <si>
    <t xml:space="preserve">
Gobernación Provincial Aysén
</t>
  </si>
  <si>
    <t xml:space="preserve">Gobernador Provincial Titular: Paz Maritza Foitzich Sandoval, </t>
  </si>
  <si>
    <t xml:space="preserve">Calle Esmeralda Nº 810, comuna de Aysén, Región de Aysén.
</t>
  </si>
  <si>
    <t>Aysén</t>
  </si>
  <si>
    <t xml:space="preserve">
Gobernación Provincial Cachapoal 
</t>
  </si>
  <si>
    <t xml:space="preserve">Gobernador Provincial Titular: Mirenchu Beita Navarrete, </t>
  </si>
  <si>
    <t xml:space="preserve">Plaza Los Heroes s/n, Rancagua, Región de O’Higgins.
</t>
  </si>
  <si>
    <t xml:space="preserve">
Teléfonos 072-2955356 / 072-2954269</t>
  </si>
  <si>
    <t>Rancagua</t>
  </si>
  <si>
    <t xml:space="preserve">
Gobernación Provincial Capitán Prat
</t>
  </si>
  <si>
    <t xml:space="preserve">Calle Esmeralda Nº 199, comuna de Cochrane, Región de Aysén.
</t>
  </si>
  <si>
    <t>Cochrane</t>
  </si>
  <si>
    <t xml:space="preserve">
Gobernación Provincial de Coyhaique
</t>
  </si>
  <si>
    <t xml:space="preserve">Cristian Mario Javier López Montecinos  
</t>
  </si>
  <si>
    <t xml:space="preserve">Calle Errazuriz Nº 375, comuna de Coyhaique, Región de Aysén, del General Carlos Ibáñez del Campo
</t>
  </si>
  <si>
    <t>67-2214430</t>
  </si>
  <si>
    <t>lvillagran@interior.gov.cl</t>
  </si>
  <si>
    <t xml:space="preserve">
Gobernación Provincial de El Loa
</t>
  </si>
  <si>
    <t xml:space="preserve">Gobernadora Provincial Titular: María Bernarda Jopia Contreras, </t>
  </si>
  <si>
    <t xml:space="preserve">Granaderos Nº 2296, Calama, Región de Antofagasta. 
</t>
  </si>
  <si>
    <t>Fono: (55) 566501 / (55) 566502</t>
  </si>
  <si>
    <t>Calama</t>
  </si>
  <si>
    <t xml:space="preserve">
Gobernación Provincial Iquique
</t>
  </si>
  <si>
    <t>Gobernador Provincial Titular: Álvaro Arturo Jofré Cáceres,</t>
  </si>
  <si>
    <t xml:space="preserve">Avenida Arturo Prat Nº1099, comuna de Iquique, Región de Tarapacá. 
</t>
  </si>
  <si>
    <t>Fono: 57-2373402</t>
  </si>
  <si>
    <t xml:space="preserve">
Gobernación Provincial de Isla de Pascua
</t>
  </si>
  <si>
    <t xml:space="preserve">Gobernadora Provincial Titular: 
Melania Carolina Hotu Hey 
</t>
  </si>
  <si>
    <t xml:space="preserve">Kiri Reva S/N, Isla de Pascua. Región de Valparaíso. </t>
  </si>
  <si>
    <t xml:space="preserve"> Valparaíso</t>
  </si>
  <si>
    <t xml:space="preserve"> Isla de Pascua</t>
  </si>
  <si>
    <t xml:space="preserve">
Gobernación Provincial de Magallanes
</t>
  </si>
  <si>
    <t xml:space="preserve">Gobernadora Provincial Titular: 
Paola Andrea Fernández Gálvez,
</t>
  </si>
  <si>
    <t xml:space="preserve">Presidente Julio Roca Nº 925, Punta Arenas. Región de Magallanes y la Antártica Chilena.
</t>
  </si>
  <si>
    <t>Teléfonos 61-222600, 225097, 242027</t>
  </si>
  <si>
    <t xml:space="preserve">
Gobernación Provincial de Parinacota 
</t>
  </si>
  <si>
    <t xml:space="preserve">Gobernador Provincial Titular: Marcelo Andrés Zara Pizarro, </t>
  </si>
  <si>
    <t xml:space="preserve"> rlau@interior.gov.cl;  pmoya@interior.gov.cl; jblas@interior.gov.cl</t>
  </si>
  <si>
    <t xml:space="preserve">José Miguel Carrera Nº 350, Comuna de Putre. Región de Arica y Parinacota. 
</t>
  </si>
  <si>
    <t xml:space="preserve">Teléfono: 058-2241322 – 058-2222735
</t>
  </si>
  <si>
    <t>Putre</t>
  </si>
  <si>
    <t xml:space="preserve">
Gobernación Provincial de Marga Marga 
</t>
  </si>
  <si>
    <t xml:space="preserve">Manuel Rodríguez 800 Comuna de Quilpué, Región de Valparaíso.
</t>
  </si>
  <si>
    <t xml:space="preserve">
Gobernación Provincial Tocopilla 
</t>
  </si>
  <si>
    <t xml:space="preserve">Gobernador Provincial Titular: Sergio Fernando Carvajal Salas, </t>
  </si>
  <si>
    <t xml:space="preserve"> scarvajal@interior.gov.cl; garaya@interior.gov.cl; agordillo@interior.gov.cl; etoledoa@interior.gov.cl</t>
  </si>
  <si>
    <t xml:space="preserve">Avenida 21 de mayo N° 1645, comuna de Tocopilla, Región de Antofagasta. 
</t>
  </si>
  <si>
    <t>Fono: 55-813182</t>
  </si>
  <si>
    <t>Tocopilla</t>
  </si>
  <si>
    <t xml:space="preserve">
Gobernación Provincial Última Esperanza
</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</si>
  <si>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</si>
  <si>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</si>
  <si>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</si>
  <si>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</si>
  <si>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</si>
  <si>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</si>
  <si>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</si>
  <si>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</si>
  <si>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</si>
  <si>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</si>
  <si>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</si>
  <si>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</si>
  <si>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</si>
  <si>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</si>
  <si>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</si>
  <si>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</si>
  <si>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</si>
  <si>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</si>
  <si>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</si>
  <si>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</si>
  <si>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</si>
  <si>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</si>
  <si>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</si>
  <si>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</si>
  <si>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</si>
  <si>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 xml:space="preserve">
Hogar Indígena de Santa Bárbara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</si>
  <si>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</si>
  <si>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</si>
  <si>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</si>
  <si>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</si>
  <si>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</si>
  <si>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</si>
  <si>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</si>
  <si>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Hogares Evangélicos de Chile</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</si>
  <si>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</si>
  <si>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</si>
  <si>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</si>
  <si>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</si>
  <si>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 xml:space="preserve">
I. Municipalidad de Alhué
</t>
  </si>
  <si>
    <t>Municipalidad</t>
  </si>
  <si>
    <t xml:space="preserve">Roberto Eduardo Torres Huerta, </t>
  </si>
  <si>
    <t>www.municipalidadalhué</t>
  </si>
  <si>
    <t xml:space="preserve">Calle Pintor Onofre Jarpa Nº 55, Comuna de Alhué, Región Metropolitana.
</t>
  </si>
  <si>
    <t xml:space="preserve">Fono: 2-8319294-8319296
</t>
  </si>
  <si>
    <t xml:space="preserve"> Alhué</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</si>
  <si>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</si>
  <si>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</si>
  <si>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</si>
  <si>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</si>
  <si>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</si>
  <si>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</si>
  <si>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Carmen Antonia Bou Bou, </t>
  </si>
  <si>
    <t xml:space="preserve">Padre Alonso García S/N, comuna de Alto del Carmen, Región de Atacama. 
</t>
  </si>
  <si>
    <t>Fono: (51) 610359- 610328</t>
  </si>
  <si>
    <t>Alto del Carmen</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</si>
  <si>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</si>
  <si>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</si>
  <si>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</si>
  <si>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</si>
  <si>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</si>
  <si>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</si>
  <si>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</si>
  <si>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</si>
  <si>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</si>
  <si>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</si>
  <si>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</si>
  <si>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</si>
  <si>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</si>
  <si>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</si>
  <si>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</si>
  <si>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</si>
  <si>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</si>
  <si>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</si>
  <si>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</si>
  <si>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</si>
  <si>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</si>
  <si>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</si>
  <si>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</si>
  <si>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
I. Municipalidad de  Andacollo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</si>
  <si>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</si>
  <si>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</si>
  <si>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</si>
  <si>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</si>
  <si>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</si>
  <si>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</si>
  <si>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</si>
  <si>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</si>
  <si>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</si>
  <si>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 xml:space="preserve">Karen Rojo Venegas,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</si>
  <si>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</si>
  <si>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</si>
  <si>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</si>
  <si>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Juan Mauricio Alarcón Guzmán </t>
  </si>
  <si>
    <t xml:space="preserve">Covadonga Nº527, comuna de Arauco, Octava Región.
</t>
  </si>
  <si>
    <t xml:space="preserve"> Arauco</t>
  </si>
  <si>
    <t xml:space="preserve">
I. Municipalidad de Arica
</t>
  </si>
  <si>
    <t xml:space="preserve">Gerardo Alfredo Espíndola Rojas, </t>
  </si>
  <si>
    <t xml:space="preserve">Sotomayor 415, comuna de Arica, Región de Arica Parinacota.
</t>
  </si>
  <si>
    <t xml:space="preserve">Fono: 206270
</t>
  </si>
  <si>
    <t xml:space="preserve">
I. Municipalidad de Aysén
</t>
  </si>
  <si>
    <t xml:space="preserve">Óscar Catalán Sánchez
</t>
  </si>
  <si>
    <t xml:space="preserve">Esmeralda Nº 607, Aysén.
</t>
  </si>
  <si>
    <t>Teléfono: (67) 336500 / 336509 / 336510</t>
  </si>
  <si>
    <t xml:space="preserve">
I. Municipalidad de Buin
</t>
  </si>
  <si>
    <t xml:space="preserve">Miguel Leonardo Araya Lobos </t>
  </si>
  <si>
    <t xml:space="preserve">Carlos Condell Nº415, comuna de Buin.
</t>
  </si>
  <si>
    <t>Fono 28218400,</t>
  </si>
  <si>
    <t>Buin</t>
  </si>
  <si>
    <t>Ilustre Municipalidad de Bulnes.</t>
  </si>
  <si>
    <t xml:space="preserve">Alcalde Titular: Jorge Napoleón Hidalgo Oñate, 
</t>
  </si>
  <si>
    <t xml:space="preserve">Calle Carlos Palacios N°199, comuna de Bulnes, Región del Biobío.   </t>
  </si>
  <si>
    <t xml:space="preserve"> Bulnes</t>
  </si>
  <si>
    <t xml:space="preserve">
I. Municipalidad de Cabildo
</t>
  </si>
  <si>
    <t xml:space="preserve">Alberto Patricio Aliaga Díaz </t>
  </si>
  <si>
    <t>E mail: contacto@municipiocabildo.cl</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</si>
  <si>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</si>
  <si>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</si>
  <si>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</si>
  <si>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</si>
  <si>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</si>
  <si>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</si>
  <si>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</si>
  <si>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</si>
  <si>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</si>
  <si>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</si>
  <si>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</si>
  <si>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</si>
  <si>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</si>
  <si>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</si>
  <si>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</si>
  <si>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</si>
  <si>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 xml:space="preserve">Daniel Isaías Agusto Perez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</si>
  <si>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</si>
  <si>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</si>
  <si>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</si>
  <si>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Rubén Rolando Cárdenas Gómez   </t>
  </si>
  <si>
    <t>Correo electrónico: didecocalbuco@entelchile.net</t>
  </si>
  <si>
    <t xml:space="preserve">Federico Errázuriz Nº 210, Calbuco, Décima Región
</t>
  </si>
  <si>
    <t>Fono: 065- 2460701</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</si>
  <si>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</si>
  <si>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</si>
  <si>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</si>
  <si>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</si>
  <si>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</si>
  <si>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</si>
  <si>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</si>
  <si>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</si>
  <si>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</si>
  <si>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</si>
  <si>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Calera de Tango</t>
  </si>
  <si>
    <t xml:space="preserve">Alcalde Titular: Nelson Venegas Salazar, 
</t>
  </si>
  <si>
    <t xml:space="preserve">Calle Larga N° 2088, comuna de Calle Larga, Región de Valparaíso. </t>
  </si>
  <si>
    <t>Calle Larga</t>
  </si>
  <si>
    <t xml:space="preserve">
I. Municipalidad de Canela
</t>
  </si>
  <si>
    <t>Juan Bernardo Leyton Lemus,</t>
  </si>
  <si>
    <t>Correo electrónico: secretaria.canela@gmail.com, evecoar@gmail.com, didecocanela@gmail.com</t>
  </si>
  <si>
    <t xml:space="preserve">Luis Infante Nº 520, Canela baja, Comuna de Canela, IV Región de Coquimbo.
</t>
  </si>
  <si>
    <t>Fono: 53-2540088</t>
  </si>
  <si>
    <t xml:space="preserve"> Canela</t>
  </si>
  <si>
    <t xml:space="preserve">
I. Municipalidad de Cañete
</t>
  </si>
  <si>
    <t>Según Ley Orgánica Constitucional Nº 18.695, arts. 1º al 4º.</t>
  </si>
  <si>
    <t xml:space="preserve">Jorge James Radonich Barra  </t>
  </si>
  <si>
    <t>secretariamunicipal@municanete.cl</t>
  </si>
  <si>
    <t>Fono: (041) 220 90 00 – (041) 2209054</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</si>
  <si>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</si>
  <si>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</si>
  <si>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</si>
  <si>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</si>
  <si>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</si>
  <si>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</si>
  <si>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</si>
  <si>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</si>
  <si>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</si>
  <si>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</si>
  <si>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</si>
  <si>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</si>
  <si>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Rodrigo Martínez Roca,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</si>
  <si>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</si>
  <si>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</si>
  <si>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</si>
  <si>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</si>
  <si>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</si>
  <si>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</si>
  <si>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</si>
  <si>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</si>
  <si>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</si>
  <si>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 Cauquenes</t>
  </si>
  <si>
    <t xml:space="preserve">
I. Municipalidad de  Catemu
</t>
  </si>
  <si>
    <t>Boris Ernesto Luksic Nieto,</t>
  </si>
  <si>
    <t xml:space="preserve">Calle Borjas García Huidobro Nº 025, comuna de Catemu,  provincia de Valparaíso, Quinta Región.
</t>
  </si>
  <si>
    <t xml:space="preserve"> Catemu</t>
  </si>
  <si>
    <t xml:space="preserve">
I. Municipalidad de Cerrillos
</t>
  </si>
  <si>
    <t xml:space="preserve">Arturo Aguirre Gacitúa,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</si>
  <si>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</si>
  <si>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</si>
  <si>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</si>
  <si>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</si>
  <si>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</si>
  <si>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</si>
  <si>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</si>
  <si>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Viviana Escarlette Díaz Meza, </t>
  </si>
  <si>
    <t xml:space="preserve">Abdón Fuentealba Nº 334, comuna de Chanco, Región del Maule. 
</t>
  </si>
  <si>
    <t>Fono: (73) 551083</t>
  </si>
  <si>
    <t xml:space="preserve">
I. Municipalidad de Chañaral
</t>
  </si>
  <si>
    <t xml:space="preserve">Estanislao Raúl Salas Aguilera, </t>
  </si>
  <si>
    <t xml:space="preserve">www.municipalidadchanaral.munichanaral.cl </t>
  </si>
  <si>
    <t xml:space="preserve">Merino Jarpa Nº 801, comuna de Chañaral, Región de Atacama. 
</t>
  </si>
  <si>
    <t>Fono: (52) 543301</t>
  </si>
  <si>
    <t>Chañaral</t>
  </si>
  <si>
    <t xml:space="preserve">
I. Municipalidad de Chépica
</t>
  </si>
  <si>
    <t xml:space="preserve">Rebeca del Rosario Cofré Calderón.
</t>
  </si>
  <si>
    <t xml:space="preserve">18 de Septiembre Nº 3214, comuna de Chépica,  Sexta Región.
</t>
  </si>
  <si>
    <t xml:space="preserve"> Chépica</t>
  </si>
  <si>
    <t xml:space="preserve">
Gobernación Provincial de Choapa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</si>
  <si>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</si>
  <si>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</si>
  <si>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</si>
  <si>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</si>
  <si>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</si>
  <si>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</si>
  <si>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</si>
  <si>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</si>
  <si>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</si>
  <si>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</si>
  <si>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</si>
  <si>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</si>
  <si>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</si>
  <si>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</si>
  <si>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</si>
  <si>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</si>
  <si>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</si>
  <si>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 xml:space="preserve">
I. Municipalidad de Chillán
</t>
  </si>
  <si>
    <t xml:space="preserve">Sergio Zarzar Andonie, </t>
  </si>
  <si>
    <t>Fonos (42) 433300</t>
  </si>
  <si>
    <t>Chillán</t>
  </si>
  <si>
    <t>Se acompañan Antecedentes Financieros correspondientes al año 2009, aprobados por el Subdepartamento  de Supervisión Financiera Nacional.</t>
  </si>
  <si>
    <t xml:space="preserve">
I. Municipalidad de Chillán Viejo
</t>
  </si>
  <si>
    <t xml:space="preserve">Felipe Eduardo Aylwin Lagos.
</t>
  </si>
  <si>
    <t>Chillán Viejo</t>
  </si>
  <si>
    <t xml:space="preserve">
I. Municipalidad de Chimbarongo
</t>
  </si>
  <si>
    <t xml:space="preserve">Marco Antonio Contreras Jorquera  </t>
  </si>
  <si>
    <t>Javiera Carrera Nº 511, Chimbarongo.</t>
  </si>
  <si>
    <t>Chimbarongo</t>
  </si>
  <si>
    <t>Ilustre Municipalidad de Chol Chol</t>
  </si>
  <si>
    <t xml:space="preserve">Luis Huirilef Barra, 
</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</si>
  <si>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</si>
  <si>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</si>
  <si>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</si>
  <si>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</si>
  <si>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</si>
  <si>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</si>
  <si>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</si>
  <si>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</si>
  <si>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</si>
  <si>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</si>
  <si>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</si>
  <si>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</si>
  <si>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</si>
  <si>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Patricio Ismael Ulloa Georgia, </t>
  </si>
  <si>
    <t>trabajodesco@outlook.com</t>
  </si>
  <si>
    <t xml:space="preserve">Calle Esmeralda Nº398, Cochrane, Región de Aysén, 
</t>
  </si>
  <si>
    <t xml:space="preserve"> Cochrane</t>
  </si>
  <si>
    <t xml:space="preserve">
I. Municipalidad de Codegua
</t>
  </si>
  <si>
    <t xml:space="preserve">Ana María Silva Gutiérrez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</si>
  <si>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</si>
  <si>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</si>
  <si>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</si>
  <si>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</si>
  <si>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</si>
  <si>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</si>
  <si>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</si>
  <si>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</si>
  <si>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</si>
  <si>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</si>
  <si>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</si>
  <si>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Mario Antonio Olavarría Rodríguez        
Subrogante: Elizabeth Arellano Quiroga,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</si>
  <si>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</si>
  <si>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</si>
  <si>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</si>
  <si>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</si>
  <si>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</si>
  <si>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</si>
  <si>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</si>
  <si>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</si>
  <si>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</si>
  <si>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Pedro Miguel Ángel Castillo Díaz, </t>
  </si>
  <si>
    <t xml:space="preserve">Plaza de Armas Nº 438, provincia de Limarí, comuna de Combarbalá, Región de Coquimbo.
</t>
  </si>
  <si>
    <t>Fono (53) 741033
        (53) 741133
        (53) 741007</t>
  </si>
  <si>
    <t>Combarbalá</t>
  </si>
  <si>
    <t xml:space="preserve">
I. Municipalidad de Concepción
</t>
  </si>
  <si>
    <t xml:space="preserve">Álvaro Andrés Ortiz Vera. </t>
  </si>
  <si>
    <t>Fonos (41) 266500</t>
  </si>
  <si>
    <t xml:space="preserve">O’ Higgins Nº 525, comuna de Concepción, Octava Región.
Casilla 107- C
</t>
  </si>
  <si>
    <t xml:space="preserve">
I. Municipalidad de Concón
</t>
  </si>
  <si>
    <t xml:space="preserve">Oscar Armando Sumonte González, </t>
  </si>
  <si>
    <t xml:space="preserve">. Teléfono: (56 32) 381 6000 </t>
  </si>
  <si>
    <t xml:space="preserve">1. Avenida Santa Laura Nº 567, comuna de Concón, Región de Valparaíso.
</t>
  </si>
  <si>
    <t>oficinadepartes@concon.cl</t>
  </si>
  <si>
    <t xml:space="preserve"> Concón</t>
  </si>
  <si>
    <t xml:space="preserve">
I. Municipalidad de Constitución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</si>
  <si>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</si>
  <si>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</si>
  <si>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</si>
  <si>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</si>
  <si>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</si>
  <si>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Diego Ibáñez Burgos </t>
  </si>
  <si>
    <t xml:space="preserve"> alcaldía@contulmo.cl </t>
  </si>
  <si>
    <t xml:space="preserve">Calle Lanalhue Nº 130, Contulmo , VIII Región.
</t>
  </si>
  <si>
    <t>Fonos (41)2618142</t>
  </si>
  <si>
    <t>Contulmo</t>
  </si>
  <si>
    <t xml:space="preserve">
I. Municipalidad de Copiapó
</t>
  </si>
  <si>
    <t>Marcos Rodrigo López Rivera</t>
  </si>
  <si>
    <t>Chacabuco Nº 857, Copiapó, Tercera Región</t>
  </si>
  <si>
    <t>91001: Administración Pública</t>
  </si>
  <si>
    <t xml:space="preserve">Se acompañan Balance de comprobación y de Saldos, correspondientes al año 2009, aprobados por la Unidad de Supervisión Financiera Nacional. </t>
  </si>
  <si>
    <t xml:space="preserve">
I. Municipalidad de Conchalí
</t>
  </si>
  <si>
    <t xml:space="preserve">Carlos Guillermo Sottolichio Urquiza
</t>
  </si>
  <si>
    <t xml:space="preserve">Avenida Independencia Nº 3499, comuna de Conchalí, Región Metropolitana.
</t>
  </si>
  <si>
    <t>Conchalí</t>
  </si>
  <si>
    <t xml:space="preserve">
I. Municipalidad de Coquimbo
</t>
  </si>
  <si>
    <t xml:space="preserve">Alcalde Titular: Marcelo Alejandro Pereira Peralta;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</si>
  <si>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</si>
  <si>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</si>
  <si>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</si>
  <si>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</si>
  <si>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</si>
  <si>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</si>
  <si>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</si>
  <si>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</si>
  <si>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</si>
  <si>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</si>
  <si>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</si>
  <si>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</si>
  <si>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 xml:space="preserve">Rigoberto Alejandro Huala Canumán,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</si>
  <si>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</si>
  <si>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</si>
  <si>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</si>
  <si>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</si>
  <si>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</si>
  <si>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</si>
  <si>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</si>
  <si>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
I. Municipalidad de Curacautín
</t>
  </si>
  <si>
    <t xml:space="preserve">Jorge Rolando Saquel Albarrán, </t>
  </si>
  <si>
    <t xml:space="preserve">O’ Higgins  Nº 796, comuna de Curacautín, Novena Región
Casilla 100 
</t>
  </si>
  <si>
    <t>Fonos (45) 881226 882902</t>
  </si>
  <si>
    <t>Curacautín</t>
  </si>
  <si>
    <t xml:space="preserve">
I. Municipalidad de Curanilahue
</t>
  </si>
  <si>
    <t xml:space="preserve">Luis Alberto Gengnagel Gutiérrez, </t>
  </si>
  <si>
    <t xml:space="preserve">Ernesto Riquelme Nº701, comuna de Curanilahue
</t>
  </si>
  <si>
    <t>Fono (41) - 2405900</t>
  </si>
  <si>
    <t>Curanilahue</t>
  </si>
  <si>
    <t xml:space="preserve">
I. Municipalidad de Curacaví
</t>
  </si>
  <si>
    <t xml:space="preserve">Juan Pablo Barros Basso. </t>
  </si>
  <si>
    <t xml:space="preserve"> social@municipalidadcuracavi.cl</t>
  </si>
  <si>
    <t xml:space="preserve">Avda. Ambrosio O´Higgins Nº1305
</t>
  </si>
  <si>
    <t>Fono: (02) 22992100 - 22992141</t>
  </si>
  <si>
    <t xml:space="preserve"> Curacaví</t>
  </si>
  <si>
    <t xml:space="preserve">
I. Municipalidad de Curepto
</t>
  </si>
  <si>
    <t xml:space="preserve">René Alejandro Concha González, </t>
  </si>
  <si>
    <t xml:space="preserve">Plaza de Armas S/N, comuna de Curepto, Región del Maule. 
</t>
  </si>
  <si>
    <t>Fono: (075) 2552300</t>
  </si>
  <si>
    <t xml:space="preserve">
I. Municipalidad de Curicó
</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</si>
  <si>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</si>
  <si>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</si>
  <si>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</si>
  <si>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</si>
  <si>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</si>
  <si>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</si>
  <si>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</si>
  <si>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Diego de Almagro</t>
  </si>
  <si>
    <t xml:space="preserve">
I. Municipalidad de Doñihue
</t>
  </si>
  <si>
    <t xml:space="preserve">RICARDO BORIS ACUÑA GONZÁLEZ
</t>
  </si>
  <si>
    <t xml:space="preserve">Avenida Estación N° 344, Comuna de Doñihue
</t>
  </si>
  <si>
    <t>Doñihue</t>
  </si>
  <si>
    <t xml:space="preserve">
I. Municipalidad de El Bosque
</t>
  </si>
  <si>
    <t xml:space="preserve">Sadi Leonardo Melo Moya (Alcalde Titular) </t>
  </si>
  <si>
    <t xml:space="preserve">Alejandro Guzmán Nº735, comuna de El Bosque.
</t>
  </si>
  <si>
    <t>Fono 5401600 – 5401671 – 5274299</t>
  </si>
  <si>
    <t>El Bosque.</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</si>
  <si>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</si>
  <si>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</si>
  <si>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</si>
  <si>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</si>
  <si>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</si>
  <si>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</si>
  <si>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</si>
  <si>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</si>
  <si>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Fonos 8182503- 8182531</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</si>
  <si>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</si>
  <si>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</si>
  <si>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</si>
  <si>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</si>
  <si>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</si>
  <si>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</si>
  <si>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</si>
  <si>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
I. Municipalidad de El Tabo
</t>
  </si>
  <si>
    <t xml:space="preserve">Emilio Osvaldo Jorquera Romero, </t>
  </si>
  <si>
    <t xml:space="preserve">Las Cruces Norte Nº 401, comuna de El Tabo, Región de Valparaíso. 
</t>
  </si>
  <si>
    <t xml:space="preserve">Teléfono: 35-2203500 </t>
  </si>
  <si>
    <t>El Tabo</t>
  </si>
  <si>
    <t xml:space="preserve">
I. Municipalidad de Estación Central
</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</si>
  <si>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</si>
  <si>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</si>
  <si>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</si>
  <si>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</si>
  <si>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</si>
  <si>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</si>
  <si>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</si>
  <si>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</si>
  <si>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</si>
  <si>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</si>
  <si>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</si>
  <si>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</si>
  <si>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</si>
  <si>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</si>
  <si>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 alcaldía@imfreirina.cl</t>
  </si>
  <si>
    <t xml:space="preserve">Edificio Consistorial, calle O´Higgins Nº 1016, comuna de Freirina, Región de Atacama. 
</t>
  </si>
  <si>
    <t>Fono: (51) 2518713- 518761</t>
  </si>
  <si>
    <t>Freirina</t>
  </si>
  <si>
    <t xml:space="preserve">
I. Municipalidad de FRESIA
</t>
  </si>
  <si>
    <t xml:space="preserve">Rodrigo Ernesto Guarda Barrientos. </t>
  </si>
  <si>
    <t xml:space="preserve"> alcaldemunifresia@gmail.com
mgonzalez@munifresi@gmail.com (Secretario Municipal Mauro Gonzalez).</t>
  </si>
  <si>
    <t xml:space="preserve">San Francisco Nº 124, comuna de Fresia, Región de Los Lagos.
</t>
  </si>
  <si>
    <t>Fono: 065-2772700</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</si>
  <si>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</si>
  <si>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</si>
  <si>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</si>
  <si>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</si>
  <si>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</si>
  <si>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</si>
  <si>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</si>
  <si>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</si>
  <si>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</si>
  <si>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</si>
  <si>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</si>
  <si>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</si>
  <si>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</si>
  <si>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</si>
  <si>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Guido Germán Siegmund González, </t>
  </si>
  <si>
    <t xml:space="preserve">Ramón Freire Nº 590, comuna de Gorbea, Provincia de Cautín, IX Región.
</t>
  </si>
  <si>
    <t xml:space="preserve">Teléfonos: (45) 201900 </t>
  </si>
  <si>
    <t xml:space="preserve"> Gorbea</t>
  </si>
  <si>
    <t xml:space="preserve">
I. Municipalidad de Graneros 
</t>
  </si>
  <si>
    <t xml:space="preserve">Claudio Rafael Segovia Cofré </t>
  </si>
  <si>
    <t>Plaza de Armas S/Nº, Graneros, Sexta Región.</t>
  </si>
  <si>
    <t xml:space="preserve"> Graneros</t>
  </si>
  <si>
    <t xml:space="preserve">
I. Municipalidad de Hualañé
</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</si>
  <si>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</si>
  <si>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</si>
  <si>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</si>
  <si>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</si>
  <si>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</si>
  <si>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
I. Municipalidad de Hualpén
</t>
  </si>
  <si>
    <t>Marcelo Enrique Rivera Arancibia,</t>
  </si>
  <si>
    <t xml:space="preserve">Chaiten Nº 8070, comuna de Hualpén, Octava Región.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</si>
  <si>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</si>
  <si>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</si>
  <si>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</si>
  <si>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
Gobernación Provincial Del Tamarugal.
</t>
  </si>
  <si>
    <t xml:space="preserve">Tamarugal Nº 180, comuna de Pozo Almonte, Región de Tarapacá. 
</t>
  </si>
  <si>
    <t>Pozo Almonte</t>
  </si>
  <si>
    <t xml:space="preserve">
I. Municipalidad de Hualqui
</t>
  </si>
  <si>
    <t xml:space="preserve">Ricardo Fuentes Palma              </t>
  </si>
  <si>
    <t xml:space="preserve"> renatogalan@chile.com</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</si>
  <si>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</si>
  <si>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</si>
  <si>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</si>
  <si>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</si>
  <si>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</si>
  <si>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</si>
  <si>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</si>
  <si>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Rodrigo Sebastián Loyola Morenilla, </t>
  </si>
  <si>
    <t xml:space="preserve"> Teléfono: 051-531039-531042-531010</t>
  </si>
  <si>
    <t xml:space="preserve">Calle Graig Nª 530, comuna de Huasco, Región de Atacama
</t>
  </si>
  <si>
    <t>http://www.imhuasco.cl</t>
  </si>
  <si>
    <t xml:space="preserve"> Huasco</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</si>
  <si>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</si>
  <si>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</si>
  <si>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</si>
  <si>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</si>
  <si>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</si>
  <si>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</si>
  <si>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</si>
  <si>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</si>
  <si>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Illapel</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</si>
  <si>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</si>
  <si>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</si>
  <si>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</si>
  <si>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</si>
  <si>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</si>
  <si>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</si>
  <si>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</si>
  <si>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</si>
  <si>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</si>
  <si>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Carlos Francisco Adasme Godoy </t>
  </si>
  <si>
    <t xml:space="preserve">Alcalde David López Nº09, comuna de Isla de Maipo, Región Metropolitana.
</t>
  </si>
  <si>
    <t xml:space="preserve">Fono 56-2-8769100
</t>
  </si>
  <si>
    <t>Isla de Maipo</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</si>
  <si>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</si>
  <si>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</si>
  <si>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</si>
  <si>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</si>
  <si>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</si>
  <si>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</si>
  <si>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Trinidad del Carmen Rojas Augusto, </t>
  </si>
  <si>
    <t xml:space="preserve">Marathon Nº312, comuna de La Calera, quinta Región 
</t>
  </si>
  <si>
    <t>Fonos (33) 2381700, 2381701.</t>
  </si>
  <si>
    <t xml:space="preserve"> La Calera</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</si>
  <si>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</si>
  <si>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</si>
  <si>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</si>
  <si>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</si>
  <si>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</si>
  <si>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</si>
  <si>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</si>
  <si>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</si>
  <si>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</si>
  <si>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Graciela Ortúzar Novoa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</si>
  <si>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</si>
  <si>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</si>
  <si>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</si>
  <si>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</si>
  <si>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</si>
  <si>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</si>
  <si>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Lanco</t>
  </si>
  <si>
    <t xml:space="preserve">
I. Municipalidad de Las Condes
</t>
  </si>
  <si>
    <t>comunicaciones@lascondes.cl</t>
  </si>
  <si>
    <t xml:space="preserve">Avda. Apoquindo Nº 3400, comuna de Las Condes, Región Metropolitana.
</t>
  </si>
  <si>
    <t>Fonos: 9507008 – 9507009</t>
  </si>
  <si>
    <t>Las Condes,</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</si>
  <si>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</si>
  <si>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</si>
  <si>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</si>
  <si>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</si>
  <si>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</si>
  <si>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</si>
  <si>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</si>
  <si>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</si>
  <si>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</si>
  <si>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</si>
  <si>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</si>
  <si>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</si>
  <si>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</si>
  <si>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</si>
  <si>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 xml:space="preserve">
I. Municipalidad de La Ligua
</t>
  </si>
  <si>
    <t xml:space="preserve">Rodrigo Sánchez Villalobos,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</si>
  <si>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</si>
  <si>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</si>
  <si>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</si>
  <si>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</si>
  <si>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</si>
  <si>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</si>
  <si>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</si>
  <si>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</si>
  <si>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La Reina.</t>
  </si>
  <si>
    <t xml:space="preserve">
I. Municipalidad de La Serena.
</t>
  </si>
  <si>
    <t xml:space="preserve">Roberto Elías Jacob Jure, </t>
  </si>
  <si>
    <t>Arturo Prat Nº 451, comuna de La Serena, Cuarta Región.</t>
  </si>
  <si>
    <t xml:space="preserve">
I. Municipalidad de La Unión 
</t>
  </si>
  <si>
    <t xml:space="preserve">Arturo Prat  N° 680, comuna de La Unión, Décima Región.
</t>
  </si>
  <si>
    <t>Fonos (64) 322441- 322445</t>
  </si>
  <si>
    <t xml:space="preserve"> La Unión</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</si>
  <si>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</si>
  <si>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</si>
  <si>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</si>
  <si>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</si>
  <si>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</si>
  <si>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Lago Verde</t>
  </si>
  <si>
    <t xml:space="preserve">
I. Municipalidad de Lautaro
</t>
  </si>
  <si>
    <t xml:space="preserve">Raúl Alberto Schifferli Díaz.  </t>
  </si>
  <si>
    <t xml:space="preserve">Fono (45) 5315115 </t>
  </si>
  <si>
    <t>IX Región de la Araucanía</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</si>
  <si>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</si>
  <si>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</si>
  <si>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</si>
  <si>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</si>
  <si>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 Lebu</t>
  </si>
  <si>
    <t xml:space="preserve">
I. Municipalidad de Licantén
</t>
  </si>
  <si>
    <t xml:space="preserve">Oscar Marcelo Fernández Vilos 
</t>
  </si>
  <si>
    <t xml:space="preserve">Juan Esteban Montero N°25, comuna de Licantén,  provincia de Curicó, Séptima Región.
</t>
  </si>
  <si>
    <t xml:space="preserve"> Licantén</t>
  </si>
  <si>
    <t xml:space="preserve">
I. Municipalidad de Limache
</t>
  </si>
  <si>
    <t xml:space="preserve">Daniel Morales Espíndola, </t>
  </si>
  <si>
    <t xml:space="preserve">Avenida Palmira Romano N° 340. Limache
</t>
  </si>
  <si>
    <t xml:space="preserve">Fono: 03-297200
</t>
  </si>
  <si>
    <t xml:space="preserve"> Limache</t>
  </si>
  <si>
    <t xml:space="preserve">
I. Municipalidad de Linares
</t>
  </si>
  <si>
    <t xml:space="preserve">Rolando Rentería Moller,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</si>
  <si>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</si>
  <si>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</si>
  <si>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</si>
  <si>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</si>
  <si>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</si>
  <si>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</si>
  <si>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</si>
  <si>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</si>
  <si>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</si>
  <si>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</si>
  <si>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Llanquihue,</t>
  </si>
  <si>
    <t xml:space="preserve">
I. Municipalidad de Lo Barnechea
</t>
  </si>
  <si>
    <t xml:space="preserve">Avenida Las Condes Nº14.891, comuna de Lo Barnechea. Región Metropolitana.
</t>
  </si>
  <si>
    <t xml:space="preserve"> Lo Barnechea</t>
  </si>
  <si>
    <t xml:space="preserve">alcalde@llamquihue.cl 
</t>
  </si>
  <si>
    <t>Acompaña antecedentes financieros correspondientes al año 2013, aprobados por el departamento de Administración y finanzas.</t>
  </si>
  <si>
    <t xml:space="preserve">
I. Municipalidad de Lo Espejo
</t>
  </si>
  <si>
    <t>Teléfono: 29636606</t>
  </si>
  <si>
    <t>Lo Espejo</t>
  </si>
  <si>
    <t xml:space="preserve">
I. Municipalidad de  Longaví
</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</si>
  <si>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</si>
  <si>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</si>
  <si>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</si>
  <si>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</si>
  <si>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</si>
  <si>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</si>
  <si>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</si>
  <si>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
I. Municipalidad de Los Álamos.
</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</si>
  <si>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</si>
  <si>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</si>
  <si>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</si>
  <si>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</si>
  <si>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</si>
  <si>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</si>
  <si>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</si>
  <si>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
I. Municipalidad de Los Ángeles
</t>
  </si>
  <si>
    <t xml:space="preserve">Eduardo Neftalí Borgoño Bustos </t>
  </si>
  <si>
    <t xml:space="preserve">Caupolicán Nº 399, comuna de Los Ángeles, Octava Región.
</t>
  </si>
  <si>
    <t>Fonos (43) 409400- 409501- 409502</t>
  </si>
  <si>
    <t>Los Ángele</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</si>
  <si>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</si>
  <si>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</si>
  <si>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</si>
  <si>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</si>
  <si>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</si>
  <si>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 xml:space="preserve">Manuel Yahnosse Marcarian Julio, </t>
  </si>
  <si>
    <t>Sergio.paladines@munilosvilos.cl</t>
  </si>
  <si>
    <t xml:space="preserve">Lincoyan Nº255, Los Vilos
</t>
  </si>
  <si>
    <t xml:space="preserve">Fono: (056) 53 353084
</t>
  </si>
  <si>
    <t xml:space="preserve">
I. Municipalidad de Lota
</t>
  </si>
  <si>
    <t xml:space="preserve">Mauricio Velásquez Valenzuela.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</si>
  <si>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</si>
  <si>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</si>
  <si>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</si>
  <si>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</si>
  <si>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</si>
  <si>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</si>
  <si>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</si>
  <si>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</si>
  <si>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</si>
  <si>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
I. Municipalidad de Machalí
</t>
  </si>
  <si>
    <t xml:space="preserve">José Miguel Urrutia Celis.  </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</si>
  <si>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</si>
  <si>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</si>
  <si>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</si>
  <si>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</si>
  <si>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</si>
  <si>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</si>
  <si>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 xml:space="preserve">Gonzalo Eugenio Montoya Riquelme  </t>
  </si>
  <si>
    <t>Fono: 56) - (2) - 28100600</t>
  </si>
  <si>
    <t xml:space="preserve">Avenida Los Plátanos Nº3130, Macul, Región Metropolitana.
</t>
  </si>
  <si>
    <t xml:space="preserve">
I. Municipalidad de Mafil
</t>
  </si>
  <si>
    <t xml:space="preserve">
I. Municipalidad de Maipú
</t>
  </si>
  <si>
    <t xml:space="preserve">Cathy Carolina Barriga Guerra.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</si>
  <si>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</si>
  <si>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</si>
  <si>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</si>
  <si>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</si>
  <si>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</si>
  <si>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</si>
  <si>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</si>
  <si>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</si>
  <si>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</si>
  <si>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</si>
  <si>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</si>
  <si>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</si>
  <si>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</si>
  <si>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</si>
  <si>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</si>
  <si>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</si>
  <si>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</si>
  <si>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</si>
  <si>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</si>
  <si>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</si>
  <si>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</si>
  <si>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</si>
  <si>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</si>
  <si>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</si>
  <si>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 xml:space="preserve">
I. Municipalidad de Maullín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</si>
  <si>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</si>
  <si>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</si>
  <si>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</si>
  <si>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</si>
  <si>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</si>
  <si>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</si>
  <si>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</si>
  <si>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</si>
  <si>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</si>
  <si>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</si>
  <si>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</si>
  <si>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</si>
  <si>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</si>
  <si>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</si>
  <si>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</si>
  <si>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</si>
  <si>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</si>
  <si>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</si>
  <si>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Camilo Valentín Ossandón Espinoza.
</t>
  </si>
  <si>
    <t>contacto@montepatria.net</t>
  </si>
  <si>
    <t xml:space="preserve">Diaguitas 31, comuna de Monte Patria, provincia de Limarí, Cuarta Región.
</t>
  </si>
  <si>
    <t>Fonos: 53-711-058, 53-712-002</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</si>
  <si>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</si>
  <si>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</si>
  <si>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</si>
  <si>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</si>
  <si>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</si>
  <si>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</si>
  <si>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 Mostazal</t>
  </si>
  <si>
    <t xml:space="preserve">
I. Municipalidad de Mulchén
</t>
  </si>
  <si>
    <t xml:space="preserve">Jorge Alberto Rivas Figueroa.
</t>
  </si>
  <si>
    <t xml:space="preserve">Avenida Pedro Lagos Nº 410, comuna de Mulchén, Región del Biobío.
</t>
  </si>
  <si>
    <t>Fono: 43-2401400</t>
  </si>
  <si>
    <t>Mulchén</t>
  </si>
  <si>
    <t xml:space="preserve">
I. Municipalidad de Nacimiento
</t>
  </si>
  <si>
    <t xml:space="preserve">Hugo Patricio Inostroza Ramírez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</si>
  <si>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</si>
  <si>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</si>
  <si>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</si>
  <si>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</si>
  <si>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</si>
  <si>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</si>
  <si>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</si>
  <si>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</si>
  <si>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</si>
  <si>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Manuel Adolfo Salas Trautmann, </t>
  </si>
  <si>
    <t xml:space="preserve"> municipalidad@nuevaimperial.cl</t>
  </si>
  <si>
    <t xml:space="preserve">Arturo Prat Nº 65, comuna de Nueva Imperial, Novena Región, 
</t>
  </si>
  <si>
    <t>fono (45)611006 – 611054,</t>
  </si>
  <si>
    <t xml:space="preserve"> Nueva Imperial,</t>
  </si>
  <si>
    <t xml:space="preserve">
I. Municipalidad de Ñuñoa
</t>
  </si>
  <si>
    <t xml:space="preserve">Andrés Enrique Zarhi Troy, </t>
  </si>
  <si>
    <t>Avenida Irarrázaval Nº3550, Ñuñoa, Región Metropolitana.</t>
  </si>
  <si>
    <t xml:space="preserve">
I. Municipalidad de Ninhué
</t>
  </si>
  <si>
    <t>Luis Alberto Molina Melo,</t>
  </si>
  <si>
    <t xml:space="preserve">Arturo Prat Nº 405, Casilla 17
</t>
  </si>
  <si>
    <t>Fono (42) 1972986- 1972988</t>
  </si>
  <si>
    <t xml:space="preserve">
I. Municipalidad de Ñiquén
</t>
  </si>
  <si>
    <t>Manuel Alejandro Pino Turra</t>
  </si>
  <si>
    <t>correoniquen@yahoo.com</t>
  </si>
  <si>
    <t>Ñiquén</t>
  </si>
  <si>
    <t xml:space="preserve">
I. Municipalidad de Olmué
</t>
  </si>
  <si>
    <t xml:space="preserve">Macarena Santelices Cañas </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</si>
  <si>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</si>
  <si>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</si>
  <si>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</si>
  <si>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</si>
  <si>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</si>
  <si>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</si>
  <si>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</si>
  <si>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</si>
  <si>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</si>
  <si>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</si>
  <si>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</si>
  <si>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José Miguel Arellano Merino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</si>
  <si>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</si>
  <si>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</si>
  <si>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</si>
  <si>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</si>
  <si>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</si>
  <si>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Juan Eduardo Delgado Castro </t>
  </si>
  <si>
    <t xml:space="preserve"> alcaldía@padrelascasas.cl</t>
  </si>
  <si>
    <t xml:space="preserve">Maquehue Nº1441, comuna de Padre Las Casas, Región de La Araucanía.
</t>
  </si>
  <si>
    <t>Fono: 45-2- 590000</t>
  </si>
  <si>
    <t xml:space="preserve"> Padre Las Casas</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</si>
  <si>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</si>
  <si>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</si>
  <si>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</si>
  <si>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</si>
  <si>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</si>
  <si>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Ramona Reyes Painequeo,</t>
  </si>
  <si>
    <t xml:space="preserve"> web@munipaillaco.cl</t>
  </si>
  <si>
    <t xml:space="preserve">Vicuña Mackenna N° 340, Comuna de Paillaco.
</t>
  </si>
  <si>
    <t xml:space="preserve">Fonos: 63-2426700 / 670101.
</t>
  </si>
  <si>
    <t>Paillaco.</t>
  </si>
  <si>
    <t xml:space="preserve">
I. Municipalidad de Paine
</t>
  </si>
  <si>
    <t xml:space="preserve">Diego Vergara Rodríguez,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</si>
  <si>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</si>
  <si>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</si>
  <si>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</si>
  <si>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</si>
  <si>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</si>
  <si>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</si>
  <si>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</si>
  <si>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http://www.munipalmilla.cl</t>
  </si>
  <si>
    <t xml:space="preserve">Juan Guillermo Day Nº 80, Palmilla. VI Región de O’Higgins.
</t>
  </si>
  <si>
    <t xml:space="preserve"> Palmilla</t>
  </si>
  <si>
    <t xml:space="preserve">
I. Municipalidad de Panguipulli
</t>
  </si>
  <si>
    <t>Calle Bernardo O¨Higgins Nº 793, comuna de Valdivia, Región de Los Ríos.</t>
  </si>
  <si>
    <t xml:space="preserve"> Valdivia</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</si>
  <si>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</si>
  <si>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</si>
  <si>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</si>
  <si>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</si>
  <si>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</si>
  <si>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</si>
  <si>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</si>
  <si>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</si>
  <si>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</si>
  <si>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</si>
  <si>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 xml:space="preserve">Florencia Nº 1996, o Avenida Salesianos Nº2029, comuna de Pedro Aguirre Cerda,  Región Metropolitana, clasificador 1331.
</t>
  </si>
  <si>
    <t>Fonos  5209500- 5209504</t>
  </si>
  <si>
    <t>I. Municipalidad de Penco</t>
  </si>
  <si>
    <t>Según Ley Orgánica N° 18.695, artículos 1° al 4°</t>
  </si>
  <si>
    <t xml:space="preserve">Víctor Hugo Figueroa Rebolledo,
</t>
  </si>
  <si>
    <t xml:space="preserve">Bernardo O’Higgins N° 500, comuna de Penco, Octava Región
Casilla 2
</t>
  </si>
  <si>
    <t xml:space="preserve"> Penco</t>
  </si>
  <si>
    <t xml:space="preserve">
I. Municipalidad de Peñaflor
</t>
  </si>
  <si>
    <t xml:space="preserve">Nibaldo Favio Meza Garfia.  </t>
  </si>
  <si>
    <t xml:space="preserve">Calle Luis Araya Cereceda N°1215, comuna de Peñaflor, Región Metropolitana.
</t>
  </si>
  <si>
    <t>Teléfono: 56-24327700</t>
  </si>
  <si>
    <t>No corresponde.</t>
  </si>
  <si>
    <t>I. Municipalidad de Peñalolén</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</si>
  <si>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</si>
  <si>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</si>
  <si>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</si>
  <si>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</si>
  <si>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</si>
  <si>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</si>
  <si>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</si>
  <si>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</si>
  <si>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Luis Alberto Segundo Muñoz Pérez,</t>
  </si>
  <si>
    <t>lmunoz@perquenco.cl</t>
  </si>
  <si>
    <t xml:space="preserve">Calle Esmeralda Nº 470, comuna de Perquenco. Región de la Araucanía. 
</t>
  </si>
  <si>
    <t>Teléfono: 45-531026</t>
  </si>
  <si>
    <t>Perquenco</t>
  </si>
  <si>
    <t xml:space="preserve">
I. Municipalidad de Petorca
</t>
  </si>
  <si>
    <t xml:space="preserve">Gustavo Fernando Valdenegro Rubillo </t>
  </si>
  <si>
    <t>Calle Silva Nº225, comuna de Petorca, V Región.</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</si>
  <si>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</si>
  <si>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</si>
  <si>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</si>
  <si>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</si>
  <si>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</si>
  <si>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</si>
  <si>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</si>
  <si>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</si>
  <si>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</si>
  <si>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 xml:space="preserve">Roberto Córdova Carreño,  </t>
  </si>
  <si>
    <t>alcalde@pichilemu.cl</t>
  </si>
  <si>
    <t xml:space="preserve">Av. Costanera Nº170, comuna de Pichilemu, VI Región.
</t>
  </si>
  <si>
    <t xml:space="preserve">Fono: 72 - 976530 </t>
  </si>
  <si>
    <t>Pichilemu</t>
  </si>
  <si>
    <t xml:space="preserve">
I. Municipalidad de Pichidegua
</t>
  </si>
  <si>
    <t>Rubén Cerón González,</t>
  </si>
  <si>
    <t xml:space="preserve"> ventanillaunica@pichidegua.cl</t>
  </si>
  <si>
    <t xml:space="preserve">Avda. Independencia Nº525
</t>
  </si>
  <si>
    <t>Fono: (072) 2299600 / 2299601</t>
  </si>
  <si>
    <t xml:space="preserve">
I. Municipalidad de Pirque
</t>
  </si>
  <si>
    <t xml:space="preserve">Cristian Balmaceda Undurraga, 
</t>
  </si>
  <si>
    <t xml:space="preserve">
 Av. Concha y Toro 02548, Pirque
</t>
  </si>
  <si>
    <t xml:space="preserve">Mesa Central (56 02) 385 8500 </t>
  </si>
  <si>
    <t>Pirque</t>
  </si>
  <si>
    <t>Ilustre Municipalidad de Pitrufquén</t>
  </si>
  <si>
    <t xml:space="preserve">JORGE JARAMILLO HOTT
</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</si>
  <si>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</si>
  <si>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</si>
  <si>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</si>
  <si>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</si>
  <si>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</si>
  <si>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</si>
  <si>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</si>
  <si>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</si>
  <si>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</si>
  <si>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</si>
  <si>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</si>
  <si>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</si>
  <si>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</si>
  <si>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</si>
  <si>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</si>
  <si>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</si>
  <si>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</si>
  <si>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</si>
  <si>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</si>
  <si>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</si>
  <si>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</si>
  <si>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</si>
  <si>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Primavera.</t>
  </si>
  <si>
    <t xml:space="preserve">
I. Municipalidad de Providencia
</t>
  </si>
  <si>
    <t xml:space="preserve">Evelyn Rose Matthei Fornet, </t>
  </si>
  <si>
    <t xml:space="preserve">Avenida de Valdivia Nº 963, comuna de Providencia, Región Metropolitana
</t>
  </si>
  <si>
    <t>Fono: 226543435</t>
  </si>
  <si>
    <t xml:space="preserve">
I. Municipalidad de Puchuncaví
</t>
  </si>
  <si>
    <t xml:space="preserve">Eliana del Carmen Olmos Solís
</t>
  </si>
  <si>
    <t xml:space="preserve">Avenida Bernardo O´Higgins Nº 70, comuna de Puchuncaví, Región de Valparaíso. 
</t>
  </si>
  <si>
    <t xml:space="preserve">Valparaíso. </t>
  </si>
  <si>
    <t>Puchuncaví</t>
  </si>
  <si>
    <t xml:space="preserve">
I. Municipalidad de Pucón
</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</si>
  <si>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</si>
  <si>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</si>
  <si>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</si>
  <si>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 xml:space="preserve">
I. Municipalidad de Pudahuel  
</t>
  </si>
  <si>
    <t xml:space="preserve">Johnny Igradil Carrasco Cerda,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</si>
  <si>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</si>
  <si>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</si>
  <si>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</si>
  <si>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</si>
  <si>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</si>
  <si>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 xml:space="preserve">Carlos Araya Bugueño,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</si>
  <si>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</si>
  <si>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</si>
  <si>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</si>
  <si>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</si>
  <si>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</si>
  <si>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</si>
  <si>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</si>
  <si>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</si>
  <si>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</si>
  <si>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</si>
  <si>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</si>
  <si>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</si>
  <si>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</si>
  <si>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</si>
  <si>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</si>
  <si>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</si>
  <si>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</si>
  <si>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</si>
  <si>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</si>
  <si>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</si>
  <si>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</si>
  <si>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</si>
  <si>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</si>
  <si>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</si>
  <si>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alcalde@puntaarenas.cl; gabinete@puntaarenas.cl
</t>
  </si>
  <si>
    <t xml:space="preserve">Plaza Muñoz gomero N°745, comuna y ciudad de Punta Arenas, Duodécima Región.
</t>
  </si>
  <si>
    <t>Fonos: 61-200327-200331-200325</t>
  </si>
  <si>
    <t>Punta Arenas,</t>
  </si>
  <si>
    <t xml:space="preserve">
I. Municipalidad de Purén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</si>
  <si>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</si>
  <si>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</si>
  <si>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</si>
  <si>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</si>
  <si>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</si>
  <si>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</si>
  <si>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</si>
  <si>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Purranque.</t>
  </si>
  <si>
    <t xml:space="preserve">
I. Municipalidad de Putaendo
</t>
  </si>
  <si>
    <t xml:space="preserve">Guillermo Heriberto Reyes Cortez,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</si>
  <si>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</si>
  <si>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</si>
  <si>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</si>
  <si>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</si>
  <si>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</si>
  <si>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</si>
  <si>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</si>
  <si>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</si>
  <si>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</si>
  <si>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 xml:space="preserve">
I. Municipalidad de Quellón  
</t>
  </si>
  <si>
    <t>22 de Mayo Nº 351, Quellón, Décima Región.</t>
  </si>
  <si>
    <t xml:space="preserve">
I. Municipalidad de Quilicura
</t>
  </si>
  <si>
    <t xml:space="preserve">Juan Carrasco Contreras </t>
  </si>
  <si>
    <t xml:space="preserve">José Francisco Vergara Nº450, Quilicura, Región Metropolitana. </t>
  </si>
  <si>
    <t>Fono mesa central 3666700, Dideco 3666730.</t>
  </si>
  <si>
    <t xml:space="preserve">
I. Municipalidad de Quilpué.
</t>
  </si>
  <si>
    <t xml:space="preserve">Mauricio Viñambres Adasme, </t>
  </si>
  <si>
    <t xml:space="preserve">Benjamín Vucña Mackenna Nº 684, comuna de Quilpué, Quinta Región
</t>
  </si>
  <si>
    <t>Fonos (32) 2910080</t>
  </si>
  <si>
    <t xml:space="preserve">
I. Municipalidad de Quillón 
</t>
  </si>
  <si>
    <t xml:space="preserve">Alberto Raúl Gyhra Soto, </t>
  </si>
  <si>
    <t xml:space="preserve"> Fonos: (42) 2207132</t>
  </si>
  <si>
    <t xml:space="preserve"> Quillón</t>
  </si>
  <si>
    <t xml:space="preserve">
I. Municipalidad de Quillota
</t>
  </si>
  <si>
    <t>Según Ley Orgánica N° 18.695, artículos 1°al 4°</t>
  </si>
  <si>
    <t xml:space="preserve"> Luis Alberto Mella Gajardo, 
</t>
  </si>
  <si>
    <t xml:space="preserve">Maipú N°330, comuna de Quillota, Quinta Región.
</t>
  </si>
  <si>
    <t xml:space="preserve">
I. Municipalidad de Quinchao
</t>
  </si>
  <si>
    <t>Teléfono: (65)2661150 - (65)2661211</t>
  </si>
  <si>
    <t xml:space="preserve">Amunategui 018, comuna de Quinchao, Región de Los Lagos
</t>
  </si>
  <si>
    <t>http://www.municipalidadquinchao.com</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</si>
  <si>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</si>
  <si>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</si>
  <si>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</si>
  <si>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</si>
  <si>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</si>
  <si>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</si>
  <si>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</si>
  <si>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Carmen Gloria Fernández Valenzuela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</si>
  <si>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</si>
  <si>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</si>
  <si>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</si>
  <si>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</si>
  <si>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</si>
  <si>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</si>
  <si>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</si>
  <si>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</si>
  <si>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</si>
  <si>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Eduardo Patricio Soto Romero, 
</t>
  </si>
  <si>
    <t xml:space="preserve">Plaza Los Héroes N° 445, comuna de Rancagua, Sexta Región.
</t>
  </si>
  <si>
    <t xml:space="preserve">
I. Municipalidad de Raquil
</t>
  </si>
  <si>
    <t xml:space="preserve">Benito Bravo Delgado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</si>
  <si>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</si>
  <si>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</si>
  <si>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</si>
  <si>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</si>
  <si>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</si>
  <si>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</si>
  <si>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</si>
  <si>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</si>
  <si>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</si>
  <si>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Recoleta,</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</si>
  <si>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</si>
  <si>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</si>
  <si>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</si>
  <si>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</si>
  <si>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</si>
  <si>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Renaico</t>
  </si>
  <si>
    <t xml:space="preserve">
I. Municipalidad de Renca
</t>
  </si>
  <si>
    <t xml:space="preserve">
Municipalidad
</t>
  </si>
  <si>
    <t xml:space="preserve">
Constitución Política de la República, artículo 107
</t>
  </si>
  <si>
    <t xml:space="preserve">
Según ley Orgánica N° 18.695, artículos 1° al 4°
</t>
  </si>
  <si>
    <t xml:space="preserve">CLAUDIO NICOLAS SALAS CASTRO,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</si>
  <si>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</si>
  <si>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</si>
  <si>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</si>
  <si>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</si>
  <si>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</si>
  <si>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</si>
  <si>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Carolos Ernesto Soto González, </t>
  </si>
  <si>
    <t xml:space="preserve">Urriola Nº26, Rengo, Sexta Región. </t>
  </si>
  <si>
    <t>Teléfono (72) 512060</t>
  </si>
  <si>
    <t>Rengo</t>
  </si>
  <si>
    <t xml:space="preserve">
I. Municipalidad de  Requinoa
</t>
  </si>
  <si>
    <t xml:space="preserve">Luis Antonio Silva Vargas
</t>
  </si>
  <si>
    <t xml:space="preserve">Calle Comercio N°121, comuna de Requinoa,  provincia de Cachapoal, Sexta Región.
</t>
  </si>
  <si>
    <t>Teléfono Nº85958315</t>
  </si>
  <si>
    <t xml:space="preserve"> Requinoa</t>
  </si>
  <si>
    <t>Rodrigo Alberto Ramírez Parra</t>
  </si>
  <si>
    <t>Errázuriz Nº 240, comuna de Retiro, VII Región.</t>
  </si>
  <si>
    <t>Retiro</t>
  </si>
  <si>
    <t xml:space="preserve">
I. Municipalidad de Rio Ibáñez
</t>
  </si>
  <si>
    <t xml:space="preserve">Marcelo Orlando Santana Vargas
</t>
  </si>
  <si>
    <t xml:space="preserve">alcaldía@rioibanez.cl  </t>
  </si>
  <si>
    <t xml:space="preserve">Carlos Soza Nº161 Puerto Ibáñez, Comuna de rio Ibáñez, Región de Aysén, </t>
  </si>
  <si>
    <t>teléfono  067-2423216,</t>
  </si>
  <si>
    <t>rio Ibáñez</t>
  </si>
  <si>
    <t xml:space="preserve">
I. Municipalidad de Río Negro
</t>
  </si>
  <si>
    <t>Vicuña Mackenna Nº277, comuna de Río Negro, Décima Región.</t>
  </si>
  <si>
    <t xml:space="preserve">Carlos Javier Schwalm Urzúa, </t>
  </si>
  <si>
    <t>Río Negro</t>
  </si>
  <si>
    <t xml:space="preserve">
I. Municipalidad de Rinconada
</t>
  </si>
  <si>
    <t xml:space="preserve">Pedro Antonio Caballería Díaz, </t>
  </si>
  <si>
    <t xml:space="preserve">Carretera San Martín Nº 607, comuna de Rinconada, Región de Valparaíso. 
</t>
  </si>
  <si>
    <t>Teléfono: (34) 2509500</t>
  </si>
  <si>
    <t xml:space="preserve"> Rinconada</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</si>
  <si>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</si>
  <si>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</si>
  <si>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</si>
  <si>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</si>
  <si>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</si>
  <si>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</si>
  <si>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</si>
  <si>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</si>
  <si>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</si>
  <si>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municipalidad¬_saavedra@yahoo.es
www.puertosaavedra.cl</t>
  </si>
  <si>
    <t xml:space="preserve">Ejército Nº 1424, comuna de Saavedra, Novena Región.
</t>
  </si>
  <si>
    <t xml:space="preserve">Fonos: 45-634042 - 45-634058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</si>
  <si>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</si>
  <si>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</si>
  <si>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</si>
  <si>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</si>
  <si>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</si>
  <si>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</si>
  <si>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Salamanca.</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</si>
  <si>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</si>
  <si>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</si>
  <si>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</si>
  <si>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</si>
  <si>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</si>
  <si>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</si>
  <si>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</si>
  <si>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</si>
  <si>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</si>
  <si>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</si>
  <si>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</si>
  <si>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Hugo Naim Gebrie Asfura,
</t>
  </si>
  <si>
    <t xml:space="preserve">
I. Municipalidad de San Clemente
</t>
  </si>
  <si>
    <t xml:space="preserve">Juan Raúl Rojas Vergara    </t>
  </si>
  <si>
    <t xml:space="preserve">Carlos Silva Renard Nº46, San Clemente , VII Región.
</t>
  </si>
  <si>
    <t>Fonos (71) 621570</t>
  </si>
  <si>
    <t>San Clemente</t>
  </si>
  <si>
    <t xml:space="preserve">
I. Municipalidad de Río Bueno
</t>
  </si>
  <si>
    <t>Luis Roberto Reyes Álvarez,</t>
  </si>
  <si>
    <t>secretaria. alcaldia@muniriobueno.cl</t>
  </si>
  <si>
    <t xml:space="preserve">Calle Comercio Nº 603, Comuna de Río Bueno, XIV Región de los Ríos.
</t>
  </si>
  <si>
    <t>Fono: 64-2340400</t>
  </si>
  <si>
    <t xml:space="preserve"> Río Bueno</t>
  </si>
  <si>
    <t>Ilustre Municipalidad de San Fabián</t>
  </si>
  <si>
    <t xml:space="preserve">Alcalde Titular: Claudio de la Cruz Almuna Garrido, 
</t>
  </si>
  <si>
    <t xml:space="preserve">Calle 21 de mayo N° 312, comuna de San Fabián, Región del Biobío.  </t>
  </si>
  <si>
    <t>San Fabián</t>
  </si>
  <si>
    <t>I. Municipalidad de San Felipe</t>
  </si>
  <si>
    <t xml:space="preserve">Patricio Freire Canto, 
</t>
  </si>
  <si>
    <t>rrhh@sanfe.cl, secretaria@sanfe.cl</t>
  </si>
  <si>
    <t xml:space="preserve">Salinas N° 203, comuna y provincia de San Felipe, Quinta Región
</t>
  </si>
  <si>
    <t>Fonos: (34) -509000- 510077</t>
  </si>
  <si>
    <t xml:space="preserve">
I. Municipalidad de San Fernando 
</t>
  </si>
  <si>
    <t xml:space="preserve">Luis Antonio Berwart Araya    </t>
  </si>
  <si>
    <t xml:space="preserve">Calle  Argomedo Nº 480, comuna de San Fernando, Región del Libertador Bernardo O`Higgins.
</t>
  </si>
  <si>
    <t>San Fernando</t>
  </si>
  <si>
    <t xml:space="preserve">
I. Municipalidad de San Ignacio
</t>
  </si>
  <si>
    <t xml:space="preserve">Wilson Alejandro Olivares Bustamante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</si>
  <si>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</si>
  <si>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</si>
  <si>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</si>
  <si>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</si>
  <si>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</si>
  <si>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</si>
  <si>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
I. Municipalidad de San Joaquín. 
</t>
  </si>
  <si>
    <t xml:space="preserve">Sergio Rigoberto Echeverría García.
</t>
  </si>
  <si>
    <t xml:space="preserve">Av. Santa Rosa 2606, San Joaquín. Santiago
</t>
  </si>
  <si>
    <t xml:space="preserve">
I. Municipalidad de San José de Maipo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</si>
  <si>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</si>
  <si>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</si>
  <si>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</si>
  <si>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</si>
  <si>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</si>
  <si>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</si>
  <si>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San Juan de La Costa</t>
  </si>
  <si>
    <t>I. Municipalidad de San Miguel</t>
  </si>
  <si>
    <t xml:space="preserve">Luis Humberto Sanhueza Bravo, 
</t>
  </si>
  <si>
    <t xml:space="preserve">Gran Avenida José Miguel Carrera N° 3418, comuna de San Miguel, Región Metropolitana.
</t>
  </si>
  <si>
    <t>San Miguel</t>
  </si>
  <si>
    <t xml:space="preserve">
I. Municipalidad de San Nicolás
</t>
  </si>
  <si>
    <t xml:space="preserve">Víctor Toro Leiva, </t>
  </si>
  <si>
    <t xml:space="preserve"> alcaldia@municipalidadsannicolas.cl</t>
  </si>
  <si>
    <t xml:space="preserve"> San Nicolás</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</si>
  <si>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</si>
  <si>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</si>
  <si>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</si>
  <si>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</si>
  <si>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</si>
  <si>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Manuel Devia Vilches,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</si>
  <si>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</si>
  <si>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</si>
  <si>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</si>
  <si>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</si>
  <si>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</si>
  <si>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</si>
  <si>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</si>
  <si>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</si>
  <si>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Audito Retamal Lazo  </t>
  </si>
  <si>
    <t xml:space="preserve">Los Acacios Nº 43, Villa San Pedro, comuna de San Pedro de la Paz,  Octava Región.
</t>
  </si>
  <si>
    <t>Fono (41) 741900</t>
  </si>
  <si>
    <t>San Pedro de la Paz</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</si>
  <si>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</si>
  <si>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</si>
  <si>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</si>
  <si>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</si>
  <si>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</si>
  <si>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 xml:space="preserve">
I. Municipalidad de Santa Bárbara
</t>
  </si>
  <si>
    <t>Daniel Sebastián Salamanca Pérez</t>
  </si>
  <si>
    <t xml:space="preserve">Rosas Nº 160, comuna de Santa Bárbara,  Octava Región.
Casilla 216
</t>
  </si>
  <si>
    <t xml:space="preserve"> Santa Bárbara</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</si>
  <si>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</si>
  <si>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</si>
  <si>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</si>
  <si>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</si>
  <si>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</si>
  <si>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</si>
  <si>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Ángel Castro Medina, </t>
  </si>
  <si>
    <t xml:space="preserve">Yungay Nº 125, comuna de Santa Juana, Región del Biobío.
</t>
  </si>
  <si>
    <t>Santa Juana</t>
  </si>
  <si>
    <t xml:space="preserve">
I. Municipalidad de Santa María
</t>
  </si>
  <si>
    <t xml:space="preserve">Claudio Zurita Ibarra, </t>
  </si>
  <si>
    <t>http://www.imsantamaria.cl</t>
  </si>
  <si>
    <t>Santa María</t>
  </si>
  <si>
    <t xml:space="preserve">
I. Municipalidad de Santiago
</t>
  </si>
  <si>
    <t xml:space="preserve">Felipe Alessandri Vergara, </t>
  </si>
  <si>
    <t xml:space="preserve">santiago@munstgo.cl </t>
  </si>
  <si>
    <t xml:space="preserve">Plaza de Armas s/n, Casilla 52/D, comuna de Santiago, Región Metropolitana.
</t>
  </si>
  <si>
    <t xml:space="preserve">Fono (02) 27136602
</t>
  </si>
  <si>
    <t xml:space="preserve">
I. Municipalidad de San Ramón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</si>
  <si>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</si>
  <si>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</si>
  <si>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</si>
  <si>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</si>
  <si>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</si>
  <si>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</si>
  <si>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</si>
  <si>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</si>
  <si>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</si>
  <si>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</si>
  <si>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</si>
  <si>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</si>
  <si>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</si>
  <si>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 xml:space="preserve"> Sierra Gorda</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</si>
  <si>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</si>
  <si>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</si>
  <si>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</si>
  <si>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</si>
  <si>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</si>
  <si>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</si>
  <si>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</si>
  <si>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 xml:space="preserve"> Talca</t>
  </si>
  <si>
    <t>I. Municipalidad de Talcahuano</t>
  </si>
  <si>
    <t xml:space="preserve">Henry Campos Coa,                 </t>
  </si>
  <si>
    <t>Sargento Aldea Nº250, Talcahuano, Octava Región.</t>
  </si>
  <si>
    <t xml:space="preserve"> Talcahuano</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</si>
  <si>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</si>
  <si>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</si>
  <si>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</si>
  <si>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</si>
  <si>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</si>
  <si>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Miguel Ángel Becker Alvear     
</t>
  </si>
  <si>
    <t xml:space="preserve">Arturo Prat Nº 650, Temuco, Novena Región.
</t>
  </si>
  <si>
    <t xml:space="preserve"> Temuco,</t>
  </si>
  <si>
    <t xml:space="preserve">
I. Municipalidad de Teno
</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</si>
  <si>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</si>
  <si>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</si>
  <si>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</si>
  <si>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</si>
  <si>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</si>
  <si>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 IX Región.</t>
  </si>
  <si>
    <t xml:space="preserve">Balmaceda Nº 410,ct, IX Región.
</t>
  </si>
  <si>
    <t>Se acompaña Certificado de Antecedentes Financieros correspondiente al ejercicio del año 2007,  aprobado por Unidad de Supervisión Financiera Nacional.</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</si>
  <si>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</si>
  <si>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</si>
  <si>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</si>
  <si>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</si>
  <si>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</si>
  <si>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</si>
  <si>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 xml:space="preserve">
I. Municipalidad de Tirúa
</t>
  </si>
  <si>
    <t xml:space="preserve">Adolfo Nonato Millabur Ñancuil     </t>
  </si>
  <si>
    <t>irisperez@munitirua.com</t>
  </si>
  <si>
    <t xml:space="preserve">Avda Costanera Nº 080, comuna de Tirúa, Octava Región.
</t>
  </si>
  <si>
    <t>Fonos: 41-614040 – 41-614026 – 41-2445800</t>
  </si>
  <si>
    <t>Tirúa</t>
  </si>
  <si>
    <t xml:space="preserve">
Ilustre Municipalidad de Tocopilla
</t>
  </si>
  <si>
    <t xml:space="preserve">Fernando Sebastián San Román Bascuñán, </t>
  </si>
  <si>
    <t xml:space="preserve"> fsanramon@imtocopilla.cl</t>
  </si>
  <si>
    <t xml:space="preserve">Anibal Pinto Nº 1305, de la comuna de Tocopilla, Región de Antofagasta.  
</t>
  </si>
  <si>
    <t>Fono: (55) 2421347 – 2421355</t>
  </si>
  <si>
    <t xml:space="preserve"> Tocopilla</t>
  </si>
  <si>
    <t xml:space="preserve">
I. Municipalidad de Toltén
</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</si>
  <si>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</si>
  <si>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</si>
  <si>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</si>
  <si>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</si>
  <si>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</si>
  <si>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</si>
  <si>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</si>
  <si>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</si>
  <si>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</si>
  <si>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 xml:space="preserve">
I. Municipalidad de Traiguén
</t>
  </si>
  <si>
    <t>Alcalde: Ricardo Sanhueza Pirce,</t>
  </si>
  <si>
    <t xml:space="preserve">Basilio Urrutia Nº914, Traiguén, Novena Región.
</t>
  </si>
  <si>
    <t xml:space="preserve"> Traiguén</t>
  </si>
  <si>
    <t xml:space="preserve">
I. Municipalidad de Valdivia
</t>
  </si>
  <si>
    <t xml:space="preserve">Omar Rashid Sabat Guzman      </t>
  </si>
  <si>
    <t xml:space="preserve">
I. Municipalidad de Vallenar
</t>
  </si>
  <si>
    <t xml:space="preserve">Plaza Nº 25, comuna de Vallenar, provincia de Huasco, Tercera Región.
</t>
  </si>
  <si>
    <t>Teléfono: (51) 611320</t>
  </si>
  <si>
    <t xml:space="preserve">
I. Municipalidad de Valparaíso
</t>
  </si>
  <si>
    <t>Constitución Política de la República, art. 118</t>
  </si>
  <si>
    <t xml:space="preserve">Jorge Enrique Castro Múñoz, </t>
  </si>
  <si>
    <t>Condell Nº 1490, Valparaíso, Quinta Región.</t>
  </si>
  <si>
    <t xml:space="preserve">
Ilustre Municipalidad de Vichuquén
</t>
  </si>
  <si>
    <t>munivichuquen@gmail.com</t>
  </si>
  <si>
    <t xml:space="preserve">Manuel Rodríguez Nº 315, de la comuna de Vichuquén, Región del Maule.  
</t>
  </si>
  <si>
    <t>Fono: (75) 2555516 – 2555501</t>
  </si>
  <si>
    <t>Vichuquén</t>
  </si>
  <si>
    <t xml:space="preserve">
I. Municipalidad de Vicuña
</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</si>
  <si>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</si>
  <si>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</si>
  <si>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</si>
  <si>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</si>
  <si>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</si>
  <si>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</si>
  <si>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</si>
  <si>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</si>
  <si>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</si>
  <si>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</si>
  <si>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Arturo del Carmen Palma Vilches,</t>
  </si>
  <si>
    <t xml:space="preserve">Avenida España Nº 196, comuna de Villa Alegre, Provincia de Linares, Séptima Región.
</t>
  </si>
  <si>
    <t>Teléfonos (73) 2381721, 23811563.</t>
  </si>
  <si>
    <t>Villa Alegre</t>
  </si>
  <si>
    <t xml:space="preserve">
I. Municipalidad de Vilcún
</t>
  </si>
  <si>
    <t xml:space="preserve">Susana Aguilera Vega, </t>
  </si>
  <si>
    <t>cwolff@vilcun.cl
              egalarce@vilcun.cl</t>
  </si>
  <si>
    <t xml:space="preserve">Lord Cochrane Nº 255, comuna de Vilcún, Novena Región.
</t>
  </si>
  <si>
    <t>Fono: (45) 918360</t>
  </si>
  <si>
    <t>Vilcún,</t>
  </si>
  <si>
    <t xml:space="preserve">
I. Municipalidad de Villarrica
</t>
  </si>
  <si>
    <t xml:space="preserve">Pablo Santiago Astete Mermoud 
</t>
  </si>
  <si>
    <t xml:space="preserve">Pedro de Valdivia N°810, comuna de Villarrica, Novena Región.
</t>
  </si>
  <si>
    <t>Se acompaña Balance General del año 2009, que contiene los antecedentes financieros del año 2009, aprobado por el Subdepartamento de Supervisión Financiera Nacional.</t>
  </si>
  <si>
    <t xml:space="preserve">
I. Municipalidad de Viña del Mar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</si>
  <si>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</si>
  <si>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</si>
  <si>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</si>
  <si>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</si>
  <si>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</si>
  <si>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Yungay</t>
  </si>
  <si>
    <t xml:space="preserve">
I. Municipalidad de Zapallar
</t>
  </si>
  <si>
    <t>Nicolás Cox Urrejola</t>
  </si>
  <si>
    <t xml:space="preserve">Germán Riesco Nº 399,  comuna de Zapallar, Región de Valparaíso.
</t>
  </si>
  <si>
    <t>Fono (33) 741040- 742000</t>
  </si>
  <si>
    <t xml:space="preserve"> Zapallar</t>
  </si>
  <si>
    <t>Corporación Iglesia Alianza Cristiana y Misionera</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</si>
  <si>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</si>
  <si>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</si>
  <si>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</si>
  <si>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</si>
  <si>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</si>
  <si>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</si>
  <si>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</si>
  <si>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</si>
  <si>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</si>
  <si>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</si>
  <si>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</si>
  <si>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</si>
  <si>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</si>
  <si>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</si>
  <si>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</si>
  <si>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</si>
  <si>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Certificado de Vigencia de fecha 06 de mayo de 2015, emitido por el Servicio de Registro Civil e Identificación. Folio Nº 152063900</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</si>
  <si>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</si>
  <si>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</si>
  <si>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</si>
  <si>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</si>
  <si>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</si>
  <si>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 xml:space="preserve">Iglesia Evangélica Luterana de Valdivia.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</si>
  <si>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</si>
  <si>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</si>
  <si>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</si>
  <si>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</si>
  <si>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</si>
  <si>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</si>
  <si>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</si>
  <si>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</si>
  <si>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</si>
  <si>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 xml:space="preserve">
Iglesia Movilización Cristiana para América Latina
</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</si>
  <si>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</si>
  <si>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</si>
  <si>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</si>
  <si>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</si>
  <si>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</si>
  <si>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</si>
  <si>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</si>
  <si>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</si>
  <si>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</si>
  <si>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 Estación Central</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</si>
  <si>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</si>
  <si>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</si>
  <si>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</si>
  <si>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</si>
  <si>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</si>
  <si>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</si>
  <si>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</si>
  <si>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</si>
  <si>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</si>
  <si>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</si>
  <si>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</si>
  <si>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</si>
  <si>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</si>
  <si>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</si>
  <si>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</si>
  <si>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</si>
  <si>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</si>
  <si>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</si>
  <si>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</si>
  <si>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</si>
  <si>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
Instituto de Educación y Desarrollo Carlos Casanueva.
</t>
  </si>
  <si>
    <t xml:space="preserve">Otorgado por Decreto Supremo Nº 1118 de 24 de junio de 1968, del Ministerio de Justicia.
</t>
  </si>
  <si>
    <t xml:space="preserve">Promover el desarrollo educacional, social, cultural y comunitario de todos sus asociados y de todos los habitantes del país.
</t>
  </si>
  <si>
    <t xml:space="preserve">Presidenta: 
Patricia Caselli de la Carrera.
Vice presidente: 
Carlos Espinoza Villanueva 
Secretaria:
Daniela Danae Pozo Castro. 
Tesorero:
Juan Carlos Figueroa Huenumilla.
Directores: 
Manuel Aros Malgue    
María Alicia Rosales Muñoz, 
Jaime Hueraleo Vega,
</t>
  </si>
  <si>
    <t>Directorio dura dos años</t>
  </si>
  <si>
    <t>vigente desde el 28 de junio de 2017.</t>
  </si>
  <si>
    <t xml:space="preserve">Patricia Caselli de la Carrera. 
</t>
  </si>
  <si>
    <t xml:space="preserve">José Miguel Carrera Nº 027, Quilicura, Región Metropolitana.
</t>
  </si>
  <si>
    <t>Instituto de la Bienaventurada Virgen María</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</si>
  <si>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</si>
  <si>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</si>
  <si>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</si>
  <si>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</si>
  <si>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</si>
  <si>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Instituto de la Sordera de Valparaíso.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</si>
  <si>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</si>
  <si>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</si>
  <si>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</si>
  <si>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</si>
  <si>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</si>
  <si>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</si>
  <si>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</si>
  <si>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</si>
  <si>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</si>
  <si>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</si>
  <si>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</si>
  <si>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</si>
  <si>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</si>
  <si>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Instituto de Promoción Social</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</si>
  <si>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</si>
  <si>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</si>
  <si>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</si>
  <si>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</si>
  <si>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</si>
  <si>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</si>
  <si>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</si>
  <si>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</si>
  <si>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</si>
  <si>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</si>
  <si>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</si>
  <si>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</si>
  <si>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</si>
  <si>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</si>
  <si>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</si>
  <si>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</si>
  <si>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</si>
  <si>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</si>
  <si>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</si>
  <si>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</si>
  <si>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</si>
  <si>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</si>
  <si>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</si>
  <si>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</si>
  <si>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</si>
  <si>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 xml:space="preserve">Misión Evangélica San Pablo de Chile
</t>
  </si>
  <si>
    <t>Otorgado por Decreto Supremo Nº 1965, del  17 de marzo de 1960, del Ministerio de Justicia.</t>
  </si>
  <si>
    <t xml:space="preserve">Durarán tres años en sus cargos, pudiendo ser reelegidos de forma indefinida.
</t>
  </si>
  <si>
    <t xml:space="preserve">
Organización Comunitaria Funcional “Agrupación de Ayuda Comunitaria Sur de Esperanza”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</si>
  <si>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</si>
  <si>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</si>
  <si>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</si>
  <si>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</si>
  <si>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</si>
  <si>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</si>
  <si>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</si>
  <si>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</si>
  <si>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</si>
  <si>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 Puerto Montt</t>
  </si>
  <si>
    <t xml:space="preserve">Se acompaña Certificado de Antecedentes Financieros, correspondientes al año 2010, firmado ante Notario Público, y autorizado por la Unidad de Supervisión Financiera Nacional.
</t>
  </si>
  <si>
    <t>Organización Comunitaria Funcional Agrupación de Monitores de Prevención de Drogas y Alcohol. (AMPAD VALDIVIA)</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</si>
  <si>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</si>
  <si>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</si>
  <si>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</si>
  <si>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</si>
  <si>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</si>
  <si>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</si>
  <si>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</si>
  <si>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</si>
  <si>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</si>
  <si>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</si>
  <si>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</si>
  <si>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</si>
  <si>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</si>
  <si>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Organización Comunitaria Funcional “Agrupación Deportiva de Atletas Especiales ADAES CHILE”</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</si>
  <si>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</si>
  <si>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</si>
  <si>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</si>
  <si>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</si>
  <si>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</si>
  <si>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</si>
  <si>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</si>
  <si>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</si>
  <si>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</si>
  <si>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</si>
  <si>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 La Cisterna</t>
  </si>
  <si>
    <t xml:space="preserve">Organización Comunitaria Funcional “Agrupación Nehuenche”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</si>
  <si>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</si>
  <si>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</si>
  <si>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</si>
  <si>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</si>
  <si>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</si>
  <si>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</si>
  <si>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</si>
  <si>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</si>
  <si>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</si>
  <si>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 xml:space="preserve"> Los Andes</t>
  </si>
  <si>
    <t>Certificado financiero autorizado ante Notario Público de fecha 17 de agosto de 2007, aprobado por la Sub Unidad de Control de Supervisión Financiera.</t>
  </si>
  <si>
    <t>Agrupación Religiosa Marie Poussepin</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</si>
  <si>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</si>
  <si>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</si>
  <si>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</si>
  <si>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</si>
  <si>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</si>
  <si>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</si>
  <si>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</si>
  <si>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</si>
  <si>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</si>
  <si>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</si>
  <si>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Queilén</t>
  </si>
  <si>
    <t xml:space="preserve">
Se acompaña Certificado Financiero de los antecedentes financieros del año 2012, aprobado por el Subdepartamento de Supervisión Financiera.
</t>
  </si>
  <si>
    <t>Organización Comunitaria Funcional “Renacer Atacama”</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</si>
  <si>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</si>
  <si>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</si>
  <si>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</si>
  <si>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</si>
  <si>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</si>
  <si>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</si>
  <si>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</si>
  <si>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</si>
  <si>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</si>
  <si>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Organización Comunitaria Funcional de Ayuda y Protección a la Infancia de San Carlos.</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</si>
  <si>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</si>
  <si>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</si>
  <si>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</si>
  <si>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</si>
  <si>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</si>
  <si>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</si>
  <si>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</si>
  <si>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</si>
  <si>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Organización Comunitaria Funcional Para El Desarrollo Social Aporta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</si>
  <si>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</si>
  <si>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</si>
  <si>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</si>
  <si>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</si>
  <si>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</si>
  <si>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</si>
  <si>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</si>
  <si>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</si>
  <si>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</si>
  <si>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</si>
  <si>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Organización Comunitaria Funcional “Asociación Chilena para la Defensa de la Familia”- ACHIDEF.</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</si>
  <si>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</si>
  <si>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</si>
  <si>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</si>
  <si>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</si>
  <si>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</si>
  <si>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</si>
  <si>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</si>
  <si>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</si>
  <si>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</si>
  <si>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</si>
  <si>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 xml:space="preserve">Organización Comunitaria Funcional Carmen Droguett de Poblete. 
</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</si>
  <si>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</si>
  <si>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</si>
  <si>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</si>
  <si>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</si>
  <si>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</si>
  <si>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</si>
  <si>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</si>
  <si>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</si>
  <si>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 xml:space="preserve">Organización Comunitaria Funcional Casa de la Juventud 
</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</si>
  <si>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</si>
  <si>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</si>
  <si>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</si>
  <si>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</si>
  <si>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</si>
  <si>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</si>
  <si>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</si>
  <si>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</si>
  <si>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Organización Comunitaria Funcional Casa Taller La Covacha. 
</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</si>
  <si>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</si>
  <si>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</si>
  <si>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</si>
  <si>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</si>
  <si>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</si>
  <si>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</si>
  <si>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</si>
  <si>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</si>
  <si>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</si>
  <si>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 xml:space="preserve">Organización Comunitaria Funcional Centro Comunitario de Educación y Cultura TAF. 
</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</si>
  <si>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</si>
  <si>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</si>
  <si>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</si>
  <si>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</si>
  <si>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</si>
  <si>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</si>
  <si>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</si>
  <si>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</si>
  <si>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</si>
  <si>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</si>
  <si>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</si>
  <si>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</si>
  <si>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</si>
  <si>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</si>
  <si>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Organización Comunitaria Funcional “Centro Cultural y Social Centro de Apoyo al Niño y la Familia”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</si>
  <si>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</si>
  <si>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</si>
  <si>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Tres años (según Estatutos).</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</si>
  <si>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</si>
  <si>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</si>
  <si>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</si>
  <si>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</si>
  <si>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 xml:space="preserve">Centro de Desarrollo Para La Acción Social CEDPAS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</si>
  <si>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</si>
  <si>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</si>
  <si>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</si>
  <si>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</si>
  <si>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</si>
  <si>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</si>
  <si>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</si>
  <si>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</si>
  <si>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</si>
  <si>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</si>
  <si>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</si>
  <si>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</si>
  <si>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</si>
  <si>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Organización Comunitaria Funcional “Centro de Desarrollo Social y Cultural Chile Futuro”</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</si>
  <si>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</si>
  <si>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</si>
  <si>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</si>
  <si>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</si>
  <si>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</si>
  <si>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</si>
  <si>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</si>
  <si>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</si>
  <si>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</si>
  <si>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</si>
  <si>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Santiago Centro</t>
  </si>
  <si>
    <t>Se acompañan Certificado Financiero y balance general de los antecedentes financieros del año 2008, aprobados por la Unidad de Supervisión Financiera Nacional para su respectivo análisis.</t>
  </si>
  <si>
    <t xml:space="preserve">Organización Comunitaria Funcional “Centro de Diagnóstico, Investigación y Desarrollo Social Comunitario- CEDIS”  </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</si>
  <si>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</si>
  <si>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</si>
  <si>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</si>
  <si>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</si>
  <si>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</si>
  <si>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</si>
  <si>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</si>
  <si>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</si>
  <si>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</si>
  <si>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</si>
  <si>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</si>
  <si>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 xml:space="preserve">O.C.F. Centro de Participación Comunitaria para el Desarrollo Social y Cultural </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</si>
  <si>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</si>
  <si>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</si>
  <si>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</si>
  <si>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</si>
  <si>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</si>
  <si>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</si>
  <si>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</si>
  <si>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</si>
  <si>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</si>
  <si>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</si>
  <si>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</si>
  <si>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</si>
  <si>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</si>
  <si>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</si>
  <si>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</si>
  <si>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</si>
  <si>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Centro de Promoción Comunitaria Galerna.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</si>
  <si>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</si>
  <si>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</si>
  <si>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</si>
  <si>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</si>
  <si>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</si>
  <si>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</si>
  <si>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</si>
  <si>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</si>
  <si>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</si>
  <si>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</si>
  <si>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Organización Comunitaria Funcional Centro de Promoción y Desarrollo Local de La Florida</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</si>
  <si>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</si>
  <si>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</si>
  <si>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</si>
  <si>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</si>
  <si>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</si>
  <si>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</si>
  <si>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</si>
  <si>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</si>
  <si>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</si>
  <si>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</si>
  <si>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</si>
  <si>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</si>
  <si>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</si>
  <si>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</si>
  <si>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</si>
  <si>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</si>
  <si>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</si>
  <si>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</si>
  <si>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</si>
  <si>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</si>
  <si>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San Bernardo.</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</si>
  <si>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</si>
  <si>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</si>
  <si>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</si>
  <si>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</si>
  <si>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</si>
  <si>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</si>
  <si>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</si>
  <si>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</si>
  <si>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 xml:space="preserve"> Renca</t>
  </si>
  <si>
    <t>Se acompaña Certificado de la Institución correspondiente a antecedentes financieros del año 2014, aprobado por el  Subdepartamento de Supervisión Financiera Nacional.</t>
  </si>
  <si>
    <t>Organización Comunitaria Funcional Centro de Rehabilitación Esperanza Juvenil.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</si>
  <si>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</si>
  <si>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</si>
  <si>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</si>
  <si>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</si>
  <si>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</si>
  <si>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</si>
  <si>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</si>
  <si>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</si>
  <si>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</si>
  <si>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Organización Comunitaria Funcional Centro Infanto Juvenil Padre Damián</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</si>
  <si>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</si>
  <si>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</si>
  <si>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</si>
  <si>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</si>
  <si>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</si>
  <si>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</si>
  <si>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</si>
  <si>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</si>
  <si>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</si>
  <si>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 xml:space="preserve">Organización Comunitaria Funcional Centro Integral de Apoyo Psicosocial.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</si>
  <si>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</si>
  <si>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</si>
  <si>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</si>
  <si>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</si>
  <si>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</si>
  <si>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</si>
  <si>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</si>
  <si>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</si>
  <si>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 xml:space="preserve">Organización Comunitaria Funcional Centro Integral Infancia y Familia. 
</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</si>
  <si>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</si>
  <si>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</si>
  <si>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</si>
  <si>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</si>
  <si>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</si>
  <si>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</si>
  <si>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</si>
  <si>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</si>
  <si>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</si>
  <si>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</si>
  <si>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 xml:space="preserve">
Organización Comunitaria Funcional Centro Juvenil El Puerto.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</si>
  <si>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</si>
  <si>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</si>
  <si>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</si>
  <si>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</si>
  <si>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</si>
  <si>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</si>
  <si>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</si>
  <si>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</si>
  <si>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 xml:space="preserve">Organización Comunitaria Funcional Colectivo La Isla.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</si>
  <si>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</si>
  <si>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</si>
  <si>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</si>
  <si>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</si>
  <si>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</si>
  <si>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</si>
  <si>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</si>
  <si>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</si>
  <si>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Organización Comunitaria Funcional “Centro Preventivo de Diagnóstico y Tratamiento PRONINF”  </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</si>
  <si>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</si>
  <si>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</si>
  <si>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</si>
  <si>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</si>
  <si>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</si>
  <si>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</si>
  <si>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</si>
  <si>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</si>
  <si>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</si>
  <si>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</si>
  <si>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</si>
  <si>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</si>
  <si>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</si>
  <si>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</si>
  <si>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</si>
  <si>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</si>
  <si>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</si>
  <si>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</si>
  <si>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</si>
  <si>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</si>
  <si>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Organización Comunitaria Funcional Colectivo Sin Fronteras.</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</si>
  <si>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</si>
  <si>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</si>
  <si>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</si>
  <si>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</si>
  <si>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</si>
  <si>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</si>
  <si>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</si>
  <si>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</si>
  <si>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 xml:space="preserve">Organización Comunitaria Funcional Comunidad de Trabajo en Tecnologías Apropiadas  - COTRA.
</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</si>
  <si>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</si>
  <si>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</si>
  <si>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</si>
  <si>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</si>
  <si>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</si>
  <si>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</si>
  <si>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</si>
  <si>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</si>
  <si>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</si>
  <si>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</si>
  <si>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Organización Comunitaria Funcional Centro Juvenil, Cultural y Social La Casona de Los Jóvenes.</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</si>
  <si>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</si>
  <si>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</si>
  <si>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</si>
  <si>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</si>
  <si>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</si>
  <si>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</si>
  <si>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</si>
  <si>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</si>
  <si>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 xml:space="preserve">Organización Comunitaria Funcional Comunidad Niños Entre Calles. 
</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</si>
  <si>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</si>
  <si>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</si>
  <si>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</si>
  <si>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</si>
  <si>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</si>
  <si>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</si>
  <si>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</si>
  <si>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</si>
  <si>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
Organización Comunitaria Funcional “El Umbral, Centro de Apoyo Juvenil”
</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</si>
  <si>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</si>
  <si>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</si>
  <si>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</si>
  <si>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</si>
  <si>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</si>
  <si>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</si>
  <si>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</si>
  <si>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</si>
  <si>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</si>
  <si>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O. C. F.   Escuela Gimnasio De Aplicación Y Experimentación De Programas De Restauración Neurológica Artesanos De La Vida.</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</si>
  <si>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</si>
  <si>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</si>
  <si>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</si>
  <si>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</si>
  <si>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</si>
  <si>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</si>
  <si>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</si>
  <si>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</si>
  <si>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</si>
  <si>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</si>
  <si>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</si>
  <si>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</si>
  <si>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</si>
  <si>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</si>
  <si>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</si>
  <si>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</si>
  <si>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</si>
  <si>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</si>
  <si>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</si>
  <si>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</si>
  <si>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Casablanca.</t>
  </si>
  <si>
    <t>Se acompaña Certificado Financiero año 2017, aprobado por el Subdepartamento de Supervisión Financiera Nacional.</t>
  </si>
  <si>
    <t xml:space="preserve">
Organización Comunitaria Funcional Haka Pupa o Te Nga Poki
</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</si>
  <si>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</si>
  <si>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</si>
  <si>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</si>
  <si>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</si>
  <si>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Programappf.isladepascua@gmail.com</t>
  </si>
  <si>
    <t xml:space="preserve">Heki’l s/n, Sector Mataveri, I. de Pascua, Región de Valparaíso.
</t>
  </si>
  <si>
    <t>I. de Pascua</t>
  </si>
  <si>
    <t xml:space="preserve">
Organización Comunitaria Funcional Hogar de Lactantes Ignazio Sibillo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</si>
  <si>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</si>
  <si>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</si>
  <si>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</si>
  <si>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</si>
  <si>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</si>
  <si>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
Organización Comunitaria Funcional Hogar Mi Familia.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</si>
  <si>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</si>
  <si>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</si>
  <si>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</si>
  <si>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</si>
  <si>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</si>
  <si>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</si>
  <si>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</si>
  <si>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</si>
  <si>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</si>
  <si>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Organización Comunitaria Horizonte.</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</si>
  <si>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</si>
  <si>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</si>
  <si>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</si>
  <si>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</si>
  <si>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</si>
  <si>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</si>
  <si>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</si>
  <si>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</si>
  <si>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</si>
  <si>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OCF Organización social, cultural y deportiva “Voy por ti”</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</si>
  <si>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</si>
  <si>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</si>
  <si>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</si>
  <si>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</si>
  <si>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</si>
  <si>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</si>
  <si>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</si>
  <si>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</si>
  <si>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</si>
  <si>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Calama.</t>
  </si>
  <si>
    <t xml:space="preserve">Organización Comunitaria Funcional PRODEL Profesionales Agrupados para el Desarrollo Local. 
</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</si>
  <si>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</si>
  <si>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</si>
  <si>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</si>
  <si>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</si>
  <si>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</si>
  <si>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</si>
  <si>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</si>
  <si>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</si>
  <si>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Organización Comunitaria Funcional Red VIF de Chaitén.</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</si>
  <si>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</si>
  <si>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</si>
  <si>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</si>
  <si>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</si>
  <si>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</si>
  <si>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</si>
  <si>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</si>
  <si>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</si>
  <si>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 Chaitén</t>
  </si>
  <si>
    <t xml:space="preserve">Se acompañan los siguientes antecedentes financieros, aprobados por la Unidad de Auditoria Interna del Servicio:
1.- Certificado de Antecedentes Financieros Año 2006, autorizado ante notario público, de 16 de abril de 2007.
</t>
  </si>
  <si>
    <t xml:space="preserve">
“Organización No Gubernamental de Desarrollo Social y Productivo” o  O.N.G. AMAUTAS.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</si>
  <si>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</si>
  <si>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</si>
  <si>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</si>
  <si>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</si>
  <si>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</si>
  <si>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</si>
  <si>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ORGANIZACIÓN NO GUBERNAMENTAL DE APOYO, PROTECCIÓN Y PROMOCIÓN DE LOS DERECHOS DE LOS NIÑOS, NIÑAS Y ADOLESCENTES VULNERADOS EN EL EJERCICIO DE LOS MISMOS Y FAMILIA,  O.N.G RE-CONSTRUIR</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</si>
  <si>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</si>
  <si>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</si>
  <si>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</si>
  <si>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</si>
  <si>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</si>
  <si>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</si>
  <si>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</si>
  <si>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</si>
  <si>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</si>
  <si>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</si>
  <si>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 xml:space="preserve">Organización No Gubernamental de Desarrollo, Acción Cultural y Comunitaria de Reivindicación de Derechos – 
O.N.G. ACCORDES.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</si>
  <si>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</si>
  <si>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</si>
  <si>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</si>
  <si>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</si>
  <si>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</si>
  <si>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</si>
  <si>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</si>
  <si>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Organización No gubernamental  de Desarrollo Almendral, “Semilla de Desarrollo”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</si>
  <si>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</si>
  <si>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</si>
  <si>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</si>
  <si>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</si>
  <si>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</si>
  <si>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</si>
  <si>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</si>
  <si>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</si>
  <si>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</si>
  <si>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 xml:space="preserve"> Concepción</t>
  </si>
  <si>
    <t>Certificado Financiero, correspondiente al año 2016, aprobado por el Departamento de Administración y Finanzas.</t>
  </si>
  <si>
    <t xml:space="preserve">Organización No gubernamental  de Desarrollo Almendral, “Agrupación de Profesionales Para la Inclusión Social APIS”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</si>
  <si>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</si>
  <si>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</si>
  <si>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</si>
  <si>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</si>
  <si>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Organización No Gubernamental de Desarrollo Alter Vía – ONG Alter Vía.</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</si>
  <si>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</si>
  <si>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</si>
  <si>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</si>
  <si>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</si>
  <si>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</si>
  <si>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</si>
  <si>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</si>
  <si>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</si>
  <si>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</si>
  <si>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 xml:space="preserve">
Corporación de Desarrollo y Gestión Calafquén u ONG Calafquén.
</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</si>
  <si>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</si>
  <si>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</si>
  <si>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</si>
  <si>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</si>
  <si>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</si>
  <si>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</si>
  <si>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</si>
  <si>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</si>
  <si>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</si>
  <si>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
Organización No Gubernamental de Desarrollo Cardenal del Pueblo – ONG Cardenal del Pueblo.
</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</si>
  <si>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</si>
  <si>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</si>
  <si>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</si>
  <si>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</si>
  <si>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</si>
  <si>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</si>
  <si>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</si>
  <si>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</si>
  <si>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</si>
  <si>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</si>
  <si>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Organización No gubernamental  de Desarrollo COINCIDE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</si>
  <si>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</si>
  <si>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</si>
  <si>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</si>
  <si>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</si>
  <si>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</si>
  <si>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</si>
  <si>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Organización No gubernamental  de Desarrollo Corporación Andares Sur.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</si>
  <si>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</si>
  <si>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</si>
  <si>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</si>
  <si>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</si>
  <si>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</si>
  <si>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</si>
  <si>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</si>
  <si>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</si>
  <si>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</si>
  <si>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 xml:space="preserve">
Organización No Gubernamental de Desarrollo Chileamérica u ONG Chileamérica.
</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</si>
  <si>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</si>
  <si>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</si>
  <si>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</si>
  <si>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</si>
  <si>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</si>
  <si>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</si>
  <si>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</si>
  <si>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</si>
  <si>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</si>
  <si>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Ñuñoa,</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</si>
  <si>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</si>
  <si>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</si>
  <si>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</si>
  <si>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</si>
  <si>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</si>
  <si>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</si>
  <si>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</si>
  <si>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</si>
  <si>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</si>
  <si>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</si>
  <si>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</si>
  <si>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</si>
  <si>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</si>
  <si>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</si>
  <si>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Organización No Gubernamental de Desarrollo EL CANELO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</si>
  <si>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</si>
  <si>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</si>
  <si>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</si>
  <si>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</si>
  <si>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</si>
  <si>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</si>
  <si>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</si>
  <si>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</si>
  <si>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</si>
  <si>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</si>
  <si>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</si>
  <si>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</si>
  <si>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Organización No Gubernamental de Desarrollo El Circo del Mundo – Chile.</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</si>
  <si>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</si>
  <si>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</si>
  <si>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</si>
  <si>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</si>
  <si>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</si>
  <si>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</si>
  <si>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</si>
  <si>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</si>
  <si>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 xml:space="preserve"> Lo Prado </t>
  </si>
  <si>
    <t>Se acompaña Certificado de Antecedentes Financieros Institucionales, correspondiente al año 2010, de fecha 28 de abril de 2011, aprobado por el Subdepartamento de Supervisión Financiera Nacional.</t>
  </si>
  <si>
    <t>Organización No Gubernamental  de Desarrollo Grandes Pasos- ONG GRANDES PASOS</t>
  </si>
  <si>
    <t xml:space="preserve">Presidente: 
CHRISTIAN FERNANDO ZURITA AGUILERA, 
</t>
  </si>
  <si>
    <t xml:space="preserve">Ramón Freire N°330, comuna de Buin, Región de Metropolitana.
</t>
  </si>
  <si>
    <t xml:space="preserve">Buin
</t>
  </si>
  <si>
    <t xml:space="preserve">onggrandespasos@gmail.com 
</t>
  </si>
  <si>
    <t xml:space="preserve">Organización No Gubernamental de Desarrollo Social ICTHUS- ONG ICTHUS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</si>
  <si>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</si>
  <si>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</si>
  <si>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</si>
  <si>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</si>
  <si>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</si>
  <si>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</si>
  <si>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</si>
  <si>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</si>
  <si>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</si>
  <si>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</si>
  <si>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</si>
  <si>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 xml:space="preserve">
Organización No Gubernamental de Desarrollo -   Corporación de Desarrollo Integral de la Familia,       (O.N.G. CODEINFA)
</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</si>
  <si>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</si>
  <si>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</si>
  <si>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</si>
  <si>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</si>
  <si>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</si>
  <si>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</si>
  <si>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</si>
  <si>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</si>
  <si>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</si>
  <si>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</si>
  <si>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 xml:space="preserve"> San Joaquín</t>
  </si>
  <si>
    <t>Acompaña Certificado Financiero del año 2012, el cual fue aprobado por el Departamento de Administración y Finanzas.</t>
  </si>
  <si>
    <t>Organización No Gubernamental de Desarrollo KALFUTRAY.</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</si>
  <si>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</si>
  <si>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</si>
  <si>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</si>
  <si>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</si>
  <si>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</si>
  <si>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</si>
  <si>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</si>
  <si>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</si>
  <si>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</si>
  <si>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</si>
  <si>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</si>
  <si>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</si>
  <si>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Organización No Gubernamental de Desarrollo “Las Alamedas”</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</si>
  <si>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</si>
  <si>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</si>
  <si>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</si>
  <si>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</si>
  <si>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</si>
  <si>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</si>
  <si>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</si>
  <si>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</si>
  <si>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</si>
  <si>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</si>
  <si>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Organización No Gubernamental  de Desarrollo ORIGEN- ONG CORPORACIÓN ORIGEN</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</si>
  <si>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</si>
  <si>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</si>
  <si>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</si>
  <si>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</si>
  <si>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</si>
  <si>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</si>
  <si>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Copiapó
</t>
  </si>
  <si>
    <t xml:space="preserve">corporacionorigen3@gmail.com 
</t>
  </si>
  <si>
    <t xml:space="preserve">Organización No gubernamental  de Desarrollo Padre Luis Amigó.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</si>
  <si>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</si>
  <si>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</si>
  <si>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</si>
  <si>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</si>
  <si>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</si>
  <si>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</si>
  <si>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</si>
  <si>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Organización No Gubernamental de Desarrollo para la Prevención de la Delincuencia, Reinserción y Reparación Social,  O.N.G. Forja Mundos.</t>
  </si>
  <si>
    <t>Otorgado por Decreto Supremo Nº 288, de fecha 24 de marzo de 2003, del Ministerio de Justicia.</t>
  </si>
  <si>
    <t xml:space="preserve"> pilar@forjamundos.cl; marcelolorca@slegales.cl</t>
  </si>
  <si>
    <t xml:space="preserve">Calle Fuenteovejuna N° 1145,  Comuna de Las Condes.
</t>
  </si>
  <si>
    <t>Fono: (02) 696 27 86</t>
  </si>
  <si>
    <t>Las Condes.</t>
  </si>
  <si>
    <t xml:space="preserve">
Organización No Gubernamental de Desarrollo Social y Asistencia Jurídica “ONG Remolino”
</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</si>
  <si>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</si>
  <si>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</si>
  <si>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</si>
  <si>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</si>
  <si>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</si>
  <si>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</si>
  <si>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</si>
  <si>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</si>
  <si>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</si>
  <si>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</si>
  <si>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</si>
  <si>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Organización No gubernamental  de Desarrollo Social Económico y Cultural San Damián – O.N.G. San Damian.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</si>
  <si>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</si>
  <si>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</si>
  <si>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</si>
  <si>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</si>
  <si>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</si>
  <si>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</si>
  <si>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</si>
  <si>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</si>
  <si>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</si>
  <si>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</si>
  <si>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Los Angeles</t>
  </si>
  <si>
    <t>Organización No Gubernamental de Desarrollo Red de Fomento y Desarrollo Humano y Acción Social- O.N.G. Red y Acción</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</si>
  <si>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</si>
  <si>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</si>
  <si>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</si>
  <si>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</si>
  <si>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</si>
  <si>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</si>
  <si>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</si>
  <si>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</si>
  <si>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</si>
  <si>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</si>
  <si>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Sitio Web: http://www.fundaciondem.cl
E-Mail: info@fundaciondem.cl admninistracioncentral@fundaciondem.cl</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</si>
  <si>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</si>
  <si>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</si>
  <si>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</si>
  <si>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</si>
  <si>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</si>
  <si>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Organización No Gubernamental de Desarrollo Programa de Atención para Drogadictos “Caleta Sur” o ONG Programa Caleta Sur</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</si>
  <si>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</si>
  <si>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</si>
  <si>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</si>
  <si>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</si>
  <si>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</si>
  <si>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</si>
  <si>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</si>
  <si>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 Lo Espejo</t>
  </si>
  <si>
    <t xml:space="preserve">Se acompaña Certificado Financiero del año 2010.
</t>
  </si>
  <si>
    <t>Organización No Gubernamental de Desarrollo Corporación de Beneficencia Padre Patricio Espinosa Sáez - O.N.G. Corporación  Padre Patricio Espinosa.</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</si>
  <si>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</si>
  <si>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</si>
  <si>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</si>
  <si>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</si>
  <si>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</si>
  <si>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</si>
  <si>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</si>
  <si>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</si>
  <si>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</si>
  <si>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</si>
  <si>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Organización No Gubernamental de Desarrollo Centro de Desarrollo Humano Carel- O.N.G. Carel.</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</si>
  <si>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</si>
  <si>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</si>
  <si>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</si>
  <si>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</si>
  <si>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</si>
  <si>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</si>
  <si>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</si>
  <si>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</si>
  <si>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 xml:space="preserve">Organización No Gubernamental de Desarrollo Corporación de Desarrollo Lonko Kilapang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</si>
  <si>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</si>
  <si>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</si>
  <si>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</si>
  <si>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</si>
  <si>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</si>
  <si>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</si>
  <si>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</si>
  <si>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</si>
  <si>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</si>
  <si>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</si>
  <si>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</si>
  <si>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</si>
  <si>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
Organización No Gubernamental de Desarrollo Ciudadanía y Progreso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</si>
  <si>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</si>
  <si>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</si>
  <si>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</si>
  <si>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</si>
  <si>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</si>
  <si>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</si>
  <si>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</si>
  <si>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</si>
  <si>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Organización No Gubernamental de Desarrollo - COVACHA</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</si>
  <si>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</si>
  <si>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</si>
  <si>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</si>
  <si>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Presidente: Alejandro Renato Tapia Cerda  
</t>
  </si>
  <si>
    <t xml:space="preserve"> alejandro@covacha.cl</t>
  </si>
  <si>
    <t xml:space="preserve">Rucapedrera Nº 287, comuna de El Quisco, Región de Valparaíso.
</t>
  </si>
  <si>
    <t xml:space="preserve">Teléfonos: 35-2474371- 56-98412553 </t>
  </si>
  <si>
    <t>Organización No Gubernamental de Desarrollo Social, Económico y Cultural CORDEBIO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</si>
  <si>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</si>
  <si>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</si>
  <si>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</si>
  <si>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</si>
  <si>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</si>
  <si>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</si>
  <si>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</si>
  <si>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</si>
  <si>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</si>
  <si>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</si>
  <si>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</si>
  <si>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Organización no Gubernamental de Desarrollo Soñando Futuro u O.N.G. Soñando Futuro</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</si>
  <si>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</si>
  <si>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</si>
  <si>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</si>
  <si>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</si>
  <si>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</si>
  <si>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</si>
  <si>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</si>
  <si>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</si>
  <si>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</si>
  <si>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</si>
  <si>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</si>
  <si>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Organización No Gubernamental de Desarrollo,  Educación, Investigación y Cultura EKOSOL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</si>
  <si>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</si>
  <si>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</si>
  <si>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</si>
  <si>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</si>
  <si>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</si>
  <si>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</si>
  <si>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</si>
  <si>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</si>
  <si>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</si>
  <si>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</si>
  <si>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</si>
  <si>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</si>
  <si>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</si>
  <si>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</si>
  <si>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</si>
  <si>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</si>
  <si>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</si>
  <si>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</si>
  <si>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</si>
  <si>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Organización No Gubernamental de Desarrollo Gac Los Expresos.</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</si>
  <si>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</si>
  <si>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</si>
  <si>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</si>
  <si>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</si>
  <si>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</si>
  <si>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</si>
  <si>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</si>
  <si>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</si>
  <si>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</si>
  <si>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Ñuñoa, San Joaquín</t>
  </si>
  <si>
    <t>Se acompaña certificado financiero del año 2006, aprobado por la Unidad de Auditoría Interna.</t>
  </si>
  <si>
    <t>O. N. G. Corporación de Desarrollo Hualaihué</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</si>
  <si>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</si>
  <si>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</si>
  <si>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</si>
  <si>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</si>
  <si>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</si>
  <si>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</si>
  <si>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</si>
  <si>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</si>
  <si>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Hualaihué.</t>
  </si>
  <si>
    <t xml:space="preserve"> Certificado de Antecedente Financiero del año 2011, aprobado por el Subdepartamento de Supervisión Financiera Nacional.</t>
  </si>
  <si>
    <t>Organización No Gubernamental de Desarrollo Integral Confía Chile</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</si>
  <si>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</si>
  <si>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</si>
  <si>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</si>
  <si>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</si>
  <si>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</si>
  <si>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</si>
  <si>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</si>
  <si>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</si>
  <si>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</si>
  <si>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</si>
  <si>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 xml:space="preserve">
Organización no gubernamental de desarrollo La Casona de los Jóvenes.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</si>
  <si>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</si>
  <si>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</si>
  <si>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</si>
  <si>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Miguel Ángel Fonseca Carrillo  Pdte.
Zarelli Fonseca Carrillo, Secretaria Ejecutiva.
Washington Lizama Ormazábal  Tesorero. 
Pueden actuar individualmente.
</t>
  </si>
  <si>
    <t xml:space="preserve">“Organización No Gubernamental De Desarrollo, Nuevos Comienzos” </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</si>
  <si>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</si>
  <si>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</si>
  <si>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</si>
  <si>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</si>
  <si>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</si>
  <si>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</si>
  <si>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</si>
  <si>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</si>
  <si>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
Organización no Gubernamental de Desarrollo Casa de Acogida La Esperanza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</si>
  <si>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</si>
  <si>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</si>
  <si>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</si>
  <si>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</si>
  <si>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</si>
  <si>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</si>
  <si>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</si>
  <si>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</si>
  <si>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</si>
  <si>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</si>
  <si>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</si>
  <si>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 xml:space="preserve">O. N. G. Casa de Acogida para Niños y Adolescentes Restauración.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</si>
  <si>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</si>
  <si>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</si>
  <si>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</si>
  <si>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</si>
  <si>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</si>
  <si>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</si>
  <si>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</si>
  <si>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</si>
  <si>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</si>
  <si>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</si>
  <si>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</si>
  <si>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 xml:space="preserve">O. N. G. CIDETS Centro de Investigación y Desarrollo Tecnológico y Social. </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</si>
  <si>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</si>
  <si>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</si>
  <si>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</si>
  <si>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 xml:space="preserve">Organización No Gubernamental de Desarrollo Centro de promoción y desarrollo social de personas y comunidades O.N.G. CEMPRODE
</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</si>
  <si>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</si>
  <si>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</si>
  <si>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</si>
  <si>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</si>
  <si>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</si>
  <si>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</si>
  <si>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</si>
  <si>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Organización No Gubernamental de Desarrollo Centro de Iniciativa Empresarial Aconcagua-  O.N.G. CIEM ACONCAGUA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</si>
  <si>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</si>
  <si>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</si>
  <si>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</si>
  <si>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</si>
  <si>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</si>
  <si>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</si>
  <si>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</si>
  <si>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</si>
  <si>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</si>
  <si>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</si>
  <si>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Corporación Carpe Diem, O.N.G. Comunidad de Tratamiento Carpe Diem.</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</si>
  <si>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</si>
  <si>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</si>
  <si>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</si>
  <si>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</si>
  <si>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</si>
  <si>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</si>
  <si>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</si>
  <si>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</si>
  <si>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</si>
  <si>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</si>
  <si>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</si>
  <si>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</si>
  <si>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</si>
  <si>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Organización No gubernamental  de Desarrollo Good Neighbors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</si>
  <si>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</si>
  <si>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</si>
  <si>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</si>
  <si>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</si>
  <si>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</si>
  <si>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</si>
  <si>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</si>
  <si>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</si>
  <si>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</si>
  <si>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 xml:space="preserve">Organización No Gubernamental de Desarrollo Corporación Centro Ecumenico CEMURI - O.N.G. CEMURI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</si>
  <si>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</si>
  <si>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</si>
  <si>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</si>
  <si>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</si>
  <si>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</si>
  <si>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</si>
  <si>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</si>
  <si>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</si>
  <si>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 xml:space="preserve">Organización No Gubernamental de Desarrollo Corporación de Educación y Desarrollo Social CIDPA, que podrá usar también el nombre “ONG Corporación de Educación y Desarrollo Social CIDPA.” 
</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</si>
  <si>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</si>
  <si>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</si>
  <si>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</si>
  <si>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</si>
  <si>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</si>
  <si>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</si>
  <si>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</si>
  <si>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 xml:space="preserve">Organización No Gubernamental de Desarrollo Corporación de Educación y Salud para el Síndrome de Down o también O.N.G. Edudown </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</si>
  <si>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</si>
  <si>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</si>
  <si>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</si>
  <si>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</si>
  <si>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</si>
  <si>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</si>
  <si>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</si>
  <si>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</si>
  <si>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</si>
  <si>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
Organización No Gubernamental De Desarrollo Corporación Nacional del Teatro Musical Chileno, CONATEMUCH. 
</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</si>
  <si>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</si>
  <si>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</si>
  <si>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</si>
  <si>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</si>
  <si>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</si>
  <si>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</si>
  <si>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</si>
  <si>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</si>
  <si>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</si>
  <si>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</si>
  <si>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 xml:space="preserve">
Organización No Gubernamental de Desarrollo Corporación de Orientación Apoyo e Intervención Familiar – ONG KUTRAL.
</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</si>
  <si>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</si>
  <si>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</si>
  <si>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</si>
  <si>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</si>
  <si>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</si>
  <si>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</si>
  <si>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</si>
  <si>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</si>
  <si>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 xml:space="preserve">
Corporación para el Desarrollo, la Identidad y la Promoción Social de las Personas El Puerto u ONG El Puerto.
</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</si>
  <si>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</si>
  <si>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</si>
  <si>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</si>
  <si>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</si>
  <si>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</si>
  <si>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</si>
  <si>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</si>
  <si>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</si>
  <si>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</si>
  <si>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Barrio Puerto de Valparaíso</t>
  </si>
  <si>
    <t>Se acompaña Certificado de Antecedentes Financieros del año 2012, aprobados por  el Subdepartamento de Supervisión Financiera Nacional.</t>
  </si>
  <si>
    <t>Organización No Gubernamental de Desarrollo a Tiempo- ONG A Tiempo.</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</si>
  <si>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</si>
  <si>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</si>
  <si>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</si>
  <si>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</si>
  <si>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</si>
  <si>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</si>
  <si>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</si>
  <si>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</si>
  <si>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</si>
  <si>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</si>
  <si>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Organización No Gubernamental de Desarrollo, Centro de Capacitación C.E.C.</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</si>
  <si>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</si>
  <si>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</si>
  <si>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</si>
  <si>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</si>
  <si>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</si>
  <si>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</si>
  <si>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</si>
  <si>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</si>
  <si>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</si>
  <si>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 xml:space="preserve">Organización No Gubernamental de Desarrollo Colectivo para el Desarrollo Comunitario y la Acción Solidaria  – ONG Colectivo Tremún </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</si>
  <si>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</si>
  <si>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</si>
  <si>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</si>
  <si>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</si>
  <si>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</si>
  <si>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</si>
  <si>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</si>
  <si>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</si>
  <si>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</si>
  <si>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</si>
  <si>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</si>
  <si>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</si>
  <si>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</si>
  <si>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</si>
  <si>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De fecha  22 de enero de 2016  al 22 de enero de 2021.</t>
  </si>
  <si>
    <t xml:space="preserve">Presidente: Erica Palma Cid, 
Secretario Ejecutivo: Roberto Varela Arriagada 
</t>
  </si>
  <si>
    <t xml:space="preserve">Balmaceda Nº 116, oficina 13, Llay Llay, Quinta Región 
</t>
  </si>
  <si>
    <t>(34) 2611381</t>
  </si>
  <si>
    <t>“Organización No Gubernamental de Desarrollo Convergencia para el Desarrollo de las Personas en lo Urbano y Rural”, también denominada “O.N.G. Convergencia”</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</si>
  <si>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</si>
  <si>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</si>
  <si>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</si>
  <si>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</si>
  <si>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</si>
  <si>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</si>
  <si>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</si>
  <si>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</si>
  <si>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</si>
  <si>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</si>
  <si>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</si>
  <si>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Organización No Gubernamental de Desarrollo - Corporación de Apoyo y Promoción de la Equidad e Inclusión Social, (O.N.G. COORPORACIÓN CAPREIS)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</si>
  <si>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</si>
  <si>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</si>
  <si>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</si>
  <si>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</si>
  <si>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</si>
  <si>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Organización No Gubernamental de Desarrollo Corporación Para el Desarrollo de las Comunidades y sus Territorios INCITA -  O.N.G. INCITA
</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</si>
  <si>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</si>
  <si>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</si>
  <si>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Presidente: 
Sandra Emma Rojas Osorio, 
Vice presidente:
Cristián Alejandro Burgos Contreras, 
Secretario: 
Carlos Alonso Roldán Ramírez, 
Tesorero: 
Marcelo Alberto Burgos Contreras, 
</t>
  </si>
  <si>
    <t xml:space="preserve"> corporación.incita.2014@gmail.com </t>
  </si>
  <si>
    <t>Otorgado por Decreto Supremo Nº 1314, de fecha 10 de diciembre de 1998, del Ministerio de Justicia.</t>
  </si>
  <si>
    <t>direccionadministrativa@socialcreativa.cl</t>
  </si>
  <si>
    <t>Organización No Gubernamental de Desarrollo Corporación para el Desarrollo Humano - ONG Corpadeh</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</si>
  <si>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</si>
  <si>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</si>
  <si>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</si>
  <si>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</si>
  <si>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</si>
  <si>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</si>
  <si>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</si>
  <si>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
Organización no Gubernamental de Desarrollo Corporación Cultural CREARTE
</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</si>
  <si>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</si>
  <si>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</si>
  <si>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</si>
  <si>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</si>
  <si>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</si>
  <si>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</si>
  <si>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</si>
  <si>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</si>
  <si>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</si>
  <si>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</si>
  <si>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
Organización no Gubernamental de Desarrollo Corporación de Desarrollo Humano COTRA u ONG COTRA
</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</si>
  <si>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</si>
  <si>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</si>
  <si>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</si>
  <si>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</si>
  <si>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</si>
  <si>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</si>
  <si>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
Organización no Gubernamental de Desarrollo Esperanza y Futuro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</si>
  <si>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</si>
  <si>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</si>
  <si>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</si>
  <si>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</si>
  <si>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</si>
  <si>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</si>
  <si>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</si>
  <si>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</si>
  <si>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</si>
  <si>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</si>
  <si>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</si>
  <si>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</si>
  <si>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</si>
  <si>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</si>
  <si>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</si>
  <si>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</si>
  <si>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</si>
  <si>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</si>
  <si>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</si>
  <si>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</si>
  <si>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</si>
  <si>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</si>
  <si>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Organización No gubernamental  de Desarrollo Forjadores del Futuro u O.N.G. Forjadores del Futuro.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</si>
  <si>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</si>
  <si>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</si>
  <si>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</si>
  <si>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</si>
  <si>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</si>
  <si>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</si>
  <si>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</si>
  <si>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</si>
  <si>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Lomas de San Andres</t>
  </si>
  <si>
    <t xml:space="preserve">Antecedentes financieros correspondientes al año 2014, aprobados por el Departamento de Administración y Finanzas. </t>
  </si>
  <si>
    <t xml:space="preserve">
Organización no Gubernamental de Desarrollo Hogar Santa Catalina u ONG Santa Catalina
</t>
  </si>
  <si>
    <t xml:space="preserve">Otorgado por Decreto Supremo N° 1920, de 20 de abril de 2011, del Ministerio de Justicia.
</t>
  </si>
  <si>
    <t xml:space="preserve">Juan Castellón N° 4005, Quinta Normal, Santiago, Región Metropolitana. 
</t>
  </si>
  <si>
    <t>Teléfono 8944614</t>
  </si>
  <si>
    <t>Quinta Normal</t>
  </si>
  <si>
    <t>Organización No Gubernamental de Desarrollo Humano ONG Proyecta</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</si>
  <si>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</si>
  <si>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</si>
  <si>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</si>
  <si>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</si>
  <si>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 xml:space="preserve">Organización No gubernamental  de Desarrollo Lluvia de Esperanzas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</si>
  <si>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</si>
  <si>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</si>
  <si>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</si>
  <si>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</si>
  <si>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</si>
  <si>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</si>
  <si>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</si>
  <si>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</si>
  <si>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</si>
  <si>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 xml:space="preserve">
Organización no gubernamental de desarrollo María Madre.
</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</si>
  <si>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</si>
  <si>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</si>
  <si>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</si>
  <si>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</si>
  <si>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</si>
  <si>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032-2622210</t>
  </si>
  <si>
    <t>Organización No Gubernamental de Desarrollo para Personas en Situación de Vulnerabilidad Social-O.N.G. Siempre Contigo</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</si>
  <si>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</si>
  <si>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</si>
  <si>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</si>
  <si>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</si>
  <si>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</si>
  <si>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</si>
  <si>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</si>
  <si>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</si>
  <si>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</si>
  <si>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</si>
  <si>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Organización No gubernamental  de Desarrollo Paradigma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</si>
  <si>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</si>
  <si>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</si>
  <si>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</si>
  <si>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</si>
  <si>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</si>
  <si>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</si>
  <si>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</si>
  <si>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 xml:space="preserve">Organización No Gubernamental de Desarrollo por el Ejercicio y Restitución de los Derechos Vulnerados de Niños y Jóvenes, Ceder  – ONG Ceder. </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</si>
  <si>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</si>
  <si>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</si>
  <si>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</si>
  <si>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</si>
  <si>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</si>
  <si>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</si>
  <si>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</si>
  <si>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</si>
  <si>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</si>
  <si>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Organización No Gubernamental de Desarrollo por los Sueños y Derechos de los Niños y Niñas Soñarte - ONG Soñarte.</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</si>
  <si>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</si>
  <si>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</si>
  <si>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</si>
  <si>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</si>
  <si>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</si>
  <si>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</si>
  <si>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</si>
  <si>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Organización No Gubernamental de Desarrollo Proyecto Medio Ambiente y Sociedad - O.N.G. PROMAS.</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</si>
  <si>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</si>
  <si>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</si>
  <si>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</si>
  <si>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</si>
  <si>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</si>
  <si>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</si>
  <si>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</si>
  <si>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Coronel,</t>
  </si>
  <si>
    <t xml:space="preserve">Antecedentes financieros correspondientes al año 2015, aprobados por e Sub Departamento de Supervisión Financiera Nacional. </t>
  </si>
  <si>
    <t xml:space="preserve">Organización No Gubernamental de Desarrollo Quillagua ONG. Quillagua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</si>
  <si>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</si>
  <si>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</si>
  <si>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</si>
  <si>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</si>
  <si>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</si>
  <si>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</si>
  <si>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</si>
  <si>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 xml:space="preserve">Organización No Gubernamental de Desarrollo Andalué para la atención de personas con trastornos severos de relación y comunicación – ONG  Corporación Andalué.
</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</si>
  <si>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</si>
  <si>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</si>
  <si>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</si>
  <si>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</si>
  <si>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</si>
  <si>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</si>
  <si>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</si>
  <si>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</si>
  <si>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
Organización no Gubernamental de Desarrollo Centro de Profesionales para la Acción Comunitaria u ONG CEPPAC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</si>
  <si>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</si>
  <si>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</si>
  <si>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</si>
  <si>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</si>
  <si>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</si>
  <si>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</si>
  <si>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</si>
  <si>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</si>
  <si>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Organización No Gubernamental de Desarrollo SENDA HUMANA</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</si>
  <si>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</si>
  <si>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</si>
  <si>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</si>
  <si>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</si>
  <si>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</si>
  <si>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</si>
  <si>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</si>
  <si>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</si>
  <si>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</si>
  <si>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Organización No Gubernamental de Desarrollo Social y Cultural Vínculos- O.N.G. Corporación Vínculos</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</si>
  <si>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</si>
  <si>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</si>
  <si>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</si>
  <si>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</si>
  <si>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</si>
  <si>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</si>
  <si>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</si>
  <si>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</si>
  <si>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</si>
  <si>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Organización No gubernamental  de Desarrollo Suractiva, “Suractiva”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</si>
  <si>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</si>
  <si>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</si>
  <si>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</si>
  <si>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</si>
  <si>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</si>
  <si>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</si>
  <si>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</si>
  <si>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</si>
  <si>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</si>
  <si>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 xml:space="preserve">
Corporación ONG Educación y Gestión Solidaria CES
</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</si>
  <si>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</si>
  <si>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</si>
  <si>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</si>
  <si>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</si>
  <si>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</si>
  <si>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</si>
  <si>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</si>
  <si>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</si>
  <si>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</si>
  <si>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</si>
  <si>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</si>
  <si>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Organización No Gubernamental de Desarrollo Corporación de Desarrollo Social El Conquistador.</t>
  </si>
  <si>
    <t>Otorgado por Decreto Supremo Nº 170, de fecha 19 de febrero de 2001, del Ministerio de Justicia.</t>
  </si>
  <si>
    <t>Se renueva cada dos años.</t>
  </si>
  <si>
    <t xml:space="preserve">Presidente: Carlos Eduardo Placencia Zapata             </t>
  </si>
  <si>
    <t xml:space="preserve">
Organización No Gubernamental de Desarrollo Filadelfia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</si>
  <si>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</si>
  <si>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</si>
  <si>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</si>
  <si>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</si>
  <si>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</si>
  <si>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</si>
  <si>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</si>
  <si>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</si>
  <si>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</si>
  <si>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</si>
  <si>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Organización No gubernamental u O.N.G. Fraternidad Las Viñas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</si>
  <si>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</si>
  <si>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</si>
  <si>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</si>
  <si>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</si>
  <si>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</si>
  <si>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</si>
  <si>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</si>
  <si>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</si>
  <si>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</si>
  <si>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</si>
  <si>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</si>
  <si>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</si>
  <si>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Corporación de Promoción Comunitaria Galerna, O.N.G. Galerna</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</si>
  <si>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</si>
  <si>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</si>
  <si>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</si>
  <si>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</si>
  <si>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</si>
  <si>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</si>
  <si>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</si>
  <si>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</si>
  <si>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</si>
  <si>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 xml:space="preserve">Organización No Gubernamental de Desarrollo Científica Educacional y Cultural “Bahía de Coquimbo”, o también “ONG Galileo”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</si>
  <si>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</si>
  <si>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</si>
  <si>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</si>
  <si>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</si>
  <si>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</si>
  <si>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</si>
  <si>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</si>
  <si>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</si>
  <si>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</si>
  <si>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</si>
  <si>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</si>
  <si>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Nº500184376928, otorgado el 04 de junio de 2018, del Servicio de Registro Civil e Identificación.
</t>
  </si>
  <si>
    <t xml:space="preserve">Presidente: 
LUIS RODRIGUEZ CABRERA, 
Secretaria: 
  TERESA FLORES MAZA, 
Tesorero:
MAURICIO REYES MELO, 
</t>
  </si>
  <si>
    <t>04 años</t>
  </si>
  <si>
    <t>Del 21 de diciembre de 2017 al 21 de diciembre de 2021.</t>
  </si>
  <si>
    <t xml:space="preserve">Presidente: 
LUIS RODRIGUEZ CABRERA, 
</t>
  </si>
  <si>
    <t xml:space="preserve"> Santa Teresa N°814, villa valles de Chile, comuna de Santa Barbara, Región del Bio Bio.
</t>
  </si>
  <si>
    <t>Santa Barbara</t>
  </si>
  <si>
    <t xml:space="preserve">
Organización no Gubernamental de Desarrollo María Acoge o también ONG MARÍA ACOGE
</t>
  </si>
  <si>
    <t>Otorgado por Decreto Supremo Nº 591, de fecha 19 de junio de 1995, del Ministerio de Justicia</t>
  </si>
  <si>
    <t xml:space="preserve">Durarán dos años en los cargos. </t>
  </si>
  <si>
    <t xml:space="preserve">Secretaria Ejecutiva:
Maria Irene Duarte Figueroa                    
</t>
  </si>
  <si>
    <t xml:space="preserve">
Organización No Gubernamental de Desarrollo Centro de Promoción y Apoyo a la Infancia - ONG. PAICABI
</t>
  </si>
  <si>
    <t>Otorgado por Decreto Supremo Nº223, de fecha 23 de febrero de 2001, del Ministerio de Justicia.</t>
  </si>
  <si>
    <t>Cada dos Años</t>
  </si>
  <si>
    <t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t>
  </si>
  <si>
    <t>paicabi@paicabi.cl</t>
  </si>
  <si>
    <t xml:space="preserve"> Viña del Mar</t>
  </si>
  <si>
    <t>Organización No gubernamental  de Desarrollo Psicólogos Voluntarios de Chile</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</si>
  <si>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</si>
  <si>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</si>
  <si>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</si>
  <si>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</si>
  <si>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</si>
  <si>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</si>
  <si>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</si>
  <si>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</si>
  <si>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</si>
  <si>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Organización No Gubernamental de Desarrollo Justicia Derechos y Desarrollo (O.N.G., Justicia Derechos y Desarrollo)</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</si>
  <si>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</si>
  <si>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</si>
  <si>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</si>
  <si>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</si>
  <si>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</si>
  <si>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</si>
  <si>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</si>
  <si>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 xml:space="preserve">Rengo Nº 68, comuna de Concepción.
</t>
  </si>
  <si>
    <t>Fono: 41-3253393/9 y 9-66741586</t>
  </si>
  <si>
    <t xml:space="preserve">
Organización No Gubernamental de Desarrollo Licanrayén 
</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</si>
  <si>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</si>
  <si>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</si>
  <si>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</si>
  <si>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</si>
  <si>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</si>
  <si>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</si>
  <si>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</si>
  <si>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</si>
  <si>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</si>
  <si>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</si>
  <si>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</si>
  <si>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</si>
  <si>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</si>
  <si>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</si>
  <si>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 xml:space="preserve">Certificado de Vigencia de persona jurídica sin fines de lucro, folio N° 500183005964, de 17 de mayo de 2018, emitido por el Servicio de Registro Civil e Identificación. 
</t>
  </si>
  <si>
    <t xml:space="preserve">Presidente:
Gastón Francisco José Pinochet Donoso, 
Secretaria: 
Victoria del Carmen Huenante Nanco, 
Tesorera: 
Natalia Fernanda Oyaneder Sarmiento, 
Director:
José Guillermo Molina Bravo, 
Matías Alberto Lavadero Franzani, 
</t>
  </si>
  <si>
    <t>Dos años. Si, por cualquier causa no se efectúa oportunamente la elección de Directorio, se entenderá renovado el mandato de quienes se encuentran en funciones hasta que se realice la correspondiente elección.</t>
  </si>
  <si>
    <t>Del 31-07-2018 a 31-07-2020</t>
  </si>
  <si>
    <t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t>
  </si>
  <si>
    <t xml:space="preserve">Uno Oriente N°1550, comuna de Talca, Región del Maule. </t>
  </si>
  <si>
    <t xml:space="preserve">
Organización no gubernamental de Desarrollo Integral del Joven y su Familia Surcos, u ONG Surcos.
</t>
  </si>
  <si>
    <t>Decreto Supremo Nº 739, de 7 de septiembre de 1999, del Ministerio de Justicia.</t>
  </si>
  <si>
    <t xml:space="preserve">Promoción y desarrollo, especialmente de las personas, familias, grupos y comunidades que viven en condiciones de pobreza y/o marginalidad.  </t>
  </si>
  <si>
    <t xml:space="preserve">Presidente: Marcelo Ovalle Briones .Vicepresidente: Emma Alejandra Miarnda Luna 
Secretario: Marjorie Alejandra Matinez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</si>
  <si>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</si>
  <si>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</si>
  <si>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Fono: 02-26387566</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</si>
  <si>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</si>
  <si>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</si>
  <si>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</si>
  <si>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</si>
  <si>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</si>
  <si>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</si>
  <si>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</si>
  <si>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</si>
  <si>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</si>
  <si>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Organización No Gubernamental de Desarrollo y Gestión Humana GESMA</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</si>
  <si>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</si>
  <si>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</si>
  <si>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</si>
  <si>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</si>
  <si>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</si>
  <si>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</si>
  <si>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</si>
  <si>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</si>
  <si>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</si>
  <si>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</si>
  <si>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</si>
  <si>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</si>
  <si>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</si>
  <si>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</si>
  <si>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</si>
  <si>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</si>
  <si>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</si>
  <si>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 xml:space="preserve">
Organización No Gubernamental “ONG Por un Chile Responsable”
</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</si>
  <si>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</si>
  <si>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</si>
  <si>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</si>
  <si>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</si>
  <si>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</si>
  <si>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</si>
  <si>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</si>
  <si>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</si>
  <si>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</si>
  <si>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Organización No gubernamental  de Desarrollo Corporación Padre Chango, u O.N.G. Padre Chango.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</si>
  <si>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</si>
  <si>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</si>
  <si>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</si>
  <si>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</si>
  <si>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</si>
  <si>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</si>
  <si>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</si>
  <si>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</si>
  <si>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 xml:space="preserve">Organización No Gubernamental de Desarrollo Proyecto Sur - O.N.G. DE DESARROLLO PROYECTO SUR
</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</si>
  <si>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</si>
  <si>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</si>
  <si>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</si>
  <si>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</si>
  <si>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</si>
  <si>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</si>
  <si>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</si>
  <si>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</si>
  <si>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</si>
  <si>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</si>
  <si>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 xml:space="preserve">Organización no Gubernamental de Desarrollo Raíces - O.N.G. Raíces. </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</si>
  <si>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</si>
  <si>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</si>
  <si>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</si>
  <si>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</si>
  <si>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</si>
  <si>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</si>
  <si>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</si>
  <si>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</si>
  <si>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</si>
  <si>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 xml:space="preserve">
Organización no Gubernamental de Desarrollo Renuevo Centro Integral u ONG Renuevo
</t>
  </si>
  <si>
    <t xml:space="preserve">Otorgado por Decreto Supremo N° 1885, de 25 de junio de 2007, del Ministerio de Justicia.
</t>
  </si>
  <si>
    <t xml:space="preserve">dura dos años en su cargo. </t>
  </si>
  <si>
    <t xml:space="preserve">
Organización No Gubernamental Taller de Aprendizaje y Formación TAF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</si>
  <si>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</si>
  <si>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</si>
  <si>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</si>
  <si>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</si>
  <si>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</si>
  <si>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</si>
  <si>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</si>
  <si>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Organización No Gubernamental de Desarrollo TREKAN</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</si>
  <si>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</si>
  <si>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</si>
  <si>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</si>
  <si>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</si>
  <si>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</si>
  <si>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</si>
  <si>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</si>
  <si>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Obispado de Copiapó</t>
  </si>
  <si>
    <t xml:space="preserve">Organizaciones religiosas
</t>
  </si>
  <si>
    <t xml:space="preserve">Mons. Gaspar Francisco del Rosario Quintana Jorquera
</t>
  </si>
  <si>
    <t xml:space="preserve">Chacabuco N° 441, comuna de Copiapó, Tercera Región 
</t>
  </si>
  <si>
    <t>Teléfono: (52) 212090-217087</t>
  </si>
  <si>
    <t xml:space="preserve">Prelatura de Illapel (Obispado de Illapel)  </t>
  </si>
  <si>
    <t xml:space="preserve">Institución eclesiástica.
</t>
  </si>
  <si>
    <t xml:space="preserve">Indefinida
</t>
  </si>
  <si>
    <t xml:space="preserve">Organización religiosa.
</t>
  </si>
  <si>
    <t xml:space="preserve">Jorge Vega Velasco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</si>
  <si>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</si>
  <si>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</si>
  <si>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</si>
  <si>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</si>
  <si>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</si>
  <si>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</si>
  <si>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</si>
  <si>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</si>
  <si>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</si>
  <si>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</si>
  <si>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
Obispado de San José de Melipilla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</si>
  <si>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</si>
  <si>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</si>
  <si>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</si>
  <si>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</si>
  <si>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 xml:space="preserve">
Obispado de Valdivia  
</t>
  </si>
  <si>
    <t>Organización religiosa.</t>
  </si>
  <si>
    <t xml:space="preserve">Fono 63/213296 </t>
  </si>
  <si>
    <t xml:space="preserve">Obispado de Villarrica  (antes Vicariato Apostólico de la Araucanía) </t>
  </si>
  <si>
    <t xml:space="preserve">Organización religiosa.
</t>
  </si>
  <si>
    <t xml:space="preserve">Huérfanos Nº 669, of 614, Casilla 525, 
</t>
  </si>
  <si>
    <t>Teléfono 02-6395684</t>
  </si>
  <si>
    <t>93910 Organizaciones religiosas.</t>
  </si>
  <si>
    <t>Orden Siervos de María</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</si>
  <si>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</si>
  <si>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</si>
  <si>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</si>
  <si>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</si>
  <si>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</si>
  <si>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</si>
  <si>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
Policía de Investigaciones de Chile 
</t>
  </si>
  <si>
    <t xml:space="preserve">Según Ley N° 2460, de 1979, art. 13 inciso segundo.
</t>
  </si>
  <si>
    <t>Héctor Ángel Espinosa Valenzuela,</t>
  </si>
  <si>
    <t xml:space="preserve">General Mackenna N° 1314, Santiago, Región Metropolitana. 
</t>
  </si>
  <si>
    <t xml:space="preserve">91001 Administración Pública </t>
  </si>
  <si>
    <t>Pontificia Universidad Católica de Chile</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</si>
  <si>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</si>
  <si>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</si>
  <si>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</si>
  <si>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</si>
  <si>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</si>
  <si>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</si>
  <si>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</si>
  <si>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</si>
  <si>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</si>
  <si>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</si>
  <si>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</si>
  <si>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</si>
  <si>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</si>
  <si>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</si>
  <si>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</si>
  <si>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</si>
  <si>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Parroquia Sagrado Corazón de Jesús de Coronel</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</si>
  <si>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</si>
  <si>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</si>
  <si>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</si>
  <si>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</si>
  <si>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Parroquia Dulce Nombre de Jesús de Quirihue</t>
  </si>
  <si>
    <t>Otorgado por Derecho Canónico, Obispado de Chillán.</t>
  </si>
  <si>
    <t>Actividad Religiosa</t>
  </si>
  <si>
    <t xml:space="preserve">Pbro. Nelson Jara Adasme. </t>
  </si>
  <si>
    <t>Se acompaña Certificado de patrimonio año 2005, aprobado por la Unidad de Auditoria Interna.</t>
  </si>
  <si>
    <t xml:space="preserve">
Parroquia Los Santos Ángeles Custodios
</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</si>
  <si>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</si>
  <si>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</si>
  <si>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</si>
  <si>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</si>
  <si>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</si>
  <si>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</si>
  <si>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</si>
  <si>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</si>
  <si>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</si>
  <si>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</si>
  <si>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Parroquia Nuestra Señora de la Merced, de Petorca</t>
  </si>
  <si>
    <t>Institución Religiosa</t>
  </si>
  <si>
    <t xml:space="preserve">Ernesto Albornoz Mena, </t>
  </si>
  <si>
    <t xml:space="preserve">Matriz Nº 135, Petorca, Quinta Región, </t>
  </si>
  <si>
    <t xml:space="preserve">
Parroquia Nuestra Señora del Tránsito de Queilén
</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</si>
  <si>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</si>
  <si>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</si>
  <si>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</si>
  <si>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</si>
  <si>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</si>
  <si>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Parroquia Sagrado Corazón de Jesús de Chincolco</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</si>
  <si>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</si>
  <si>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</si>
  <si>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</si>
  <si>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</si>
  <si>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</si>
  <si>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Parroquia San Agustín de Puerto Octay</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</si>
  <si>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</si>
  <si>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</si>
  <si>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</si>
  <si>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</si>
  <si>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</si>
  <si>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</si>
  <si>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</si>
  <si>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</si>
  <si>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</si>
  <si>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</si>
  <si>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</si>
  <si>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</si>
  <si>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</si>
  <si>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</si>
  <si>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</si>
  <si>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</si>
  <si>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</si>
  <si>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</si>
  <si>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</si>
  <si>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</si>
  <si>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</si>
  <si>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Parroquia San Enrique de Purén</t>
  </si>
  <si>
    <t xml:space="preserve">Pbro. Juan Antonio González Saravia  </t>
  </si>
  <si>
    <t xml:space="preserve">Dr. Garriga Nº1035, Purén
</t>
  </si>
  <si>
    <t xml:space="preserve">Teléfono 793044.
</t>
  </si>
  <si>
    <t xml:space="preserve">Parroquia San José de Curanilahue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</si>
  <si>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</si>
  <si>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</si>
  <si>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</si>
  <si>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</si>
  <si>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</si>
  <si>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Parroquia San José Obrero de Vallenar</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</si>
  <si>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</si>
  <si>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</si>
  <si>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</si>
  <si>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</si>
  <si>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</si>
  <si>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</si>
  <si>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</si>
  <si>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Diego Portales Nº245, Hualqui</t>
  </si>
  <si>
    <t>Hualqui</t>
  </si>
  <si>
    <t>Parroquia San Juan Evangelista de Viña del Mar</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</si>
  <si>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</si>
  <si>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</si>
  <si>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</si>
  <si>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</si>
  <si>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</si>
  <si>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Viña del Mar.</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</si>
  <si>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</si>
  <si>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</si>
  <si>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</si>
  <si>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</si>
  <si>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</si>
  <si>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</si>
  <si>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</si>
  <si>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</si>
  <si>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</si>
  <si>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</si>
  <si>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</si>
  <si>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 xml:space="preserve"> La Florida.</t>
  </si>
  <si>
    <t>Se acompaña Certificado Financiero del 2004 a la Unidad de Auditoría.</t>
  </si>
  <si>
    <t>Parroquia Santísima Virgen de la Merced</t>
  </si>
  <si>
    <t xml:space="preserve">Juan Yamil Pinto Agloni              </t>
  </si>
  <si>
    <t xml:space="preserve">Avda. Balmaceda S/N, San Javier, VII Región. 
Casilla 59 San Javier
</t>
  </si>
  <si>
    <t>Teléfono: (73) 322355</t>
  </si>
  <si>
    <t>Sanatorio Marítimo San Juan de Dios</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</si>
  <si>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</si>
  <si>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</si>
  <si>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</si>
  <si>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</si>
  <si>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</si>
  <si>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</si>
  <si>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</si>
  <si>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</si>
  <si>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</si>
  <si>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 Rancagua</t>
  </si>
  <si>
    <t xml:space="preserve">Servicio de Salud Magallanes </t>
  </si>
  <si>
    <t xml:space="preserve">Lautaro Navarro Nº1223, comuna y provincia de Punta Arenas.  
</t>
  </si>
  <si>
    <t xml:space="preserve">F:291100-291117
</t>
  </si>
  <si>
    <t>Servicio de Salud Metropolitano Norte</t>
  </si>
  <si>
    <t>Sociedad de Asistencia y Capacitación (antes denominada Sociedad Protectora de la Infancia)</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</si>
  <si>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</si>
  <si>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</si>
  <si>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</si>
  <si>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</si>
  <si>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secretaria.presidencia@protectora.cl
Secretario.gerencia@protectora.cl</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</si>
  <si>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</si>
  <si>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</si>
  <si>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</si>
  <si>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Sociedad de Beneficencia Hogar del Niño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</si>
  <si>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</si>
  <si>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</si>
  <si>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</si>
  <si>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</si>
  <si>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Valdivia.</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</si>
  <si>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</si>
  <si>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</si>
  <si>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</si>
  <si>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</si>
  <si>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</si>
  <si>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33-316776 / 9 5443243 / 9 647 6538</t>
  </si>
  <si>
    <t>sociedadjuntos@yahoo.es</t>
  </si>
  <si>
    <t>93509: Otras Asociaciones.</t>
  </si>
  <si>
    <t xml:space="preserve">Sociedad Pro-Ayuda del Niño Lisiado </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</si>
  <si>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</si>
  <si>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</si>
  <si>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</si>
  <si>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</si>
  <si>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</si>
  <si>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</si>
  <si>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</si>
  <si>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</si>
  <si>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Sociedad Protectora de Ciegos Santa Lucía</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</si>
  <si>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</si>
  <si>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</si>
  <si>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</si>
  <si>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</si>
  <si>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</si>
  <si>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</si>
  <si>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</si>
  <si>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</si>
  <si>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</si>
  <si>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</si>
  <si>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Sociedad Protectora de la Infancia de Concepción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</si>
  <si>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</si>
  <si>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</si>
  <si>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</si>
  <si>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</si>
  <si>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</si>
  <si>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</si>
  <si>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</si>
  <si>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</si>
  <si>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</si>
  <si>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</si>
  <si>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</si>
  <si>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</si>
  <si>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</si>
  <si>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</si>
  <si>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</si>
  <si>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</si>
  <si>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</si>
  <si>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</si>
  <si>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</si>
  <si>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</si>
  <si>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</si>
  <si>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</si>
  <si>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</si>
  <si>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</si>
  <si>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</si>
  <si>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</si>
  <si>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</si>
  <si>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</si>
  <si>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</si>
  <si>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</si>
  <si>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</si>
  <si>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</si>
  <si>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Universidad Católica Cardenal Raúl Silva Henríquez</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</si>
  <si>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</si>
  <si>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</si>
  <si>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</si>
  <si>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</si>
  <si>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</si>
  <si>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</si>
  <si>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</si>
  <si>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</si>
  <si>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</si>
  <si>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</si>
  <si>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</si>
  <si>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</si>
  <si>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</si>
  <si>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</si>
  <si>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</si>
  <si>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</si>
  <si>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</si>
  <si>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</si>
  <si>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</si>
  <si>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Universidad del Bío Bío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</si>
  <si>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</si>
  <si>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</si>
  <si>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</si>
  <si>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</si>
  <si>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</si>
  <si>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</si>
  <si>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</si>
  <si>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</si>
  <si>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</si>
  <si>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</si>
  <si>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</si>
  <si>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</si>
  <si>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</si>
  <si>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</si>
  <si>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</si>
  <si>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</si>
  <si>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</si>
  <si>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Estación Central.</t>
  </si>
  <si>
    <t>Universidad de Valparaíso</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</si>
  <si>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</si>
  <si>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</si>
  <si>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</si>
  <si>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</si>
  <si>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</si>
  <si>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</si>
  <si>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</si>
  <si>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</si>
  <si>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</si>
  <si>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</si>
  <si>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</si>
  <si>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</si>
  <si>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</si>
  <si>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</si>
  <si>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Universidad Tecnológica Metropolitana</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</si>
  <si>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</si>
  <si>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</si>
  <si>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</si>
  <si>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</si>
  <si>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</si>
  <si>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</si>
  <si>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VICARÍA DE LA PASTORAL SOCIAL</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</si>
  <si>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</si>
  <si>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</si>
  <si>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</si>
  <si>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</si>
  <si>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</si>
  <si>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</si>
  <si>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</si>
  <si>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</si>
  <si>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</si>
  <si>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 xml:space="preserve">
Organización No Gubernamental de Desarrollo Centro de Promoción de Derechos Ciudadanos de Valparaíso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</si>
  <si>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</si>
  <si>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</si>
  <si>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</si>
  <si>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</si>
  <si>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</si>
  <si>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</si>
  <si>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</si>
  <si>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</si>
  <si>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</si>
  <si>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La Cisterna.</t>
  </si>
  <si>
    <t>Puerto Aysén</t>
  </si>
  <si>
    <t>Claudio Sepúlveda Miranda,</t>
  </si>
  <si>
    <t xml:space="preserve">Bernardo O´Higgins S/N°, Mafil.
</t>
  </si>
  <si>
    <t>Mafil.</t>
  </si>
  <si>
    <t xml:space="preserve">
No se acompañan. Aplica Informe Jurídico Nº 09, de  fecha 14 de marzo de 2011 del Departamento Jurídico y Dictamen Nº 070791, de 2009, de la Contraloría General de la República.  
</t>
  </si>
  <si>
    <t xml:space="preserve">
I. Municipalidad de Tomé
</t>
  </si>
  <si>
    <t xml:space="preserve">Eduardo Aguilera Aguilera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</si>
  <si>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</si>
  <si>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</si>
  <si>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</si>
  <si>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</si>
  <si>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</si>
  <si>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</si>
  <si>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</si>
  <si>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</si>
  <si>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</si>
  <si>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</si>
  <si>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</si>
  <si>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</si>
  <si>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</si>
  <si>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</si>
  <si>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</si>
  <si>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</si>
  <si>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</si>
  <si>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</si>
  <si>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</si>
  <si>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
 Corporación Centro de Estudios para la Educación, El Riesgo Social y el Derecho
</t>
  </si>
  <si>
    <t>Corporación Lafken Profesionales</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</si>
  <si>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</si>
  <si>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</si>
  <si>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</si>
  <si>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</si>
  <si>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</si>
  <si>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</si>
  <si>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</si>
  <si>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</si>
  <si>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</si>
  <si>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</si>
  <si>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 xml:space="preserve"> Las Condes
</t>
  </si>
  <si>
    <t>Corresponden al año 2018, aprobados por el Departamento de Administración y Finanzas.</t>
  </si>
  <si>
    <t xml:space="preserve">
FUNDACIÓN SINERGIA SOCIAL 
</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</si>
  <si>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</si>
  <si>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</si>
  <si>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</si>
  <si>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</si>
  <si>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</si>
  <si>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</si>
  <si>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</si>
  <si>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</si>
  <si>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</si>
  <si>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</si>
  <si>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</si>
  <si>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t>
  </si>
  <si>
    <t xml:space="preserve">Presidente: 
Alex Saul Moenen-Locoz Medina, 
Directora Ejecutiva: 
Ingrid Eliana Prambs Klocker,
</t>
  </si>
  <si>
    <t>Correo electrónico: Ciemvillarrica@gmail.com</t>
  </si>
  <si>
    <t xml:space="preserve"> Villarrica</t>
  </si>
  <si>
    <t>I.Municipalidad de Alto Biobío</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</si>
  <si>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</si>
  <si>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</si>
  <si>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</si>
  <si>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</si>
  <si>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</si>
  <si>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</si>
  <si>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</si>
  <si>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</si>
  <si>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</si>
  <si>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</si>
  <si>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45-992536</t>
  </si>
  <si>
    <t>Fundación Ciudad del Niño</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</si>
  <si>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</si>
  <si>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</si>
  <si>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</si>
  <si>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</si>
  <si>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</si>
  <si>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</si>
  <si>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</si>
  <si>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</si>
  <si>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</si>
  <si>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</si>
  <si>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</si>
  <si>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Corporación de Beneficencia María Ayuda</t>
  </si>
  <si>
    <t xml:space="preserve">Corporación de Investigación y Desarrollo de la Sociedad y las Migraciones Colectivo Sin Fronteras </t>
  </si>
  <si>
    <t xml:space="preserve">Regida por Ley Nº 20.500, e inscrita Registro Nacional de Personas Jurídicas sin fines de lucro, a cargo del Servicio del Registro Civil e Identificación. </t>
  </si>
  <si>
    <t xml:space="preserve">Certificado de directorio de persona jurídica sin fines de lucro, fue con fecha 07 de mayo de 2014, bajo el Nº de inscripción 34347. 
Certificado de Vigencia de Persona Jurídica Sin Fines de Lucro, de fecha 10 de junio de 2014.
</t>
  </si>
  <si>
    <t xml:space="preserve">Según certificado de vigencia de fecha 27-02-2014:
Presidente: Mónica Díaz Leiva  RUT:8.864.806-4
Secretario: Francisca Zaldívar Hurtado               RUT:7.366.052-1
Tesorero: Gloria Leal Suazo: RUT:11.974.640-k.
Directores:
1º Patricia Laredo Chupan                          
 RUT: 14.640.657-2
2°  María Luisa Rodríguez Atilano              RUT:14.596.508-K
3º María Elena Vásquez Rodríguez RUT: 14.714.401-6
4º Carlos Muñoz Reyes RUT: 12.706.760-0
5º Ana Cortez Salas RUT: 10.981.303-6
6º Paula Roloff González RUT: 13.916.275-7 
</t>
  </si>
  <si>
    <t>Duraran hasta el año 2016</t>
  </si>
  <si>
    <t>Del 26 de abril del 2013 al 26 de abril del 2016.</t>
  </si>
  <si>
    <t xml:space="preserve">Patricia Laredo Chupan                          
</t>
  </si>
  <si>
    <t xml:space="preserve">Barnechea N º 320, Comuna de Independencia. </t>
  </si>
  <si>
    <t>Se acompaña certificado financiero año 2013, el cual se remitió al Subdepartamento de  Supervisión Financiera del SENAME, para su revisión.</t>
  </si>
  <si>
    <t xml:space="preserve">José Joaquín Pérez Nº 385-B, comuna de Quirihue
</t>
  </si>
  <si>
    <t>Corporación de Desarrollo Social Juventudes para el Desarrollo y la Producción, JUNDEP</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</si>
  <si>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</si>
  <si>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</si>
  <si>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</si>
  <si>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</si>
  <si>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</si>
  <si>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Fundación Asilo de la Infancia de San Ramón Nonato</t>
  </si>
  <si>
    <t xml:space="preserve">
Fundación del Instituto de Capacitación y Especialización Padre Hurtado o Fundación ICEPH
</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</si>
  <si>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</si>
  <si>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</si>
  <si>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</si>
  <si>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</si>
  <si>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</si>
  <si>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</si>
  <si>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</si>
  <si>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</si>
  <si>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</si>
  <si>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</si>
  <si>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</si>
  <si>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</si>
  <si>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</si>
  <si>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</si>
  <si>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</si>
  <si>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</si>
  <si>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</si>
  <si>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Instituto Chileno de Estudios Humanísticos ICHE 
</t>
  </si>
  <si>
    <t xml:space="preserve">Domicilio Legal : Bilbao N° 324, comuna de San Carlos
</t>
  </si>
  <si>
    <t>Organización Comunitaria Funcional “Centro de Profesionales para la Acción y Promoción Social CEPAS”</t>
  </si>
  <si>
    <t xml:space="preserve">Avenida Ecuador Nº 368, Comuna de Chillan
</t>
  </si>
  <si>
    <t xml:space="preserve">Organización No Gubernamental de Desarrollo Raíces u ONG Raíces Santiago
</t>
  </si>
  <si>
    <t>Independencia Nº615, comuna de Quirihue</t>
  </si>
  <si>
    <t>Universidad  Católica del Norte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</si>
  <si>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</si>
  <si>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</si>
  <si>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</si>
  <si>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</si>
  <si>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 xml:space="preserve">Rector: 
Jorge Alberto Enrique Tabilo Álvarez, 
</t>
  </si>
  <si>
    <t>XII</t>
  </si>
  <si>
    <t xml:space="preserve">Independencia Nº300, Cobquecura
</t>
  </si>
  <si>
    <t xml:space="preserve">Calle Baquedano N° 385, comuna de El Carmen
</t>
  </si>
  <si>
    <t>Futrono</t>
  </si>
  <si>
    <t>XIIII</t>
  </si>
  <si>
    <t xml:space="preserve">Ninhue </t>
  </si>
  <si>
    <t xml:space="preserve">Freire Nº 188, comuna de Ñiquén.
</t>
  </si>
  <si>
    <t xml:space="preserve">Los Carrera Nº 429, comuna y ciudad de Osorno,  
</t>
  </si>
  <si>
    <t xml:space="preserve"> La Serena</t>
  </si>
  <si>
    <t>San felipe</t>
  </si>
  <si>
    <t xml:space="preserve"> Indepedencia</t>
  </si>
  <si>
    <t>C.P. 7931090</t>
  </si>
  <si>
    <t>Fundación Elige</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</si>
  <si>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</si>
  <si>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</si>
  <si>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</si>
  <si>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</si>
  <si>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</si>
  <si>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</si>
  <si>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</si>
  <si>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</si>
  <si>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</si>
  <si>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(de acuerdo a certificado de Directorio)-Presidente: 
Marcela Araya Martínez                      
-Vicepresidente 
Mariann Alejandra Davila Coggiola
-Secretario:
Richard Jesús Ron Farías
-Tesorero:
Amaru Andrés Ugaz Ayala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</si>
  <si>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</si>
  <si>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</si>
  <si>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</si>
  <si>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</si>
  <si>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 xml:space="preserve">Peñañolén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</si>
  <si>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</si>
  <si>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</si>
  <si>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</si>
  <si>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</si>
  <si>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</si>
  <si>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</si>
  <si>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</si>
  <si>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</si>
  <si>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</si>
  <si>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</si>
  <si>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</si>
  <si>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</si>
  <si>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</si>
  <si>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</si>
  <si>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Corporación Asociación Chilena Pro derechos de los Niños y Jóvenes PRODENI.</t>
  </si>
  <si>
    <t>Certificado de Vigencia Folio Nº 66261229, de 13 de mayo de 2019, del Servicio de Registro Civil e Identificación.</t>
  </si>
  <si>
    <t xml:space="preserve">73-2212168 y (984722392).  </t>
  </si>
  <si>
    <t xml:space="preserve">alcaldia@rionegrochile.cl / amadorojeda@rionegrochile.cl </t>
  </si>
  <si>
    <t>64-2363200/64-2363229</t>
  </si>
  <si>
    <t>marteaga@sanjosedemaipo.cl</t>
  </si>
  <si>
    <t xml:space="preserve">Presidente: 
Delfina Amalia Ibacache Estay                                       
Vicepresidente: 
Bárbara Angélica Vásquez Elos                  
Secretario: 
Eva Barcelisa Gamboa Castillo,                                         
Tesorera:
Janela Viviana Vicencio Cepeda,                         
Director:
José Saavedra Ibacache,                            
</t>
  </si>
  <si>
    <t>Hasta 22-10-2020.</t>
  </si>
  <si>
    <t xml:space="preserve">Calle O’Higgins Nº 555, piso 3, comuna de Copiapó, Región de Atacama
</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</si>
  <si>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</si>
  <si>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</si>
  <si>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</si>
  <si>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Eliodoro Yáñez N° 869, comuna de Providencia, Región Metropolitana.
</t>
  </si>
  <si>
    <t>Fonos: 225476300 – 9-77974928</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</si>
  <si>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</si>
  <si>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</si>
  <si>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Certificado de Vigencia folio Nº 500227247469, fecha de emisión 14 de mayo de 2019, del Servicio de Registro Civil e Identificación</t>
  </si>
  <si>
    <t xml:space="preserve">Américo Vespucio Norte 0601, Quilicura.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</si>
  <si>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</si>
  <si>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</si>
  <si>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</si>
  <si>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</si>
  <si>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</si>
  <si>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</si>
  <si>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</si>
  <si>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</si>
  <si>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</si>
  <si>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</si>
  <si>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 xml:space="preserve"> Teléfono: (34) 2595331 – (34) 2595348
(34) 2593000 (Operadora Central Telefónica I. Municipalidad de Santa María)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</si>
  <si>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</si>
  <si>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</si>
  <si>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</si>
  <si>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</si>
  <si>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</si>
  <si>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</si>
  <si>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</si>
  <si>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</si>
  <si>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</si>
  <si>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</si>
  <si>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Fono: (45) 2885500 (Secretaria Alcalde)
Celular: 991792914
</t>
  </si>
  <si>
    <t xml:space="preserve">alcaldesanhuezap@mtraiguen.cl
municipalidad@traiguen.cl 
</t>
  </si>
  <si>
    <t xml:space="preserve">Fonos:042 - 561416 /042 – 561443  </t>
  </si>
  <si>
    <t>Correos electrónicos fvdcasacentral@gmail.com, fvdsocial@gmail.com</t>
  </si>
  <si>
    <t>Fono: 42-2201502</t>
  </si>
  <si>
    <t>alcaldia@chillanviejo.cl</t>
  </si>
  <si>
    <t>Alfredo Riquelme Arriagada.</t>
  </si>
  <si>
    <t>45-2-922714 - 45-2-922731</t>
  </si>
  <si>
    <t xml:space="preserve">agendalacaldeteodoro@gmail.com
             adm.muniteodoro@gmail.com
</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</si>
  <si>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</si>
  <si>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</si>
  <si>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</si>
  <si>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</si>
  <si>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</si>
  <si>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</si>
  <si>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</si>
  <si>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</si>
  <si>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</si>
  <si>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</si>
  <si>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</si>
  <si>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</si>
  <si>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</si>
  <si>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</si>
  <si>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</si>
  <si>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</si>
  <si>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</si>
  <si>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</si>
  <si>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</si>
  <si>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224868052/ 2248688050/ 224868051</t>
  </si>
  <si>
    <t xml:space="preserve">Correo electrónico: alcaldesa@penalolen.cl
                            nmaray@penalolen.cl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</si>
  <si>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</si>
  <si>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</si>
  <si>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</si>
  <si>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</si>
  <si>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</si>
  <si>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</si>
  <si>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</si>
  <si>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</si>
  <si>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</si>
  <si>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</si>
  <si>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</si>
  <si>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</si>
  <si>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</si>
  <si>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</si>
  <si>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</si>
  <si>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 xml:space="preserve">
Corporación Familia de Linares 
</t>
  </si>
  <si>
    <t>Corporación para la Atención Integral del Maltrato al menor en la región del Bío-Bío CATIM</t>
  </si>
  <si>
    <t xml:space="preserve">Presidente: Rodrigo Riquelme Lepez
Directora Ejecutiva: Sandra Castro Salazar, </t>
  </si>
  <si>
    <t>(56) 41- 3111200/3111201</t>
  </si>
  <si>
    <t xml:space="preserve">mcataldo@ubiobio.cl </t>
  </si>
  <si>
    <t>mcorti@interior.gob.cl</t>
  </si>
  <si>
    <t>Gobernadora Provincial Titular: doña María Carolina Corti Badía.</t>
  </si>
  <si>
    <t xml:space="preserve">Juan Eduardo Vera Sanhueza.  </t>
  </si>
  <si>
    <t>652-538001</t>
  </si>
  <si>
    <t>arojas@castromunicipio.cl</t>
  </si>
  <si>
    <t>O.N.G. de Desarrollo Integral de niños, niñas y adolescentes Aurora</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</si>
  <si>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</si>
  <si>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</si>
  <si>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</si>
  <si>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</si>
  <si>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</si>
  <si>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</si>
  <si>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</si>
  <si>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</si>
  <si>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</si>
  <si>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</si>
  <si>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</si>
  <si>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</si>
  <si>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</si>
  <si>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</si>
  <si>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</si>
  <si>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</si>
  <si>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</si>
  <si>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</si>
  <si>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</si>
  <si>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</si>
  <si>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</si>
  <si>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</si>
  <si>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</si>
  <si>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</si>
  <si>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 xml:space="preserve">Fono: (41) 2779242-(41) 2779152- (41)2779243
</t>
  </si>
  <si>
    <t xml:space="preserve">santajuana@santajuana.cl
acastro@santajuana.cl 
</t>
  </si>
  <si>
    <t>San Pedro</t>
  </si>
  <si>
    <t xml:space="preserve">Fonos: 228405961 Anexo 16
</t>
  </si>
  <si>
    <t xml:space="preserve">Correo: 
alcaldia@munisanpedro.cl 
</t>
  </si>
  <si>
    <t>Arturo Floridor Campos Astete</t>
  </si>
  <si>
    <t xml:space="preserve">
Fono: 72 2 38 7078 
</t>
  </si>
  <si>
    <t>Correo electrónico: contacto@comunamalloa.cl</t>
  </si>
  <si>
    <t xml:space="preserve">Teléfono: 722-443529/ 722-443533
</t>
  </si>
  <si>
    <t>Correo electrónico: sec.alcalde@rancagua.cl
                             sec.juridica@rancagua.cl</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</si>
  <si>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</si>
  <si>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</si>
  <si>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</si>
  <si>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</si>
  <si>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</si>
  <si>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</si>
  <si>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</si>
  <si>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Asociación Cristiana de Jóvenes ACJ de Iquique</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</si>
  <si>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</si>
  <si>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</si>
  <si>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 xml:space="preserve">Presidenta:   Bernarda Malgüe Pavez                               
Secretaria:    Rebeca Gómez García
Tesorero: Juan Agustín Valenzuela Sarmiento     
Cargos suplentes: 
1° Director:  Olga Cárcamo Solis de Ovando
2° Director: Raúl Romero Santis
</t>
  </si>
  <si>
    <t>2 AÑOS</t>
  </si>
  <si>
    <t>Casilla 699</t>
  </si>
  <si>
    <t xml:space="preserve">San Ignacio N° 979, comuna de Puerto Varas, Décima Región.
</t>
  </si>
  <si>
    <t>Fundación Instituto de Educación Popular IEP</t>
  </si>
  <si>
    <t>Certificado Folio Nº 500231789358, emitido por SRCeI con fecha 07 de junio de 2019.</t>
  </si>
  <si>
    <t xml:space="preserve">Presidente: Carlos Mauricio Gacitúa Godoy
Vicepresidente: Sofia Macarena Baez Herrera   
Tesorera: Paola Agley Pérez Zamora.       
Secretaria: Sofia Macarena Baez Herrera.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</si>
  <si>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</si>
  <si>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</si>
  <si>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</si>
  <si>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</si>
  <si>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</si>
  <si>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228218615
</t>
  </si>
  <si>
    <t>Correo electrónico: alcaldia@paine.cl</t>
  </si>
  <si>
    <t xml:space="preserve">Fono: (64) 2264200/ (64) 2264201/ (64) 2264204
</t>
  </si>
  <si>
    <t>Correo electrónico: alcaldia@imo.cl
                             rocio.castro@imo.cl</t>
  </si>
  <si>
    <t>02 de diciembre de 2018 a 02 de diciembre de 2020</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</si>
  <si>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</si>
  <si>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</si>
  <si>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</si>
  <si>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</si>
  <si>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</si>
  <si>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Fundación Hábitos</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</si>
  <si>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</si>
  <si>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</si>
  <si>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</si>
  <si>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</si>
  <si>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 xml:space="preserve">Huechuraba </t>
  </si>
  <si>
    <t>fundacionhabitos@gmail.com</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</si>
  <si>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t>
  </si>
  <si>
    <t>Corporación de Oportunidad y Acción Solidaria OPCIÓN</t>
  </si>
  <si>
    <t xml:space="preserve">Certificado de vigencia, folio Nº 500233447698, de fecha 18 de junio de 2019, del Servicio de Registro Civil e Identificación.
</t>
  </si>
  <si>
    <t xml:space="preserve">Presidente: Exequiel González Balbontín
Vicepresidenta: María Patricia Contreras Largo
Secretaria: María Francisca Concha Contreras
Tesorera: Sandra Cepeda Zepeda
</t>
  </si>
  <si>
    <t>21 de marzo de 2019 a 21 de marzo de 2022</t>
  </si>
  <si>
    <t>Fono 223393900- 223393901</t>
  </si>
  <si>
    <t>Hna. Mónica Izquierdo Yáñez        Mónica Izquierdo Yáñez (Representante legal del “Hogar Casa de Caridad Don Orione).</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</si>
  <si>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</si>
  <si>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</si>
  <si>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</si>
  <si>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</si>
  <si>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</si>
  <si>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</si>
  <si>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</si>
  <si>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</si>
  <si>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</si>
  <si>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</si>
  <si>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</si>
  <si>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</si>
  <si>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Correo electrónico:
alcaldía@loespejo.cl      
municipalidad@loespejo.cl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</si>
  <si>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</si>
  <si>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</si>
  <si>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</si>
  <si>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</si>
  <si>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</si>
  <si>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</si>
  <si>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Corporación Comunidad Terapéutica Esperanza</t>
  </si>
  <si>
    <t xml:space="preserve">Calle Merced N° 741, sector centro, ciudad y comuna de Vallenar, Provincia  de Huasco, Región de Atacama.
</t>
  </si>
  <si>
    <t>Teléfono: 51 (2) 612617</t>
  </si>
  <si>
    <t>ORGANIZACIÓN NO GUBERNAMENTAL DE DESARROLLO INVOLÚCRATE U ONG INVOLÚCRATE CENTRO INTEGRAL</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</si>
  <si>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</si>
  <si>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</si>
  <si>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</si>
  <si>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</si>
  <si>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</si>
  <si>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</si>
  <si>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</si>
  <si>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</si>
  <si>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</si>
  <si>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Teléfonos: 412767056
Celular: +56974305923</t>
  </si>
  <si>
    <t xml:space="preserve">Correos electrónicos: eduardo.gut@gmail.com
                                        paula.quilodran@programasamigo.cl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</si>
  <si>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</si>
  <si>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</si>
  <si>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</si>
  <si>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</si>
  <si>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</si>
  <si>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</si>
  <si>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</si>
  <si>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Presidente: 
Ermes Andrade Barría, 
Vice Presidenta: 
María Victoria Gyllen López
Tesorero: 
Iris Chávez Chaparro
Secretario: 
Marina Inés González Cabeza</t>
  </si>
  <si>
    <t>Teléfono: 32-2110125- 32-2518572 / 73 / 74</t>
  </si>
  <si>
    <t>27 de marzo de 2019 al 27 de marzo de 2021</t>
  </si>
  <si>
    <t xml:space="preserve">Certificado de vigencia de personalidad jurídica canónica N° C/797/2019, con miembros del Directorio
</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</si>
  <si>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</si>
  <si>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</si>
  <si>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</si>
  <si>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</si>
  <si>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</si>
  <si>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</si>
  <si>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</si>
  <si>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</si>
  <si>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</si>
  <si>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</si>
  <si>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</si>
  <si>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</si>
  <si>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</si>
  <si>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Se acompaña Certificado de Antecedentes Financieros, correspondientes al año 2018, aprobados por el Subdepartamento de Supervisión Financiera Nacional</t>
  </si>
  <si>
    <t xml:space="preserve">
Fonos: 32-22250839/+56979508116 
</t>
  </si>
  <si>
    <t xml:space="preserve">Carlos Lyon Nº543, Cerro Cárcel, comuna de Valparaíso.comuna de Valparaíso.
</t>
  </si>
  <si>
    <t xml:space="preserve">Antecedentes financieros correspondientes al año 2018, aprobados por el Sub Depto. de Supervisión Financiera Nacional. </t>
  </si>
  <si>
    <t xml:space="preserve">Avenida Angamos Nº 0610, comuna de Antofagasta, Segunda Región.
</t>
  </si>
  <si>
    <t xml:space="preserve">Telefono: 55-2355065
</t>
  </si>
  <si>
    <t>Mail: forellana@ucn.cl</t>
  </si>
  <si>
    <t>Se  acompañan los antecedentes financieros correspondientes al año 2018, aprobados por el Departamento de Administración y Finanzas.</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</si>
  <si>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</si>
  <si>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</si>
  <si>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</si>
  <si>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</si>
  <si>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</si>
  <si>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</si>
  <si>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 xml:space="preserve">Corporación Kaleidos para la Promoción, Defensa y Restitución de los Derechos de la Infancia y Adolescencia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</si>
  <si>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</si>
  <si>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</si>
  <si>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</si>
  <si>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</si>
  <si>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</si>
  <si>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</si>
  <si>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</si>
  <si>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</si>
  <si>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</si>
  <si>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</si>
  <si>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</si>
  <si>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</si>
  <si>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</si>
  <si>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Al 08-08-2022</t>
  </si>
  <si>
    <t>Corporación para la Promoción, el Respeto y la Protección de los Derechos de los niños, niñas, adolescentes, familias y comunidad ANTÜ-KÜYEN</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</si>
  <si>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</si>
  <si>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</si>
  <si>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</si>
  <si>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</si>
  <si>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</si>
  <si>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</si>
  <si>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</si>
  <si>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</si>
  <si>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</si>
  <si>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Corporación de Desarrollo Social Piwkeyen</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</si>
  <si>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</si>
  <si>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</si>
  <si>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</si>
  <si>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</si>
  <si>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</si>
  <si>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</si>
  <si>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</si>
  <si>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</si>
  <si>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</si>
  <si>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</si>
  <si>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</si>
  <si>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</si>
  <si>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</si>
  <si>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</si>
  <si>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</si>
  <si>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</si>
  <si>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</si>
  <si>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ORGANIZACIÓN NO GUBERNAMENTAL DE DESARROLLO CORPORACIÓN PARA EL RECONOCIMIENTO, ESTUDIO Y APOYO DE LA PARTICIPACIÓN SOCIAL INCLUSIVA- ONG CREAPSI</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</si>
  <si>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</si>
  <si>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</si>
  <si>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</si>
  <si>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</si>
  <si>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Emails: mbecker@temuco.cl</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</si>
  <si>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</si>
  <si>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</si>
  <si>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</si>
  <si>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</si>
  <si>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</si>
  <si>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</si>
  <si>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</si>
  <si>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</si>
  <si>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</si>
  <si>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</si>
  <si>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</si>
  <si>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</si>
  <si>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</si>
  <si>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</si>
  <si>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</si>
  <si>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</si>
  <si>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</si>
  <si>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</si>
  <si>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 xml:space="preserve">Juan Esteban Maass Vivanco.
</t>
  </si>
  <si>
    <t>28 de mayo de 2018 al 28 de mayo de 2021.</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</si>
  <si>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</si>
  <si>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</si>
  <si>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</si>
  <si>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</si>
  <si>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</si>
  <si>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</si>
  <si>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</si>
  <si>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</si>
  <si>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</si>
  <si>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</si>
  <si>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Durarán 2 años en sus cargos, renovándose por mitades cada año.</t>
  </si>
  <si>
    <t xml:space="preserve">Se adjuntan antecedentes financieros actualizados al año 2018, aprobados por el Sub departamento de Supervisión Nacional.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</si>
  <si>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</si>
  <si>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</si>
  <si>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</si>
  <si>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</si>
  <si>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De  03 de julio de 2019 al 03 de julio de 2020.</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</si>
  <si>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</si>
  <si>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</si>
  <si>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</si>
  <si>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</si>
  <si>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</si>
  <si>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</si>
  <si>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</si>
  <si>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</si>
  <si>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</si>
  <si>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</si>
  <si>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</si>
  <si>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 xml:space="preserve">Gobernador Provincial Titular: don Luis Alberto Tobar Toledo.
</t>
  </si>
  <si>
    <t>Fono: (32) 2139603</t>
  </si>
  <si>
    <t>E-mail Alcaldesa: Eliana.olmos@munipuchuncavi.cl</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</si>
  <si>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</si>
  <si>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</si>
  <si>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</si>
  <si>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</si>
  <si>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</si>
  <si>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</si>
  <si>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</si>
  <si>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</si>
  <si>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</si>
  <si>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</si>
  <si>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</si>
  <si>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</si>
  <si>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</si>
  <si>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</si>
  <si>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</si>
  <si>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</si>
  <si>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</si>
  <si>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</si>
  <si>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</si>
  <si>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</si>
  <si>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</si>
  <si>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</si>
  <si>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</si>
  <si>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</si>
  <si>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</si>
  <si>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</si>
  <si>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 xml:space="preserve">Presidente: 
John Paul Hernández, Pasaporte EEUU N° 546129340
Delegación de Poderes del Directorio (actúa individualmente):
Annette Viola Scifres, 
Facultades expresas de representante legal designado por Directorio
Marcelo Rodrigo Marcón
</t>
  </si>
  <si>
    <t xml:space="preserve">Presidente: Rodrigo Riquelme Lepez
Secretaria: María Rodríguez Tastests 
Tesorera: Claudia Abusleme Ramos 
</t>
  </si>
  <si>
    <t>Fundación Reencuadre</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</si>
  <si>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</si>
  <si>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</si>
  <si>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</si>
  <si>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</si>
  <si>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</si>
  <si>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</si>
  <si>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</si>
  <si>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</si>
  <si>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</si>
  <si>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</si>
  <si>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Correo electrónico: evelyn.matthei@providencia.cl</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</si>
  <si>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</si>
  <si>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</si>
  <si>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</si>
  <si>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Certificado de Vigencia de Persona Jurídica Sin Fines de Lucro, Folio N° 500235016110, de 25 de junio de 2019, del Servicio de Registro Civil e Identificación. </t>
  </si>
  <si>
    <t>41) 2780417</t>
  </si>
  <si>
    <t>parroquihualqui@gmail.com</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</si>
  <si>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</si>
  <si>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</si>
  <si>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</si>
  <si>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</si>
  <si>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</si>
  <si>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</si>
  <si>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</si>
  <si>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</si>
  <si>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Presidente: Iván Campos Aravena
Directores:
Paulo Ariztía Benoit
Juan Eduardo González Dölz,  
Enrique Tobar Reyes, 
Rolando Terra Yañez
</t>
  </si>
  <si>
    <t xml:space="preserve">De 28 de Abril de 2010 hasta el 28 de Abril de 2012.
Última designación Gerente General: 28 de junio de 2018. 
</t>
  </si>
  <si>
    <t xml:space="preserve">Presidente: Iván Campos Aravena
Gerente General: César José Araos Aguirre,
</t>
  </si>
  <si>
    <t xml:space="preserve">Fono:652336252- 997293345
</t>
  </si>
  <si>
    <t>E mail: losmuermosresidenciarenacer@gmail.com- alcalde@muermos.cl</t>
  </si>
  <si>
    <t xml:space="preserve">Presidente: Emilio Rafael González Burgos  
</t>
  </si>
  <si>
    <t>Mail: directoralascreches@gmail.com</t>
  </si>
  <si>
    <t xml:space="preserve">03 de junio de 2019 a 03 de junio de 2021. </t>
  </si>
  <si>
    <t>Agosto de 2017. Nombramiento Director Suplente: 10 de junio de 2019 al 31 de diciembre de 2012.</t>
  </si>
  <si>
    <t xml:space="preserve">Presidente: Clemente Muñiz Trigo   
Vicepdte: María Teresa Herrera Azocar
Tesorero: Félix Vergara Ruiz         
Secretaria: María Luisa Leuthner Wanner
Director: Gaspar Handgraaf Schaaper  </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</si>
  <si>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</si>
  <si>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</si>
  <si>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</si>
  <si>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t>
  </si>
  <si>
    <t>Joaquín Lavin Infante,</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</si>
  <si>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</si>
  <si>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CORPORACIÓN DE PROFESIONALES PARA EL DESARROLLO REGIONAL IQUIQUE</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</si>
  <si>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</si>
  <si>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</si>
  <si>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</si>
  <si>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</si>
  <si>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</si>
  <si>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</si>
  <si>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</si>
  <si>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</si>
  <si>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ORGANIZACIÓN NO GUBERNAMENTAL VIDES CHILE- ORGANIZACIÓN NO GUBERNAMENTAL ASOCIACIÓN VOLUNTARIADO INTERNACIONAL MUJER EDUCACIÓN DESARROLLO</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</si>
  <si>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</si>
  <si>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</si>
  <si>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</si>
  <si>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</si>
  <si>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</si>
  <si>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</si>
  <si>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</si>
  <si>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</si>
  <si>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</si>
  <si>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</si>
  <si>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</si>
  <si>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</si>
  <si>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</si>
  <si>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</si>
  <si>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</si>
  <si>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</si>
  <si>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</si>
  <si>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</si>
  <si>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</si>
  <si>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</si>
  <si>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</si>
  <si>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</si>
  <si>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</si>
  <si>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</si>
  <si>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</si>
  <si>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</si>
  <si>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</si>
  <si>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 xml:space="preserve">Presidente: Miguel Fonseca Carrillo 
Vicepdte.: Alfredo Jacob Feres Reyes 
Secretaria: Rosa Carrillo Salas 
Tesorero: Washington Lizama Ormazábal 
Director: Alejandro Ignacio Ortiz Quintana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</si>
  <si>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</si>
  <si>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08 de noviembre de 2018 al 08 de noviembre de 2020.</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</si>
  <si>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</si>
  <si>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</si>
  <si>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</si>
  <si>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</si>
  <si>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De 11-12-2017 a 11-12-2020.</t>
  </si>
  <si>
    <t xml:space="preserve">CCertificado de Vigencia Folio N° 500255058789, emitido por el Servicio de Registro Civil e Identificación con fecha 11 de septiembre de 2019. 
</t>
  </si>
  <si>
    <t>De 12 de junio de 2019 a 12 de junio de 2021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</si>
  <si>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</si>
  <si>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</si>
  <si>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</si>
  <si>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</si>
  <si>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</si>
  <si>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</si>
  <si>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</si>
  <si>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</si>
  <si>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</si>
  <si>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</si>
  <si>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</si>
  <si>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</si>
  <si>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</si>
  <si>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</si>
  <si>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</si>
  <si>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Fundación Crispi Lago</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</si>
  <si>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</si>
  <si>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</si>
  <si>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</si>
  <si>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</si>
  <si>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</si>
  <si>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</si>
  <si>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Fundación Pares</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</si>
  <si>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</si>
  <si>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</si>
  <si>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Jairo Lionel Seguel Muñoz</t>
  </si>
  <si>
    <t>Certificado Financiero 2019 aprobado por Subdepartamento de Supervisión financiera.</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</si>
  <si>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</si>
  <si>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</si>
  <si>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ORGANIZACIÓN NO GUBERNAMENTAL PARA EL DESARROLLO DE LA EDUCACIÓN CRATEDUC – ONG CRATEDUC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</si>
  <si>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</si>
  <si>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Del 19.03.2019 al 19.03.2021</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</si>
  <si>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</si>
  <si>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</si>
  <si>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TRANSFERENCIAS A INSTITUCIONES COLABORADORAS AÑO 2020 - LEY Nº19.862</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</si>
  <si>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</si>
  <si>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</si>
  <si>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</si>
  <si>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</si>
  <si>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</si>
  <si>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</si>
  <si>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Organización No Gubernamental de Desarrollo Paihuén </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</si>
  <si>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</si>
  <si>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</si>
  <si>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</si>
  <si>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</si>
  <si>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</si>
  <si>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</si>
  <si>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</si>
  <si>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</si>
  <si>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</si>
  <si>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Presidente: Álvaro Pezoa Bissieres, 
Secretaria: Vivian Nazal Zedan, 
Tesorera: Mº Inés Nilo Guerrero, 
Directores: 
Sergio Andrés Bianchi Echeñique
Fernando García Barrientos, 
Jorge Javier Obregón Kuhn, 
Paola Silvana Alvano Contador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</si>
  <si>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</si>
  <si>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</si>
  <si>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</si>
  <si>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Fundación Casa de Caridad Don Orione</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</si>
  <si>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</si>
  <si>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</si>
  <si>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</si>
  <si>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</si>
  <si>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</si>
  <si>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</si>
  <si>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</si>
  <si>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</si>
  <si>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
Fundación Centro Nacional de la Familia - CENFA
</t>
  </si>
  <si>
    <t>Fundación Centro Regional de Asistencia Técnica y Empresarial o Fundación CRATE</t>
  </si>
  <si>
    <t>Corporación Asociación de Asistencia y Desarrollo de Personas Vulnerables  - UNE</t>
  </si>
  <si>
    <t>Fundación Guadalupe Acoge</t>
  </si>
  <si>
    <t xml:space="preserve">Fundación La Familia de María </t>
  </si>
  <si>
    <t>Fundación por un Mundo Mejor</t>
  </si>
  <si>
    <t>Fundación Social, Educacional y Cultural CIFAN</t>
  </si>
  <si>
    <t>Orrganización No Gubernamental de Desarrollo OIKOSONG</t>
  </si>
  <si>
    <t>Organización No Gubernamental de Desarrollo TIMOUN PITI</t>
  </si>
  <si>
    <t>Fundación Mi Hogar- Mi Familia</t>
  </si>
  <si>
    <t>Certificado de Vigencia Folio Nº 72868606, de fecha 15 de noviembre de 2019, del Servicio de Registro Civil e Identificación.</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</si>
  <si>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</si>
  <si>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 xml:space="preserve">Presidenta: Carol Opazo Espinoza, 
Vice – presidente: Leonardo Vásquez Tricot
Secretaria: Ana Rosa Rojas Guevara, 
Tesorera: Francisca Figueroa Gutiérrez, </t>
  </si>
  <si>
    <t>Carol Opazo Espinoza</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</si>
  <si>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</si>
  <si>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</si>
  <si>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</si>
  <si>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</si>
  <si>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</si>
  <si>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</si>
  <si>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</si>
  <si>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</si>
  <si>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</si>
  <si>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</si>
  <si>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</si>
  <si>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</si>
  <si>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</si>
  <si>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Fundación para la Infancia de Coquimbo</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</si>
  <si>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</si>
  <si>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</si>
  <si>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</si>
  <si>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</si>
  <si>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</si>
  <si>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</si>
  <si>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</si>
  <si>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Fundación Cuidarte Chile</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</si>
  <si>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</si>
  <si>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</si>
  <si>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</si>
  <si>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</si>
  <si>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</si>
  <si>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</si>
  <si>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</si>
  <si>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</si>
  <si>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</si>
  <si>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Corporación para la Equidad, el Derecho y la Justicia Social- CEDEJUS</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</si>
  <si>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</si>
  <si>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</si>
  <si>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</si>
  <si>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</si>
  <si>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</si>
  <si>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</si>
  <si>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</si>
  <si>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</si>
  <si>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</si>
  <si>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Don Orione N° 7306</t>
  </si>
  <si>
    <t>Se acompaña certificado financiero, correspondiente al año 2019,aprobado por el  Departamento de Administración y Finanzas.</t>
  </si>
  <si>
    <t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t>
  </si>
  <si>
    <t>10 de diciembre de 2018 al 10 de diciembre de 2020</t>
  </si>
  <si>
    <t>Graciela Haydee Suarez Pérez</t>
  </si>
  <si>
    <t>Camino Las Mariposas, km.7, ciudad de Chillán, Región del Ñuble,</t>
  </si>
  <si>
    <t>Certificado financiero correspondiente al año 2019, aprobado por el  Subdepartamento de Supervisión Financiera Nacional.</t>
  </si>
  <si>
    <t xml:space="preserve">Moneda Nº 812, oficina 1014, Santiago, Región Metropolitana Situación CORONAVIRUS: Calle Santa Isabel, N° 41, departamento 607. Comuna de Santiago, Stgo
</t>
  </si>
  <si>
    <t>Se acompaña Certificado de Antecedentes Financieros correspondiente al año 2019, aporbado por el  Subdepartamento de Supervisión Financiera Nacional.</t>
  </si>
  <si>
    <t xml:space="preserve">Hogar de Cristo N° 3812, comuna de Estación Central, Región Metropolitana
</t>
  </si>
  <si>
    <t xml:space="preserve">Camino del Pastor s/n, comuna de El Quisco
</t>
  </si>
  <si>
    <t>ALDEACARDENAL.DIRECCION@GMAIL.COM</t>
  </si>
  <si>
    <t>Organización No Gubernamental de Desarrollo para las Buenas Prácticas y Desarrollo Comunitario u ONG CAELIS</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</si>
  <si>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</si>
  <si>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</si>
  <si>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</si>
  <si>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</si>
  <si>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</si>
  <si>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</si>
  <si>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</si>
  <si>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</si>
  <si>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</si>
  <si>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</si>
  <si>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</si>
  <si>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</si>
  <si>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Fundación IMSA Creando Lazos</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</si>
  <si>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</si>
  <si>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</si>
  <si>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</si>
  <si>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</si>
  <si>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</si>
  <si>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</si>
  <si>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</si>
  <si>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 xml:space="preserve">Antecedentes financieros correspondientes al año 2019, aprobados por el Subdepartamento de Supervisión Financiera Nacional. </t>
  </si>
  <si>
    <t xml:space="preserve">Velero Helvetien N°21, Brisas de la Ribera, Las Brisas Las Ánimas, Valdivia
</t>
  </si>
  <si>
    <t>16 de octubre de 2019 al 16 de octubre de 2021.</t>
  </si>
  <si>
    <t xml:space="preserve">Avenida O´Higgins N° 1271, Chillan. 
</t>
  </si>
  <si>
    <t xml:space="preserve">Arturo Prat N° 350, Ciudad de Temuco
</t>
  </si>
  <si>
    <t xml:space="preserve">Fono: (45) 2407654
</t>
  </si>
  <si>
    <t xml:space="preserve">Antecedentes financieros correspondientes al año 2019, aprobados por el Subdepartamento de Supervisión Nacional. </t>
  </si>
  <si>
    <t>Fundación Integrando Niños con un Toque de Luz</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</si>
  <si>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</si>
  <si>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</si>
  <si>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</si>
  <si>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</si>
  <si>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</si>
  <si>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</si>
  <si>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 xml:space="preserve">Certificado de Antecedentes financieros, correspondientes al año 2019, aprobados por  USUFI </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</si>
  <si>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</si>
  <si>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</si>
  <si>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</si>
  <si>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</si>
  <si>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</si>
  <si>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</si>
  <si>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</si>
  <si>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 xml:space="preserve">Directorio inicial: 
Presidenta: 
Priscilla Andrea Sabando Zamora, 
Secretaria: 
Diana Carolina Alcon Henríquez, 
Tesorero:
Edwin Antonio Vera Marin, 
Primer Director:
Cecilia Verónica Fuentes Icarte, 
Segundo Director:
Elizabeth Eugenia Taylor Cofre, 
</t>
  </si>
  <si>
    <t>3 AÑOS (MÁXIMO 5 AÑOS)</t>
  </si>
  <si>
    <t>Directorio Inicial: hasta el 15.11.2022 o 2024</t>
  </si>
  <si>
    <t>Presidenta:
Priscilla Andrea Sabando Zamora,</t>
  </si>
  <si>
    <t>Pedro Aguirre Cerda N°1246, Población Maipú oriente</t>
  </si>
  <si>
    <t xml:space="preserve">Arica </t>
  </si>
  <si>
    <t>Cordefam.arica@gmail.com</t>
  </si>
  <si>
    <t xml:space="preserve">Yasna Cancino Rosson
</t>
  </si>
  <si>
    <t xml:space="preserve">cvf.renacer@gmail.com </t>
  </si>
  <si>
    <t xml:space="preserve">Calle Patricio Lynch N° 108, de la ciudad de Linares. </t>
  </si>
  <si>
    <t xml:space="preserve">
Presidente: Luis Felipe Ovalle Valdés, 
VicePresidente: Pablo Andrés Vicuña Tupper, 
Tesorero: Gustavo Favre Dominguez, 
Secretario:Pilar Villarino Herrera
Directores: 
Teresa Izquierdo Walker,  
Isabel Margarita Paul Pérez, 
Alejandro Bezanilla Mena,
</t>
  </si>
  <si>
    <t>25 de abril de 2019 a 25 de abril de 2020.</t>
  </si>
  <si>
    <t xml:space="preserve">Presidente: Jenaro Bahamondes Urrutia, 
Vicepresidente: Pedro Maquehue Caniqueo, 
Secretario: Ricardo Ojeda Cea, 
Tesorero General: Claudio Andrade Agüero, 
Directores:
José Luis Arcos Castillo, 
Javier Gallegos Arteaga, 
Juan Nilian Nilian, </t>
  </si>
  <si>
    <t>04 de enero de 2020</t>
  </si>
  <si>
    <t>Jenaro Segundo Bahamondes Urrutia      Poder especial: Claudio Bhamondes Sobarzo, RUT N 13.322.314-2 (Director Hogar El Alba)</t>
  </si>
  <si>
    <t xml:space="preserve">Se acompaña certificado financiero de la Institución, correspondiente al año 2019, aprobado  por el Sub Departamento de Supervisión Financiera Nacional. </t>
  </si>
  <si>
    <t>Independencia Nº 455, Valdivia, Décima Cuarta Región</t>
  </si>
  <si>
    <t>Corporación para el Fomento del Desarrollo Comunitario, Educativo, Social y Cultural COFEDUC</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</si>
  <si>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</si>
  <si>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</si>
  <si>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</si>
  <si>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</si>
  <si>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</si>
  <si>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</si>
  <si>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</si>
  <si>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Se acompaña certificado financiero , correspondiente al año 2019, APROBADOS del  Sub Departamento de Supervisión Financiera Nacional.</t>
  </si>
  <si>
    <t>Se acompaña antecedentes Financieros correspondiente al año 2019, aprobados por USUFI</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</si>
  <si>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</si>
  <si>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</si>
  <si>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</si>
  <si>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</si>
  <si>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</si>
  <si>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</si>
  <si>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</si>
  <si>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Certificado de antecedentes financieros, correspondientes al año 2018 y 2019 aprobados por el  Sub Departamento de Supervisión Nacional.</t>
  </si>
  <si>
    <t xml:space="preserve">Rvdo. Prbo. Bismarck de Jesús Valle Palacios,  </t>
  </si>
  <si>
    <t xml:space="preserve">Agustinas Nº2874, Santiago.
</t>
  </si>
  <si>
    <t xml:space="preserve">Antecedentes Financiero correspondientes al año 2019, aprobados por el Subdepartamento de Supervisión Financiera Nacional. </t>
  </si>
  <si>
    <t>Se remite Certificado de Antecedentes Financieros correspondientes al año 2019, aprobados por el al Subdepartamento de Supervisión Financiera Nacional</t>
  </si>
  <si>
    <t xml:space="preserve">Certificado de antecedentes financieros, correspondientes al año 2019, aprobados por el Subdepartamento de Supervisión Financiera Nacional. </t>
  </si>
  <si>
    <t xml:space="preserve">Certificado de Antecedentes Financieros, correspondientes al año 2019, aprobados por el  Subdepartamento de Supervisión Financiera Nacional .  </t>
  </si>
  <si>
    <t>Certificado de Vigencia Folio Nº 500288385067, otorgado el 14 de enero de 2020,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</si>
  <si>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</si>
  <si>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</si>
  <si>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</si>
  <si>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</si>
  <si>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</si>
  <si>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Organización No Gubernamental de Desarrollo – ALTA TIERRA</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</si>
  <si>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</si>
  <si>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</si>
  <si>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</si>
  <si>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</si>
  <si>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Presidente: 
Carolina Murgas Reinoso, 
Secretario: 
Álvaro Manterola Lazcano,           
Tesorero
Adrian Alexander Vergara Baygorria, 
1era Directora:
Olga Serey Vidal, 
</t>
  </si>
  <si>
    <t xml:space="preserve">De 03 de febrero de 2020 al 03 de febrero de 2022.
</t>
  </si>
  <si>
    <t>CORPORACIÓN DE DESARROLLO Y EXTENSIÓN SOCIAL CODESS</t>
  </si>
  <si>
    <t>Certificado de Vigencia Folio Nº 500287151601, otorgado el 08 de enero de 2020, del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</si>
  <si>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</si>
  <si>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t>
  </si>
  <si>
    <t>De 05.01.2019 al 05.01.2024</t>
  </si>
  <si>
    <t xml:space="preserve">Augusto Raúl Fernandez Saa
 </t>
  </si>
  <si>
    <t xml:space="preserve">Calle Condell N°1176, oficina 144 comuna de Valparaíso, región de Valparaíso.
</t>
  </si>
  <si>
    <t xml:space="preserve">Teléfono: 984304517
</t>
  </si>
  <si>
    <t xml:space="preserve">
Correo electrónico: codess.valparaiso@gmail</t>
  </si>
  <si>
    <t>Certificado de Vigencia  de personas jurídicas sin fines de lucro folio Nº 500325129654, del 17 de junio de 2020, emitido por SRCeI.</t>
  </si>
  <si>
    <t xml:space="preserve">Presidenta:  Magdalena Toro Montecino 
Representante de la Presidenta y el Directorio: María Alejandra Paulina Ríos Toro, (Coordinadora Institucional)
En la región de Los Lagos: Carlos Eduardo Vargas Rodríguez, 
</t>
  </si>
  <si>
    <t>De 23 de mayo de 2020 al 23 de mayo de 2022.</t>
  </si>
  <si>
    <t>Se acompaña n antecedentes financieros año 2019 aprobado por el  Sub Departamento de Supervisión Financiera Nacional.</t>
  </si>
  <si>
    <t xml:space="preserve">Certificado Financiero correspondiente al año 2019, aprobado por el Subdepartamento de Supervisión Financiera Nacional. </t>
  </si>
  <si>
    <t>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</si>
  <si>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2019, aprobados por el  Subdepartamento de Supervisión  Financiera Nacional.</t>
  </si>
  <si>
    <t xml:space="preserve">Arteaga Alemparte S/N, comuna de Hualpen
</t>
  </si>
  <si>
    <t xml:space="preserve">Barros Arana N° 162, Oficina 101, Concepción, Región del Biobío. 
Teléfonos: 412767056
Celular: +56974305923
</t>
  </si>
  <si>
    <t>Se acompaña certificado financiero correspondiente al año 2019, aprobado por el Subdepartamento de Supervisión Financiera Nacional.</t>
  </si>
  <si>
    <t>Certificado de Vigencia inscripción Nº7421 de fecha 02 de abril de 1997. Folio N° 500328926944, emitido por el Servicio de Registro Civil e Identificación, de fecha 13 de julio de 2020.</t>
  </si>
  <si>
    <t xml:space="preserve">Presidente: Simona de la Barra Cruzat.           
Secretario: Julián Humberto Carrasco Poblete.
Tesorero: Leoncio Toro Araya.
Director Ejecutivo: Rafael Mella Gallegos.
Director: Carlos Javier Contzen Fuentes.
</t>
  </si>
  <si>
    <t xml:space="preserve">Certificado de directorio de persona jurídica sin fines de lucro, donde consta su vigencia, folio Nº 500327212955, de fecha 2 de julio de 2020, del Servicio de Registro Civil e Identificación.
</t>
  </si>
  <si>
    <t>De 15 de mayo de 2020 al 15 de mayo de 2021.</t>
  </si>
  <si>
    <t xml:space="preserve">Arturo Prat N° 9, comuna de San Bernardo, Región  Metropolitana
</t>
  </si>
  <si>
    <t>Se acompaña certificado de antecedentes financieros correspondiente al año 2019, aprobado por el Sub departamento de Supervisión Financeira Nacional</t>
  </si>
  <si>
    <t xml:space="preserve">Se acompaña certificado financiero, correspondiente al año 2019 y balance general año 2019, aprobado por el  Sub Departamento de Supervisión Financiera Nacional. </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</si>
  <si>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</si>
  <si>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</si>
  <si>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2019 pendientes de aprobación por el Sub Departamento de Supervisión Financiera.</t>
  </si>
  <si>
    <t>Fundación para la Infancia inclusivamente</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</si>
  <si>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</si>
  <si>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</si>
  <si>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</si>
  <si>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</si>
  <si>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</si>
  <si>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</si>
  <si>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</si>
  <si>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</si>
  <si>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</si>
  <si>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</si>
  <si>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Certificado de Vigencia Folio Nº 500295784984, otorgado el 10 de febrero de 2020, del Servicio de Registro Civil e Identificación.</t>
  </si>
  <si>
    <t>Avenida Bulnes N°317 oficina 511, comuna de Santiago, región Metropolitana.
T</t>
  </si>
  <si>
    <t xml:space="preserve">teléfono: 224367000
</t>
  </si>
  <si>
    <t>Correo electrónico: ftrabajoconsentido@gmail.com</t>
  </si>
  <si>
    <t xml:space="preserve">Presidente: 
Jorge Osvaldo Ormeño Fuenzalida
Secretaria:
Maria Luisa España L´Feubre 
Tesorero:
Mauricio Anibal Mateluna Rodríguez
</t>
  </si>
  <si>
    <t>Del 17.09.2019 al 17.09.2024</t>
  </si>
  <si>
    <t xml:space="preserve">Jorge Osvaldo Ormeño Fuenzalida
 </t>
  </si>
  <si>
    <t xml:space="preserve">Se acompaña Certificado Financiero, correspondiente al año 2019, aprobado por el Sub Depto. de Supervisión Financiera Nacional.
</t>
  </si>
  <si>
    <t>Certificado de Vigencia, folio 500334276815, de fecha 29 de julio de 2020,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</si>
  <si>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t>
  </si>
  <si>
    <t xml:space="preserve">Presidente: 
Guillermo Alfonso Montecinos Rojas    
Poder especial: 
Evelyn Paola Garrote Jirón
</t>
  </si>
  <si>
    <t>18 de mayo de 2020 al 18 de mayo de 2021</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</si>
  <si>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</si>
  <si>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</si>
  <si>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</si>
  <si>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acompaña certificado financiero correspondiente al año 2019 aprobado por el Subdepartamento de Supervisión Financiera Nacional</t>
  </si>
  <si>
    <t xml:space="preserve">Se acompaña certificado de antecedentes financieros, correspondiente al 2019, aprobado por el  Subdepartamento de Supervisión Financiera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</si>
  <si>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</si>
  <si>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</si>
  <si>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 xml:space="preserve">Certificado de antecedentes financieros correspondientes al año 2019, aprobados por el  Subdepartamento de Supervisión Financiera Nacional.
</t>
  </si>
  <si>
    <t>Se acompaña Certificado de la Institución, correspondiente a antecedentes financieros del año 2019, raprobados por  USUFI</t>
  </si>
  <si>
    <t xml:space="preserve">Certificado de Vigencia folio Nº 500333714487, emitido el 27 de julio del 2020,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</si>
  <si>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t>
  </si>
  <si>
    <t>(56) 2 5315700</t>
  </si>
  <si>
    <t xml:space="preserve">Certificado de Vigencia Folio Nº 500334237413, de 28 de julio de 2020, otorgado por el Servicio de Registro Civil e Identificación.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</si>
  <si>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</si>
  <si>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</si>
  <si>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</si>
  <si>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</si>
  <si>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</si>
  <si>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Certificado de vigencia, folio Nº50330996275, de 21 de julio de 2020, del Servicio de Registro Civil e Identificación. </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</si>
  <si>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</si>
  <si>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</si>
  <si>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</si>
  <si>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</si>
  <si>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</si>
  <si>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</si>
  <si>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</si>
  <si>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</si>
  <si>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</si>
  <si>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</si>
  <si>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</si>
  <si>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</si>
  <si>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Certificado de antecedentes financieros correspondientes al año 2019, aprobado por el Subdepartamento de Supervisión Financiera Nacional. (ante notario público)</t>
  </si>
  <si>
    <t xml:space="preserve">Certificado de vigencia, folio Nº500337772697, de 04 de agosto de 2020, del Servicio de Registro Civil e Identificación. 
</t>
  </si>
  <si>
    <t xml:space="preserve">Certificado de Vigencia, folio Nº 500339247039, emitido con fecha 06 de agosto de 2020, por el Servicio de Registro Civil e Identificación.
</t>
  </si>
  <si>
    <t xml:space="preserve">Marina de Gaete Nº 755, comuna de Santiago, Región Metropolitana.
</t>
  </si>
  <si>
    <t>222150200 
+56971407762</t>
  </si>
  <si>
    <t>Presidente:   
Juan Eduardo Parry Mobarec
Vicepresidente:
Daniela Yáñez Meneses
Tesorero:
Rodrigo Sepúlveda Prado
Secretaria:
Alicia Ibarra Medina,
Directoras/es:
Carlos Cifuentes Fernández
María Cristina Concha Wagenknecht
María Eliana Sandoval Díaz</t>
  </si>
  <si>
    <t>01 de julio de 2020.</t>
  </si>
  <si>
    <t xml:space="preserve">Certificado de vigencia de persona jurídica sin fines de lucro, folio Nº 500334460905, de fecha 28 de julio de 2020, del Servicio de Registro Civil e Identificación.
</t>
  </si>
  <si>
    <t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t>
  </si>
  <si>
    <t xml:space="preserve">Certificado de Vigencia, folio Nº 500339423833, de fecha 7 de agosto del 2020, del Servicio del Registro Civil e Identificación.
</t>
  </si>
  <si>
    <t xml:space="preserve">Presidente: 
Jonatan Miguel Fuentealba Egnem.
Secretaria
Esteyse Tamara Villarroel Bernales
Tesorero:
Jacqueline Andrea Ortiz Flores             </t>
  </si>
  <si>
    <t>De 14 de diciembre de 2017 al 14 de diciembre de 2020</t>
  </si>
  <si>
    <t xml:space="preserve">Se acompaña certificado financiero de fecha 31 de enero, correspondiente al año 2019, pendiente de aprobación por el Sub Departamento de Supervisión Financiera Nacional.
</t>
  </si>
  <si>
    <t>Corporación de Desarrollo para Niños en Riesgo Social o Corporación Hogar San Vicente de Lo Barnechea</t>
  </si>
  <si>
    <t>Certificado de vigencia Folio N° 500335404904, de 30 de julio de 2020, emitido por el Servicio de Registro Civil e Identificación</t>
  </si>
  <si>
    <t>Presidenta: 
Beatriz Contreras Varela, 
Vice presidenta: 
María Olga Elías Aboid,  
Secretario:
Felipe Cisternas Pérez,
Tesorera:
Carmen Luz Contreras Varela,
Directora:
Carolina Bassignana Ravinet,
Certificado de persona jurídica Folio N° 500335405860, de 30 de julio de 2020, emitido por el Servicio de Registro Civil e Identificación.</t>
  </si>
  <si>
    <t>Presidenta: 
Beatriz Contreras Varela,</t>
  </si>
  <si>
    <t>19 de junio de 2019 al 19 de junio de 2021.</t>
  </si>
  <si>
    <t xml:space="preserve">229552873-994346921 </t>
  </si>
  <si>
    <t xml:space="preserve"> administracion@hogarsanvicente.cl</t>
  </si>
  <si>
    <t xml:space="preserve">Certificado de vigencia Folio N° 500339321087, de 06 de agosto de 2020,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</si>
  <si>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t>
  </si>
  <si>
    <t xml:space="preserve">Presidenta: Claudia Christa Bartelsman Koke
en caso de ausencia o impedimento Vicepresidenta:Ana Inés Siegmund González
</t>
  </si>
  <si>
    <t>E mail: residenciaahora@gmail.com                    Presidenta y Representante legal: Claudia Bartelsman, Correo-e: claubartelsman@gmail.com
Secretaria: Erika Gesche, correo-e: erikagesche@gmail.com</t>
  </si>
  <si>
    <t>Fono 632-411511                   
Presidenta y Representante legal: Claudia Bartelsman, fono: 956983121. 
Secretaria: Erika Gesche, fono: 632213306</t>
  </si>
  <si>
    <t xml:space="preserve">Eva Lidia Aburto Gajardo
</t>
  </si>
  <si>
    <t xml:space="preserve">opdtiltil@gmail.com
</t>
  </si>
  <si>
    <t xml:space="preserve">Fono: 976960915- 977903144
</t>
  </si>
  <si>
    <t>Certificado de Vigencia Folio Nº 500339221710, emitido el 6 de agosto de 2020, del Servicio de Registro Civil e Identificación.</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</si>
  <si>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</si>
  <si>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</si>
  <si>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</si>
  <si>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</si>
  <si>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</si>
  <si>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</si>
  <si>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</si>
  <si>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</si>
  <si>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</si>
  <si>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</si>
  <si>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</si>
  <si>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</si>
  <si>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</si>
  <si>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</si>
  <si>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</si>
  <si>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Certificado de Vigencia, folio Nº 500328536297, de 10 de julio de 2020, del Servicio de Registro Civil e Identificación</t>
  </si>
  <si>
    <t>15-02-2019 a 15.02.22</t>
  </si>
  <si>
    <t>Se acompaña certificado financiero correspondiente al 2019 aprobado por el Subdepartamento de Supervisión Financiera</t>
  </si>
  <si>
    <t xml:space="preserve">Certificado de antecedentes financieros correspondientes al año 2019, aprobados por el Subdepartamento de Supervisión Financiera.
</t>
  </si>
  <si>
    <t>Certificado de Vigencia, folio Nº 500340924657, emitido por el Servicio de Registro Civil e Identificación, con fecha 17 de agosto de 2020.</t>
  </si>
  <si>
    <t>Fono 228120757 – 228115687</t>
  </si>
  <si>
    <t>aldeamisamigos@yahoo.es</t>
  </si>
  <si>
    <t>El 09 de marzo de 2019, según Certificado de Directorio de Persona Jurídica Sin Fines de Lucro, Folio N° 500340924676, emitido por el Servicio de Registro Civil de Identificación, de fecha 17 de agosto de 2020.</t>
  </si>
  <si>
    <t xml:space="preserve">Certificado de vigencia, folio Nº 500341128041, de fecha 18 de agosto de 2020, del Servicio de Registro Civil e Identificación.
</t>
  </si>
  <si>
    <t>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t>
  </si>
  <si>
    <t>Certificado de Vigencia Folio Nº 500340370367, emitido con fecha 13 de agosto de 2020, por parte del  Servicio de Registro Civil e Identificación.</t>
  </si>
  <si>
    <t>Se acompaña certificado financiero, sin fecha, correspondiente al año 2019 aprobado por el  Sub Departamento de Supervisión Financiera Nacional.</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</si>
  <si>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</si>
  <si>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</si>
  <si>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</si>
  <si>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</si>
  <si>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</si>
  <si>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</si>
  <si>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</si>
  <si>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Se acompaña certificado financiero correspondiente al año 2019 aprobado por el  Sub Departamento de Supervisión Financiera Nacional. </t>
  </si>
  <si>
    <t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t>
  </si>
  <si>
    <t>Certificado financiero firmado ante notario público correspondiente al año 2019 y balance general consolidado al 31 de diciembre de 2019, aprobado por el Subdepartamento de Supervisión Financiera Nacional.</t>
  </si>
  <si>
    <t xml:space="preserve">Se acompaña Certificado Financiero correspondiente al año 2019 aprobado por el Sub Departamento de Supervisión Financiera Nacional.
</t>
  </si>
  <si>
    <t>Se acompaña Certificado de antecedentes financieros año 2019 aprobados por el  Sub Departamento Supevrisión Financiera Nacional.</t>
  </si>
  <si>
    <t>Se acompaña el certificado financiero correspondiente al  año 2019  autorizado ante notario y balance general año 2019 aprobado por  USUFI</t>
  </si>
  <si>
    <t xml:space="preserve">Certificado de Directorio de Persona Jurídica sin fines de Lucro Nº de Folio 500340274468, de 12 de agosto del 2020,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</si>
  <si>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t>
  </si>
  <si>
    <t xml:space="preserve">
Se acompaña Certificado de Vigencia Nº 06/2100, de 11 de agosto del 2020, de la Jefa de División de Educación Superior, del Ministerio de Educación.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</si>
  <si>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</si>
  <si>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</si>
  <si>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30-3-2020 hasta el 30-3-2022</t>
  </si>
  <si>
    <t xml:space="preserve">Certificado de Vigencia Folio Nº 500340987280, de fecha 17 de agosto de 2020, del Servicio de Registro Civil e Identificación.
</t>
  </si>
  <si>
    <t>Presidenta: 
Andrea Higuera López
Secretario: 
César Olavarría Hueitao
Tesorero:
Jessica Fariña Gallardo. 
Se acompaña Certificado de Directorio Folio Nº 500340987573, de fecha 17 de agosto de 2020, del Servicio de Registro Civil e Identificación</t>
  </si>
  <si>
    <t>19-07-2019 al 19-07-2021</t>
  </si>
  <si>
    <t xml:space="preserve">Pbro. Juan Carlos Hernandez Mansilla, 
</t>
  </si>
  <si>
    <t xml:space="preserve">
Certificado financiero correspondiente al año 2019, aprobado  por el Sub Departamento de Supervisión Nacional de SENAME.
</t>
  </si>
  <si>
    <t>Certificado Financiero 2019 APROBADO  por el Subdepartamento de Supervisión financiera.</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</si>
  <si>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</si>
  <si>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</si>
  <si>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</si>
  <si>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Se acompaña certificado financiero correspondiente al año 2019, aprobado por el Subdepartamento de Supervisión Financiera Nacional</t>
  </si>
  <si>
    <t>Se acompaña certificado financiero correspondiente al año 2019, aprobado por parte del Subdepartamento de Supervisión Financiera Nacional.</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</si>
  <si>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</si>
  <si>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</si>
  <si>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</si>
  <si>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OCF Centro de Formación, Capacitación y Servicios Comunitarios Casa de la Mujer Pobladora de Huamachuco </t>
  </si>
  <si>
    <t xml:space="preserve">Se acompaña balance general año 2019, aprobado por el Sub Departamento de Supervisión Financiera Nacional.
</t>
  </si>
  <si>
    <t xml:space="preserve">Certificado de vigencia de persona jurídica sin fines de lucro, folio Nº 500340076446, de fecha 11 de agosto de 2020, del Servicio de Registro Civil e Identificación.
</t>
  </si>
  <si>
    <t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</si>
  <si>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</si>
  <si>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</si>
  <si>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</si>
  <si>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</si>
  <si>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</si>
  <si>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Antecedentes financieros correspondientes al año 2019 aprobados por el Sub Departamento de Supervisión Financiera</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</si>
  <si>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</si>
  <si>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</si>
  <si>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</si>
  <si>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</si>
  <si>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</si>
  <si>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</si>
  <si>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</si>
  <si>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Certificado de Vigencia Folio Nº 500342397975, emitido por el Servicio de Registro Civil e Identificación con fecha 25 de agosto de 2020.</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</si>
  <si>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</si>
  <si>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</si>
  <si>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</si>
  <si>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</si>
  <si>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</si>
  <si>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</si>
  <si>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</si>
  <si>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</si>
  <si>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</si>
  <si>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</si>
  <si>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</si>
  <si>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</si>
  <si>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</si>
  <si>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</si>
  <si>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</si>
  <si>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</si>
  <si>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</si>
  <si>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 xml:space="preserve">Certificado de Vigencia de Persona Jurídica sin Fines de Lucro, emitido por el SRCEI, de fecha 13 de agosto de 2020
</t>
  </si>
  <si>
    <t>admcongllayllay@yahoo.es</t>
  </si>
  <si>
    <t>Antecedentes financieros correspondientes al año 2019, aprobado por Supervisión Financiera Nacional.</t>
  </si>
  <si>
    <t xml:space="preserve">Certificado de Vigencia de Persona Jurídica sin Fines de Lucro, Folio N° 500334359687, emitido con fecha 28 de julio de 2020, por el Servicio de Registro Civil e Identificación. </t>
  </si>
  <si>
    <t>Presidente: 
Aldo Arely Muñoz Perrin, 
MMandato General de Administración y Facultades:
Rodrigo Cárcamo Morales, 
Diego Trincado Araya</t>
  </si>
  <si>
    <t xml:space="preserve">Certificado de Vigencia SOC/148/20, de fecha 27 de agosto de 2020, del Obispado de Copiapó.
</t>
  </si>
  <si>
    <t>Antecedentes financieros correspondientes al año 2019, aprobados por el Subdepartamento de Supervisión Financiera.</t>
  </si>
  <si>
    <t xml:space="preserve">P. Claudio Cartes Andrades     1/7/2019- 30/6/2021.
Marcela Allue Nualart              1/6/2019- 31/5/2021.
David Albornoz Pavisic            1/6/2020- 31/5/2022.
Beatrice Ávalos Davidson        4/5/2020- 31/5/2022.      
Sor Fanny Dobronic                4/5/2020- 31/5/2022.                     
Mauricio Besio Rollero             4/5/2020- 31/5/2022.              </t>
  </si>
  <si>
    <t>Certificado de Vigencia Folio 500341143575, otorgado el 18 de agosto del 2020, del Servicio de Registro Civil e Identificación.</t>
  </si>
  <si>
    <t>Certificado de Vigencia Folio Nº 500339807539, de 10 de agosto de 2020, del Servicio de Registro Civil e Identificación.</t>
  </si>
  <si>
    <t>Certificado de vigencia de persona jurídica sin fines de lucro folio 500341777617, emitido por el Servicio de Registro Civil e Identificación, con fecha 21 de agosto de 2020.</t>
  </si>
  <si>
    <t>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t>
  </si>
  <si>
    <t xml:space="preserve">28 de agosto de 2018 al 28 de agosto de 2021.
</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</si>
  <si>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</si>
  <si>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</si>
  <si>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</si>
  <si>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</si>
  <si>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Se acompaña balance general del año 2019 y certificado financiero año 2019, firmado ante notario público, aprobado por el Sub Departamento de Supervisión Financiera Nacional</t>
  </si>
  <si>
    <t>Antecedentes financieros correspondientes al año 2019, aprobados  por el Sub Depto de Supervisión Financiera Nacional.</t>
  </si>
  <si>
    <t>illapel@episcopado.cl</t>
  </si>
  <si>
    <t>Certificado de Vigencia Nº 06/1656, de 26 de junio del 2020, de la Unidad de Registro Institucional de la Subsecretaria de Educación Superior.</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</si>
  <si>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</si>
  <si>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</si>
  <si>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</si>
  <si>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</si>
  <si>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</si>
  <si>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</si>
  <si>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</si>
  <si>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</si>
  <si>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</si>
  <si>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</si>
  <si>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Certificado de Vigencia Folio Nº 500342396545, de 25 de agosto de 2020, del Servicio de Registro Civil e Identificación.</t>
  </si>
  <si>
    <t xml:space="preserve">direccion@chilederechos.cl </t>
  </si>
  <si>
    <t xml:space="preserve">22724279
</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</si>
  <si>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</si>
  <si>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</si>
  <si>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RAÚL ALEXIS SUAZO MARDONES
</t>
  </si>
  <si>
    <t xml:space="preserve">cpaiva@interior.gob.cl
rsuazo@interior.gob.cl
Hojeda@interior.gob.cl
</t>
  </si>
  <si>
    <t xml:space="preserve">Fono      : 61-2410061
Fono Fax: 61-2414206
</t>
  </si>
  <si>
    <t>Se acompañan antecedentes financieros correspondientes al año 2019, aprobados por el Departamento de Administración y Finanzas del SENAME.</t>
  </si>
  <si>
    <t>Se  acompaña certificado de antecedentes financieros correspondiente al año 2019, aprobado por el Subdepartamento de Supervisión Financiera Nacional.</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</si>
  <si>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</si>
  <si>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Certificado de Antecedentes Financieros correspondiente al año 2019, aprobados por el Subdepartamento de Supervisión Financiera Nacional.</t>
  </si>
  <si>
    <t xml:space="preserve"> Certificado de Vigencia Folio Nº500342113321, de fecha 24 de agosto de 2020, del Servicio de Registro Civil e Identificación.</t>
  </si>
  <si>
    <t>Calle Benavente N° 820, Comuna de Puerto Montt, Región de los Lagos</t>
  </si>
  <si>
    <t>(41) 3184949</t>
  </si>
  <si>
    <t>Yonatan.bustamante@ongcoincide.cl; contabilidad@ongcoincide.cl</t>
  </si>
  <si>
    <t>Antecedentes Financieros del año 2019, aprobados por Supervisión Financiera.</t>
  </si>
  <si>
    <t>Se acompañan antecedentes financieros del 2019, aprobados por Supervisión Financiera.</t>
  </si>
  <si>
    <t xml:space="preserve">Certificado de antecedentes financieros correspondientes al año 2019, aprobados por el Sub Departamento de Supervisión Financiera .
</t>
  </si>
  <si>
    <t>Fundación de Beneficencia de los Sagrados Corazones  SSCC</t>
  </si>
  <si>
    <t>Certificado de Vigencia Folio Nº 500343745057, emitido por el Servicio de Registro Civil e Identificación, con fecha 02 de septiembre de 2020.</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</si>
  <si>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</si>
  <si>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</si>
  <si>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 xml:space="preserve">Certificado Financiero al año 2019, aprobado por parte del Subdepartamento de Supervisión Financiera de SENAME, en conformidad a Memorándum 122, de 27 de agosto de 2020
</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</si>
  <si>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</si>
  <si>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</si>
  <si>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</si>
  <si>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Se acompaña Certificado de Vigencia Folio 500342591781, de fecha 26 de agosto de 2020, del SRCEI
</t>
  </si>
  <si>
    <t xml:space="preserve">info@grada.cl  onggrada@gmail.com </t>
  </si>
  <si>
    <t xml:space="preserve">Se acompaña Certificado Financiero al año 2019, el cual es aprobado por USUFI con fecha 3 de septiembre de 2020. Se hace presente que éste no ha sido autorizado ante notario. 
</t>
  </si>
  <si>
    <t>Certificado de Vigencia de Persona Jurídica sin Fines de Lucro Nº de Folio 500340376225, de 13 de agosto de 2020, del Servicio de Registro Civil e Identificación</t>
  </si>
  <si>
    <t xml:space="preserve">11 Norte 967, Viña del Mar. Quinta Región </t>
  </si>
  <si>
    <t>Fono: +56 (32) 2881777
Fono Director Ejecutivo Sr. Iván Zamora Zapata: 92401822
Fono Secretaria. Srta. Patricia Nanjari Valenzuela: 92541986</t>
  </si>
  <si>
    <t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t>
  </si>
  <si>
    <t>Se acompaña certificado de antecedentes financieros correspondientes al año 2019, aprobados por parte de USUFI.</t>
  </si>
  <si>
    <t xml:space="preserve">Certificado de vigencia de Persona Jurídica sin fines de lucro, Folio N° 500343749201, de 2 de septiembre del 20º20, del Servicio de Registro Civil e Identificación.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</si>
  <si>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</si>
  <si>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</si>
  <si>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</si>
  <si>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</si>
  <si>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</si>
  <si>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</si>
  <si>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Se acompaña certificado financiero correspondiente al año 2019, aprobados por el Subdepartamento de Supervisión Financiera.</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</si>
  <si>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</si>
  <si>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</si>
  <si>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</si>
  <si>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</si>
  <si>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</si>
  <si>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Certificado de Vigencia Folio Nº 500343573169, de  fecha 01 de septiembre de 2020, del Servicio de Registro Civil e Identificación.</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</si>
  <si>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</si>
  <si>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</si>
  <si>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</si>
  <si>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</si>
  <si>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</si>
  <si>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</si>
  <si>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</si>
  <si>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 xml:space="preserve">Certificado de Vigencia Folio Nº 500340494180, de fecha 13 de agosto de 2020, del Servicio de Registro Civil. </t>
  </si>
  <si>
    <t>Certificado de antecedente financiero año 2019, aprobado por parte del Sub Departamento de Supervisión Financiera Nacional.</t>
  </si>
  <si>
    <t>Certificado del Arzobispado de Santiago C/707/2018, de 1 de junio de 2020, emitido por doña Marcela Arriaza Morales, Notaria del Arzobispado de Santiago</t>
  </si>
  <si>
    <t>3 años, hasta el 24 de septiembre de 2022.</t>
  </si>
  <si>
    <t xml:space="preserve">Certificado de Vigencia, Folio Nº 78788740, emitido con fecha 18 de agosto de 2020, por el Servicio de Registro Civil e Identificación.
</t>
  </si>
  <si>
    <t xml:space="preserve">Avenida O`Higgins Nº 1541, Chillan, Región del Ñuble
</t>
  </si>
  <si>
    <t xml:space="preserve">042-2223675.
979928331.
985603549.
</t>
  </si>
  <si>
    <t>Hogaresperanza1_2@hotmail.com
jldelpino@gmail.com
edecia_vilches@hotmail.com</t>
  </si>
  <si>
    <t xml:space="preserve">
Rodrigo Dominguez Wagner,   Poder: Soraya Marcela Hernández Lemus, RUT N° 12.882.805-7
</t>
  </si>
  <si>
    <t>Se acompaña Certificado Financiero del año 2019, aprobadon por el Subdepartamento de Supervisión financiera Nacional.</t>
  </si>
  <si>
    <t xml:space="preserve">Certificado de antecedentes financieros, correspondientes al año 2019, APROBADOS por Subdepartamento de Supervisión Financiera Nacional para su actualización.
</t>
  </si>
  <si>
    <t xml:space="preserve"> 41-2106-850
</t>
  </si>
  <si>
    <t>Se acompaña certificado de antecedentes financieros correspondiente al año 2019, aprobados por Sub Depto. Supervisión Financiera Nacional</t>
  </si>
  <si>
    <t>Se acompaña Certificado Financiero año 2019, aprobados por Subdepartamento de Supervisión Financiera Nacional.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</si>
  <si>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t>
  </si>
  <si>
    <t>Certificado de Vigencia de persona jurídica sin fines de lucro folio N° 500343021845, de fecha 28 de agosto de 2020,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</si>
  <si>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500343021927, de fecha 28 de agosto de 2020,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</si>
  <si>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</si>
  <si>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</si>
  <si>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</si>
  <si>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Certificado de Vigencia de persona jurídica sin fines de lucro Folio N° 500345686181, emitido con fecha 14 de septiembre de 2020, del Servicio de Registro Civil e Identificación. </t>
  </si>
  <si>
    <t xml:space="preserve">José Pedro Silva Prado, 
Edmundo Crespo Pisano,
</t>
  </si>
  <si>
    <t>Antecedentes Financieros correspondientes al año 2019, aprobados por el Sub Departamento de Supervisión Financiera Nacional</t>
  </si>
  <si>
    <t>Inicia el 01-09-2020</t>
  </si>
  <si>
    <t xml:space="preserve">Certificado de Vigencia de Persona Jurídica sin Fines de Lucro, Folio N° 500344517569, emitido por el Servicio de Registro Civil e Identificación, con fecha 07 de septiembre de 2020.
</t>
  </si>
  <si>
    <t xml:space="preserve">Avenida Andrés Bello N°2867, piso 20, Comuna de Las Condes, Región Metropolitana.                                                                                                                                                                                                                                                        </t>
  </si>
  <si>
    <t xml:space="preserve">Según lo establecido en Certificado de Vigencia de Persona Jurídica sin Fines de Lucro, de fecha 28 de agosto de 2020, Folio 500343001819, emitido por el SRCEI.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</si>
  <si>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</si>
  <si>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</si>
  <si>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
Certificado Financiero al año 2019, suscrito ante notario por doña Elsa Sara Avalos Urtubia, Representante Legal, aprobado por USUFI con fecha 21 de septiembre de 2020.</t>
  </si>
  <si>
    <t xml:space="preserve">
Se remite Certificado de antecedentes financieros del año 2019, que no esta autorizado ante notario público aprobado por el Subdepartamento de Supervisión Nacional.
</t>
  </si>
  <si>
    <t>Antecedentes Financieros correspondientes al año 2019, aprobado por el Sub Departamento Supervisión Financiera Nacional.</t>
  </si>
  <si>
    <t xml:space="preserve">Certificado de Vigencia de Persona Jurídica sin Fines de Lucro, emitido por el SRCEI, de fecha 2 de septiembre de 2020, folio 500343725819
</t>
  </si>
  <si>
    <t>Ortiz de Rosas N° 395, Oficina N° 23 A, comuna de Quirihue, Provincia de Ñuble, Décimo Sexta Región.</t>
  </si>
  <si>
    <t xml:space="preserve">corpelconquistador@gmail.com
corpelconquistador@yahoo.es </t>
  </si>
  <si>
    <t>96456966-7498981</t>
  </si>
  <si>
    <t>Certificado de Antecedentes Financieros correspondiente al año 2019, aprobados por el Subdepartamento de Supervisión Nacional.</t>
  </si>
  <si>
    <t>De 12 de abril de 2019 a 12 de abril de 2021.</t>
  </si>
  <si>
    <t xml:space="preserve">Certificado de Vigencia, folio Nº 500341168221, de 18 de agosto de 2020, del Servicio de Registro Civil e Identificación.
</t>
  </si>
  <si>
    <t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t>
  </si>
  <si>
    <t>14 de marzo de 2020 al 14 de marzo de 2023.</t>
  </si>
  <si>
    <t xml:space="preserve">Presidente: Pastor Carlos Iván Flores Hernández </t>
  </si>
  <si>
    <t>Se acompañan antecedentes Financieros correspondientes al año 2019, aprobados por el Subdepartamento de  Supervisión Financiera Nacional.</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</si>
  <si>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</si>
  <si>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</si>
  <si>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</si>
  <si>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</si>
  <si>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</si>
  <si>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</si>
  <si>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</si>
  <si>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</si>
  <si>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</si>
  <si>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gonzalo.rebolledo@cmcerronavia.cl</t>
  </si>
  <si>
    <t>Se acompaña Certificado financiero de la Institución año 2019, aprobado por el Sub Departamento de Supervisión Financiera Nacional.</t>
  </si>
  <si>
    <t xml:space="preserve">Presidente: Mauro Elías Tamayo Rozas, 
Secretario General: Marcelo Antonio Torres Ferrari,                      
</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</si>
  <si>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</si>
  <si>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</si>
  <si>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</si>
  <si>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</si>
  <si>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Antecedentes financieros correspondientes al año 2019, aprobados por el Sub Departamento de Suprevisión Financiera Nacional. (acompaña certificado firmado ante notario público)</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</si>
  <si>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</si>
  <si>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</si>
  <si>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antecedentes financieros del año 2019, aprobados por el Subdepartamento de Supervisión Financiera Nacional.</t>
  </si>
  <si>
    <t>Se acompañan antecedentes financieros correspondientes al año 2019, aprobados por el Subdepartamento de Supervisión Nacional.</t>
  </si>
  <si>
    <t>Certificado Financiero, correspondiente al año 2019, aprobado por el Sub Departamento de Supervisión Financiera Nacional.</t>
  </si>
  <si>
    <t>Antecedentes financieros correspondientes al año 2019, aprobados por el Sub Depto de Supervisión Financiera Nacional.</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</si>
  <si>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</si>
  <si>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</si>
  <si>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</si>
  <si>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</si>
  <si>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</si>
  <si>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</si>
  <si>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 xml:space="preserve">Fundación Marista por la Solidaridad Gesta </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</si>
  <si>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</si>
  <si>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</si>
  <si>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Certificado de Vigencia de persona jurídica sin fin de lucro folio Nº 500313724095, de fecha 26 de abril de 2020, emitido por el Servicio de Registro Civil e Identificación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</si>
  <si>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</si>
  <si>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</si>
  <si>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</si>
  <si>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</si>
  <si>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</si>
  <si>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</si>
  <si>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</si>
  <si>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2019, aprobados por Supervisión Financiera. </t>
  </si>
  <si>
    <t>Recepción de antecedentes financieros del año 2019, aprobados por elSubdepartamento de Supervisión Financiera Nacional.</t>
  </si>
  <si>
    <t xml:space="preserve">Gonzalo Espina Peruyero 
Mandato Especial: Elena Velasco Estero, 
</t>
  </si>
  <si>
    <t>valdivia@episcopado.cl</t>
  </si>
  <si>
    <t>Corporación de Desarrollo Social de la Asociación Cristiana de Jóvenes de Santiago. (ACJ de Santiago)</t>
  </si>
  <si>
    <t>Certificado de vigencia Folio Nº 500347784174, de fecha 28 de septiembre de 2020, emitido por el Servicio de Registro Civil e Identificación.</t>
  </si>
  <si>
    <t>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</si>
  <si>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</si>
  <si>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</si>
  <si>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</si>
  <si>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</si>
  <si>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</si>
  <si>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</si>
  <si>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 xml:space="preserve">Certificado de directorio de persona jurídica, folio N° 500342804846, de fecha 27 de agosto de 2020, emitido por el Servicio de Registro Civil e Identificación. </t>
  </si>
  <si>
    <t>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t>
  </si>
  <si>
    <t>4 años, según certificado de directorio de persona jurídica, folio N° 500342804846, de fecha 27 de agosto de 2020, emitido por el Servicio de Registro Civil e Identificación</t>
  </si>
  <si>
    <t>12-12-2016 al 12-12-2020, según certificado de directorio de persona jurídica, folio N° 500342804846, de fecha 27 de agosto de 2020, emitido por el Servicio de Registro Civil e Identificación</t>
  </si>
  <si>
    <t xml:space="preserve">Jorge Steffens Sanhueza,                                           Erica Marianela Ponce Figueroa, </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</si>
  <si>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</si>
  <si>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</si>
  <si>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</si>
  <si>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 xml:space="preserve">Se acompaña certificado de antecedentes financieros, correspondiente al año 2019 aprobados por el Sub Departamento de Supervisión Financiera Nacional. </t>
  </si>
  <si>
    <t xml:space="preserve">Certificado de Vigencia folio Nº 500348195324, de fecha 30 de septiembre de 2020, emitido por el Servicio de Registro Civil e Identificación. </t>
  </si>
  <si>
    <t>10 de julio de 2017, según Certificado de directorio de persona jurídica, folio Nº 500348005479, de fecha 29 de septiembre de 2020, emitido por el Servicio de Registro Civil e Identificación</t>
  </si>
  <si>
    <t>Teléfono:  984991231.</t>
  </si>
  <si>
    <t>lisette@fundacionmariadelaluz.cl 
gerente@fmdl.cl</t>
  </si>
  <si>
    <t>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t>
  </si>
  <si>
    <t>Certificado de Vigencia de Persona Jurídica sin fines de lucro, del Servicio de Registro Civil e Identificación, Folio Nº 5003403731645, de fecha 13 de agosto de 2020.</t>
  </si>
  <si>
    <t xml:space="preserve">Condell N° 1176, Piso 14, Departamento N° 144, Comuna de Valparaíso, Región de Valparaíso
</t>
  </si>
  <si>
    <t>32-2239757</t>
  </si>
  <si>
    <t>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t>
  </si>
  <si>
    <t xml:space="preserve">(20 de marzo de 2019-20 de marzo de 2021)
</t>
  </si>
  <si>
    <t>Se acompaña Certificado Financiero año 2019, aprobado por el Subdepartamento de Supervisión Financiera Nacional.</t>
  </si>
  <si>
    <t>Se acompaña Certificado financiero firmado ante notario público, correspondiente al año 2019, aprobado por el  Subdepartamento de Supervisión Financiera Nacional.</t>
  </si>
  <si>
    <t>Se acompaña certificado financiero correspondiente al año 2019, aprobado por el Sub Departamento de Supervisión Financiera Nacional</t>
  </si>
  <si>
    <t>FUNDACIÓN PROACOGIDA</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</si>
  <si>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</si>
  <si>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</si>
  <si>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</si>
  <si>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</si>
  <si>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</si>
  <si>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</si>
  <si>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</si>
  <si>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</si>
  <si>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</si>
  <si>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</si>
  <si>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Se acompaña Certificado de Vigencia Folio 500349030955, de fecha 06 de octubre de 2020, del SRCEI</t>
  </si>
  <si>
    <t xml:space="preserve">Presidente: Rossana Janet Grez Mauna,         
Secretario: Fernando Humberto Valdés Cornejo, 
Tesorero: Viviana Andrea Quilodrán Acuña,           
</t>
  </si>
  <si>
    <t>Durarán cinco años en sus cargos.</t>
  </si>
  <si>
    <t>De 26 de noviembre de 2019, directorio inicial que aún se encuentra vigente.</t>
  </si>
  <si>
    <t xml:space="preserve">Presidente: Rossana Janet Grez Mauna         
</t>
  </si>
  <si>
    <t>Fono 56-934436879</t>
  </si>
  <si>
    <t>Se acompaña Certificado Financiero al año 2019, el cual es aprobado por USUFI con fecha 23 de junio de 2020</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</si>
  <si>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</si>
  <si>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</si>
  <si>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</si>
  <si>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Antecedentes financieros correspondientes al año 2019, aprobados por el Sub Depto de Supervisión Financiera Nacional</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</si>
  <si>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</si>
  <si>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</si>
  <si>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</si>
  <si>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</si>
  <si>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</si>
  <si>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</si>
  <si>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</si>
  <si>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</si>
  <si>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</si>
  <si>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</si>
  <si>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</si>
  <si>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Fundación CAPTIVA</t>
  </si>
  <si>
    <t>Ir en ayuda de todas las personas que han sufrido vulneraciones y problemas tales como, las drogas, alcohol, delincuencia, indemnidad sexual y/o violencia intrafamiliar.</t>
  </si>
  <si>
    <t>Se acompaña Certificado de Vigencia Folio 500348418271, de fecha 01 de octubre de 2020, del SRCEI</t>
  </si>
  <si>
    <t xml:space="preserve">Presidente: Rodrigo Armando Fernández Briones
Secretario: María Jesus Muñoz Araya
Tesorero: Claudia Vaitiare Castillo Varas
</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</si>
  <si>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</si>
  <si>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</si>
  <si>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</si>
  <si>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</si>
  <si>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</si>
  <si>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Se acompaña Certificado Financiero al año 2019, el cual es aprobado por USUFI con fecha 01 de octubre de 2020</t>
  </si>
  <si>
    <t>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</si>
  <si>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t>
  </si>
  <si>
    <t>Se acompaña certificado financiero correspondiente al año 2019, aprobados por el Sub Departamento de Supervisión Financiera.</t>
  </si>
  <si>
    <t>Corporación Educacional Centro de Educación Inclusiva de Adultos Gladys Lazo.</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</si>
  <si>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</si>
  <si>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</si>
  <si>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</si>
  <si>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</si>
  <si>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</si>
  <si>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</si>
  <si>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</si>
  <si>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</si>
  <si>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</si>
  <si>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Certificado Antecedentes financieros año 2019, aprobados por el Sub Departamento de Supervisión Financiera Nacional</t>
  </si>
  <si>
    <t>Ultimo Directorio: 04 de noviembre de 2015 al 04 de noviembre de 2020</t>
  </si>
  <si>
    <t xml:space="preserve">Certificado de Vigencia, folio Nº 500350176380, de 13 de octubre de 2020, del Servicio de Registro Civil e Identificación.
</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</si>
  <si>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</si>
  <si>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</si>
  <si>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Se acompañan antecedentes Financieros correspondientes al año 2019, aprobados por el Subdepartamento de  Supervisión Financiera Nacional</t>
  </si>
  <si>
    <t xml:space="preserve">Presidente: Manuel Alejandro Vega Alarcón, RUT: 15.671.215-9
</t>
  </si>
  <si>
    <t>Certificado de Vigencia, Folio Nº 79746001, emitido con fecha 08 de octubre de 2020, por el Servicio de Registro Civil e Identificación.</t>
  </si>
  <si>
    <t>Certificado de vigencia de persona jurídica sin fines de lucro, folio 500351252327, de fecha 19 de octubre d 2020, emitido por el Servicio de de Registro Civil e Identificación.</t>
  </si>
  <si>
    <t xml:space="preserve">2 años.
</t>
  </si>
  <si>
    <t>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t>
  </si>
  <si>
    <t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t>
  </si>
  <si>
    <t>Certificado de Vigencia, Folio Nº 500352078401, emitido con fecha 23 de octubre de 2020, por el Servicio de Registro Civil e Identificación.</t>
  </si>
  <si>
    <t>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t>
  </si>
  <si>
    <t xml:space="preserve">De 08-08-2015.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</si>
  <si>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</si>
  <si>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</si>
  <si>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</si>
  <si>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</si>
  <si>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Certificado de antecedentes financieros correspondientes al año 2019  aprobado por el Subdepartamento de Supervisión  Financiera Nacional.</t>
  </si>
  <si>
    <t>Certificado de Vigencia  de persona jurídica sin fines de lucro, folio Nº 500353086754, emitido el 29 de octubre de 2020 por el SRCeI</t>
  </si>
  <si>
    <t>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t>
  </si>
  <si>
    <t xml:space="preserve">2 años (Directorio no se encuentra vigente, expirando en funciones el 10 de septiembre de 2020)
</t>
  </si>
  <si>
    <t xml:space="preserve">
Antecedentes financieros del año 2019, Aprobados por Subdepartamento de Supervisión Financiera.-
</t>
  </si>
  <si>
    <t>Certificado de Vigencia de persona jurídica sin fines de lucro folio N° 500352851025, de fecha 28 de octubre de 2020, emitido por el Servicio de Registro Civil e Identificación.</t>
  </si>
  <si>
    <t xml:space="preserve">Organización No Gubernamental de Desarrollo Pather Nostrum u ONG Pather Nostrum
</t>
  </si>
  <si>
    <t xml:space="preserve">Certificado de Vigencia, Folio Nº 500341764941, de 21 de agosto de 2020, emitido por el Servicio de Registro Civil e Identificación.
</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</si>
  <si>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</si>
  <si>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</si>
  <si>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</si>
  <si>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</si>
  <si>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</si>
  <si>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</si>
  <si>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</si>
  <si>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</si>
  <si>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</si>
  <si>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</si>
  <si>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</si>
  <si>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Certificado de Antecedentes Financieros año 2019, aprobados por el Subdepartamento de Supervisión Financiera Nacional.</t>
  </si>
  <si>
    <t>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</si>
  <si>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</si>
  <si>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Se acompaña certificado financiero, correspondiente al año 2019, aprobados por el Sub Departamento de Supervisión Financiera Nacional.</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</si>
  <si>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</si>
  <si>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</si>
  <si>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Certificado de Vigencia Folio 500342394157, de fecha 28 de agosto de 2020, del Servicio de Registro Civil e Identificación.</t>
  </si>
  <si>
    <t xml:space="preserve"> Vice presidente:
Cristián Alejandro Burgos Contreras, 
</t>
  </si>
  <si>
    <t xml:space="preserve">Se acompañan Certificado de Antecedentes Financieros Institucionales del año 2019, aprobados por el Sub-Departamento de Supervisión Financiera Nacional, del SENAME.
</t>
  </si>
  <si>
    <t>Certificado de Vigencia Nº 500338199991, de 04 de agosto de 2020, del SRCI.</t>
  </si>
  <si>
    <t>dirección@onglacasona.cl</t>
  </si>
  <si>
    <t xml:space="preserve">Se acompaña certificado de antecedentes financieros, correspondientes al año 2019,  aprobados por el Subdepartamento de Supervisión Financiera Nacional.  </t>
  </si>
  <si>
    <t>Antecedentes financieros correspondientes al año 2019, aprobados por el Subdepartamento de Supervisión Financiera Nacional</t>
  </si>
  <si>
    <t>Acompañó Certificado financiero correspondiente al año 2019, aprobado por el Sub Departamento de Supervisión Financiera</t>
  </si>
  <si>
    <t xml:space="preserve">Certificado de vigencia de fecha 29 de octubre de 2020, emitido por el Servicio de Registro Civil e Identificación, folio N° 80182147.
</t>
  </si>
  <si>
    <t>228140697-228143164</t>
  </si>
  <si>
    <t xml:space="preserve">hnkoinomadelfia@hotmail.com
monica@koinomadelfia.cl
</t>
  </si>
  <si>
    <t xml:space="preserve">Certificado de Vigencia, folio 500339790937, de fecha 10 de agosto de 2020, del Servicio de Registro Civil e Identificación.
</t>
  </si>
  <si>
    <t xml:space="preserve">Certificado correspondiente al año 2019 aprobados por el Sub Departamento de Supervisión Financiera.
</t>
  </si>
  <si>
    <t>Se acompaña Certificado de Antecedentes Financieros de la Institución correspondiente al año 2019, aprobados USUFI</t>
  </si>
  <si>
    <t>Certificado de Vigencia Folio Nº 500298785768, de 21 de febrero de 2020, emitido por el Servicio de Registro Civil e Identificación.</t>
  </si>
  <si>
    <t>Se acompaña Certificado de Antecedentes Financieros, correspondiente al año 2019, aprobados por el  Departamento de Administración y Finanzas.</t>
  </si>
  <si>
    <t>Se acompaña certificado financiero correspondiente al año 2019, aprobados por el Sub Departamento de Supervisión Financiera Nacional.</t>
  </si>
  <si>
    <t xml:space="preserve">Organización No Gubernamental de Desarrollo socialcreativa -  O.N.G. SocialCreativa (ex ONG Cordillera).
</t>
  </si>
  <si>
    <t>Certificado de Vigencia de persona jurídica sin fines de lucro Folio Nº 500349405687, de 7 de octubre de 2020, emitido por el Servicio de Registro Civil e Identificación.</t>
  </si>
  <si>
    <t>Presidente: 
Felipe Arteaga Manieu,
Vicepresidente: 
Edgar Witt Gebert
Secretario: 
Luis Lizama Portal
Tesorero: 
Rodrigo Pablo Roa
Directores:
Álvaro Agustín Morales Adaro
Carolina Beatriz Muñoz Guzmán
Sergio Espejo Yaksic</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</si>
  <si>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</si>
  <si>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t>
  </si>
  <si>
    <t>Certificado de Vigencia Folio Nº 500354067733, de 4 de noviembre de 2020, del Servicio de Registro Civil e Identificación.</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</si>
  <si>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</si>
  <si>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</si>
  <si>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Se acompaña certificado de antecedentes financieros, correspondiente al  año 2019, aprobados USUFI</t>
  </si>
  <si>
    <t xml:space="preserve">Certificado de vigencia, folio N° 500355266316, de 11 de noviembre de 2020, emitido por el Servicio de Registro Civil e Identificación.
</t>
  </si>
  <si>
    <t>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t>
  </si>
  <si>
    <t>Se acompaña certificado financiero correspondiente al año 2019, aprobados por el Sub Departamento de Supervisión Financiera Nacional</t>
  </si>
  <si>
    <t xml:space="preserve">Certificado de Vigencia de Persona Jurídica sin fines de lucro folio 500328044989, de fecha 08 de julio de 2020, emitido por el Servicio de Registro Civil e Identificación
</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</si>
  <si>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</si>
  <si>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 xml:space="preserve">Indefinida. Consta en los Certificados C/1303/2020 y 1302/2020, ambos de fecha 10 de noviembre de 2020, autorizado por doña Marcela Arriaza Morales, Notaria del Arzobispado de Santiago.
</t>
  </si>
  <si>
    <t xml:space="preserve">R.P. Sergio Felipe Valenzuela Ramos, Superior Provincial en Chile de la Congregación, 
R.P. Giacomo Valenza Vicario,
Hno. Juan Alberto Daza Jara, Consejero,
RP Álvaro Olivares Fernández, Ecónomo, </t>
  </si>
  <si>
    <t xml:space="preserve">Certificado de Vigencia, folio Nº 500355316567, emitido por el SRCeI con fecha 10 de noviembre de 2020.
</t>
  </si>
  <si>
    <t>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</si>
  <si>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</si>
  <si>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</si>
  <si>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</si>
  <si>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</si>
  <si>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</si>
  <si>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</si>
  <si>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Certificado de Vigencia, folio Nº 500355343116, emitido por el SRCeI con fecha 10 de noviembre de 2020.</t>
  </si>
  <si>
    <t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t>
  </si>
  <si>
    <t xml:space="preserve">Certificado financiero correspondiente al año 2019 APROBADOS POR EL  Subdepartamento de Supervisión Financiero. </t>
  </si>
  <si>
    <t xml:space="preserve">Se adjunta certificado de Antecedentes Financieros correspondiente al año 2019, aprobados por el Departamento de Supervisión Financiera Nacional. </t>
  </si>
  <si>
    <t xml:space="preserve">Antecedentes financieros correspondientes al año 2019  aprobados por el Subdepartamento de Supervisión Financiera  </t>
  </si>
  <si>
    <t>Se adjunta Certificado financiero del año 2019, autorizado por el Subdepartamento de Supervisión Financiera Nacional</t>
  </si>
  <si>
    <t>Se acompaña certificado financiero correspondiente al año 2019,  aprobados por  USUFI</t>
  </si>
  <si>
    <t>Se acompaña Certificado de  Antecedentes Financieros, correspondiente al año 2019, raprobados  del Subdepartamento de Supervisión Financiera.</t>
  </si>
  <si>
    <t xml:space="preserve">Certificado de Antecedentes Financieros, correspondientes al año 2019, aprobados por el Subdepartamento de Supervisión Financiera Nacional.                                                                                                                                                                                                                                                                                                                                                                                                                                                                                                                                                                                                                                                                                                                                                                                                                                                                                                                                                                                                                                                                                      
</t>
  </si>
  <si>
    <t>Se acompaña Certificado Financiero de la Institución, correspondiente al año 2019, aprobado por el Subdepartamento de Supervisión Financiera Nacional.</t>
  </si>
  <si>
    <t xml:space="preserve">Se acompaña certificado financiero, correspondiente al año 2019, aprobado por el Subdepartamento de Supervisión Financiera Nacional. </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</si>
  <si>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</si>
  <si>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</si>
  <si>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Certificado de vigencia de persona jurídica sin fines de lucro, folio N° 5500343029755, emitido por el Servicio de Registro Civil e Identificación, con fecha 28 de agosto de 2020.</t>
  </si>
  <si>
    <t xml:space="preserve">Ultimo Directorio que consta escritura pública: Del período 2019-2020.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</si>
  <si>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</si>
  <si>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</si>
  <si>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Certificado de Vigencia Folio N° 50035513600, de 09 de noviembre de 2020,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</si>
  <si>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t>
  </si>
  <si>
    <t>15 de mayo de 2019 a 15 de mayo de 2020. Se acompaña 
Ley N° 21239, que prorroga mandato de directorios por tiempos de pandemia</t>
  </si>
  <si>
    <t xml:space="preserve">Certificado de Vigencia Folio N°500355226907, de 09 de noviembre de 2020, del Registro Civil e Identificación                                                                                                                                                                                                                                       </t>
  </si>
  <si>
    <t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t>
  </si>
  <si>
    <t>Certificado de Vigencia Folio Nº 500355630326, 11 de noviembre de 2020, del Servicio de Registro Civil e Identificación.</t>
  </si>
  <si>
    <t>directora@fundacionlauravicuna.cl</t>
  </si>
  <si>
    <t>Se acompaña Certificado Financiero año 2019 aprobado por el Subdepartamento de Supervisión Financiera Nacional .</t>
  </si>
  <si>
    <t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</si>
  <si>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07 de septiembre de 2020, duración indefinida.</t>
  </si>
  <si>
    <t xml:space="preserve">Certificado Financiero correspondiente al año 2019, aprobados por Subdepartamento de Supervisión Financiera. </t>
  </si>
  <si>
    <t xml:space="preserve">
Se acompaña Certificado Financiero de los antecedentes financieros del año 2019, aprobados por el Subdepartamento de Supervisión Financiera Nacional. 
</t>
  </si>
  <si>
    <t xml:space="preserve">Certificado de Antecedentes Financieros del año 2019 aprobados por el Sub Departamento Supervisión Financiera
</t>
  </si>
  <si>
    <t>Certificado de Vigencia, folio Nº 500355509281, emitido por el SRCeI con fecha 11 de noviembre de 2020.</t>
  </si>
  <si>
    <t>Certificado de Vigencia, folio Nº 500354860405, de 08 de noviembre de 2020, emitido por el Servicio de Registro Civil e Identificación.</t>
  </si>
  <si>
    <t>fono (45) 226031/ 215342/ 2215342.</t>
  </si>
  <si>
    <t>967036066, 982748395, 522-240385, 522231057</t>
  </si>
  <si>
    <t>corporacionrenasci@gmail.com
 supervisoratecnicarenasci@gmail.com</t>
  </si>
  <si>
    <t>Del 30 de mayo de 2019 al 30 de mayo de 2022.</t>
  </si>
  <si>
    <t xml:space="preserve">Certificado de Vigencia folio N° 500355546266, emitido el 11 de noviembre de 2020, por el Servicio de Registro Civil e Identificación. </t>
  </si>
  <si>
    <t>Antecedentes financieros correspondientes al año 2019, aprobados por el Sub Departamento de Supervisión Financiera Nacional.</t>
  </si>
  <si>
    <t xml:space="preserve">Certificado de vigencia de Persona Jurídica sin fines de lucro, Folio N° 500355394253, de 10 de noviembre de 2020, del Servicio de Registro Civil e Identificación.  
</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</si>
  <si>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</si>
  <si>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</si>
  <si>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</si>
  <si>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</si>
  <si>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</si>
  <si>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 xml:space="preserve">Certificado de vigencia de persona jurídica sin fines de lucro, folio N° 80522069, emitido por el SRCeI con fecha 13 de noviembre de 2020.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</si>
  <si>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t>
  </si>
  <si>
    <t>Correo electrónico: piehusco@hotmail.com
                            comesperanza@gmail.com</t>
  </si>
  <si>
    <t>Se acompaña Certificado financiero correspondiente al año 2019,  aprobados por el Sub Departamento de Supervisión Financiera Nacional</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</si>
  <si>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</si>
  <si>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</si>
  <si>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Presidente: Alejandro Thomas Bas
Vicepdte: Luis Felipe Ovalle Valdés
Secretaria: Catalina Larraín Geisse
Obs: Se envía carta solicitando escritura pública donde conste la designación de nuevo directorio, más otros antecedentes.</t>
  </si>
  <si>
    <t xml:space="preserve">De 06 de junio de 2019 a 06 de junio de 2022.
</t>
  </si>
  <si>
    <t xml:space="preserve">Certificado correspondiente al año 2019, aprobado por el Sub Departamento de Supervisión Financiera.
</t>
  </si>
  <si>
    <t xml:space="preserve">Presidente: Alejandro Thomas Bas; RUT N° </t>
  </si>
  <si>
    <t>Acompaña Certificado Financiero del año 2019,  aprobados por el Subdepartamento de Supervisión Financiera.</t>
  </si>
  <si>
    <t>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t>
  </si>
  <si>
    <t xml:space="preserve">Certificado Folio 500355147832, de 09 de noviembre de 2020, del SRCEI.
</t>
  </si>
  <si>
    <t xml:space="preserve">28 de marzo de 2018 al 28 de marzo del 2021
</t>
  </si>
  <si>
    <t>Certificado de Vigencia de Persona Jurídica sin Fines de Lucro, folio N° 500355812467, de fecha 12 de noviembre de 2020, emitido por el Servicio de Registro Civil e Identificación.</t>
  </si>
  <si>
    <t>Directorio elegido con fecha 30 de abril de 2020, que durará por todo el presente año.</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</si>
  <si>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</si>
  <si>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</si>
  <si>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Certificado Financiero, correspondiente al año 2019, aprobados por el Sub Departamento de Supervisión Fiannciera Nacional.</t>
  </si>
  <si>
    <t>Indefinida.Consta en el Certificado C/1324/2020, emitido por doña Marcela Arriaza Morales, Notaria del Arzobispado de Santiago, con fecha 13 de noviembre de 2020</t>
  </si>
  <si>
    <t xml:space="preserve">jflores@catim.cl - ralburquenque@catim.cl
</t>
  </si>
  <si>
    <t xml:space="preserve">23 DE ABRIL DE 2019 A 23 DE ABRIL DE 2020   Se pidió la documentación donde conste nombramiento de Directorio vigente a la fecha.
</t>
  </si>
  <si>
    <t xml:space="preserve">Se acompañan antecedentes financieros correspondientes al año 2019, aprobados por el Sub Departamento de Supervisión Financiera Nacional. </t>
  </si>
  <si>
    <t xml:space="preserve">Antecedentes Financieros correspondientes al año 2019, aprobados por el Subdepartamento de Supervisión Financiera de la Dirección Nacional.
</t>
  </si>
  <si>
    <t>Asociación Cristiana de Jóvenes de Antofagasta (ACJ Antofagasta)</t>
  </si>
  <si>
    <t xml:space="preserve">Certificado de Vigencia de Persona Jurídica Sin Fines de Lucro Folio N° 500356045987, emitido con 13 de noviembre de 2020,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</si>
  <si>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t>
  </si>
  <si>
    <t>Del 04.04.2019. Acompaña Ley N° 21.239, que prorroga mandatos a directores por COVI 19.</t>
  </si>
  <si>
    <t xml:space="preserve">Certificado de Vigencia folio N° 500355307489, de fecha 10 de noviembre de 2020, del Servicio de Registro Civil e Identificación.
</t>
  </si>
  <si>
    <t>Certificado de Vigencia Folio Nº 500354092124, de fecha 04 de noviembre de 2020, del Servicio de Registro Civil e Identificación.</t>
  </si>
  <si>
    <t>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t>
  </si>
  <si>
    <t>Durarán tres años en sus cargos. (aun no es actualizado en el certificado de directorio) si en la escritura publica de año 2019</t>
  </si>
  <si>
    <t>07-06-2017 y cesó el 7 de junio de 2020.</t>
  </si>
  <si>
    <t xml:space="preserve">Certificado de Vigencia Folio N° 500355131945, de 09 de noviembre de 2020, emitido por el Servicio de Registro Civil e Identificación.
</t>
  </si>
  <si>
    <t>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t>
  </si>
  <si>
    <t xml:space="preserve">13 de mayo de 2020 al 13 de mayo de 2025.
</t>
  </si>
  <si>
    <t>Presidente: 
José Eleno Lagos Ortiz,
Poderes para actuar individualmente:
José Lagos Ortiz, 
Lorenzo Gálmez Elgueta, María Lucía Gálmez Elgueta</t>
  </si>
  <si>
    <t xml:space="preserve">Pbro. Ricardo Andrés Oliva Salazar, 
</t>
  </si>
  <si>
    <t>Presidente: 
Miguel Luis Huerta Ortiz
Secretario: 
Jeanette Mariela Muga Álvarez 
Tesorero: 
Araceli Carrasco Henríquez 
Suplentes: 
1er Director: 
Luz Marina Huerta Ortiz 1
2do Director: 
Teresa Del Carmen Gonzalez Caceres 
3er Director: 
Michelle Jeanette Huerta Muga</t>
  </si>
  <si>
    <t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</si>
  <si>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t>
  </si>
  <si>
    <t>Certificado de Vigencia de persona jurídica sin fines de lucro, Folio N° 500356256835, emitido con fecha 16 de noviembre de 2020, por el Servicio de Registro Civil e Identificación</t>
  </si>
  <si>
    <t>Corporación Integral Educativa y Social para el Desarrollo de la Comunidad- (JUEGATELA)</t>
  </si>
  <si>
    <t>02 de julio de 2020 al 17 de septiembre de 2022</t>
  </si>
  <si>
    <t xml:space="preserve">PRESIDENTE: 
DARKO MICHEL LOUIT NEVISTIC
VICEPRESIDENTE 
FABIO MAGRIN 
SECRETARIO:
FRANCISCO JAVIER AGUIRRE GRAPIN
TESORERO: 
RODRIGO IZURIETA KAUSEL 
DIRECTOR:
CARLOS ANDRES DE COSTA-NORA MONTI 
</t>
  </si>
  <si>
    <t>04 de septiembre de 2020 al 04 de septiembre de 2023</t>
  </si>
  <si>
    <t xml:space="preserve">Certificado de vigencia, folio Nº 500344703890, de fecha 08 de septiembre de 2020, del Servicio de Registro Civil e Identificación. 
</t>
  </si>
  <si>
    <t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t>
  </si>
  <si>
    <t>Certificado de Vigencia, Folio Nº 500356266359, emitido con fecha 16 de noviembre de 2020, por el Servicio de Registro Civil e Identificación.</t>
  </si>
  <si>
    <t>Presidente: Amanda Belén Aceituno Quezada,
Tesorera: Tatiana del pilar Quezada Torres</t>
  </si>
  <si>
    <t>Directorio provisorio de fecha 25 de julio de 2020, durará hasta nueva Asamblea General de socios</t>
  </si>
  <si>
    <t xml:space="preserve">Presidente: Amanda Belén Aceituno Quezada, </t>
  </si>
  <si>
    <t xml:space="preserve">Certificado de Vigencia, folio Nº 354142488, de fecha 04 de noviembre de 2020, del Servicio del Registro Civil e Identificación.
</t>
  </si>
  <si>
    <t xml:space="preserve">Tomás Moro N° 1431, comuna de Las Condes, Región Metropolitana.
</t>
  </si>
  <si>
    <t>934105466- 971635538</t>
  </si>
  <si>
    <t>info@juegatela.cl</t>
  </si>
  <si>
    <t>Se acompaña Certificado de Antecedentes Financieros correspondiente al año 2019, aprobados por el Subdepartamento de Supervisión Financiera Nacional.</t>
  </si>
  <si>
    <t xml:space="preserve">Se acompaña certificado financiero de la Institución, correspondiente a antecedentes del año 2019 aprobado por el Sub Depto Supervisión Financiera. </t>
  </si>
  <si>
    <t>Certificado financiero año 2019, aprobados por el Sub Departamento de Supervisión Financiera Nacional .</t>
  </si>
  <si>
    <t>Se acompaña Certificado Financiero del año 2019, aprobados por el Subdepartamento de Supervisión Financiera Nacional.</t>
  </si>
  <si>
    <t>Se acompaña certificado financiero correspondiente al año 2019 aprobado por el  Sub Departamento de Supervisión Financiera Nacional.</t>
  </si>
  <si>
    <t>Antecedentes financieros correspondientes al año 2019, aprobados por el Subdepartamento de Supervisión Financiera</t>
  </si>
  <si>
    <t>Se acompaña certificado de antecedentes financiares año 2019  aprobado por el Departamento de Supervisión financiera</t>
  </si>
  <si>
    <t xml:space="preserve">Antecedentes financieros correspondientes al año 2019, aprobados por el Subdepartamento de Supervisión Financiera
</t>
  </si>
  <si>
    <t xml:space="preserve">Se acompaña Certificado Financiero año 2019, aprobados por el Subdepartamento de Supervisión Financiera Nacional.
</t>
  </si>
  <si>
    <t>Se acompaña certificado financiero correspondiente al año 2019, aprobados por  Supervisión Financiera Nacional.</t>
  </si>
  <si>
    <t xml:space="preserve"> Certificado de Antecedentes Financieros del año 2019, aprobados por el Subdepartamento de Supervisión Financiera Nacional</t>
  </si>
  <si>
    <t>Indefinida. Certificado emitido por Pbro. Silvio Jara Ramírez, Vicario General del Obispado de San Ambrosio de Linares, de noviembre de 2020.</t>
  </si>
  <si>
    <t xml:space="preserve">Presidente: 
Monseñor Tomislav Koljatic Maroevic, 
Consejeros:
Pbro. Luis Fuentealba Sánchez,
Judith Villagran Molina, 
Pbro. José Ulloa Oliveros, 
Rodrigo Barrera Ruz, 
</t>
  </si>
  <si>
    <t>Se acompaña certificado financiero correspondiente al año 2019, aprobados por Supervisión Financiera Nacional.</t>
  </si>
  <si>
    <t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t>
  </si>
  <si>
    <t>Certificado de Vigencia Folio Nº 500355159900, de fecha 9 de noviembre de 2020, del Servicio de Registro Civil e Identificación.</t>
  </si>
  <si>
    <t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t>
  </si>
  <si>
    <t xml:space="preserve">                         Última Elección de Directorio: 31 de marzo de 2020.
Duración: agosto 2020 a agosto de 2022.
</t>
  </si>
  <si>
    <t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t>
  </si>
  <si>
    <t>Se acompaña Certificado de Antecedentes Financieros del año 2019, aprobados por el Subdepartamento de Supervisión Nacional.</t>
  </si>
  <si>
    <t>director.mesp@gmail.com</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</si>
  <si>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</si>
  <si>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Presidente: 
Felipe Andrés Medina Velásquez, 
Secretario:
Edson Brito Araya, RUT Nº                
Tesorera:
Cristina Jacqueline León Carvajal,                                                                         Directora:
Pamela Medina Velasquez RUN N° 16.785.972-0
</t>
  </si>
  <si>
    <t xml:space="preserve">De 17 de abril de 2020 a 17 de abril de 2023.
</t>
  </si>
  <si>
    <t>Certificado de Vigencia folio Nº 500356223859, emitido por el SRCeI, con fecha 15 de noviembre de 2020.</t>
  </si>
  <si>
    <t xml:space="preserve">Se acompaña certificado financiero correspondiente al año 2019, aprobado por el Sub Departamento de Supervisión Financiera Nacional. </t>
  </si>
  <si>
    <t>Corporación Ahora (ex Corporación Menores de la Calle Ahora)</t>
  </si>
  <si>
    <t>Certificado de Vigencia extendido por el SRCeI, folio Nº 500355844114, de fecha 17 de noviembre de 2020.</t>
  </si>
  <si>
    <t xml:space="preserve"> 5 años
24 de octubre de 2019 al 24 de octubre del 2024
</t>
  </si>
  <si>
    <t>Certificado de Vigencia Folio Nº 500342203697, de 24 de agosto de 2020 del Servicio de Registro Civil e Identificación.</t>
  </si>
  <si>
    <t xml:space="preserve">DIRECTORIO:
Presidente: José Esteban Raúl Ahumada Figueroa, 
Secretario: Martín Santa María Oyanadel, 
Tesorero: Ricardo Majluf Sapag, 
CONSEJEROS:
Matthew Andrew Lyons,
Maria Jesus Egaña Velarde 
Pablo Vicente Gonzalez Figari </t>
  </si>
  <si>
    <t>3 años, fecha de nombramiento 2 de octubre de 2017 cesó el 2 de octubre de 2020.
No esta vigente</t>
  </si>
  <si>
    <t>Se acompañan antecedentes financieros de la Institución correspondientes al año 2019, aprobados por el Subdepartamento de Supervisión Financiera Nacional.</t>
  </si>
  <si>
    <t>Certificado de Vigencia Folio Nº 80431062, de 10 de noviembre de 2020, emitido por el Servicio de Registro Civil e Identificación.</t>
  </si>
  <si>
    <t>Certificado de Vigencia Folio 500356752662, de fecha 18 de noviembre de 2020, emitido por el Servicio de Registro Civil e Identificación.</t>
  </si>
  <si>
    <t>Certificado de Vigencia Nº 01, de fecha 15 de septiembre de 2020, emitido por el Departamento de Personas Jurídicas de la SEREMI de Justicia y Derechos Humanos de la Región de Valparaíso.</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</si>
  <si>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</si>
  <si>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Certificado de Vigencia folio Nº 500313004503, de 21 de abril de 2020, del Servicio de Registro Civil e Identificación.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</si>
  <si>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</si>
  <si>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Presidente y Representante Legal: 
Cristián Gonzalo Espinoza Camus
Directoras:
Marina Alejandra Araos Gallardo,
Francisca Rojas Berguño                                Pueden actuar en forma conjunta o separada para representar a la institución.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</si>
  <si>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</si>
  <si>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t>
  </si>
  <si>
    <t xml:space="preserve">Certificado de Vigencia Folio Nº 500356430185, de 16 de noviembre de 2020, emitido por el Servicio de Registro Civil e Identificación.
</t>
  </si>
  <si>
    <t xml:space="preserve">Teléfonos: Patricia Caselli de la carrera: Representante legal –  973042713
Carlos Espinoza Villanueva: Vicepresidente
95776114
Oficina: 232541305 Central
PIE JOVEN EN RED MAIPU: 22 9208838
PIE ENACCION JOVEN QUILICURA: 22 8130821
</t>
  </si>
  <si>
    <t xml:space="preserve">
corporacion.carloscasanueva@gmail.com acentral.ccc@gmail.com</t>
  </si>
  <si>
    <t>Certificado correspondiente al año 2019, aprobado por el Sub Departamento de Supervisión Financiera.</t>
  </si>
  <si>
    <t xml:space="preserve">Dr. Eduardo Cruz-Cocke N° 372, Santiago Región Metropolitana.
</t>
  </si>
  <si>
    <t>Se acompañan antecedentes financieros actualizados al año 2019,  aprobados por el Departamento de Administración y Finanzas.</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</si>
  <si>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</si>
  <si>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</si>
  <si>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</si>
  <si>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</si>
  <si>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</si>
  <si>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xml:space="preserve">Certificado de Antecedentes Financieros del año 2019, aprobados por el Subdepartamento de Supervisión Nacional. </t>
  </si>
  <si>
    <t>Certificado de Vigencia Folio N.º 500355421332, otorgado el 10 de noviembre de 2020, del Servicio de Registro Civil e Identificación</t>
  </si>
  <si>
    <t>corporacioncrateduc@gmail.com</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</si>
  <si>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t>
  </si>
  <si>
    <t>•	info@fundacionmicasa.cl</t>
  </si>
  <si>
    <t xml:space="preserve">Certificado de Vigencia de Persona Jurídica sin Fines de Lucro, Folio Nº 500356492827, de 17 de noviembre de 2020, del Servicio de Registro Civil e Identificación.
</t>
  </si>
  <si>
    <t xml:space="preserve">Certificado de antecedentes financieros correspondientes al año 2019 aprobados por el Subdepartamento de Supervisión Financiera Nacional </t>
  </si>
  <si>
    <t>Certificado de Vigencia Folio Nº 500350553418, de 15 de octubre de 2020, otorgado por el Servicio de Registro Civil e Identificación.</t>
  </si>
  <si>
    <t>Fonos: 71-2231052 71-2210857
71-2231065</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</si>
  <si>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</si>
  <si>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</si>
  <si>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</si>
  <si>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Certificado de antecedentes financieros correspondientes al año 2019 aprobados por el Subdepartamento de Supervisión Nacional.</t>
  </si>
  <si>
    <t xml:space="preserve">Juan Enrique Vargas Roa, 
Fernando Iván Alvarado Vega, 
</t>
  </si>
  <si>
    <t>Se acompaña Certificado de la Institución correspondiente a antecedentes financieros del año 2019, aprobados por el Sub Departamento de Supervisión Financiera.</t>
  </si>
  <si>
    <t>Certificado de Vigencia folio N° 500356904203, de fecha 19 de noviembre de 2020,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</si>
  <si>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t>
  </si>
  <si>
    <t>5 años, de acuerdo a certificado de persona jurídica folio N° 500356904240, de fecha 19 de noviembre de 2020, del Servicio de Registro Civil e Identificación</t>
  </si>
  <si>
    <t xml:space="preserve">17 de noviembre de 2016 al 17 de noviembre de 2021.
</t>
  </si>
  <si>
    <t xml:space="preserve">Presidente: Amelia Lina Barba Rouse, </t>
  </si>
  <si>
    <t xml:space="preserve">Se acompañan antecedentes financieros correspondientes al año 2019, aprobados por la Unidad de Supervisión Financiera.
</t>
  </si>
  <si>
    <t xml:space="preserve">Acompaña certificado financiero correspondiente al año 2019, aprobado por el Sub Departamento de Supervisión Nacional. </t>
  </si>
  <si>
    <t xml:space="preserve">
Orden de la Bienaventurada Virgen María de la Merced o Congregación Provincia Mercedaria de Chile.
</t>
  </si>
  <si>
    <t>Antecedentes Financieros correspondientes al año 2019 aprobados por el Subdepartamento de Supervisión Financiera Nacional.</t>
  </si>
  <si>
    <t>562 27834100</t>
  </si>
  <si>
    <t xml:space="preserve">cruzroja@cruzroja.cl
www.cruzroja.cl
</t>
  </si>
  <si>
    <t xml:space="preserve">Presidenta Nacional: 
María Teresa Cienfuegos Ugarte, 
Primera Vicepresidenta: 
Rosario Sau Vásquez, 
Segunda Vicepresidenta: 
Ana María Orellana Sepúlveda, 
Secretario: 
Felipe González Godoy
Tesorera Nacional: 
Aurora Sánchez Urrutia,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</si>
  <si>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</si>
  <si>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</si>
  <si>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</si>
  <si>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</si>
  <si>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 xml:space="preserve">Certificado de vigencia de persona jurídica sin fines de lucro, folio Nº 500354160689, de fecha 04 de noviembre de 2020, emitido por el Servicio de Registro Civil e Identificación.
</t>
  </si>
  <si>
    <t>06 de junio de 2019 al 06 de junio de 2024.</t>
  </si>
  <si>
    <t xml:space="preserve">Presidente:
Karen Edilia Briones Farias,
Director Ejecutivo. 
Ramiro Rodrigo González Figueroa, 
</t>
  </si>
  <si>
    <t>Certificado de Vigencia Folio Nº 500356920296, de 19 de noviembre de 2020, del Servicio de Registro Civil e Identificación.</t>
  </si>
  <si>
    <t>Antecedentes financieros correspondientes al año 2019 aprobados por el Sub Departamento de Supervisión Financiera Nacional.</t>
  </si>
  <si>
    <t>Celular: 941659628</t>
  </si>
  <si>
    <t>Se acompañan antecedentes financieros, correspondientes al año 2019, aprobados por el  Sub Departamento de Supervisión Financiera Nacional.</t>
  </si>
  <si>
    <t>Certificado financiero correspondiente al año 2020, aprobado por el Sub Departamento de Supervisión Financiera.</t>
  </si>
  <si>
    <t>Se acompaña Certificado de la Institución, correspondiente a antecedentes financieros del año 2019, aprobados por el Sub Departamento de Supervisión Financiera Nacional.</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</si>
  <si>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</si>
  <si>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500358060068, otorgado el 25 de noviembre de 2020, ello aconteció el 08 de noviembre de 2017, bajo el Nº de inscripción 266490
</t>
  </si>
  <si>
    <t xml:space="preserve">Certificado de Vigencia Folio Nº 500358059932, otorgado el 25 de noviembre de 2020, del Servicio de Registro Civil e Identificación.
</t>
  </si>
  <si>
    <t xml:space="preserve">Presidente: 
MARIBEL MARGARITA NIETO ALONSO, 
Vicepresidente:
GERARDO LORENZO CORTES GONZALEZ, 
Secretario: 
AXEL ESTEBAN ROMAN HERRERA, 
Tesorero:
MARCELA LORENA SUAREZ CABRERA, 
Consta en Certificado de Directorio Folio Nº 500358060068, otorgado el 25 de noviembre de 2020, del Servicio de Registro Civil e Identificación.
</t>
  </si>
  <si>
    <t xml:space="preserve">Calle Granada N° 1312, El Retiro, comuna de Quilpué, Región de Valparaíso
</t>
  </si>
  <si>
    <t>03 años (máximo 5 años)</t>
  </si>
  <si>
    <t>Antecedentes financieros correspondientes al año 2019 aprobador por el Sub Departamento de Supervisión Financiera Nacional.</t>
  </si>
  <si>
    <t>Certificado de vigencia Folio N° 500356369651, emitido con fecha 16 de noviembre de 2020, por el Servicio de Registro Civil e Identificación.</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</si>
  <si>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</si>
  <si>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</si>
  <si>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11 de octubre de 2019 al 11 de octubre de 2021</t>
  </si>
  <si>
    <t>81735100K</t>
  </si>
  <si>
    <t>70004310K</t>
  </si>
  <si>
    <t>75786200K</t>
  </si>
  <si>
    <t>Corporación  de Ayuda a la Familia</t>
  </si>
  <si>
    <t>72363900K</t>
  </si>
  <si>
    <t>65095565K</t>
  </si>
  <si>
    <t xml:space="preserve">709319000
</t>
  </si>
  <si>
    <t>65114762K</t>
  </si>
  <si>
    <t>65111456K</t>
  </si>
  <si>
    <t xml:space="preserve">
651387485
</t>
  </si>
  <si>
    <t>75979270K</t>
  </si>
  <si>
    <t>72499900K</t>
  </si>
  <si>
    <t>65087837K</t>
  </si>
  <si>
    <t>65951110k</t>
  </si>
  <si>
    <t>65068933K</t>
  </si>
  <si>
    <t xml:space="preserve">720513005 
</t>
  </si>
  <si>
    <t xml:space="preserve">651026814
</t>
  </si>
  <si>
    <t>65175495K</t>
  </si>
  <si>
    <t>72493000K</t>
  </si>
  <si>
    <t xml:space="preserve">657285609
</t>
  </si>
  <si>
    <t>75187300K</t>
  </si>
  <si>
    <t>70015680K</t>
  </si>
  <si>
    <t>70717000K</t>
  </si>
  <si>
    <t xml:space="preserve">
651564018
</t>
  </si>
  <si>
    <t>65070018K</t>
  </si>
  <si>
    <t>65160642K</t>
  </si>
  <si>
    <t>65766670K</t>
  </si>
  <si>
    <t xml:space="preserve">Fundación Educacional para el Desarrollo Integral del Menor o  Fundación Integra.
</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</si>
  <si>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</si>
  <si>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</si>
  <si>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</si>
  <si>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</si>
  <si>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</si>
  <si>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</si>
  <si>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</si>
  <si>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</si>
  <si>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</si>
  <si>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</si>
  <si>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</si>
  <si>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</si>
  <si>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</si>
  <si>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</si>
  <si>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</si>
  <si>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</si>
  <si>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</si>
  <si>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</si>
  <si>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69170100K</t>
  </si>
  <si>
    <t>69130700K</t>
  </si>
  <si>
    <t>69071700K</t>
  </si>
  <si>
    <t>69254000K</t>
  </si>
  <si>
    <t>69061300K</t>
  </si>
  <si>
    <t>69060700K</t>
  </si>
  <si>
    <t>69072300K</t>
  </si>
  <si>
    <t>69081000K</t>
  </si>
  <si>
    <t>69191500K</t>
  </si>
  <si>
    <t xml:space="preserve">654526001
</t>
  </si>
  <si>
    <t xml:space="preserve">65571720K
</t>
  </si>
  <si>
    <t>71593700K</t>
  </si>
  <si>
    <t>71877800K</t>
  </si>
  <si>
    <t>65266900K</t>
  </si>
  <si>
    <t>65469480K</t>
  </si>
  <si>
    <t>72282900K</t>
  </si>
  <si>
    <t>65160754K</t>
  </si>
  <si>
    <t>74962700K</t>
  </si>
  <si>
    <t>65009073K</t>
  </si>
  <si>
    <t>65165937K</t>
  </si>
  <si>
    <t>65076983K</t>
  </si>
  <si>
    <t xml:space="preserve">759960009
</t>
  </si>
  <si>
    <t>65069113k</t>
  </si>
  <si>
    <t>72793300K</t>
  </si>
  <si>
    <t>65223920K</t>
  </si>
  <si>
    <t xml:space="preserve">
759733800</t>
  </si>
  <si>
    <t>65114065K</t>
  </si>
  <si>
    <t xml:space="preserve">Se acompaña Certificado de Antecedentes Financieros, correspondientes al año 20010,  autorizado por el Subdepartamento de Supervisión Financiera Nacional.
</t>
  </si>
  <si>
    <t xml:space="preserve">651657121
</t>
  </si>
  <si>
    <t>70643500K</t>
  </si>
  <si>
    <t>80066523K</t>
  </si>
  <si>
    <t>70301500K</t>
  </si>
  <si>
    <t>61607900K</t>
  </si>
  <si>
    <t>73923400K</t>
  </si>
  <si>
    <t xml:space="preserve">70990700K
</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</si>
  <si>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</si>
  <si>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</si>
  <si>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</si>
  <si>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</si>
  <si>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</si>
  <si>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</si>
  <si>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</si>
  <si>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</si>
  <si>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CALERA</t>
  </si>
  <si>
    <t>QUILLOTA</t>
  </si>
  <si>
    <t>QUILPUE</t>
  </si>
  <si>
    <t>SAN FELIPE</t>
  </si>
  <si>
    <t>VALPARAISO</t>
  </si>
  <si>
    <t>VIÑA DEL MAR</t>
  </si>
  <si>
    <t>TRAIGUEN</t>
  </si>
  <si>
    <t>CONSTITUCION</t>
  </si>
  <si>
    <t>COQUIMBO</t>
  </si>
  <si>
    <t>LOS ANGELES</t>
  </si>
  <si>
    <t>MAULE</t>
  </si>
  <si>
    <t>BUIN</t>
  </si>
  <si>
    <t>CERRILLOS</t>
  </si>
  <si>
    <t>QUINTERO</t>
  </si>
  <si>
    <t>RANCAGUA</t>
  </si>
  <si>
    <t>TALCA</t>
  </si>
  <si>
    <t>ARICA</t>
  </si>
  <si>
    <t>CAÑETE</t>
  </si>
  <si>
    <t>COIHAIQUE</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</si>
  <si>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</si>
  <si>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</si>
  <si>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</si>
  <si>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</si>
  <si>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</si>
  <si>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</si>
  <si>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</si>
  <si>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</si>
  <si>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</si>
  <si>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</si>
  <si>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</si>
  <si>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</si>
  <si>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</si>
  <si>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</si>
  <si>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</si>
  <si>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</si>
  <si>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</si>
  <si>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</si>
  <si>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</si>
  <si>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</si>
  <si>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</si>
  <si>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</si>
  <si>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PEÑAFLOR</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</si>
  <si>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</si>
  <si>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</si>
  <si>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</si>
  <si>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</si>
  <si>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</si>
  <si>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</si>
  <si>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</si>
  <si>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</si>
  <si>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</si>
  <si>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</si>
  <si>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</si>
  <si>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</si>
  <si>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</si>
  <si>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</si>
  <si>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</si>
  <si>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</si>
  <si>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</si>
  <si>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</si>
  <si>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</si>
  <si>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</si>
  <si>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ÑUÑOA</t>
  </si>
  <si>
    <t>PAINE</t>
  </si>
  <si>
    <t>SAN JOAQUIN</t>
  </si>
  <si>
    <t>EL BOSQUE</t>
  </si>
  <si>
    <t>MACUL</t>
  </si>
  <si>
    <t>PEDRO AGUIRRE CERDA</t>
  </si>
  <si>
    <t>ANDACOLLO</t>
  </si>
  <si>
    <t>CALDERA</t>
  </si>
  <si>
    <t>COPIAPO</t>
  </si>
  <si>
    <t>FREIRINA</t>
  </si>
  <si>
    <t>OVALLE</t>
  </si>
  <si>
    <t>VICUÑA</t>
  </si>
  <si>
    <t>PUNTA ARENAS</t>
  </si>
  <si>
    <t>CONCHALI</t>
  </si>
  <si>
    <t>LA FLORIDA</t>
  </si>
  <si>
    <t>PEÑALOLEN</t>
  </si>
  <si>
    <t>BULNES</t>
  </si>
  <si>
    <t>SAAVEDRA</t>
  </si>
  <si>
    <t>EL QUISCO</t>
  </si>
  <si>
    <t>TALCAHUANO</t>
  </si>
  <si>
    <t>ESTACION CENTRAL</t>
  </si>
  <si>
    <t>RECOLETA</t>
  </si>
  <si>
    <t>RENGO</t>
  </si>
  <si>
    <t>SAN BERNARDO</t>
  </si>
  <si>
    <t>GRANEROS</t>
  </si>
  <si>
    <t>CALBUCO</t>
  </si>
  <si>
    <t>CALERA DE TANGO</t>
  </si>
  <si>
    <t>COCHRANE</t>
  </si>
  <si>
    <t>ERCILLA</t>
  </si>
  <si>
    <t>FUTALEUFU</t>
  </si>
  <si>
    <t>HUASCO</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</si>
  <si>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</si>
  <si>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</si>
  <si>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</si>
  <si>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</si>
  <si>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</si>
  <si>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</si>
  <si>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</si>
  <si>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</si>
  <si>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</si>
  <si>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</si>
  <si>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</si>
  <si>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</si>
  <si>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</si>
  <si>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</si>
  <si>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</si>
  <si>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</si>
  <si>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</si>
  <si>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</si>
  <si>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</si>
  <si>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</si>
  <si>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</si>
  <si>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</si>
  <si>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</si>
  <si>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</si>
  <si>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</si>
  <si>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</si>
  <si>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</si>
  <si>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</si>
  <si>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</si>
  <si>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</si>
  <si>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</si>
  <si>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</si>
  <si>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</si>
  <si>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</si>
  <si>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</si>
  <si>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</si>
  <si>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</si>
  <si>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</si>
  <si>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</si>
  <si>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</si>
  <si>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</si>
  <si>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</si>
  <si>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</si>
  <si>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</si>
  <si>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</si>
  <si>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</si>
  <si>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</si>
  <si>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</si>
  <si>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</si>
  <si>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</si>
  <si>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LLAYLLAY</t>
  </si>
  <si>
    <t>OLMUE</t>
  </si>
  <si>
    <t>PUCHUNCAVI</t>
  </si>
  <si>
    <t>PUTAENDO</t>
  </si>
  <si>
    <t>CURACAVI</t>
  </si>
  <si>
    <t>TOME</t>
  </si>
  <si>
    <t>YUNGAY</t>
  </si>
  <si>
    <t>CARAHUE</t>
  </si>
  <si>
    <t>LAUTARO</t>
  </si>
  <si>
    <t>NUEVA IMPERIAL</t>
  </si>
  <si>
    <t>CARTAGENA</t>
  </si>
  <si>
    <t>CHAÑARAL</t>
  </si>
  <si>
    <t>CONCON</t>
  </si>
  <si>
    <t>HUALAIHUE</t>
  </si>
  <si>
    <t>LOS VILOS</t>
  </si>
  <si>
    <t>MARIA ELENA</t>
  </si>
  <si>
    <t>MAULLIN</t>
  </si>
  <si>
    <t>PELARCO</t>
  </si>
  <si>
    <t>TOCOPILLA</t>
  </si>
  <si>
    <t>PETORCA</t>
  </si>
  <si>
    <t>MAFIL</t>
  </si>
  <si>
    <t>FREIRE</t>
  </si>
  <si>
    <t>LONCOCHE</t>
  </si>
  <si>
    <t>PITRUFQUEN</t>
  </si>
  <si>
    <t>PADRE LAS CASAS</t>
  </si>
  <si>
    <t>DIEGO DE ALMAGRO</t>
  </si>
  <si>
    <t>LLANQUIHUE</t>
  </si>
  <si>
    <t>PUCON</t>
  </si>
  <si>
    <t>CURACAUTIN</t>
  </si>
  <si>
    <t>GALVARINO</t>
  </si>
  <si>
    <t>CHILLAN VIEJO</t>
  </si>
  <si>
    <t>CODEGUA</t>
  </si>
  <si>
    <t>GORBEA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</si>
  <si>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</si>
  <si>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</si>
  <si>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</si>
  <si>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</si>
  <si>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</si>
  <si>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</si>
  <si>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</si>
  <si>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</si>
  <si>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</si>
  <si>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</si>
  <si>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</si>
  <si>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</si>
  <si>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</si>
  <si>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</si>
  <si>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</si>
  <si>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</si>
  <si>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</si>
  <si>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</si>
  <si>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</si>
  <si>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</si>
  <si>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</si>
  <si>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</si>
  <si>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</si>
  <si>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</si>
  <si>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</si>
  <si>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</si>
  <si>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</si>
  <si>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</si>
  <si>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</si>
  <si>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</si>
  <si>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HIJUELAS</t>
  </si>
  <si>
    <t>PALENA</t>
  </si>
  <si>
    <t>ZAPALLAR</t>
  </si>
  <si>
    <t>CHOLCHOL</t>
  </si>
  <si>
    <t>SAN IGNACIO</t>
  </si>
  <si>
    <t>FRESIA</t>
  </si>
  <si>
    <t>MALLOA</t>
  </si>
  <si>
    <t>RIO IBAÑEZ</t>
  </si>
  <si>
    <t>HUARA</t>
  </si>
  <si>
    <t>LAGO RANCO</t>
  </si>
  <si>
    <t>CORRAL</t>
  </si>
  <si>
    <t>PUREN</t>
  </si>
  <si>
    <t>CANELA</t>
  </si>
  <si>
    <t>CABO DE HORNOS</t>
  </si>
  <si>
    <t>CUNCO</t>
  </si>
  <si>
    <t>SANTA JUANA</t>
  </si>
  <si>
    <t>COIHUECO</t>
  </si>
  <si>
    <t>CABRERO</t>
  </si>
  <si>
    <t>TIL TIL</t>
  </si>
  <si>
    <t>ALTO DEL CARMEN</t>
  </si>
  <si>
    <t>TIERRA AMARILLA</t>
  </si>
  <si>
    <t>SAN JUAN DE LA COSTA</t>
  </si>
  <si>
    <t>CHANCO</t>
  </si>
  <si>
    <t>PALMILLA</t>
  </si>
  <si>
    <t>QUINCHAO</t>
  </si>
  <si>
    <t>PUTRE</t>
  </si>
  <si>
    <t>SANTA MARIA</t>
  </si>
  <si>
    <t>VICHUQUEN</t>
  </si>
  <si>
    <t>SAN RAFAEL</t>
  </si>
  <si>
    <t>RINCONADA</t>
  </si>
  <si>
    <t>ROMERAL</t>
  </si>
  <si>
    <t>EL TABO</t>
  </si>
  <si>
    <t>PAIGUANO</t>
  </si>
  <si>
    <t>LA HIGUERA</t>
  </si>
  <si>
    <t>EL CARMEN</t>
  </si>
  <si>
    <t>Sandra Bertha Suárez Cordero</t>
  </si>
  <si>
    <t>226834204 
71 - 2215375</t>
  </si>
  <si>
    <t>ppfmicaeliano@gmail.com</t>
  </si>
  <si>
    <t>Certificado de Antecedentes Financieros correspondientes al año 2019, aprobados por el Subdepartamento de Supervisión Financiera Nacional.</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</si>
  <si>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</si>
  <si>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</si>
  <si>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</si>
  <si>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</si>
  <si>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</si>
  <si>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</si>
  <si>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</si>
  <si>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Se acompaña Certificado de Antecedentes Financieros años 2019 aprobados por el Subdepartamento de Supervisión Financiera Nacional.</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</si>
  <si>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</si>
  <si>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</si>
  <si>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</si>
  <si>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</si>
  <si>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</si>
  <si>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</si>
  <si>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</si>
  <si>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</si>
  <si>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</si>
  <si>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</si>
  <si>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</si>
  <si>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</si>
  <si>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</si>
  <si>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Corporación u ONG HUGA</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</si>
  <si>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</si>
  <si>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</si>
  <si>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</si>
  <si>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</si>
  <si>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</si>
  <si>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</si>
  <si>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</si>
  <si>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</si>
  <si>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</si>
  <si>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Certificado de Vigencia Folio Nº 500363461027, de 28 de diciembre de 2020, del Servicio de Registro Civil e Identificación.</t>
  </si>
  <si>
    <t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t>
  </si>
  <si>
    <t xml:space="preserve">652537501 - 652537502
Fax: 531101
 </t>
  </si>
  <si>
    <t xml:space="preserve">secretaria@corpocas.cl
Correo Marcelo Fuentes García (Secretario General) mfuentes@corpocas.cl 
</t>
  </si>
  <si>
    <t xml:space="preserve">Se acompaña Certificado Financiero de la Institución, correspondiente al año 2019, y aprobado por el Subdepartamento de  Supervisión Financiera Nacional. </t>
  </si>
  <si>
    <t>Certificado de Vigencia Folio Nº 500355737092, de fecha 12 de noviembre de 2020, del Servicio de Registro Civil e Identificación.</t>
  </si>
  <si>
    <t>Se acompañan antecedentes financieros correspondientes al año 2019 aprobados por el Subdepartamento de Supervisión Financiera.</t>
  </si>
  <si>
    <t>Certificado de Vigencia Folio Nº 500367181309, del Servicio de Registro Civil e Identificación, de fecha 20 de enero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</si>
  <si>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</si>
  <si>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</si>
  <si>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Corporación Patagonia Renace.</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</si>
  <si>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</si>
  <si>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</si>
  <si>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</si>
  <si>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</si>
  <si>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</si>
  <si>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</si>
  <si>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</si>
  <si>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</si>
  <si>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</si>
  <si>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Fundación Casa Enjambre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</si>
  <si>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</si>
  <si>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</si>
  <si>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</si>
  <si>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</si>
  <si>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</si>
  <si>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</si>
  <si>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</si>
  <si>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</si>
  <si>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</si>
  <si>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t>07-01-2021 hasta el 07-01-2024.</t>
  </si>
  <si>
    <t xml:space="preserve">O'higgins 416A comuna de Temuco, región de La Araucanía.
</t>
  </si>
  <si>
    <t>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t>
  </si>
  <si>
    <t>Certificado de Vigencia de Persona Jurídica sin Fines de Lucro Folio N° 500361379973, de 16 de diciembre de 2020, emitido por el Servicio de Registro Civil e Identificación.</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</si>
  <si>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</si>
  <si>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</si>
  <si>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</si>
  <si>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</si>
  <si>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 xml:space="preserve">Antecedentes financieros correspondientes al año 2019, aprobados por USUFI. </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</si>
  <si>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</si>
  <si>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</si>
  <si>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</si>
  <si>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t>
  </si>
  <si>
    <t xml:space="preserve">Gerente General: Delia María Del Gatto Reyes       
Presidente: Fernando Enrique Correa Ríos, 
Representante Legal:  Luis Mario Riquelme Navarro            
Mandataria: Paulina Andrea Herrera Godoy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</si>
  <si>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</si>
  <si>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</si>
  <si>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 xml:space="preserve">
Se acompaña certificado financiero correspondiente al 2019, aprobado por el Subdepartamento de Supervisión Financiera.</t>
  </si>
  <si>
    <t>Fundación Pura Vida</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</si>
  <si>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</si>
  <si>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</si>
  <si>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</si>
  <si>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</si>
  <si>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</si>
  <si>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</si>
  <si>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</si>
  <si>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Parcela N° 154, KM 8 La Var, Puerto Montt, región de los Lagos.</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</si>
  <si>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</si>
  <si>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</si>
  <si>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</si>
  <si>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</si>
  <si>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</si>
  <si>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</si>
  <si>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</si>
  <si>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</si>
  <si>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</si>
  <si>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</si>
  <si>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</si>
  <si>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</si>
  <si>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</si>
  <si>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</si>
  <si>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</si>
  <si>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</si>
  <si>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</si>
  <si>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</si>
  <si>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Certificado de Vigencia  de persona jurídica sin fines de lucro, folio Nº 500355319021, emitido el 10 de noviembre de 2020 por el SRCeI</t>
  </si>
  <si>
    <t>Del 19 de julio de 2018 al 19 de julio de 2020, de manera que el Directorio se encuentra vencido.
Obs: Se solicitarán antecedentes mediante correo electrónico.</t>
  </si>
  <si>
    <t>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t>
  </si>
  <si>
    <t xml:space="preserve">Teatinos N° 371, oficina 401, Región Metropolitana.
</t>
  </si>
  <si>
    <t>jvelasquezt@ongsurcos.cl</t>
  </si>
  <si>
    <t>Gonzalo Bravo Álvarez,</t>
  </si>
  <si>
    <t>Casilla 197</t>
  </si>
  <si>
    <t>IGLESIA EVANGELICA ASAMBLEA DE DIOS DE OSORNO</t>
  </si>
  <si>
    <t>ASOCIACION CRISTIANA DE JOVENES DE ANTOFAGASTA</t>
  </si>
  <si>
    <t>ASOCIACION CRISTIANA DE JOVENES DE VALPARAISO</t>
  </si>
  <si>
    <t>ASOCIACION HOGAR DE NINOS ARTURO PRAT</t>
  </si>
  <si>
    <t>CONGREGACION DEL BUEN PASTOR</t>
  </si>
  <si>
    <t>CONGREGACION HERMANAS FRANCISCANAS MISIONERAS DE JESUS</t>
  </si>
  <si>
    <t>COMPANiA DE LAS HIJAS DE LA CARIDAD DE SAN VICENTE DE PAUL</t>
  </si>
  <si>
    <t>CONGREGACION HIJAS DE SAN JOSE PROTECTORA DE LA INFANCIA</t>
  </si>
  <si>
    <t>CONGREGACION PEQUENAS HERMANAS MISIONERAS DE LA CARIDAD DON ORIONE</t>
  </si>
  <si>
    <t>CONGREGACION PEQUENA OBRA DE LA DIVINA PROVIDENCIA</t>
  </si>
  <si>
    <t>CONGREGACION RELIGIOSAS ADORATRICES ESCLAVAS DEL SANTISIMO SACRAMENTO Y DE LA CARIDAD</t>
  </si>
  <si>
    <t>CONGREGACION RELIGIOSOS TERCIARIOS CAPUCHINOS</t>
  </si>
  <si>
    <t>FUNDACION CONSEJO DE DEFENSA DEL NINO</t>
  </si>
  <si>
    <t>CORPORACION IGLESIA ALIANZA CRISTIANA Y MISIONERA</t>
  </si>
  <si>
    <t>FUNDACION DE AYUDA AL NINO LIMITADO (COANIL)</t>
  </si>
  <si>
    <t>CORPORACION EDUCACIONAL Y ASISTENCIAL HELLEN KELLER</t>
  </si>
  <si>
    <t>CORPORACION GABRIELA MISTRAL</t>
  </si>
  <si>
    <t>CORPORACION METODISTA</t>
  </si>
  <si>
    <t>CORPORACION MUNICIPAL DE CONCHALI DE EDUCACION, SALUD Y EDUCACION DE MENORES CORESAM</t>
  </si>
  <si>
    <t>CORPORACION PARA LA ORIENTACION, PROTECCION Y REHABILITACION DEL MENOR PROMESI</t>
  </si>
  <si>
    <t>CRUZ ROJA CHILENA</t>
  </si>
  <si>
    <t>FUNDACION DE BENEFICENCIA ALDEA DE NINOS CARDENAL RAUL SILVA HENRIQUEZ</t>
  </si>
  <si>
    <t>FUNDACION CIUDAD DEL NINO RICARDO ESPINOZA</t>
  </si>
  <si>
    <t>CORP. DESARR.SOC.ASOC.CRIST.DE JOVENES</t>
  </si>
  <si>
    <t>PARROQUIA SAGRADO CORAZON DE JESUS DE CORONEL</t>
  </si>
  <si>
    <t>PARROQUIA SAN PABLO (ARZOBISPADO DE PUERTO MONTT )</t>
  </si>
  <si>
    <t>FUNDACION DE BENEFICENCIA DE LOS SAGRADOS CORAZONES</t>
  </si>
  <si>
    <t>FUNDACION DE BENEFICENCIA HOGAR DE CRISTO</t>
  </si>
  <si>
    <t>FUNDACION HOGAR INFANTIL CLUB DE LEONES DE TALCA</t>
  </si>
  <si>
    <t>FUNDACION MI CASA</t>
  </si>
  <si>
    <t>FUNDACION MI HOGAR DE CAUQUENES</t>
  </si>
  <si>
    <t>FUNDACION NINO Y PATRIA</t>
  </si>
  <si>
    <t>FUNDACION PADRE SEMERIA</t>
  </si>
  <si>
    <t>FUNDACIÓN PAULA JARAQUEMADA ALQUIZAR</t>
  </si>
  <si>
    <t>FUNDACION REFUGIO DE CRISTO</t>
  </si>
  <si>
    <t>ILUSTRE MUNICIPALIDAD DE COMBARBALA</t>
  </si>
  <si>
    <t>ILUSTRE MUNICIPALIDAD DE COYHAIQUE</t>
  </si>
  <si>
    <t>ILUSTRE MUNICIPALIDAD DE LA FLORIDA</t>
  </si>
  <si>
    <t>OBISPADO DE ILLAPEL</t>
  </si>
  <si>
    <t>CORPORACION OBRA DON GUANELLA</t>
  </si>
  <si>
    <t>ORDEN DE LA BIENAVENTURADA VIRGEN MARiA DE LA MERCED O PROVINCIA MERCEDARIA DE CHILE</t>
  </si>
  <si>
    <t>SANATORIO MARITIMO SAN JUAN DE DIOS</t>
  </si>
  <si>
    <t>PATRONATO DE LOS SAGRADOS CORAZONES DE VALPARAISO</t>
  </si>
  <si>
    <t>SOCIEDAD DE ASISTENCIA Y CAPACITACION ( ANTES DENOMINADA SOCIEDAD PROTECTORA DE LA INFANCIA )</t>
  </si>
  <si>
    <t>SOCIEDAD DE BENEFICENCIA HOGAR DEL NINO</t>
  </si>
  <si>
    <t>CORPORACION MUNICIPAL DE DESARROLLO SOCIAL DE LOS MUERMOS</t>
  </si>
  <si>
    <t>CORPORACION MUNICIPAL PARA EL DESARROLLO SOCIAL DE VILLA ALEMANA</t>
  </si>
  <si>
    <t>OBISPADO DE SAN FELIPE</t>
  </si>
  <si>
    <t>FUNDACION NACIONAL PARA LA DEFENSA ECOLOGICA DEL MENOR DE EDAD FUNDACION (DEM)</t>
  </si>
  <si>
    <t>FUNDACION MIS AMIGOS</t>
  </si>
  <si>
    <t>CORPORACION DE OPORTUNIDAD Y ACCION SOLIDARIA OPCION</t>
  </si>
  <si>
    <t>CORPORACION HOGAR DE MENORES CARDENAL JOSE MARIA CARO</t>
  </si>
  <si>
    <t>PARROQUIA SAN JUAN BAUTISTA DE HUALQUI</t>
  </si>
  <si>
    <t>OBISPADO DE VALDIVIA</t>
  </si>
  <si>
    <t>ILUSTRE MUNICIPALIDAD DE PICHIDEGUA</t>
  </si>
  <si>
    <t>FUNDACION HOGARES DE MENORES VERBO DIVINO</t>
  </si>
  <si>
    <t>CORPORACION COMUNIDAD LA ROCA</t>
  </si>
  <si>
    <t>CORPORACION DE FORMACION LABORAL AL ADOLESCENTE - CORFAL</t>
  </si>
  <si>
    <t>FUNDACION ESPERANZA</t>
  </si>
  <si>
    <t>CORPORACION DE APOYO A LA NINEZ Y JUVENTUD EN RIESGO SOCIAL CORPORACION LLEQUEN</t>
  </si>
  <si>
    <t>ASOCIACION DE PADRES Y AMIGOS DE LOS AUTISTAS V REGION (ASPAUT)</t>
  </si>
  <si>
    <t>ILUSTRE MUNICIPALIDAD DE SAN ANTONIO</t>
  </si>
  <si>
    <t>ILUSTRE MUNICIPALIDAD DE CONSTITUCION</t>
  </si>
  <si>
    <t>FUNDACION CENTRO REGIONAL DE ASISTENCIA TeCNICA Y EMPRE.FUND.(CRATE)</t>
  </si>
  <si>
    <t>INSTITUTO PARA EL DESARROLLO COMUNITARIO IDECO, MIGUEL DE PUJADAS VERGARA</t>
  </si>
  <si>
    <t>CORPORACION MUNICIPAL DE MELIPILLA PARA LA EDUCACION SALUD ATENCION DE MENORES Y DEPORTE Y RECREAC</t>
  </si>
  <si>
    <t>CORPORACION DEMOS UNA OPORTUNIDAD AL MENOR O CReDITO AL MENOR</t>
  </si>
  <si>
    <t>CORPORACION DE EDUCACION, REHABILITACION, CAPACITACION, ATENCION DE MENORES Y PERFECCIONAMIENTO</t>
  </si>
  <si>
    <t>AGENCIA ADVENTISTA DE DESARROLLO Y RECURSOS ASISTENCIALES ( ADRA CHILE)</t>
  </si>
  <si>
    <t>CORPORACION DE REHABILITACION DE MENORES ADICTOS AMANECER DE CALAMA</t>
  </si>
  <si>
    <t>FUNDACION LA FRONTERA</t>
  </si>
  <si>
    <t>MISION EVANGELICA SAN PABLO DE CHILE</t>
  </si>
  <si>
    <t>CORPORACION SERVICIO PAZ Y JUSTICIA - SERPAJ CHILE</t>
  </si>
  <si>
    <t>CORPORACION EDUCACIONAL ABATE MOLINA DE TALCA</t>
  </si>
  <si>
    <t>ORGANIZACION COMUNITARIA FUNCIONAL CENTRO CULTURAL Y EDUCACIONAL ARCADIA</t>
  </si>
  <si>
    <t>CORPORACION COMUNIDAD JESUS NINO</t>
  </si>
  <si>
    <t>CORPORACION MISION DE MARIA</t>
  </si>
  <si>
    <t>FUNDACION CHILENA DE LA ADOPCION</t>
  </si>
  <si>
    <t>CORPORACION PARA LA ATENCION INTEGRAL DEL MALTRATO AL MENOR, EN LA REGION DEL BIO BIO</t>
  </si>
  <si>
    <t>PARROQUIA NUESTRA SENORA DE LA MERCED, DE PETORCA</t>
  </si>
  <si>
    <t>ORGANIZACION NO GUBERNAMENTAL DE DESARROLLO MARIA ACOGE</t>
  </si>
  <si>
    <t>FUNDACION SAN JOSE PARA LA ADOPCION FAMILIAR CRISTIANA</t>
  </si>
  <si>
    <t>CORPORACION MENORES DE LA CALLE AHORA</t>
  </si>
  <si>
    <t>SOCIEDAD JUNTOS E.V.</t>
  </si>
  <si>
    <t>CENTRO DE INICIATIVA EMPRESARIAL - CIEM VILLARRICA</t>
  </si>
  <si>
    <t>CORPORACION PROGRAMA DE ATENCION A NINOS Y JOVENES CHASQUI</t>
  </si>
  <si>
    <t>CORPORACION HOGAR BELEN</t>
  </si>
  <si>
    <t>POLICIA DE INVESTIGACIONES DE CHILE</t>
  </si>
  <si>
    <t>ORGANIZACION NO GUBERNAMENTAL DE DESARROLLO CTRO.COMUNITARIO DE ATENCION AL JOVEN</t>
  </si>
  <si>
    <t>FUNDACION TIERRA DE ESPERANZA</t>
  </si>
  <si>
    <t>ILUSTRE MUNICIPALIDAD DE QUELLON</t>
  </si>
  <si>
    <t>FUNDACION INSTITUTO DE EDUCACION POPULAR</t>
  </si>
  <si>
    <t>ILUSTRE MUNICIPALIDAD DE PUERTO VARAS</t>
  </si>
  <si>
    <t>ILUSTRE MUNICIPALIDAD DE LA GRANJA</t>
  </si>
  <si>
    <t>ILUSTRE MUNICIPALIDAD ESTACION CENTRAL</t>
  </si>
  <si>
    <t>ORGANIZACION NO GUBERNAMENTAL DE DESARROLLO HUMANO O O.N.G. PROYECTA</t>
  </si>
  <si>
    <t>CORPORACION ASOCIACION PRO DERECHOS DE LOS NINOS Y JOVENES - PRODENI</t>
  </si>
  <si>
    <t>FUNDACION PAICAVI</t>
  </si>
  <si>
    <t>ORGANIZACION COMUNITARIA FUNCIONAL HAKA PUPA O TE NGA POKI</t>
  </si>
  <si>
    <t>COMUNIDAD PAPA JUAN XXIII</t>
  </si>
  <si>
    <t>ILUSTRE MUNICIPALIDAD DE CALBUCO</t>
  </si>
  <si>
    <t>ILUSTRE MUNICIPALIDAD DE AYSEN</t>
  </si>
  <si>
    <t>ORGANIZACION NO GUBERNAMENTAL DE DESARROLLO CENTRO DE PROMOCION DE APOYO A LA INFANCIA - PAICABI</t>
  </si>
  <si>
    <t>FUNDACION MARIA DE LA LUZ ZANARTU</t>
  </si>
  <si>
    <t>ORGANIZACION NO GUBERNAMENTAL DE DESARROLLO DEL JOVEN Y SU FAMILIA SURCOS</t>
  </si>
  <si>
    <t>ORGANIZACION NO GUBERNAMENTAL DE DESARROLLO MARIA MADRE</t>
  </si>
  <si>
    <t>FUNDACION DE BENEFICENCIA HOGAR DE NINOS SAN JOSE</t>
  </si>
  <si>
    <t>CORPORACION DE EDUCACION Y DESARROLLO POPULAR EL TRAMPOLIN</t>
  </si>
  <si>
    <t>ILUSTRE MUNICIPALIDAD DE LA PINTANA</t>
  </si>
  <si>
    <t>ILUSTRE MUNICIPALIDAD DE RENGO</t>
  </si>
  <si>
    <t>ILUSTRE MUNICIPALIDAD DE CERRO NAVIA</t>
  </si>
  <si>
    <t>ILUSTRE MUNICIPALIDAD DE QUILICURA</t>
  </si>
  <si>
    <t>ILUSTRE MUNICIPALIDAD DE TEMUCO</t>
  </si>
  <si>
    <t>ILUSTRE MUNICIPALIDAD DE QUILLOTA</t>
  </si>
  <si>
    <t>ILUSTRE MUNICIPALIDAD DE NUNOA</t>
  </si>
  <si>
    <t>INSTITUTO DE EDUCACION Y DESARROLLO CARLOS CASANUEVA</t>
  </si>
  <si>
    <t>ILUSTRE MUNICIPALIDAD DE LO PRADO</t>
  </si>
  <si>
    <t>ILUSTRE MUNICIPALIDAD DE COQUIMBO</t>
  </si>
  <si>
    <t>ORGANIZACION NO GUBERNAMENTAL DE DESARROLLO CORPORACION DE EDUCACION EL QUIJOTE</t>
  </si>
  <si>
    <t>CORPORACION MUNICIPAL DE CASTRO PARA LA EDUCACION, SALUD Y ATENCION AL MENOR</t>
  </si>
  <si>
    <t>ILUSTRE MUNICIPALIDAD DE MACUL</t>
  </si>
  <si>
    <t>ILUSTRE MUNICIPALIDAD DE SAN BERNARDO</t>
  </si>
  <si>
    <t>ILUSTRE MUNICIPALIDAD DE COPIAPO</t>
  </si>
  <si>
    <t>CORPORACION EDUCACIONAL Y DE BENEFICENCIA CRISTO JOVEN</t>
  </si>
  <si>
    <t>ORGANIZACION NO GUBERNAMENTAL DE DESARROLLO CORDILLERA</t>
  </si>
  <si>
    <t>ILUSTRE MUNICIPALIDAD DE CALAMA</t>
  </si>
  <si>
    <t>ILUSTRE MUNICIPALIDAD DE LOTA</t>
  </si>
  <si>
    <t>ILUSTRE MUNICIPALIDAD DE GRANEROS</t>
  </si>
  <si>
    <t>ILUSTRE MUNICIPALIDAD DE VALDIVIA</t>
  </si>
  <si>
    <t>ILUSTRE MUNICIPALIDAD DE GALVARINO</t>
  </si>
  <si>
    <t>CORPORACION CHILE DERECHOS, CENTRO DE ESTUDIOS Y DESARROLLO SOCIAL (CHILE DERECHOS)</t>
  </si>
  <si>
    <t>ILUSTRE MUNICIPALIDAD DE PUDAHUEL</t>
  </si>
  <si>
    <t>ILUSTRE MUNICIPALIDAD DE TRAIGUEN</t>
  </si>
  <si>
    <t>ILUSTRE MUNICIPALIDAD DE PUERTO MONTT</t>
  </si>
  <si>
    <t>ILUSTRE MUNICIPALIDAD DE LA LIGUA</t>
  </si>
  <si>
    <t>ILUSTRE MUNICIPALIDAD DE PUENTE ALTO</t>
  </si>
  <si>
    <t>ILUSTRE MUNICIPALIDAD DE ILLAPEL</t>
  </si>
  <si>
    <t>ILUSTRE MUNICIPALIDAD DE LA SERENA</t>
  </si>
  <si>
    <t>ILUSTRE MUNICIPALIDAD DE QUINTA NORMAL</t>
  </si>
  <si>
    <t>ILUSTRE MUNICIPALIDAD DE LOS ANDES</t>
  </si>
  <si>
    <t>ILUSTRE MUNICIPALIDAD DE PUCON</t>
  </si>
  <si>
    <t>ILUSTRE MUNICIPALIDAD DE IQUIQUE</t>
  </si>
  <si>
    <t>ILUSTRE MUNICIPALIDAD DE SAN CARLOS</t>
  </si>
  <si>
    <t>FUNDACION SOCIAL NOVO MILLENNIO</t>
  </si>
  <si>
    <t>ILUSTRE MUNICIPALIDAD DE OSORNO</t>
  </si>
  <si>
    <t>SERVICIO DE SALUD MAGALLANES</t>
  </si>
  <si>
    <t>ORGANIZACION COMUNITARIA FUNCIONAL CENTRO DE AYUDA AL NINO BERNARDITA SERRANO</t>
  </si>
  <si>
    <t>ILUSTRE MUNICIPALIDAD DE TALCA</t>
  </si>
  <si>
    <t>FUNDACION CASA ESPERANZA E.V.</t>
  </si>
  <si>
    <t>CORPORACION DE APOYO INTEGRAL PARA EL ADULTO MAYOR Y/O CORPORACION LAURELES</t>
  </si>
  <si>
    <t>MARIA AYUDA CORPORACION DE BENEFICENCIA</t>
  </si>
  <si>
    <t>ILUSTRE MUNICIPALIDAD DE CODEGUA</t>
  </si>
  <si>
    <t>ORGANIZACION NO GUBERNAMENTAL DE DESARROLLO RAICES SANTIAGO</t>
  </si>
  <si>
    <t>ILUSTRE MUNICIPALIDAD DE PEÑALOLEN</t>
  </si>
  <si>
    <t>CORPORACION NUESTRA AYUDA INSPIRADA EN MARIA - CURICO TAMBIeN DENOMINADA CORPORACION NAIM CURICO</t>
  </si>
  <si>
    <t>ILUSTRE MUNICIPALIDAD DE GORBEA</t>
  </si>
  <si>
    <t>ILUSTRE MUNICIPALIDAD DE OVALLE</t>
  </si>
  <si>
    <t>ILUSTRE MUNICIPALIDAD DE MAIPU</t>
  </si>
  <si>
    <t>ILUSTRE MUNICIPALIDAD DE SAN PEDRO DE ATACAMA</t>
  </si>
  <si>
    <t>ILUSTRE MUNICIPALIDAD DE CISNES</t>
  </si>
  <si>
    <t>ILUSTRE MUNICIPALIDAD DE TOMe</t>
  </si>
  <si>
    <t>FUNDACION CARITAS DIOCESANA DE LINARES</t>
  </si>
  <si>
    <t>ORGANIZACION COMUNITARIA FUNCIONAL HOGAR DE LACTANTES IGNAZIO SIBILLO</t>
  </si>
  <si>
    <t>ILUSTRE MUNICIPALIDAD DE MEJILLONES</t>
  </si>
  <si>
    <t>ILUSTRE MUNICIPALIDAD DE PAINE</t>
  </si>
  <si>
    <t>ILUSTRE MUNICIPALIDAD DE LA CISTERNA</t>
  </si>
  <si>
    <t>ILUSTRE MUNICIPALIDAD DE SALAMANCA</t>
  </si>
  <si>
    <t>ILUSTRE MUNICIPALIDAD DE BUIN</t>
  </si>
  <si>
    <t>ILUSTRE MUNICIPALIDAD DE EL BOSQUE</t>
  </si>
  <si>
    <t>ILUSTRE MUNICIPALIDAD DE PURRANQUE</t>
  </si>
  <si>
    <t>ILUSTRE MUNICIPALIDAD DE CALERA DE TANGO</t>
  </si>
  <si>
    <t>ILUSTRE MUNICIPALIDAD DE SAN MIGUEL</t>
  </si>
  <si>
    <t>ILUSTRE MUNICIPALIDAD DE TALAGANTE</t>
  </si>
  <si>
    <t>ILUSTRE MUNICIPALIDAD DE RECOLETA</t>
  </si>
  <si>
    <t>ILUSTRE MUNICIPALIDAD DE SAN FELIPE</t>
  </si>
  <si>
    <t>ILUSTRE MUNICIPALIDAD DE HUECHURABA</t>
  </si>
  <si>
    <t>ILUSTRE MUNICIPALIDAD DE POZO ALMONTE</t>
  </si>
  <si>
    <t>ILUSTRE MUNICIPALIDAD DE SAN PEDRO</t>
  </si>
  <si>
    <t>ILUSTRE MUNICIPALIDAD DE MONTE PATRIA</t>
  </si>
  <si>
    <t>ILUSTRE MUNICIPALIDAD DE FRUTILLAR</t>
  </si>
  <si>
    <t>ILUSTRE MUNICIPALIDAD DE PICA</t>
  </si>
  <si>
    <t>ILUSTRE MUNICIPALIDAD DE PIRQUE</t>
  </si>
  <si>
    <t>ILUSTRE MUNICIPALIDAD DE DIEGO DE ALMAGRO</t>
  </si>
  <si>
    <t>ILUSTRE MUNICIPALIDAD DE CASABLANCA</t>
  </si>
  <si>
    <t>ILUSTRE MUNICIPALIDAD DE QUINTERO</t>
  </si>
  <si>
    <t>ILUSTRE MUNICIPALIDAD DE PETORCA</t>
  </si>
  <si>
    <t>ILUSTRE MUNICIPALIDAD DE CERRILLOS</t>
  </si>
  <si>
    <t>ILUSTRE MUNICIPALIDAD DE CATEMU</t>
  </si>
  <si>
    <t>ILUSTRE MUNICIPALIDAD DE CALDERA</t>
  </si>
  <si>
    <t>ILUSTRE MUNICIPALIDAD DE ARAUCO</t>
  </si>
  <si>
    <t>ILUSTRE MUNICIPALIDAD DE MAULE</t>
  </si>
  <si>
    <t>ILUSTRE MUNICIPALIDAD DE MACHALi</t>
  </si>
  <si>
    <t>ILUSTRE MUNICIPALIDAD DE ISLA DE MAIPO</t>
  </si>
  <si>
    <t>ILUSTRE MUNICIPALIDAD DE CAUQUENES</t>
  </si>
  <si>
    <t>ILUSTRE MUNICIPALIDAD DE SAN PEDRO DE LA PAZ</t>
  </si>
  <si>
    <t>ILUSTRE MUNICIPALIDAD DE CHEPICA</t>
  </si>
  <si>
    <t>ILUSTRE MUNICIPALIDAD DE PEDRO AGUIRRE CERDA</t>
  </si>
  <si>
    <t>ILUSTRE MUNICIPALIDAD DE REQUINOA</t>
  </si>
  <si>
    <t>ILUSTRE MUNICIPALIDAD DE ANDACOLLO</t>
  </si>
  <si>
    <t>ILUSTRE MUNICIPALIDAD DE COLINA</t>
  </si>
  <si>
    <t>ILUSTRE MUNICIPALIDAD DE QUINTA DE TILCOCO</t>
  </si>
  <si>
    <t>ILUSTRE MUNICIPALIDAD DE CHILLAN</t>
  </si>
  <si>
    <t>ILUSTRE MUNICIPALIDAD DE NACIMIENTO</t>
  </si>
  <si>
    <t>ILUSTRE MUNICIPALIDAD DE CURICO</t>
  </si>
  <si>
    <t>ILUSTRE MUNICIPALIDAD DE LAUTARO</t>
  </si>
  <si>
    <t>ILUSTRE MUNICIPALIDAD DE SAN RAMON</t>
  </si>
  <si>
    <t>ILUSTRE MUNICIPALIDAD DE COELEMU</t>
  </si>
  <si>
    <t>ILUSTRE MUNICIPALIDAD DE QUIRIHUE</t>
  </si>
  <si>
    <t>ILUSTRE MUNICIPALIDAD DE CARAHUE</t>
  </si>
  <si>
    <t>ILUSTRE MUNICIPALIDAD DE SANTA BARBARA</t>
  </si>
  <si>
    <t>ILUSTRE MUNICIPALIDAD DE CAÑETE</t>
  </si>
  <si>
    <t>ILUSTRE MUNICIPALIDAD DE LOS ANGELES</t>
  </si>
  <si>
    <t>ILUSTRE MUNICIPALIDAD DE YUNGAY</t>
  </si>
  <si>
    <t>ILUSTRE MUNICIPALIDAD DE SAN JAVIER</t>
  </si>
  <si>
    <t>ILUSTRE MUNICIPALIDAD DE PLACILLA</t>
  </si>
  <si>
    <t>ILUSTRE MUNICIPALIDAD DE QUILLON</t>
  </si>
  <si>
    <t>ILUSTRE MUNICIPALIDAD DE SAN CLEMENTE</t>
  </si>
  <si>
    <t>ILUSTRE MUNICIPALIDAD DE MOLINA</t>
  </si>
  <si>
    <t>ILUSTRE MUNICIPALIDAD DE EL MONTE</t>
  </si>
  <si>
    <t>ILUSTRE MUNICIPALIDAD DE TAL TAL</t>
  </si>
  <si>
    <t>ILUSTRE MUNICIPALIDAD DE LEBU</t>
  </si>
  <si>
    <t>ILUSTRE MUNICIPALIDAD DE HUALPEN</t>
  </si>
  <si>
    <t>ILUSTRE MUNICIPALIDAD DE PENCO</t>
  </si>
  <si>
    <t>ILUSTRE MUNICIPALIDAD DE CONCEPCION</t>
  </si>
  <si>
    <t>ILUSTRE MUNICIPALIDAD DE ANCUD</t>
  </si>
  <si>
    <t>ILUSTRE MUNICIPALIDAD DE PARRAL</t>
  </si>
  <si>
    <t>ILUSTRE MUNICIPALIDAD DE FLORIDA</t>
  </si>
  <si>
    <t>ILUSTRE MUNICIPALIDAD DE VICUNA</t>
  </si>
  <si>
    <t>ILUSTRE MUNICIPALIDAD DE TEODORO SCHMIDT</t>
  </si>
  <si>
    <t>ILUSTRE MUNICIPALIDAD DE CURACAUTIN</t>
  </si>
  <si>
    <t>ILUSTRE MUNICIPALIDAD DE CHILE CHICO</t>
  </si>
  <si>
    <t>ILUSTRE MUNICIPALIDAD DE LLAY LLAY</t>
  </si>
  <si>
    <t>ILUSTRE MUNICIPALIDAD DE PICHILEMU</t>
  </si>
  <si>
    <t>ILUSTRE MUNICIPALIDAD DE TIRUA</t>
  </si>
  <si>
    <t>ILUSTRE MUNICIPALIDAD DE HUALQUI</t>
  </si>
  <si>
    <t>ILUSTRE MUNICIPALIDAD DE LA CALERA</t>
  </si>
  <si>
    <t>ILUSTRE MUNICIPALIDAD DE CARTAGENA</t>
  </si>
  <si>
    <t>ILUSTRE MUNICIPALIDAD DE VINA DEL MAR</t>
  </si>
  <si>
    <t>CORPORACION PRODEL</t>
  </si>
  <si>
    <t>ORGANIZACION COMUNITARIA FUNCIONAL CENTRO CULTURAL Y SOCIAL CENTRO DE APOYO AL NIÑO Y LA FAMILIA</t>
  </si>
  <si>
    <t>FUNDACION LEON BLOY PARA LA PROMOCION INTEGRAL DE LA FAMILIA</t>
  </si>
  <si>
    <t>O.N.G DE DESARROLLO CORPORACION DE DESARROLLO SOCIAL EL CONQUISTADOR</t>
  </si>
  <si>
    <t>ILUSTRE MUNICIPALIDAD DE PADRE HURTADO</t>
  </si>
  <si>
    <t>ILUSTRE MUNICIPALIDAD DE LA UNION</t>
  </si>
  <si>
    <t>O.N.G DE DESARROLLO LA CASONA DE LOS JOVENES</t>
  </si>
  <si>
    <t>ONG - ACCORDES</t>
  </si>
  <si>
    <t>FUNDACION VIDA COMPARTIDA</t>
  </si>
  <si>
    <t>FUNDACION BEATA LAURA VICUNA</t>
  </si>
  <si>
    <t>ALDEAS INFANTILES S.O.S. CHILE</t>
  </si>
  <si>
    <t>O.N.G. RENUEVO</t>
  </si>
  <si>
    <t>ILUSTRE MUNICIPALIDAD DE CABILDO</t>
  </si>
  <si>
    <t>CORPORACION PRIVADA DE DESARROLLO SOCIAL IX REGION, CORPRIX</t>
  </si>
  <si>
    <t>ILUSTRE MUNICIPALIDAD DE LO ESPEJO</t>
  </si>
  <si>
    <t>ILUSTRE MUNICIPALIDAD DE SAN FERNANDO</t>
  </si>
  <si>
    <t>FUNDACION TABOR</t>
  </si>
  <si>
    <t>ILUSTRE MUNICIPALIDAD DE RENCA</t>
  </si>
  <si>
    <t>ILUSTRE MUNICIPALIDAD DE OLMUE</t>
  </si>
  <si>
    <t>ILUSTRE MUNICIPALIDAD DE CHILLAN VIEJO</t>
  </si>
  <si>
    <t>ILUSTRE MUNICIPALIDAD DE PANGUIPULLI</t>
  </si>
  <si>
    <t>CORPORACION MUNICIPAL DE PENALOLEN PARA EL DESARROLLO SOCIAL CORMUP</t>
  </si>
  <si>
    <t>ILUSTRE MUNICIPALIDAD DE PALENA</t>
  </si>
  <si>
    <t>ILUSTRE MUNICIPALIDAD DE SAN NICOLAS</t>
  </si>
  <si>
    <t>ONG DE DESARROLLO HOGAR SANTA CATALINA</t>
  </si>
  <si>
    <t>ILUSTRE MUNICIPALIDAD DE PEÑAFLOR</t>
  </si>
  <si>
    <t>CORPORACION COMUNIDAD TERAPEUTA ESPERANZA</t>
  </si>
  <si>
    <t>ILUSTRE MUNICIPALIDAD DE ZAPALLAR</t>
  </si>
  <si>
    <t>CORPORACION DE AYUDA A LA FAMILIA</t>
  </si>
  <si>
    <t>CORPORACION MUNICIPAL DE DESARROLLO SOCIAL DE SAN JOAQUIN</t>
  </si>
  <si>
    <t>FUNDACION CRESERES</t>
  </si>
  <si>
    <t>ILUSTRE MUNICIPALIDAD DE SANTIAGO</t>
  </si>
  <si>
    <t>FUNDACION PROYECTO B</t>
  </si>
  <si>
    <t>ILUSTRE MUNICIPALIDAD DE CURANILAHUE</t>
  </si>
  <si>
    <t>O.N.G. CORPORACION CAPREIS</t>
  </si>
  <si>
    <t>ILUSTRE MUNICIPALIDAD DE SAN IGNACIO</t>
  </si>
  <si>
    <t>ILUSTRE MUNICIPALIDAD DE FRESIA</t>
  </si>
  <si>
    <t>ILUSTRE MUNICIPALIDAD DE LIMACHE</t>
  </si>
  <si>
    <t>ILUSTRE MUNICIPALIDAD DE CHIGUAYANTE</t>
  </si>
  <si>
    <t>CORPORACION FAMILIA DE LINARES</t>
  </si>
  <si>
    <t>FUNDACION REINVENTARSE</t>
  </si>
  <si>
    <t>ORGANIZACION NO GUBERNAMENTAL DE DESARROLLO COVACHA</t>
  </si>
  <si>
    <t>CORPORACLON SOCIAL Y EDUCACIONAL RENASCI</t>
  </si>
  <si>
    <t>ILUSTRE MUNICIPALIDAD DE PAILLACO</t>
  </si>
  <si>
    <t>ILUSTRE MUNICIPALIDAD DE MALLOA</t>
  </si>
  <si>
    <t>FUNDACION CREA EQUIDAD</t>
  </si>
  <si>
    <t>ILUSTRE MUNICIPALIDAD DE RIO IBANEZ</t>
  </si>
  <si>
    <t>ILUSTRE MUNICIPALIDAD DE HUARA</t>
  </si>
  <si>
    <t>ILUSTRE MUNICIPALIDAD DE LAGO RANCO</t>
  </si>
  <si>
    <t>FUNDACION DE BENEFICENCIA SENTIDOS</t>
  </si>
  <si>
    <t>ILUSTRE MUNICIPALIDAD DE MARIQUINA</t>
  </si>
  <si>
    <t>ILUSTRE MUNICIPALIDAD DE CORRAL</t>
  </si>
  <si>
    <t>ILUSTRE MUNICIPALIDAD DE FUTRONO</t>
  </si>
  <si>
    <t>ILUSTRE MUNICIPALIDAD DE PUREN</t>
  </si>
  <si>
    <t>ILUSTRE MUNICIPALIDAD DE CANELA</t>
  </si>
  <si>
    <t>ILUSTRE MUNICIPALIDAD DE PUNITAQUI</t>
  </si>
  <si>
    <t>ILUSTRE MUNICIPALIDAD DE CABO DE HORNOS</t>
  </si>
  <si>
    <t>ILUSTRE MUNICIPALIDAD DE CUNCO</t>
  </si>
  <si>
    <t>ILUSTRE MUNICIPALIDAD DE VICTORIA</t>
  </si>
  <si>
    <t>ILUSTRE MUNICIPALIDAD DE LOS VILOS</t>
  </si>
  <si>
    <t>ILUSTRE MUNICIPALIDAD DE CURACAVI</t>
  </si>
  <si>
    <t>ILUSTRE MUNICIPALIDAD DE SANTA JUANA</t>
  </si>
  <si>
    <t>ILUSTRE MUNICIPALIDAD DE MULCHEN</t>
  </si>
  <si>
    <t>ILUSTRE MUNICIPALIDAD DE COIHUECO</t>
  </si>
  <si>
    <t>ILUSTRE MUNICIPALIDAD DE CABRERO</t>
  </si>
  <si>
    <t>GOBERNACION PROVINCIAL ARICA</t>
  </si>
  <si>
    <t>ILUSTRE MUNICIPALIDAD DE TIL TIL</t>
  </si>
  <si>
    <t>ILUSTRE MUNICIPALIDAD DE CONCON</t>
  </si>
  <si>
    <t>ILUSTRE MUNICIPALIDAD DE FREIRINA</t>
  </si>
  <si>
    <t>ILUSTRE MUNICIPALIDAD DE ALTO DEL CARMEN</t>
  </si>
  <si>
    <t>ILUSTRE MUNICIPALIDAD DE TIERRA AMARILLA</t>
  </si>
  <si>
    <t>ILUSTRE MUNICIPALIDAD DE CHANARAL</t>
  </si>
  <si>
    <t>ILUSTRE MUNICIPALIDAD DE PORVENIR</t>
  </si>
  <si>
    <t>ILUSTRE MUNICIPALIDAD DE SAN JUAN DE LA COSTA</t>
  </si>
  <si>
    <t>ILUSTRE MUNICIPALIDAD DE PROVIDENCIA</t>
  </si>
  <si>
    <t>ILUSTRE MUNICIPALIDAD DE LLANQUIHUE</t>
  </si>
  <si>
    <t>ILUSTRE MUNICIPALIDAD DE CUREPTO</t>
  </si>
  <si>
    <t>ILUSTRE MUNICIPALIDAD DE CHANCO</t>
  </si>
  <si>
    <t>ILUSTRE MUNICIPALIDAD DE PALMILLA</t>
  </si>
  <si>
    <t>ILUSTRE MUNICIPALIDAD DE TOCOPILLA</t>
  </si>
  <si>
    <t>ILUSTRE MUNICIPALIDAD DE QUINCHAO</t>
  </si>
  <si>
    <t>O.N.G INCITA</t>
  </si>
  <si>
    <t>GOBERNACION PROVINCIAL DE PARINACOTA</t>
  </si>
  <si>
    <t>ILUSTRE MUNICIPALIDAD DE SANTA MARIA</t>
  </si>
  <si>
    <t>FUNDACION NUESTRA SENORA DE LA ESPERANZA</t>
  </si>
  <si>
    <t>GOBERANCION PROVINCIAL DE EL LOA</t>
  </si>
  <si>
    <t>GOBERNACION PROVINCIAL DE ANTOFAGASTA</t>
  </si>
  <si>
    <t>ILUSTRE MUNICIPALIDAD DE PUTAENDO</t>
  </si>
  <si>
    <t>ILUSTRE MUNICIPALIDAD DE HUASCO</t>
  </si>
  <si>
    <t>ILUSTRE MUNICIPALIDAD DE VICHUQUEN</t>
  </si>
  <si>
    <t>ILUSTRE MUNICIPALIDAD DE SAN RAFAEL</t>
  </si>
  <si>
    <t>ILUSTRE MUNICIPALIDAD DE RINCONADA</t>
  </si>
  <si>
    <t>ILUSTRE MUNICIPALIDAD DE ROMERAL</t>
  </si>
  <si>
    <t>GOBERNACION PROVINCIAL DE MAGALLANES</t>
  </si>
  <si>
    <t>ILUSTRE MUNICIPALIDAD DE EL TABO</t>
  </si>
  <si>
    <t>ILUSTRE MUNICIPALIDAD DE PAIHUANO</t>
  </si>
  <si>
    <t>ILUSTRE MUNICIPALIDAD DE LA HIGUERA</t>
  </si>
  <si>
    <t>CORPORACION CULTURAL Y DE DESARROLLO SHALOM</t>
  </si>
  <si>
    <t>CORPORACION PARA EL DESARROLLO INTEGRAL DE LA PROVINCIA DE CHOAPA LUIS GALVEZ OLIVARES DE ILLAPEL</t>
  </si>
  <si>
    <t>ORGANIZACION NO GUBERNAMENTAL DE DESARROLLO COINCIDE</t>
  </si>
  <si>
    <t>ILUSTRE MUNICIPALIDAD DE CHOL CHOL</t>
  </si>
  <si>
    <t>FUNDACION KOINOMADELFIA</t>
  </si>
  <si>
    <t>ONG DE DESARROLLO PADRE LUIS AMIGO</t>
  </si>
  <si>
    <t>CORPORACION EN BUSCA DE UN CAMBIO</t>
  </si>
  <si>
    <t>ORGANIZACION NO GUBERNAMENTAL JUNTOS CREANDO FUTURO</t>
  </si>
  <si>
    <t>FUNDACION TALITA KUM</t>
  </si>
  <si>
    <t>CORPORACION INTEGRAL EDUCATIVA Y SOCIAL PARA EL DESARROLLO DE LA COMUNIDAD</t>
  </si>
  <si>
    <t>CORPORACION DE AYUDA A LA INFANCIA CASA MONTANA</t>
  </si>
  <si>
    <t>CORPORACION ACOGIDA</t>
  </si>
  <si>
    <t>FUNDACION MADRE VICTORIA</t>
  </si>
  <si>
    <t>FUNDACIÓN GUADALUPE ACOGE</t>
  </si>
  <si>
    <t>GOBERNACION PROVINCIAL CHOAPA</t>
  </si>
  <si>
    <t>ORGANIZACION NO GUBERNAMENTAL DE DESARROLLO - ALTA TIERRA</t>
  </si>
  <si>
    <t xml:space="preserve">651920833
</t>
  </si>
  <si>
    <t>65190112K</t>
  </si>
  <si>
    <t>65192836K</t>
  </si>
  <si>
    <t>FUNDACIÓN DE BENEFICENCIA DE LOS SAGRADOS CORAZONES</t>
  </si>
  <si>
    <t>NO</t>
  </si>
  <si>
    <t>ES</t>
  </si>
  <si>
    <t xml:space="preserve"> INSTITUCIÓN</t>
  </si>
  <si>
    <t>65103955K</t>
  </si>
  <si>
    <t>ASOCIACION DE PADRES Y AMIGOS DE LOS AUTISTAS V REGIÓN (ASPAUT)</t>
  </si>
  <si>
    <t>71.578.700-8</t>
  </si>
  <si>
    <t>ASOCIACIÓN CHILENA DE PADRES Y AMIGOS DE LOS AUTISTAS SANTIAGO</t>
  </si>
  <si>
    <t>71.086.700-3</t>
  </si>
  <si>
    <t>ILUSTRE MUNICIPALIDAD DE VALPARAISO</t>
  </si>
  <si>
    <t>ILUSTRE MUNICIPALIDAD DE TALCAHUANO</t>
  </si>
  <si>
    <t>ILUSTRE MUNICIPALIDAD DE CORONEL</t>
  </si>
  <si>
    <t>ILUSTRE MUNICIPALIDAD DE ALTO HOSPICIO</t>
  </si>
  <si>
    <t>ILUSTRE MUNICIPALIDAD DE MARIA PINTO</t>
  </si>
  <si>
    <t>ILUSTRE MUNICIPALIDAD DE VALLENAR</t>
  </si>
  <si>
    <t>ILUSTRE MUNICIPALIDAD DE NUEVA IMPERIAL</t>
  </si>
  <si>
    <t>ILUSTRE MUNICIPALIDAD DE ANGOL</t>
  </si>
  <si>
    <t>ILUSTRE MUNICIPALIDAD DE SAN JOSE DE MAIPO</t>
  </si>
  <si>
    <t>ILUSTRE MUNICIPALIDAD DE LAMPA</t>
  </si>
  <si>
    <t>ILUSTRE MUNICIPALIDAD DE INDEPENDENCIA</t>
  </si>
  <si>
    <t>ILUSTRE MUNICIPALIDAD DE COLLIPULLI</t>
  </si>
  <si>
    <t>ILUSTRE MUNICIPALIDAD DE SAAVEDRA</t>
  </si>
  <si>
    <t>ILUSTRE MUNICIPALIDAD DE LICANTEN</t>
  </si>
  <si>
    <t>ILUSTRE MUNICIPALIDAD DE VILCUN</t>
  </si>
  <si>
    <t>ILUSTRE MUNICIPALIDAD DE VILLARRICA</t>
  </si>
  <si>
    <t>ILUSTRE MUNICIPALIDAD DE SAN PABLO</t>
  </si>
  <si>
    <t>ILUSTRE MUNICIPALIDAD DE LINARES</t>
  </si>
  <si>
    <t>ILUSTRE MUNICIPALIDAD DE PADRE LAS CASAS</t>
  </si>
  <si>
    <t>ILUSTRE MUNICIPALIDAD DE LA REINA</t>
  </si>
  <si>
    <t>GOBERNACION PROVINCIAL CAPITAN PRAT</t>
  </si>
  <si>
    <t>ILUSTRE MUNICIPALIDAD DE PUCHUNCAVI</t>
  </si>
  <si>
    <t>ILUSTRE MUNICIPALIDAD DE EL QUISCO</t>
  </si>
  <si>
    <t>ILUSTRE MUNICIPALIDAD DE RENAICO</t>
  </si>
  <si>
    <t>GOBERANCION PROVINCIAL DE ISLA DE PASCUA</t>
  </si>
  <si>
    <t>ILUSTRE MUNICIPALIDAD DE PITRUFQUEN</t>
  </si>
  <si>
    <t>FUNDACION PLEYADES</t>
  </si>
  <si>
    <t>(en blanco)</t>
  </si>
  <si>
    <t>MARIA PINTO</t>
  </si>
  <si>
    <t>SAN PABLO</t>
  </si>
  <si>
    <t>RENAICO</t>
  </si>
  <si>
    <t>LO BARNECHEA</t>
  </si>
  <si>
    <t>TRANSFERENCIAS A INSTITUCIONES COLABORADORAS AÑO 2021 - LEY Nº19.862</t>
  </si>
  <si>
    <t>NOMBRE INSTITUCION</t>
  </si>
  <si>
    <t>Etiquetas de fila</t>
  </si>
  <si>
    <t>LOS MONTOS INFORMADOS CORRESPONDEN A LOS CANCELADOS EN EL PERÍODO ENERO - ABRIL 2021</t>
  </si>
  <si>
    <t>RUT</t>
  </si>
  <si>
    <t>ABRIL</t>
  </si>
  <si>
    <t>TOTAL</t>
  </si>
  <si>
    <t>FUNDACION CIUDAD DEL NINO RICARDO ESPINOSA</t>
  </si>
  <si>
    <t>ONG CREAPSI</t>
  </si>
  <si>
    <t>COYHAIQUE</t>
  </si>
  <si>
    <t xml:space="preserve"> CORPORACION VIVO INCLUSION
CORPORACION VIVO INCLUSION</t>
  </si>
  <si>
    <t>FUNDACION PARES</t>
  </si>
  <si>
    <t>O.N.G. DE DESARROLLO PAIHUEN</t>
  </si>
  <si>
    <t>FUNDACION PRODERE</t>
  </si>
  <si>
    <t>O.N.G. Desarrollo Familiar - CORDEFAM</t>
  </si>
  <si>
    <t>O.N.G. PARA EL DESARROLLO DE LA EDUCACIÓN CRATEDUC</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</si>
  <si>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</si>
  <si>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</si>
  <si>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</si>
  <si>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</si>
  <si>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</si>
  <si>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Silvia Andrea Quintanilla Vera, C.I N° 13.340.862-2
Juan Acuña Montero, C.I. Nº 6.869.121-4</t>
  </si>
  <si>
    <t>Certificado de Antecedentes Financieros correspondientes al año 2020, aprobados por el  Subdepartamento de Supervisión Financiera Nacional.</t>
  </si>
  <si>
    <t>Asociación Chilena de Naciones Unidas Región Del Biobío</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</si>
  <si>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</si>
  <si>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</si>
  <si>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</si>
  <si>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</si>
  <si>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</si>
  <si>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</si>
  <si>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</si>
  <si>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</si>
  <si>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</si>
  <si>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</si>
  <si>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</si>
  <si>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</si>
  <si>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</si>
  <si>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</si>
  <si>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Correo: recepcion@aldeasinfantiles.cl Joel.valenzuela@aldeasinfantiles.cl</t>
  </si>
  <si>
    <t>Informe N°504, de 2020.
Informe N°393, de 2020.
Informe N°462, de 2020.</t>
  </si>
  <si>
    <t>Informe N°511, de 2020</t>
  </si>
  <si>
    <t>Informe N°719, de 2020</t>
  </si>
  <si>
    <t xml:space="preserve">Silvia Andrea Quintanilla Vera
Juan Acuña Montero
</t>
  </si>
  <si>
    <t>Informe N°504, de 2020.</t>
  </si>
  <si>
    <t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</si>
  <si>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Informe N°393, de 2020.
Informe N°833,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</si>
  <si>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</si>
  <si>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</si>
  <si>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Informe N°953 de 2018</t>
  </si>
  <si>
    <t xml:space="preserve"> Informe N° 953, 2018 </t>
  </si>
  <si>
    <t xml:space="preserve">Certificado de Vigencia de Persona Jurídica sin Fines de Lucro Folio N° 500382827673, de 14 de abril de 2021, emitido por 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</si>
  <si>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t>
  </si>
  <si>
    <t xml:space="preserve">desde el 07 de abril de 2021 al 07 de abril del 2023.  </t>
  </si>
  <si>
    <t xml:space="preserve"> 42-2426627 y 42-2426628-    Celular: 978072945</t>
  </si>
  <si>
    <t xml:space="preserve"> Correo electrónico: directorio@corporacionllequen.cl, llequencentral4@gmail.com             yerkaguileracorporacionllequen@gmail.com</t>
  </si>
  <si>
    <t xml:space="preserve">Se acompañan antecedentes financieros correspondientes al año 2020,  aprobados por el Subdepartamento de Supervisión Financiera Nacional. </t>
  </si>
  <si>
    <t>Informe N°1063 de 2019</t>
  </si>
  <si>
    <t>Informe N° 504, de 2020;   Informe N°456, de 2020.
Informe N°833, de 2020.</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</si>
  <si>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</si>
  <si>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Informe N°1063 de 2019.
Informe N°833,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</si>
  <si>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</si>
  <si>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Informe N°730 de 2018
Informe N°908 de 2018
Informe N°1059 de 2018
Informe N°1063 de 2019</t>
  </si>
  <si>
    <t xml:space="preserve">Informe N° 730, 2018       Informe N° 908, 2018      Informe N° 1059, 2018        Informe N° 1063, 2019                  </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</si>
  <si>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</si>
  <si>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</si>
  <si>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Informe N°908 de 2018</t>
  </si>
  <si>
    <t>Informe N° 908, de 2018.
Informe N°741,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</si>
  <si>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</si>
  <si>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Informe N°606, de 2020.</t>
  </si>
  <si>
    <t>Corporación Municipal para el Desarrollo Comunal Sol de Atacama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</si>
  <si>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</si>
  <si>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</si>
  <si>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</si>
  <si>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</si>
  <si>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</si>
  <si>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</si>
  <si>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</si>
  <si>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</si>
  <si>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</si>
  <si>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</si>
  <si>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</si>
  <si>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</si>
  <si>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</si>
  <si>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</si>
  <si>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</si>
  <si>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Informe N°511, de 2020.</t>
  </si>
  <si>
    <t>Se acompaña certificado financiero de la Institución correspondientes al año 2019, aprobado por el Sub Departamento de Supervisión Financiera Nacional .Certificado financiero legalizado ante notario.</t>
  </si>
  <si>
    <t>Informe N°1063 de 2019;  Informe N°456 de 2020.</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</si>
  <si>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</si>
  <si>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</si>
  <si>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Informe N°1059 de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</si>
  <si>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</si>
  <si>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</si>
  <si>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</si>
  <si>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</si>
  <si>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Se acompañan Antecedentes financieros del año 20120, aprobados por el Subdepartamento de Supervisión Financiera de la Dirección Nacional.</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</si>
  <si>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</si>
  <si>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</si>
  <si>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</si>
  <si>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Informe N° 643, 2020</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</si>
  <si>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t>
  </si>
  <si>
    <t>Informe N°730 de 2018
Informe N°820 de 2018
Informe N°1063 de 2019
Informe N°908 de 2018</t>
  </si>
  <si>
    <t>Informe N° 730, 2018         Informe N° 820, 2018                 Informe N° 1063, 2019                  Informe N° 908,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</si>
  <si>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</si>
  <si>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</si>
  <si>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</si>
  <si>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</si>
  <si>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</si>
  <si>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</si>
  <si>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</si>
  <si>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</si>
  <si>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</si>
  <si>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</si>
  <si>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</si>
  <si>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Informe N°741, de 2020.</t>
  </si>
  <si>
    <t>Informe N°719, de 2020.</t>
  </si>
  <si>
    <t xml:space="preserve">Informe N°908 de 2018
Informe N°953 de 2018
Informe N°1005 de 2018
Informe N°1059 de 2018
Informe N°1063 de 2019
</t>
  </si>
  <si>
    <t>Informe N° 908, 2018      Informe N° 953, 2018                   Informe N° 1005, 2018                Informe N° 1059, 2018                          Informe N° 1063, 2019</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</si>
  <si>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</si>
  <si>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Informe N°456, de 2020.</t>
  </si>
  <si>
    <t xml:space="preserve">De 13 de mayo de 2017 al 13 de mayo de 2021. </t>
  </si>
  <si>
    <t>Informe N°833, de 2020.</t>
  </si>
  <si>
    <t>Informe N° 908, 2018</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</si>
  <si>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</si>
  <si>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</si>
  <si>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</si>
  <si>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</si>
  <si>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t>
  </si>
  <si>
    <t>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t>
  </si>
  <si>
    <t>Fundación Paula Jaraquemada Alquízar</t>
  </si>
  <si>
    <t>Informe N°820 de 2018
Informe N°1004 de 2018</t>
  </si>
  <si>
    <t>Informe N°820, 2018       Informe N° 1004, 2018</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</si>
  <si>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</si>
  <si>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</si>
  <si>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</si>
  <si>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Certificado de Vigencia de Persona Jurídica sin Fines de Lucro, Folio Nº 50037888006, de fecha 01 de marzo de 2021, del Servicio de Registro Civil e Identificación.</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</si>
  <si>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</si>
  <si>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</si>
  <si>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</si>
  <si>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</si>
  <si>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</si>
  <si>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Informe N°462,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</si>
  <si>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</si>
  <si>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</si>
  <si>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</si>
  <si>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</si>
  <si>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</si>
  <si>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</si>
  <si>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</si>
  <si>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Informe N°953 de 2018
Informe N°1005 de 2018</t>
  </si>
  <si>
    <t xml:space="preserve"> Informe N° 953, 2018       Informe N° 1005, 2018</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</si>
  <si>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</si>
  <si>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</si>
  <si>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Miguel Abdó Ara</t>
  </si>
  <si>
    <t>Claudio Rosamel Lavado Castro,                           En carácter de Subrogante:
Cristóbal Tomas Kunstman Collado</t>
  </si>
  <si>
    <t>Aldo Rodrigo Pinuer Solis      Alcaldesa(S): Loreto Cabezas Soto (desde 12-03-2021 al 12-04-2021)</t>
  </si>
  <si>
    <t xml:space="preserve">Pablo Andrés Flores Merino
</t>
  </si>
  <si>
    <t>Nelson Antonio Santana Hernández,</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</si>
  <si>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</si>
  <si>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</si>
  <si>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</si>
  <si>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</si>
  <si>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</si>
  <si>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</si>
  <si>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</si>
  <si>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RODRIGO FERNANDO VALDIVIA ORIAS 
En carácter de subrogantes del Alcalde, podrán representar legalmente al Organismo Colaborador las siguientes personas, conforme al orden que se señala:
1-CLAUDIO OLIVA REYES
2-JUAN EUGENIN EUGENIN
3.- ALEJANDRO REYES CATALÁN
4.- CARLOS MORENO URRA
</t>
  </si>
  <si>
    <t>Juan Rozas Romero. Decreto N° 3713 de 23 de marzo de 2020 que establece el orden de subrogancia del alcalde:
1.- Analía Carvajal Olmos, Administradora Municipal.
2.- Ana Mría Rodrigo Churruca, Directora de Control.
3.- Erika Parada Ibáñez, Directora de Desarrollo Comunitario.
4.- Héctor Rocha Pérez, Secretario Comunal de Planificación.
5.- Rogelio Acuña Ríos, Director de Obras Municipales.
6.- Hugo Villar Cisternas, Secretario Municipal.
7.- Norma Caceres Castillo, Directora de Tránsito y Transporte.</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</si>
  <si>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</si>
  <si>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</si>
  <si>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</si>
  <si>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Washington Arnaldo Ulloa Villarroel. SUBROGANTES: 1°: Víctor Manuel Pérez Frías     2° José Francisco Ruiz Uribe
</t>
  </si>
  <si>
    <t xml:space="preserve">
I. Municipalidad de Quintero.
</t>
  </si>
  <si>
    <t>LEONEL RENAN CADIZ SOTO RUT: 12.043.065-3</t>
  </si>
  <si>
    <t>Bernardo Candía Henríquez, Alcalde.
Luis Alberto Barría Obando, subrogará al Alcalde entre el 16 de abril y el 17 de mayo de 2021.</t>
  </si>
  <si>
    <t>Municipalidad. Constitución Política de la República, art. 107.</t>
  </si>
  <si>
    <t>Intendencia II Región Antofagasta</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</si>
  <si>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</si>
  <si>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</si>
  <si>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</si>
  <si>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</si>
  <si>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</si>
  <si>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</si>
  <si>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Directorio prorrogado por un año, a contar del 27 de febrero de 2021 al 27 de febrero de 2024.</t>
  </si>
  <si>
    <t>Julio Salazar Veloso, 
Luis Elías Jara Martínez, 
Marco Durán Roa, 
(Podrán actuar conjunta o indistintamente).</t>
  </si>
  <si>
    <t xml:space="preserve">Cousiño N°137, comuna de Coronel, Región del Biobío
</t>
  </si>
  <si>
    <t>Teléfonos:  41 2876235 – 41 2871238</t>
  </si>
  <si>
    <t xml:space="preserve">ENVIADOS  ANTECEDENTES CORRESPONDIENTES AL AÑO 2020, aprobado por el SUB DEPARTAMENTO DE SUPERVISIÓN FINANCIERA </t>
  </si>
  <si>
    <t>Informe N°8, de 2021.</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</si>
  <si>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</si>
  <si>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</si>
  <si>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</si>
  <si>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</si>
  <si>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Certificado de Vigencia Folio Nº 500370873274, otorgado el 12 de febrero de 2021, del Servicio de Registro Civil e Identificación.</t>
  </si>
  <si>
    <t>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t>
  </si>
  <si>
    <t xml:space="preserve">Antecedentes financieros correspondientes al año 2020, pendientes de aprobación por el Sub Depto de Supervisión Financiera Nacional. </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</si>
  <si>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</si>
  <si>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</si>
  <si>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</si>
  <si>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</si>
  <si>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</si>
  <si>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</si>
  <si>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</si>
  <si>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</si>
  <si>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</si>
  <si>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Organización No Gibernamental de Desarrollo Recordis</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</si>
  <si>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</si>
  <si>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</si>
  <si>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</si>
  <si>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</si>
  <si>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</si>
  <si>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</si>
  <si>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</si>
  <si>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</si>
  <si>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</si>
  <si>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</si>
  <si>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</si>
  <si>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</si>
  <si>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</si>
  <si>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</si>
  <si>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</si>
  <si>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t>
  </si>
  <si>
    <t>Graciana Fernanda Farías Cortés
Raúl Fernández Bacciarini
Camila Sánchez Soto
Jessica Lorena Soto Arellano</t>
  </si>
  <si>
    <t xml:space="preserve">Juan de Pineda 7580, La Florida, Santiago
</t>
  </si>
  <si>
    <t xml:space="preserve">224000227.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</si>
  <si>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</si>
  <si>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</si>
  <si>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 xml:space="preserve">Certificado de Vigencia de Persona Jurídica sin fines de lucro Folio N° 500368123755, de 26 de enero de 2021.
</t>
  </si>
  <si>
    <t xml:space="preserve">Presidente:
Adolfo Andrés Farías Salgado, 
Vicepresidente: 
Miguel Ormeño Pitriqueo, 
Secretario: 
Jorge Eliazar Bravo Cáceres,
Tesorera: 
Eugenia Margarita Fernández Espinoza, 
Director: 
Pedro Esteban García Villagra, 
 </t>
  </si>
  <si>
    <t xml:space="preserve">Adolfo Andrés Farías Salgado, </t>
  </si>
  <si>
    <t xml:space="preserve"> 225529266/ 984508386</t>
  </si>
  <si>
    <t xml:space="preserve">ado.farias@gmail.com
</t>
  </si>
  <si>
    <t>Informe N°535,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</si>
  <si>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</si>
  <si>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</si>
  <si>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</si>
  <si>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</si>
  <si>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</si>
  <si>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</si>
  <si>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</si>
  <si>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</si>
  <si>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</si>
  <si>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</si>
  <si>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</si>
  <si>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</si>
  <si>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</si>
  <si>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</si>
  <si>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</si>
  <si>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</si>
  <si>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</si>
  <si>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</si>
  <si>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</si>
  <si>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</si>
  <si>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Informe N°730 de 2018</t>
  </si>
  <si>
    <t>Informe N°393, de 2020.
Informe N°606, de 2020.</t>
  </si>
  <si>
    <t>Informe N° 730 de  2018</t>
  </si>
  <si>
    <r>
      <rPr>
        <sz val="8"/>
        <color theme="1"/>
        <rFont val="Calibri"/>
        <family val="2"/>
        <scheme val="minor"/>
      </rPr>
      <t>Certificado de vigencia, folio Nº 500356979058, de 19 de noviembre de 2020, del Servicio de Registro Civil e Identificación.</t>
    </r>
    <r>
      <rPr>
        <sz val="8"/>
        <rFont val="Calibri"/>
        <family val="2"/>
        <scheme val="minor"/>
      </rPr>
      <t xml:space="preserve">
</t>
    </r>
  </si>
  <si>
    <r>
      <t xml:space="preserve">Presidente: Obispo (H) Neftalí Aravena Bravo,
</t>
    </r>
    <r>
      <rPr>
        <sz val="8"/>
        <color theme="1"/>
        <rFont val="Calibri"/>
        <family val="2"/>
        <scheme val="minor"/>
      </rPr>
      <t xml:space="preserve">Poder: Superintendente Distrito Concepción: Olga Romero Sanzana, </t>
    </r>
    <r>
      <rPr>
        <sz val="8"/>
        <rFont val="Calibri"/>
        <family val="2"/>
        <scheme val="minor"/>
      </rPr>
      <t xml:space="preserve">
</t>
    </r>
  </si>
  <si>
    <r>
      <t xml:space="preserve">Presidente: (Alcalde) Juan Eduardo Vera Sanhueza
Secretario General: Marcelo Fuentes García
</t>
    </r>
    <r>
      <rPr>
        <sz val="8"/>
        <color rgb="FFFF0000"/>
        <rFont val="Calibri"/>
        <family val="2"/>
        <scheme val="minor"/>
      </rPr>
      <t xml:space="preserve">Según Resolución N° 193, de 10 de marzo de 2017, dictada por el Secretario General de la entidad, don Marcelo Fuentes García, lo subrogará en su cargo, don Luis Carrillo Duhalde.   </t>
    </r>
    <r>
      <rPr>
        <sz val="8"/>
        <rFont val="Calibri"/>
        <family val="2"/>
        <scheme val="minor"/>
      </rPr>
      <t xml:space="preserve">
</t>
    </r>
  </si>
  <si>
    <r>
      <rPr>
        <sz val="8"/>
        <rFont val="Calibri"/>
        <family val="2"/>
        <scheme val="minor"/>
      </rPr>
      <t xml:space="preserve">Angachilla, Km. 5, Parcela Arquenco, S/N,  Valdivia, </t>
    </r>
    <r>
      <rPr>
        <sz val="8"/>
        <color theme="1"/>
        <rFont val="Calibri"/>
        <family val="2"/>
        <scheme val="minor"/>
      </rPr>
      <t xml:space="preserve">
</t>
    </r>
  </si>
  <si>
    <r>
      <rPr>
        <sz val="8"/>
        <rFont val="Calibri"/>
        <family val="2"/>
        <scheme val="minor"/>
      </rPr>
      <t>Fono fijo: 52-2247556
Fono celular: 9-68328551</t>
    </r>
    <r>
      <rPr>
        <sz val="8"/>
        <color theme="1"/>
        <rFont val="Calibri"/>
        <family val="2"/>
        <scheme val="minor"/>
      </rPr>
      <t xml:space="preserve">
</t>
    </r>
  </si>
  <si>
    <r>
      <t>Certificado de Vigencia Folio Nº 500227187103, de fecha 14 de mayo de 2019, del Servicio de Registro Civil e Identificación.</t>
    </r>
    <r>
      <rPr>
        <sz val="8"/>
        <color rgb="FFFF0000"/>
        <rFont val="Calibri"/>
        <family val="2"/>
        <scheme val="minor"/>
      </rPr>
      <t xml:space="preserve"> 03-11-20 Se envía carta solicitando antecedentes actualizados al año 2020.</t>
    </r>
  </si>
  <si>
    <t>69181100K</t>
  </si>
  <si>
    <t>65316310 K</t>
  </si>
  <si>
    <t>MONTO MES DE ABRIL</t>
  </si>
  <si>
    <t>Congregación Hermanas Franciscanas Misioneras de Jesús</t>
  </si>
  <si>
    <t>Corporación Educacional y Asistencial Hellen Keller</t>
  </si>
  <si>
    <t>Fundación Mi Hogar de Cauquenes</t>
  </si>
  <si>
    <t>Instituto para el Desarrollo Comunitario IDECO Miguel de Pujadas Vergara.</t>
  </si>
  <si>
    <t>Organización Comunitaria Funcional Centro Cultural y Educacional Arcadia.</t>
  </si>
  <si>
    <t>Organización No Gubernamental de Desarrollo Centro Comunitario de Atención al Joven ONG C.E.C.A.S.- (CECAS)</t>
  </si>
  <si>
    <t>Organización No Gubernamental de Desarrollo Corporación Educación El Quijote O.N.G. El Quijote</t>
  </si>
  <si>
    <t xml:space="preserve">Organización Comunitaria Funcional Centro de Ayuda al Niño Bernardita Serrano. </t>
  </si>
  <si>
    <t xml:space="preserve">O.N.G. Corporación de Apoyo al Desarrollo Autogestionado Grada.
O.N.G. Grada.
</t>
  </si>
  <si>
    <t xml:space="preserve">I. Municipalidad de María Pinto.
</t>
  </si>
  <si>
    <t xml:space="preserve">Presidente: Obispo (H) Neftalí Aravena Bravo,
Poder: Superintendente Distrito Concepción: Olga Romero Sanzana, 
</t>
  </si>
  <si>
    <t xml:space="preserve">Certificado de vigencia, folio Nº 500356979058, de 19 de noviembre de 2020, del Servicio de Registro Civil e Identificación.
</t>
  </si>
  <si>
    <t xml:space="preserve">Fono fijo: 52-2247556
Fono celular: 9-68328551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</si>
  <si>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</si>
  <si>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 xml:space="preserve">Angachilla, Km. 5, Parcela Arquenco, S/N,  Valdivia, 
</t>
  </si>
  <si>
    <t>Certificado de Vigencia Folio Nº 500227187103, de fecha 14 de mayo de 2019, del Servicio de Registro Civil e Identificación. 03-11-20 Se envía carta solicitando antecedentes actualizados al año 2020.</t>
  </si>
  <si>
    <t>MONTO ACUMULADO ENERO A ABRIL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</si>
</sst>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s>
  <fonts count="13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color theme="1"/>
      <name val="Calibri"/>
      <family val="2"/>
      <scheme val="minor"/>
    </font>
    <font>
      <sz val="10"/>
      <color theme="1"/>
      <name val="MS Sans Serif"/>
    </font>
    <font>
      <sz val="14"/>
      <color theme="1"/>
      <name val="MS Sans Serif"/>
    </font>
    <font>
      <sz val="8"/>
      <color rgb="FFFF0000"/>
      <name val="Calibri"/>
      <family val="2"/>
      <scheme val="minor"/>
    </font>
    <font>
      <sz val="8"/>
      <color indexed="8"/>
      <name val="Calibri"/>
      <family val="2"/>
      <scheme val="minor"/>
    </font>
    <font>
      <b/>
      <sz val="8"/>
      <name val="Calibri"/>
      <family val="2"/>
      <scheme val="minor"/>
    </font>
    <font>
      <u/>
      <sz val="8"/>
      <name val="Calibri"/>
      <family val="2"/>
      <scheme val="minor"/>
    </font>
    <font>
      <u/>
      <sz val="8"/>
      <color theme="10"/>
      <name val="Calibri"/>
      <family val="2"/>
      <scheme val="minor"/>
    </font>
    <font>
      <sz val="10"/>
      <color rgb="FFFF0000"/>
      <name val="MS Sans Serif"/>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theme="8" tint="0.39997558519241921"/>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9" tint="0.39997558519241921"/>
        <bgColor indexed="64"/>
      </patternFill>
    </fill>
    <fill>
      <patternFill patternType="solid">
        <fgColor theme="9" tint="-0.249977111117893"/>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cellStyleXfs>
  <cellXfs count="172">
    <xf numFmtId="0" fontId="0" fillId="0" borderId="0" xfId="0"/>
    <xf numFmtId="0" fontId="120" fillId="62" borderId="10" xfId="6642" applyFont="1" applyFill="1" applyBorder="1" applyAlignment="1">
      <alignment horizontal="center" vertical="center" wrapText="1"/>
    </xf>
    <xf numFmtId="0" fontId="121" fillId="63" borderId="10" xfId="2795" applyFont="1" applyFill="1" applyBorder="1" applyAlignment="1">
      <alignment horizontal="center" vertical="center" wrapText="1"/>
    </xf>
    <xf numFmtId="14" fontId="120" fillId="62" borderId="10" xfId="6642" applyNumberFormat="1" applyFont="1" applyFill="1" applyBorder="1" applyAlignment="1">
      <alignment horizontal="center" vertical="center" wrapText="1"/>
    </xf>
    <xf numFmtId="0" fontId="120" fillId="64" borderId="10" xfId="6642" applyFont="1" applyFill="1" applyBorder="1" applyAlignment="1">
      <alignment horizontal="center" vertical="center" wrapText="1"/>
    </xf>
    <xf numFmtId="41" fontId="120" fillId="64" borderId="10" xfId="6640" applyFont="1" applyFill="1" applyBorder="1" applyAlignment="1">
      <alignment horizontal="center" vertical="center" wrapText="1"/>
    </xf>
    <xf numFmtId="14" fontId="120" fillId="64" borderId="10" xfId="6641" applyNumberFormat="1" applyFont="1" applyFill="1" applyBorder="1" applyAlignment="1">
      <alignment horizontal="center" vertical="center" wrapText="1"/>
    </xf>
    <xf numFmtId="1" fontId="120" fillId="62" borderId="10" xfId="6642" applyNumberFormat="1" applyFont="1" applyFill="1" applyBorder="1" applyAlignment="1">
      <alignment horizontal="center" vertical="center" wrapText="1"/>
    </xf>
    <xf numFmtId="0" fontId="122" fillId="0" borderId="0" xfId="0" applyFont="1"/>
    <xf numFmtId="0" fontId="120" fillId="62" borderId="10" xfId="6642" applyFont="1" applyFill="1" applyBorder="1" applyAlignment="1">
      <alignment horizontal="left" vertical="center" wrapText="1"/>
    </xf>
    <xf numFmtId="0" fontId="123" fillId="0" borderId="0" xfId="0" applyFont="1"/>
    <xf numFmtId="0" fontId="123" fillId="0" borderId="0" xfId="0" applyFont="1" applyAlignment="1">
      <alignment horizontal="center"/>
    </xf>
    <xf numFmtId="14" fontId="123" fillId="0" borderId="0" xfId="0" applyNumberFormat="1" applyFont="1" applyAlignment="1">
      <alignment horizontal="center"/>
    </xf>
    <xf numFmtId="0" fontId="123" fillId="0" borderId="0" xfId="0" applyFont="1" applyAlignment="1">
      <alignment horizontal="left" wrapText="1"/>
    </xf>
    <xf numFmtId="1" fontId="123" fillId="0" borderId="0" xfId="0" applyNumberFormat="1" applyFont="1" applyAlignment="1">
      <alignment horizontal="center"/>
    </xf>
    <xf numFmtId="0" fontId="120" fillId="63" borderId="10" xfId="2795" applyFont="1" applyFill="1" applyBorder="1" applyAlignment="1">
      <alignment horizontal="center" vertical="center" wrapText="1"/>
    </xf>
    <xf numFmtId="0" fontId="124" fillId="0" borderId="0" xfId="0" applyFont="1"/>
    <xf numFmtId="0" fontId="115" fillId="56" borderId="0" xfId="0" applyFont="1" applyFill="1"/>
    <xf numFmtId="41" fontId="115" fillId="56" borderId="0" xfId="6640" applyFont="1" applyFill="1"/>
    <xf numFmtId="0" fontId="115" fillId="56" borderId="0" xfId="0" applyFont="1" applyFill="1" applyAlignment="1">
      <alignment horizontal="left"/>
    </xf>
    <xf numFmtId="0" fontId="125" fillId="56" borderId="0" xfId="0" applyFont="1" applyFill="1" applyAlignment="1">
      <alignment horizontal="left"/>
    </xf>
    <xf numFmtId="0" fontId="125" fillId="56" borderId="0" xfId="0" applyFont="1" applyFill="1"/>
    <xf numFmtId="41" fontId="125" fillId="56" borderId="0" xfId="6640" applyFont="1" applyFill="1"/>
    <xf numFmtId="0" fontId="115" fillId="0" borderId="0" xfId="0" applyFont="1" applyAlignment="1">
      <alignment vertical="center" wrapText="1"/>
    </xf>
    <xf numFmtId="0" fontId="115" fillId="0" borderId="10" xfId="0" applyFont="1" applyBorder="1" applyAlignment="1">
      <alignment vertical="center" wrapText="1"/>
    </xf>
    <xf numFmtId="0" fontId="115" fillId="0" borderId="0" xfId="0" applyFont="1" applyBorder="1" applyAlignment="1">
      <alignment vertical="center" wrapText="1"/>
    </xf>
    <xf numFmtId="0" fontId="115" fillId="58" borderId="0" xfId="0" applyFont="1" applyFill="1" applyBorder="1" applyAlignment="1">
      <alignment vertical="center" wrapText="1"/>
    </xf>
    <xf numFmtId="0" fontId="115" fillId="0" borderId="10" xfId="0" applyFont="1" applyFill="1" applyBorder="1" applyAlignment="1">
      <alignment vertical="center" wrapText="1"/>
    </xf>
    <xf numFmtId="0" fontId="126" fillId="0" borderId="10" xfId="2796" applyFont="1" applyFill="1" applyBorder="1" applyAlignment="1">
      <alignment vertical="center" wrapText="1"/>
    </xf>
    <xf numFmtId="0" fontId="122" fillId="0" borderId="10" xfId="0" applyFont="1" applyFill="1" applyBorder="1" applyAlignment="1">
      <alignment vertical="center" wrapText="1"/>
    </xf>
    <xf numFmtId="0" fontId="115" fillId="0" borderId="0" xfId="0" applyFont="1" applyFill="1" applyBorder="1" applyAlignment="1">
      <alignment vertical="center" wrapText="1"/>
    </xf>
    <xf numFmtId="0" fontId="127" fillId="55" borderId="10" xfId="0" applyFont="1" applyFill="1" applyBorder="1" applyAlignment="1">
      <alignment horizontal="center" vertical="center" wrapText="1"/>
    </xf>
    <xf numFmtId="0" fontId="121" fillId="66" borderId="21" xfId="2795" applyFont="1" applyFill="1" applyBorder="1" applyAlignment="1">
      <alignment horizontal="center" vertical="center" wrapText="1"/>
    </xf>
    <xf numFmtId="0" fontId="127" fillId="66" borderId="21" xfId="2795" applyFont="1" applyFill="1" applyBorder="1" applyAlignment="1">
      <alignment horizontal="center" vertical="center" wrapText="1"/>
    </xf>
    <xf numFmtId="0" fontId="121" fillId="67" borderId="21" xfId="2795" applyFont="1" applyFill="1" applyBorder="1" applyAlignment="1">
      <alignment horizontal="center" vertical="center" wrapText="1"/>
    </xf>
    <xf numFmtId="0" fontId="127" fillId="56" borderId="21" xfId="0" applyFont="1" applyFill="1" applyBorder="1" applyAlignment="1">
      <alignment vertical="center" wrapText="1"/>
    </xf>
    <xf numFmtId="0" fontId="121" fillId="68" borderId="21" xfId="2795" applyFont="1" applyFill="1" applyBorder="1" applyAlignment="1">
      <alignment horizontal="center" vertical="center" wrapText="1"/>
    </xf>
    <xf numFmtId="0" fontId="115" fillId="0" borderId="10" xfId="0" applyFont="1" applyFill="1" applyBorder="1" applyAlignment="1">
      <alignment horizontal="justify" vertical="center" wrapText="1"/>
    </xf>
    <xf numFmtId="0" fontId="122" fillId="0" borderId="10" xfId="0" applyFont="1" applyFill="1" applyBorder="1" applyAlignment="1">
      <alignment horizontal="center" vertical="center" wrapText="1"/>
    </xf>
    <xf numFmtId="0" fontId="115" fillId="0" borderId="10" xfId="0" applyFont="1" applyFill="1" applyBorder="1" applyAlignment="1">
      <alignment horizontal="center" vertical="center" wrapText="1"/>
    </xf>
    <xf numFmtId="14" fontId="122" fillId="0" borderId="10" xfId="0" applyNumberFormat="1" applyFont="1" applyFill="1" applyBorder="1" applyAlignment="1">
      <alignment horizontal="center" vertical="center" wrapText="1"/>
    </xf>
    <xf numFmtId="0" fontId="126" fillId="56" borderId="22" xfId="2796" applyFont="1" applyFill="1" applyBorder="1" applyAlignment="1">
      <alignment vertical="center" wrapText="1"/>
    </xf>
    <xf numFmtId="0" fontId="122" fillId="56" borderId="22" xfId="0" applyFont="1" applyFill="1" applyBorder="1" applyAlignment="1">
      <alignment vertical="center" wrapText="1"/>
    </xf>
    <xf numFmtId="0" fontId="115" fillId="56" borderId="10" xfId="0" applyFont="1" applyFill="1" applyBorder="1" applyAlignment="1">
      <alignment vertical="center" wrapText="1"/>
    </xf>
    <xf numFmtId="0" fontId="128" fillId="0" borderId="10" xfId="6639" applyFont="1" applyFill="1" applyBorder="1" applyAlignment="1">
      <alignment horizontal="center" vertical="center" wrapText="1"/>
    </xf>
    <xf numFmtId="14" fontId="115" fillId="0" borderId="10" xfId="0" applyNumberFormat="1" applyFont="1" applyFill="1" applyBorder="1" applyAlignment="1">
      <alignment horizontal="center" vertical="center" wrapText="1"/>
    </xf>
    <xf numFmtId="0" fontId="115" fillId="58" borderId="22" xfId="2796" applyFont="1" applyFill="1" applyBorder="1" applyAlignment="1">
      <alignment vertical="center" wrapText="1"/>
    </xf>
    <xf numFmtId="0" fontId="115" fillId="58" borderId="22" xfId="0" applyFont="1" applyFill="1" applyBorder="1" applyAlignment="1">
      <alignment vertical="center" wrapText="1"/>
    </xf>
    <xf numFmtId="0" fontId="115" fillId="58" borderId="10" xfId="0" applyFont="1" applyFill="1" applyBorder="1" applyAlignment="1">
      <alignment vertical="center" wrapText="1"/>
    </xf>
    <xf numFmtId="0" fontId="120" fillId="0" borderId="10" xfId="0" applyFont="1" applyFill="1" applyBorder="1" applyAlignment="1">
      <alignment vertical="center" wrapText="1"/>
    </xf>
    <xf numFmtId="14" fontId="115" fillId="0" borderId="10" xfId="0" applyNumberFormat="1" applyFont="1" applyFill="1" applyBorder="1" applyAlignment="1">
      <alignment vertical="center" wrapText="1"/>
    </xf>
    <xf numFmtId="0" fontId="115" fillId="0" borderId="0" xfId="0" applyFont="1" applyFill="1" applyBorder="1" applyAlignment="1">
      <alignment horizontal="justify" vertical="center"/>
    </xf>
    <xf numFmtId="41" fontId="115" fillId="0" borderId="10" xfId="6640" applyFont="1" applyFill="1" applyBorder="1" applyAlignment="1">
      <alignment vertical="center" wrapText="1"/>
    </xf>
    <xf numFmtId="0" fontId="126" fillId="56" borderId="10" xfId="2796" applyFont="1" applyFill="1" applyBorder="1" applyAlignment="1">
      <alignment vertical="center" wrapText="1"/>
    </xf>
    <xf numFmtId="0" fontId="122" fillId="56" borderId="10" xfId="0" applyFont="1" applyFill="1" applyBorder="1" applyAlignment="1">
      <alignment vertical="center" wrapText="1"/>
    </xf>
    <xf numFmtId="0" fontId="115" fillId="0" borderId="0" xfId="0" applyFont="1" applyFill="1" applyBorder="1"/>
    <xf numFmtId="0" fontId="126" fillId="55" borderId="10" xfId="2796" applyFont="1" applyFill="1" applyBorder="1" applyAlignment="1">
      <alignment vertical="center" wrapText="1"/>
    </xf>
    <xf numFmtId="0" fontId="122" fillId="55" borderId="10" xfId="0" applyFont="1" applyFill="1" applyBorder="1" applyAlignment="1">
      <alignment vertical="center" wrapText="1"/>
    </xf>
    <xf numFmtId="0" fontId="115" fillId="55" borderId="10" xfId="0" applyFont="1" applyFill="1" applyBorder="1" applyAlignment="1">
      <alignment vertical="center" wrapText="1"/>
    </xf>
    <xf numFmtId="0" fontId="129" fillId="0" borderId="10" xfId="6639" applyFont="1" applyFill="1" applyBorder="1" applyAlignment="1">
      <alignment horizontal="center" vertical="center" wrapText="1"/>
    </xf>
    <xf numFmtId="0" fontId="126" fillId="58" borderId="10" xfId="2796" applyFont="1" applyFill="1" applyBorder="1" applyAlignment="1">
      <alignment vertical="center" wrapText="1"/>
    </xf>
    <xf numFmtId="0" fontId="122" fillId="58" borderId="10" xfId="0" applyFont="1" applyFill="1" applyBorder="1" applyAlignment="1">
      <alignment vertical="center" wrapText="1"/>
    </xf>
    <xf numFmtId="0" fontId="115" fillId="0" borderId="10" xfId="0" applyFont="1" applyFill="1" applyBorder="1" applyAlignment="1">
      <alignment vertical="center"/>
    </xf>
    <xf numFmtId="0" fontId="115" fillId="56" borderId="10" xfId="0" applyFont="1" applyFill="1" applyBorder="1" applyAlignment="1">
      <alignment vertical="center"/>
    </xf>
    <xf numFmtId="0" fontId="115" fillId="0" borderId="0" xfId="0" applyFont="1" applyFill="1" applyBorder="1" applyAlignment="1">
      <alignment horizontal="center" vertical="center" wrapText="1"/>
    </xf>
    <xf numFmtId="0" fontId="126" fillId="59" borderId="10" xfId="2796" applyFont="1" applyFill="1" applyBorder="1" applyAlignment="1">
      <alignment vertical="center" wrapText="1"/>
    </xf>
    <xf numFmtId="0" fontId="122" fillId="59" borderId="10" xfId="0" applyFont="1" applyFill="1" applyBorder="1" applyAlignment="1">
      <alignment vertical="center" wrapText="1"/>
    </xf>
    <xf numFmtId="0" fontId="115" fillId="59" borderId="10" xfId="0" applyFont="1" applyFill="1" applyBorder="1" applyAlignment="1">
      <alignment vertical="center" wrapText="1"/>
    </xf>
    <xf numFmtId="0" fontId="115" fillId="0" borderId="10" xfId="0" applyFont="1" applyFill="1" applyBorder="1" applyAlignment="1">
      <alignment horizontal="right" vertical="center" wrapText="1"/>
    </xf>
    <xf numFmtId="0" fontId="122" fillId="0" borderId="10" xfId="0" applyFont="1" applyFill="1" applyBorder="1" applyAlignment="1">
      <alignment horizontal="justify" vertical="center" wrapText="1"/>
    </xf>
    <xf numFmtId="0" fontId="122" fillId="56" borderId="10" xfId="2796" applyFont="1" applyFill="1" applyBorder="1" applyAlignment="1">
      <alignment vertical="center" wrapText="1"/>
    </xf>
    <xf numFmtId="0" fontId="115" fillId="0" borderId="10" xfId="0" applyFont="1" applyFill="1" applyBorder="1" applyAlignment="1">
      <alignment horizontal="left" wrapText="1"/>
    </xf>
    <xf numFmtId="0" fontId="115" fillId="0" borderId="0" xfId="0" applyFont="1" applyFill="1" applyAlignment="1">
      <alignment vertical="center"/>
    </xf>
    <xf numFmtId="0" fontId="126" fillId="57" borderId="10" xfId="2796" applyFont="1" applyFill="1" applyBorder="1" applyAlignment="1">
      <alignment vertical="center" wrapText="1"/>
    </xf>
    <xf numFmtId="0" fontId="122" fillId="57" borderId="10" xfId="0" applyFont="1" applyFill="1" applyBorder="1" applyAlignment="1">
      <alignment vertical="center" wrapText="1"/>
    </xf>
    <xf numFmtId="0" fontId="115" fillId="57" borderId="10" xfId="0" applyFont="1" applyFill="1" applyBorder="1" applyAlignment="1">
      <alignment vertical="center" wrapText="1"/>
    </xf>
    <xf numFmtId="0" fontId="115" fillId="0" borderId="0" xfId="0" applyFont="1" applyFill="1" applyBorder="1" applyAlignment="1">
      <alignment horizontal="justify" vertical="center" wrapText="1"/>
    </xf>
    <xf numFmtId="0" fontId="115" fillId="0" borderId="20" xfId="0" applyFont="1" applyFill="1" applyBorder="1" applyAlignment="1">
      <alignment horizontal="justify" vertical="center" wrapText="1"/>
    </xf>
    <xf numFmtId="0" fontId="115" fillId="0" borderId="10" xfId="0" applyFont="1" applyFill="1" applyBorder="1" applyAlignment="1">
      <alignment horizontal="left" vertical="center" wrapText="1"/>
    </xf>
    <xf numFmtId="0" fontId="128" fillId="0" borderId="0" xfId="6639" applyFont="1" applyFill="1" applyBorder="1" applyAlignment="1">
      <alignment vertical="center" wrapText="1"/>
    </xf>
    <xf numFmtId="0" fontId="115" fillId="0" borderId="10" xfId="2796" applyFont="1" applyFill="1" applyBorder="1" applyAlignment="1">
      <alignment vertical="center" wrapText="1"/>
    </xf>
    <xf numFmtId="0" fontId="129" fillId="0" borderId="0" xfId="6639" applyFont="1" applyFill="1" applyBorder="1" applyAlignment="1">
      <alignment vertical="center"/>
    </xf>
    <xf numFmtId="0" fontId="126" fillId="60" borderId="10" xfId="2796" applyFont="1" applyFill="1" applyBorder="1" applyAlignment="1">
      <alignment vertical="center" wrapText="1"/>
    </xf>
    <xf numFmtId="0" fontId="122" fillId="60" borderId="10" xfId="0" applyFont="1" applyFill="1" applyBorder="1" applyAlignment="1">
      <alignment vertical="center" wrapText="1"/>
    </xf>
    <xf numFmtId="0" fontId="115" fillId="60" borderId="10" xfId="0" applyFont="1" applyFill="1" applyBorder="1" applyAlignment="1">
      <alignment vertical="center" wrapText="1"/>
    </xf>
    <xf numFmtId="0" fontId="125" fillId="0" borderId="0" xfId="0" applyFont="1" applyFill="1" applyBorder="1" applyAlignment="1">
      <alignment horizontal="justify" vertical="center"/>
    </xf>
    <xf numFmtId="0" fontId="115" fillId="56" borderId="0" xfId="0" applyFont="1" applyFill="1" applyBorder="1" applyAlignment="1">
      <alignment vertical="center" wrapText="1"/>
    </xf>
    <xf numFmtId="0" fontId="115" fillId="56" borderId="10" xfId="2796" applyFont="1" applyFill="1" applyBorder="1" applyAlignment="1">
      <alignment vertical="center" wrapText="1"/>
    </xf>
    <xf numFmtId="0" fontId="115" fillId="0" borderId="10" xfId="0" applyFont="1" applyFill="1" applyBorder="1" applyAlignment="1">
      <alignment horizontal="justify" vertical="center"/>
    </xf>
    <xf numFmtId="0" fontId="129" fillId="0" borderId="10" xfId="6639" applyFont="1" applyFill="1" applyBorder="1" applyAlignment="1">
      <alignment horizontal="justify" vertical="center"/>
    </xf>
    <xf numFmtId="0" fontId="115" fillId="0" borderId="10" xfId="0" applyFont="1" applyFill="1" applyBorder="1"/>
    <xf numFmtId="0" fontId="115" fillId="0" borderId="10" xfId="0" applyFont="1" applyFill="1" applyBorder="1" applyAlignment="1">
      <alignment wrapText="1"/>
    </xf>
    <xf numFmtId="0" fontId="115" fillId="0" borderId="0" xfId="0" applyFont="1" applyFill="1" applyBorder="1" applyAlignment="1">
      <alignment wrapText="1"/>
    </xf>
    <xf numFmtId="0" fontId="122" fillId="0" borderId="10" xfId="0" applyNumberFormat="1" applyFont="1" applyFill="1" applyBorder="1" applyAlignment="1">
      <alignment horizontal="center" vertical="center" wrapText="1"/>
    </xf>
    <xf numFmtId="0" fontId="115" fillId="0" borderId="10" xfId="0" applyFont="1" applyFill="1" applyBorder="1" applyAlignment="1">
      <alignment vertical="top" wrapText="1"/>
    </xf>
    <xf numFmtId="41" fontId="115" fillId="0" borderId="10" xfId="6640" applyFont="1" applyFill="1" applyBorder="1" applyAlignment="1">
      <alignment horizontal="center" vertical="center" wrapText="1"/>
    </xf>
    <xf numFmtId="0" fontId="129" fillId="0" borderId="0" xfId="6639" applyFont="1" applyFill="1" applyBorder="1" applyAlignment="1">
      <alignment horizontal="justify" vertical="center"/>
    </xf>
    <xf numFmtId="0" fontId="129" fillId="0" borderId="0" xfId="6639" applyFont="1" applyFill="1" applyBorder="1"/>
    <xf numFmtId="0" fontId="115" fillId="0" borderId="10" xfId="0" applyFont="1" applyBorder="1" applyAlignment="1">
      <alignment horizontal="justify" vertical="center" wrapText="1"/>
    </xf>
    <xf numFmtId="0" fontId="115" fillId="0" borderId="10" xfId="0" applyFont="1" applyBorder="1" applyAlignment="1">
      <alignment horizontal="center" vertical="center" wrapText="1"/>
    </xf>
    <xf numFmtId="0" fontId="115" fillId="0" borderId="0" xfId="0" applyFont="1" applyAlignment="1">
      <alignment horizontal="center" vertical="center" wrapText="1"/>
    </xf>
    <xf numFmtId="0" fontId="115" fillId="0" borderId="0" xfId="0" applyFont="1" applyFill="1" applyAlignment="1">
      <alignment wrapText="1"/>
    </xf>
    <xf numFmtId="0" fontId="122" fillId="0" borderId="10" xfId="0" applyFont="1" applyFill="1" applyBorder="1" applyAlignment="1">
      <alignment horizontal="left" vertical="center" wrapText="1"/>
    </xf>
    <xf numFmtId="0" fontId="115" fillId="0" borderId="20" xfId="0" applyFont="1" applyFill="1" applyBorder="1" applyAlignment="1">
      <alignment vertical="center" wrapText="1"/>
    </xf>
    <xf numFmtId="0" fontId="127" fillId="0" borderId="0" xfId="0" applyFont="1" applyAlignment="1">
      <alignment vertical="center" wrapText="1"/>
    </xf>
    <xf numFmtId="1" fontId="115" fillId="0" borderId="0" xfId="0" applyNumberFormat="1" applyFont="1" applyFill="1" applyBorder="1" applyAlignment="1">
      <alignment horizontal="right"/>
    </xf>
    <xf numFmtId="1" fontId="115" fillId="0" borderId="10" xfId="0" applyNumberFormat="1" applyFont="1" applyFill="1" applyBorder="1" applyAlignment="1">
      <alignment horizontal="right"/>
    </xf>
    <xf numFmtId="0" fontId="115" fillId="61" borderId="10" xfId="0" applyFont="1" applyFill="1" applyBorder="1" applyAlignment="1">
      <alignment wrapText="1"/>
    </xf>
    <xf numFmtId="0" fontId="115" fillId="61" borderId="10" xfId="0" applyFont="1" applyFill="1" applyBorder="1" applyAlignment="1">
      <alignment vertical="center" wrapText="1"/>
    </xf>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vertical="center"/>
    </xf>
    <xf numFmtId="41" fontId="0" fillId="0" borderId="0" xfId="6640" applyFont="1" applyAlignment="1">
      <alignment vertical="center"/>
    </xf>
    <xf numFmtId="14" fontId="0" fillId="0" borderId="0" xfId="0" applyNumberFormat="1" applyAlignment="1">
      <alignment horizontal="center" vertical="center"/>
    </xf>
    <xf numFmtId="0" fontId="0" fillId="0" borderId="0" xfId="0" applyAlignment="1">
      <alignment vertical="center" wrapText="1"/>
    </xf>
    <xf numFmtId="1" fontId="0" fillId="0" borderId="0" xfId="0" applyNumberFormat="1" applyAlignment="1">
      <alignment horizontal="center" vertical="center"/>
    </xf>
    <xf numFmtId="1" fontId="0" fillId="0" borderId="0" xfId="0" applyNumberFormat="1" applyAlignment="1">
      <alignment horizontal="right" vertical="center"/>
    </xf>
    <xf numFmtId="14" fontId="0" fillId="0" borderId="0" xfId="0" applyNumberFormat="1" applyAlignment="1">
      <alignment vertical="center" wrapText="1"/>
    </xf>
    <xf numFmtId="0" fontId="115" fillId="0" borderId="10" xfId="0" applyFont="1" applyBorder="1" applyAlignment="1">
      <alignment vertical="center"/>
    </xf>
    <xf numFmtId="0" fontId="115" fillId="0" borderId="0" xfId="0" applyFont="1" applyAlignment="1">
      <alignment vertical="center"/>
    </xf>
    <xf numFmtId="0" fontId="115" fillId="56" borderId="0" xfId="0" applyFont="1" applyFill="1" applyAlignment="1">
      <alignment vertical="center"/>
    </xf>
    <xf numFmtId="0" fontId="115" fillId="65" borderId="21" xfId="0" applyFont="1" applyFill="1" applyBorder="1" applyAlignment="1">
      <alignment vertical="center" wrapText="1"/>
    </xf>
    <xf numFmtId="0" fontId="115" fillId="65" borderId="21" xfId="0" applyFont="1" applyFill="1" applyBorder="1" applyAlignment="1">
      <alignment vertical="center"/>
    </xf>
    <xf numFmtId="14" fontId="115" fillId="65" borderId="21" xfId="0" applyNumberFormat="1" applyFont="1" applyFill="1" applyBorder="1" applyAlignment="1">
      <alignment vertical="center"/>
    </xf>
    <xf numFmtId="0" fontId="115" fillId="65" borderId="21" xfId="0" applyFont="1" applyFill="1" applyBorder="1" applyAlignment="1">
      <alignment horizontal="center" vertical="center"/>
    </xf>
    <xf numFmtId="41" fontId="115" fillId="65" borderId="21" xfId="6640" applyFont="1" applyFill="1" applyBorder="1" applyAlignment="1">
      <alignment vertical="center"/>
    </xf>
    <xf numFmtId="14" fontId="115" fillId="65" borderId="21" xfId="0" applyNumberFormat="1" applyFont="1" applyFill="1" applyBorder="1" applyAlignment="1">
      <alignment horizontal="center" vertical="center"/>
    </xf>
    <xf numFmtId="0" fontId="0" fillId="65" borderId="0" xfId="0" applyFill="1" applyAlignment="1">
      <alignment vertical="center"/>
    </xf>
    <xf numFmtId="0" fontId="115" fillId="61" borderId="10" xfId="0" applyFont="1" applyFill="1" applyBorder="1" applyAlignment="1">
      <alignment horizontal="left" vertical="center"/>
    </xf>
    <xf numFmtId="14" fontId="115" fillId="61" borderId="10" xfId="0" applyNumberFormat="1" applyFont="1" applyFill="1" applyBorder="1" applyAlignment="1">
      <alignment vertical="center" wrapText="1"/>
    </xf>
    <xf numFmtId="41" fontId="115" fillId="61" borderId="10" xfId="6640" applyFont="1" applyFill="1" applyBorder="1" applyAlignment="1">
      <alignment vertical="center"/>
    </xf>
    <xf numFmtId="14" fontId="115" fillId="61" borderId="10" xfId="0" applyNumberFormat="1" applyFont="1" applyFill="1" applyBorder="1" applyAlignment="1">
      <alignment horizontal="center" vertical="center"/>
    </xf>
    <xf numFmtId="0" fontId="115" fillId="61" borderId="10" xfId="0" applyFont="1" applyFill="1" applyBorder="1" applyAlignment="1">
      <alignment horizontal="center" vertical="center"/>
    </xf>
    <xf numFmtId="0" fontId="115" fillId="61" borderId="10" xfId="0" applyFont="1" applyFill="1" applyBorder="1" applyAlignment="1">
      <alignment horizontal="left" wrapText="1"/>
    </xf>
    <xf numFmtId="1" fontId="120" fillId="62" borderId="10" xfId="6642" applyNumberFormat="1" applyFont="1" applyFill="1" applyBorder="1" applyAlignment="1">
      <alignment horizontal="right" vertical="center" wrapText="1"/>
    </xf>
    <xf numFmtId="1" fontId="115" fillId="65" borderId="21" xfId="0" applyNumberFormat="1" applyFont="1" applyFill="1" applyBorder="1" applyAlignment="1">
      <alignment horizontal="right" vertical="center"/>
    </xf>
    <xf numFmtId="0" fontId="115" fillId="61" borderId="10" xfId="0" applyFont="1" applyFill="1" applyBorder="1" applyAlignment="1">
      <alignment horizontal="right" vertical="center" wrapText="1"/>
    </xf>
    <xf numFmtId="0" fontId="115" fillId="61" borderId="10" xfId="0" applyFont="1" applyFill="1" applyBorder="1" applyAlignment="1">
      <alignment horizontal="right" wrapText="1"/>
    </xf>
    <xf numFmtId="1" fontId="121" fillId="66" borderId="21" xfId="2795" applyNumberFormat="1" applyFont="1" applyFill="1" applyBorder="1" applyAlignment="1">
      <alignment horizontal="right" wrapText="1"/>
    </xf>
    <xf numFmtId="1" fontId="115" fillId="0" borderId="10" xfId="0" applyNumberFormat="1" applyFont="1" applyFill="1" applyBorder="1" applyAlignment="1">
      <alignment horizontal="right" wrapText="1"/>
    </xf>
    <xf numFmtId="1" fontId="122" fillId="0" borderId="10" xfId="0" applyNumberFormat="1" applyFont="1" applyFill="1" applyBorder="1" applyAlignment="1">
      <alignment horizontal="right" wrapText="1"/>
    </xf>
    <xf numFmtId="1" fontId="115" fillId="0" borderId="0" xfId="0" applyNumberFormat="1" applyFont="1" applyFill="1" applyBorder="1" applyAlignment="1">
      <alignment horizontal="right" wrapText="1"/>
    </xf>
    <xf numFmtId="1" fontId="115" fillId="0" borderId="10" xfId="0" applyNumberFormat="1" applyFont="1" applyBorder="1" applyAlignment="1">
      <alignment horizontal="right" wrapText="1"/>
    </xf>
    <xf numFmtId="1" fontId="115" fillId="0" borderId="0" xfId="0" applyNumberFormat="1" applyFont="1" applyAlignment="1">
      <alignment horizontal="right" wrapText="1"/>
    </xf>
    <xf numFmtId="0" fontId="122" fillId="0" borderId="10" xfId="0" applyFont="1" applyFill="1" applyBorder="1" applyAlignment="1">
      <alignment wrapText="1"/>
    </xf>
    <xf numFmtId="0" fontId="122" fillId="0" borderId="10" xfId="0" applyFont="1" applyFill="1" applyBorder="1" applyAlignment="1">
      <alignment vertical="top" wrapText="1"/>
    </xf>
    <xf numFmtId="0" fontId="115" fillId="61" borderId="10" xfId="0" applyFont="1" applyFill="1" applyBorder="1" applyAlignment="1">
      <alignment vertical="top" wrapText="1"/>
    </xf>
    <xf numFmtId="0" fontId="115" fillId="61" borderId="10" xfId="0" applyFont="1" applyFill="1" applyBorder="1" applyAlignment="1">
      <alignment horizontal="right" vertical="top" wrapText="1"/>
    </xf>
    <xf numFmtId="0" fontId="122" fillId="55" borderId="10" xfId="0" applyFont="1" applyFill="1" applyBorder="1" applyAlignment="1">
      <alignment horizontal="center" vertical="center" wrapText="1"/>
    </xf>
    <xf numFmtId="0" fontId="122" fillId="69" borderId="10" xfId="0" applyFont="1" applyFill="1" applyBorder="1" applyAlignment="1">
      <alignment horizontal="center" vertical="center" wrapText="1"/>
    </xf>
    <xf numFmtId="0" fontId="122" fillId="70" borderId="10" xfId="0" applyFont="1" applyFill="1" applyBorder="1" applyAlignment="1">
      <alignment horizontal="center" vertical="center" wrapText="1"/>
    </xf>
    <xf numFmtId="0" fontId="122" fillId="65" borderId="10" xfId="0" applyFont="1" applyFill="1" applyBorder="1" applyAlignment="1">
      <alignment horizontal="center" vertical="center" wrapText="1"/>
    </xf>
    <xf numFmtId="14" fontId="115" fillId="61" borderId="10" xfId="0" applyNumberFormat="1" applyFont="1" applyFill="1" applyBorder="1" applyAlignment="1">
      <alignment horizontal="center" vertical="center" wrapText="1"/>
    </xf>
    <xf numFmtId="0" fontId="124" fillId="0" borderId="0" xfId="0" applyFont="1" applyAlignment="1">
      <alignment horizontal="left" vertical="center"/>
    </xf>
    <xf numFmtId="1" fontId="124" fillId="0" borderId="0" xfId="0" applyNumberFormat="1" applyFont="1" applyAlignment="1">
      <alignment horizontal="left" vertical="center"/>
    </xf>
    <xf numFmtId="0" fontId="124" fillId="0" borderId="0" xfId="0" applyFont="1" applyAlignment="1">
      <alignment horizontal="left"/>
    </xf>
    <xf numFmtId="1" fontId="124" fillId="0" borderId="0" xfId="0" applyNumberFormat="1" applyFont="1" applyAlignment="1">
      <alignment horizontal="left"/>
    </xf>
    <xf numFmtId="0" fontId="118" fillId="61" borderId="0" xfId="0" applyFont="1" applyFill="1" applyAlignment="1">
      <alignment horizontal="center" vertical="center" wrapText="1"/>
    </xf>
    <xf numFmtId="0" fontId="118" fillId="61" borderId="0" xfId="0" applyFont="1" applyFill="1" applyAlignment="1">
      <alignment horizontal="right" vertical="center" wrapText="1"/>
    </xf>
    <xf numFmtId="0" fontId="118" fillId="61" borderId="0" xfId="0" quotePrefix="1" applyNumberFormat="1" applyFont="1" applyFill="1" applyBorder="1" applyAlignment="1">
      <alignment horizontal="center" vertical="center" wrapText="1"/>
    </xf>
    <xf numFmtId="0" fontId="118" fillId="61" borderId="0" xfId="0" quotePrefix="1" applyNumberFormat="1" applyFont="1" applyFill="1" applyBorder="1" applyAlignment="1">
      <alignment horizontal="right" vertical="center" wrapText="1"/>
    </xf>
    <xf numFmtId="0" fontId="118" fillId="61" borderId="0" xfId="0" applyFont="1" applyFill="1" applyBorder="1" applyAlignment="1">
      <alignment horizontal="center" vertical="center" wrapText="1"/>
    </xf>
    <xf numFmtId="0" fontId="118" fillId="61" borderId="0" xfId="0" applyFont="1" applyFill="1" applyBorder="1" applyAlignment="1">
      <alignment horizontal="right" vertical="center" wrapText="1"/>
    </xf>
    <xf numFmtId="0" fontId="115" fillId="55" borderId="0" xfId="0" applyFont="1" applyFill="1" applyAlignment="1">
      <alignment horizontal="left"/>
    </xf>
    <xf numFmtId="41" fontId="115" fillId="55" borderId="0" xfId="6640" applyFont="1" applyFill="1"/>
    <xf numFmtId="41" fontId="0" fillId="0" borderId="0" xfId="6640" applyFont="1"/>
    <xf numFmtId="3" fontId="120" fillId="64" borderId="10" xfId="6640" applyNumberFormat="1" applyFont="1" applyFill="1" applyBorder="1" applyAlignment="1">
      <alignment horizontal="center" vertical="center" wrapText="1"/>
    </xf>
    <xf numFmtId="3" fontId="115" fillId="61" borderId="10" xfId="6640" applyNumberFormat="1" applyFont="1" applyFill="1" applyBorder="1" applyAlignment="1">
      <alignment vertical="center"/>
    </xf>
    <xf numFmtId="3" fontId="130" fillId="0" borderId="0" xfId="6640" applyNumberFormat="1" applyFont="1"/>
    <xf numFmtId="3" fontId="123" fillId="0" borderId="0" xfId="6640" applyNumberFormat="1" applyFont="1"/>
    <xf numFmtId="0" fontId="120" fillId="62" borderId="10" xfId="6642" applyFont="1" applyFill="1" applyBorder="1" applyAlignment="1">
      <alignment horizontal="right" vertical="center" wrapText="1"/>
    </xf>
    <xf numFmtId="0" fontId="123" fillId="0" borderId="0" xfId="0" applyFont="1" applyAlignment="1">
      <alignment horizontal="right" vertical="center"/>
    </xf>
  </cellXfs>
  <cellStyles count="6643">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4"/>
    <cellStyle name="20% - Énfasis1 12" xfId="7"/>
    <cellStyle name="20% - Énfasis1 12 2" xfId="3155"/>
    <cellStyle name="20% - Énfasis1 12 2 2" xfId="5828"/>
    <cellStyle name="20% - Énfasis1 12 2 3" xfId="6267"/>
    <cellStyle name="20% - Énfasis1 12 3" xfId="4734"/>
    <cellStyle name="20% - Énfasis1 13" xfId="8"/>
    <cellStyle name="20% - Énfasis1 13 2" xfId="3156"/>
    <cellStyle name="20% - Énfasis1 13 2 2" xfId="5829"/>
    <cellStyle name="20% - Énfasis1 13 2 3" xfId="6268"/>
    <cellStyle name="20% - Énfasis1 13 3" xfId="4735"/>
    <cellStyle name="20% - Énfasis1 14" xfId="9"/>
    <cellStyle name="20% - Énfasis1 14 2" xfId="3157"/>
    <cellStyle name="20% - Énfasis1 14 2 2" xfId="5830"/>
    <cellStyle name="20% - Énfasis1 14 2 3" xfId="6269"/>
    <cellStyle name="20% - Énfasis1 14 3" xfId="4736"/>
    <cellStyle name="20% - Énfasis1 15" xfId="10"/>
    <cellStyle name="20% - Énfasis1 15 2" xfId="3158"/>
    <cellStyle name="20% - Énfasis1 15 2 2" xfId="5831"/>
    <cellStyle name="20% - Énfasis1 15 2 3" xfId="6270"/>
    <cellStyle name="20% - Énfasis1 16" xfId="11"/>
    <cellStyle name="20% - Énfasis1 16 2" xfId="3159"/>
    <cellStyle name="20% - Énfasis1 16 2 2" xfId="5832"/>
    <cellStyle name="20% - Énfasis1 16 2 3" xfId="6271"/>
    <cellStyle name="20% - Énfasis1 17" xfId="12"/>
    <cellStyle name="20% - Énfasis1 17 2" xfId="3160"/>
    <cellStyle name="20% - Énfasis1 17 2 2" xfId="5833"/>
    <cellStyle name="20% - Énfasis1 17 2 3" xfId="6272"/>
    <cellStyle name="20% - Énfasis1 18" xfId="3153"/>
    <cellStyle name="20% - Énfasis1 18 2" xfId="5827"/>
    <cellStyle name="20% - Énfasis1 18 3" xfId="6266"/>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1"/>
    <cellStyle name="20% - Énfasis1 2 3 2" xfId="21"/>
    <cellStyle name="20% - Énfasis1 2 3 3" xfId="22"/>
    <cellStyle name="20% - Énfasis1 2 3 4" xfId="23"/>
    <cellStyle name="20% - Énfasis1 2 3 5" xfId="24"/>
    <cellStyle name="20% - Énfasis1 2 3 5 2" xfId="25"/>
    <cellStyle name="20% - Énfasis1 2 3 5 2 2" xfId="3163"/>
    <cellStyle name="20% - Énfasis1 2 3 5 2 3" xfId="4737"/>
    <cellStyle name="20% - Énfasis1 2 3 5 3" xfId="26"/>
    <cellStyle name="20% - Énfasis1 2 3 5 4" xfId="27"/>
    <cellStyle name="20% - Énfasis1 2 3 5 4 2" xfId="3164"/>
    <cellStyle name="20% - Énfasis1 2 3 5 4 3" xfId="4738"/>
    <cellStyle name="20% - Énfasis1 2 3 5 5" xfId="28"/>
    <cellStyle name="20% - Énfasis1 2 3 5 5 2" xfId="3165"/>
    <cellStyle name="20% - Énfasis1 2 3 5 6" xfId="3162"/>
    <cellStyle name="20% - Énfasis1 2 3 5_INST $" xfId="29"/>
    <cellStyle name="20% - Énfasis1 2 3 6" xfId="30"/>
    <cellStyle name="20% - Énfasis1 2 3 6 2" xfId="31"/>
    <cellStyle name="20% - Énfasis1 2 3 6 2 2" xfId="3167"/>
    <cellStyle name="20% - Énfasis1 2 3 6 2 3" xfId="4739"/>
    <cellStyle name="20% - Énfasis1 2 3 6 3" xfId="32"/>
    <cellStyle name="20% - Énfasis1 2 3 6 4" xfId="33"/>
    <cellStyle name="20% - Énfasis1 2 3 6 4 2" xfId="3168"/>
    <cellStyle name="20% - Énfasis1 2 3 6 4 3" xfId="4740"/>
    <cellStyle name="20% - Énfasis1 2 3 6 5" xfId="34"/>
    <cellStyle name="20% - Énfasis1 2 3 6 5 2" xfId="3169"/>
    <cellStyle name="20% - Énfasis1 2 3 6 6" xfId="3166"/>
    <cellStyle name="20% - Énfasis1 2 3 6_INST $" xfId="35"/>
    <cellStyle name="20% - Énfasis1 2 3 7" xfId="36"/>
    <cellStyle name="20% - Énfasis1 2 3 7 2" xfId="3170"/>
    <cellStyle name="20% - Énfasis1 2 3 7 3" xfId="4741"/>
    <cellStyle name="20% - Énfasis1 2 3 8" xfId="37"/>
    <cellStyle name="20% - Énfasis1 2 3 8 2" xfId="3171"/>
    <cellStyle name="20% - Énfasis1 2 3 8 3" xfId="4742"/>
    <cellStyle name="20% - Énfasis1 2 3 9" xfId="38"/>
    <cellStyle name="20% - Énfasis1 2 3 9 2" xfId="3172"/>
    <cellStyle name="20% - Énfasis1 2 3_AVANCE PROTECCIÓN" xfId="39"/>
    <cellStyle name="20% - Énfasis1 2 4" xfId="40"/>
    <cellStyle name="20% - Énfasis1 2 4 2" xfId="41"/>
    <cellStyle name="20% - Énfasis1 2 4_Listado_web" xfId="42"/>
    <cellStyle name="20% - Énfasis1 2 5" xfId="43"/>
    <cellStyle name="20% - Énfasis1 2 5 2" xfId="3173"/>
    <cellStyle name="20% - Énfasis1 2 6" xfId="44"/>
    <cellStyle name="20% - Énfasis1 2 6 2" xfId="3174"/>
    <cellStyle name="20% - Énfasis1 2 6 2 2" xfId="5834"/>
    <cellStyle name="20% - Énfasis1 2 6 2 3" xfId="6273"/>
    <cellStyle name="20% - Énfasis1 2 6 3" xfId="4743"/>
    <cellStyle name="20% - Énfasis1 2 7" xfId="45"/>
    <cellStyle name="20% - Énfasis1 2 7 2" xfId="3175"/>
    <cellStyle name="20% - Énfasis1 2 7 2 2" xfId="5835"/>
    <cellStyle name="20% - Énfasis1 2 7 2 3" xfId="6274"/>
    <cellStyle name="20% - Énfasis1 2 7 3" xfId="4744"/>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7"/>
    <cellStyle name="20% - Énfasis2 12" xfId="78"/>
    <cellStyle name="20% - Énfasis2 12 2" xfId="3178"/>
    <cellStyle name="20% - Énfasis2 12 2 2" xfId="5837"/>
    <cellStyle name="20% - Énfasis2 12 2 3" xfId="6276"/>
    <cellStyle name="20% - Énfasis2 12 3" xfId="4745"/>
    <cellStyle name="20% - Énfasis2 13" xfId="79"/>
    <cellStyle name="20% - Énfasis2 13 2" xfId="3179"/>
    <cellStyle name="20% - Énfasis2 13 2 2" xfId="5838"/>
    <cellStyle name="20% - Énfasis2 13 2 3" xfId="6277"/>
    <cellStyle name="20% - Énfasis2 13 3" xfId="4746"/>
    <cellStyle name="20% - Énfasis2 14" xfId="80"/>
    <cellStyle name="20% - Énfasis2 14 2" xfId="3180"/>
    <cellStyle name="20% - Énfasis2 14 2 2" xfId="5839"/>
    <cellStyle name="20% - Énfasis2 14 2 3" xfId="6278"/>
    <cellStyle name="20% - Énfasis2 14 3" xfId="4747"/>
    <cellStyle name="20% - Énfasis2 15" xfId="81"/>
    <cellStyle name="20% - Énfasis2 15 2" xfId="3181"/>
    <cellStyle name="20% - Énfasis2 15 2 2" xfId="5840"/>
    <cellStyle name="20% - Énfasis2 15 2 3" xfId="6279"/>
    <cellStyle name="20% - Énfasis2 16" xfId="82"/>
    <cellStyle name="20% - Énfasis2 16 2" xfId="3182"/>
    <cellStyle name="20% - Énfasis2 16 2 2" xfId="5841"/>
    <cellStyle name="20% - Énfasis2 16 2 3" xfId="6280"/>
    <cellStyle name="20% - Énfasis2 17" xfId="83"/>
    <cellStyle name="20% - Énfasis2 17 2" xfId="3183"/>
    <cellStyle name="20% - Énfasis2 17 2 2" xfId="5842"/>
    <cellStyle name="20% - Énfasis2 17 2 3" xfId="6281"/>
    <cellStyle name="20% - Énfasis2 18" xfId="3176"/>
    <cellStyle name="20% - Énfasis2 18 2" xfId="5836"/>
    <cellStyle name="20% - Énfasis2 18 3" xfId="6275"/>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4"/>
    <cellStyle name="20% - Énfasis2 2 3 2" xfId="92"/>
    <cellStyle name="20% - Énfasis2 2 3 3" xfId="93"/>
    <cellStyle name="20% - Énfasis2 2 3 4" xfId="94"/>
    <cellStyle name="20% - Énfasis2 2 3 5" xfId="95"/>
    <cellStyle name="20% - Énfasis2 2 3 5 2" xfId="96"/>
    <cellStyle name="20% - Énfasis2 2 3 5 2 2" xfId="3186"/>
    <cellStyle name="20% - Énfasis2 2 3 5 2 3" xfId="4748"/>
    <cellStyle name="20% - Énfasis2 2 3 5 3" xfId="97"/>
    <cellStyle name="20% - Énfasis2 2 3 5 4" xfId="98"/>
    <cellStyle name="20% - Énfasis2 2 3 5 4 2" xfId="3187"/>
    <cellStyle name="20% - Énfasis2 2 3 5 4 3" xfId="4749"/>
    <cellStyle name="20% - Énfasis2 2 3 5 5" xfId="99"/>
    <cellStyle name="20% - Énfasis2 2 3 5 5 2" xfId="3188"/>
    <cellStyle name="20% - Énfasis2 2 3 5 6" xfId="3185"/>
    <cellStyle name="20% - Énfasis2 2 3 5_INST $" xfId="100"/>
    <cellStyle name="20% - Énfasis2 2 3 6" xfId="101"/>
    <cellStyle name="20% - Énfasis2 2 3 6 2" xfId="102"/>
    <cellStyle name="20% - Énfasis2 2 3 6 2 2" xfId="3190"/>
    <cellStyle name="20% - Énfasis2 2 3 6 2 3" xfId="4750"/>
    <cellStyle name="20% - Énfasis2 2 3 6 3" xfId="103"/>
    <cellStyle name="20% - Énfasis2 2 3 6 4" xfId="104"/>
    <cellStyle name="20% - Énfasis2 2 3 6 4 2" xfId="3191"/>
    <cellStyle name="20% - Énfasis2 2 3 6 4 3" xfId="4751"/>
    <cellStyle name="20% - Énfasis2 2 3 6 5" xfId="105"/>
    <cellStyle name="20% - Énfasis2 2 3 6 5 2" xfId="3192"/>
    <cellStyle name="20% - Énfasis2 2 3 6 6" xfId="3189"/>
    <cellStyle name="20% - Énfasis2 2 3 6_INST $" xfId="106"/>
    <cellStyle name="20% - Énfasis2 2 3 7" xfId="107"/>
    <cellStyle name="20% - Énfasis2 2 3 7 2" xfId="3193"/>
    <cellStyle name="20% - Énfasis2 2 3 7 3" xfId="4753"/>
    <cellStyle name="20% - Énfasis2 2 3 8" xfId="108"/>
    <cellStyle name="20% - Énfasis2 2 3 8 2" xfId="3194"/>
    <cellStyle name="20% - Énfasis2 2 3 8 3" xfId="4754"/>
    <cellStyle name="20% - Énfasis2 2 3 9" xfId="109"/>
    <cellStyle name="20% - Énfasis2 2 3 9 2" xfId="3195"/>
    <cellStyle name="20% - Énfasis2 2 3_AVANCE PROTECCIÓN" xfId="110"/>
    <cellStyle name="20% - Énfasis2 2 4" xfId="111"/>
    <cellStyle name="20% - Énfasis2 2 4 2" xfId="112"/>
    <cellStyle name="20% - Énfasis2 2 4_Listado_web" xfId="113"/>
    <cellStyle name="20% - Énfasis2 2 5" xfId="114"/>
    <cellStyle name="20% - Énfasis2 2 5 2" xfId="3196"/>
    <cellStyle name="20% - Énfasis2 2 6" xfId="115"/>
    <cellStyle name="20% - Énfasis2 2 6 2" xfId="3197"/>
    <cellStyle name="20% - Énfasis2 2 6 2 2" xfId="5844"/>
    <cellStyle name="20% - Énfasis2 2 6 2 3" xfId="6282"/>
    <cellStyle name="20% - Énfasis2 2 6 3" xfId="4755"/>
    <cellStyle name="20% - Énfasis2 2 7" xfId="116"/>
    <cellStyle name="20% - Énfasis2 2 7 2" xfId="3198"/>
    <cellStyle name="20% - Énfasis2 2 7 2 2" xfId="5845"/>
    <cellStyle name="20% - Énfasis2 2 7 2 3" xfId="6283"/>
    <cellStyle name="20% - Énfasis2 2 7 3" xfId="4756"/>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200"/>
    <cellStyle name="20% - Énfasis3 12" xfId="149"/>
    <cellStyle name="20% - Énfasis3 12 2" xfId="3201"/>
    <cellStyle name="20% - Énfasis3 12 2 2" xfId="5847"/>
    <cellStyle name="20% - Énfasis3 12 2 3" xfId="6285"/>
    <cellStyle name="20% - Énfasis3 12 3" xfId="4757"/>
    <cellStyle name="20% - Énfasis3 13" xfId="150"/>
    <cellStyle name="20% - Énfasis3 13 2" xfId="3202"/>
    <cellStyle name="20% - Énfasis3 13 2 2" xfId="5848"/>
    <cellStyle name="20% - Énfasis3 13 2 3" xfId="6286"/>
    <cellStyle name="20% - Énfasis3 13 3" xfId="4758"/>
    <cellStyle name="20% - Énfasis3 14" xfId="151"/>
    <cellStyle name="20% - Énfasis3 14 2" xfId="3203"/>
    <cellStyle name="20% - Énfasis3 14 2 2" xfId="5849"/>
    <cellStyle name="20% - Énfasis3 14 2 3" xfId="6287"/>
    <cellStyle name="20% - Énfasis3 14 3" xfId="4759"/>
    <cellStyle name="20% - Énfasis3 15" xfId="152"/>
    <cellStyle name="20% - Énfasis3 15 2" xfId="3204"/>
    <cellStyle name="20% - Énfasis3 15 2 2" xfId="5850"/>
    <cellStyle name="20% - Énfasis3 15 2 3" xfId="6288"/>
    <cellStyle name="20% - Énfasis3 16" xfId="153"/>
    <cellStyle name="20% - Énfasis3 16 2" xfId="3205"/>
    <cellStyle name="20% - Énfasis3 16 2 2" xfId="5851"/>
    <cellStyle name="20% - Énfasis3 16 2 3" xfId="6289"/>
    <cellStyle name="20% - Énfasis3 17" xfId="154"/>
    <cellStyle name="20% - Énfasis3 17 2" xfId="3206"/>
    <cellStyle name="20% - Énfasis3 17 2 2" xfId="5852"/>
    <cellStyle name="20% - Énfasis3 17 2 3" xfId="6290"/>
    <cellStyle name="20% - Énfasis3 18" xfId="3199"/>
    <cellStyle name="20% - Énfasis3 18 2" xfId="5846"/>
    <cellStyle name="20% - Énfasis3 18 3" xfId="6284"/>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7"/>
    <cellStyle name="20% - Énfasis3 2 3 2" xfId="163"/>
    <cellStyle name="20% - Énfasis3 2 3 3" xfId="164"/>
    <cellStyle name="20% - Énfasis3 2 3 4" xfId="165"/>
    <cellStyle name="20% - Énfasis3 2 3 5" xfId="166"/>
    <cellStyle name="20% - Énfasis3 2 3 5 2" xfId="167"/>
    <cellStyle name="20% - Énfasis3 2 3 5 2 2" xfId="3209"/>
    <cellStyle name="20% - Énfasis3 2 3 5 2 3" xfId="4760"/>
    <cellStyle name="20% - Énfasis3 2 3 5 3" xfId="168"/>
    <cellStyle name="20% - Énfasis3 2 3 5 4" xfId="169"/>
    <cellStyle name="20% - Énfasis3 2 3 5 4 2" xfId="3210"/>
    <cellStyle name="20% - Énfasis3 2 3 5 4 3" xfId="4761"/>
    <cellStyle name="20% - Énfasis3 2 3 5 5" xfId="170"/>
    <cellStyle name="20% - Énfasis3 2 3 5 5 2" xfId="3211"/>
    <cellStyle name="20% - Énfasis3 2 3 5 6" xfId="3208"/>
    <cellStyle name="20% - Énfasis3 2 3 5_INST $" xfId="171"/>
    <cellStyle name="20% - Énfasis3 2 3 6" xfId="172"/>
    <cellStyle name="20% - Énfasis3 2 3 6 2" xfId="173"/>
    <cellStyle name="20% - Énfasis3 2 3 6 2 2" xfId="3213"/>
    <cellStyle name="20% - Énfasis3 2 3 6 2 3" xfId="4762"/>
    <cellStyle name="20% - Énfasis3 2 3 6 3" xfId="174"/>
    <cellStyle name="20% - Énfasis3 2 3 6 4" xfId="175"/>
    <cellStyle name="20% - Énfasis3 2 3 6 4 2" xfId="3214"/>
    <cellStyle name="20% - Énfasis3 2 3 6 4 3" xfId="4763"/>
    <cellStyle name="20% - Énfasis3 2 3 6 5" xfId="176"/>
    <cellStyle name="20% - Énfasis3 2 3 6 5 2" xfId="3215"/>
    <cellStyle name="20% - Énfasis3 2 3 6 6" xfId="3212"/>
    <cellStyle name="20% - Énfasis3 2 3 6_INST $" xfId="177"/>
    <cellStyle name="20% - Énfasis3 2 3 7" xfId="178"/>
    <cellStyle name="20% - Énfasis3 2 3 7 2" xfId="3216"/>
    <cellStyle name="20% - Énfasis3 2 3 7 3" xfId="4764"/>
    <cellStyle name="20% - Énfasis3 2 3 8" xfId="179"/>
    <cellStyle name="20% - Énfasis3 2 3 8 2" xfId="3217"/>
    <cellStyle name="20% - Énfasis3 2 3 8 3" xfId="4765"/>
    <cellStyle name="20% - Énfasis3 2 3 9" xfId="180"/>
    <cellStyle name="20% - Énfasis3 2 3 9 2" xfId="3218"/>
    <cellStyle name="20% - Énfasis3 2 3_AVANCE PROTECCIÓN" xfId="181"/>
    <cellStyle name="20% - Énfasis3 2 4" xfId="182"/>
    <cellStyle name="20% - Énfasis3 2 4 2" xfId="183"/>
    <cellStyle name="20% - Énfasis3 2 4_Listado_web" xfId="184"/>
    <cellStyle name="20% - Énfasis3 2 5" xfId="185"/>
    <cellStyle name="20% - Énfasis3 2 5 2" xfId="3219"/>
    <cellStyle name="20% - Énfasis3 2 6" xfId="186"/>
    <cellStyle name="20% - Énfasis3 2 6 2" xfId="3220"/>
    <cellStyle name="20% - Énfasis3 2 6 2 2" xfId="5854"/>
    <cellStyle name="20% - Énfasis3 2 6 2 3" xfId="6291"/>
    <cellStyle name="20% - Énfasis3 2 6 3" xfId="4766"/>
    <cellStyle name="20% - Énfasis3 2 7" xfId="187"/>
    <cellStyle name="20% - Énfasis3 2 7 2" xfId="3221"/>
    <cellStyle name="20% - Énfasis3 2 7 2 2" xfId="5855"/>
    <cellStyle name="20% - Énfasis3 2 7 2 3" xfId="6292"/>
    <cellStyle name="20% - Énfasis3 2 7 3" xfId="4767"/>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3"/>
    <cellStyle name="20% - Énfasis4 12" xfId="220"/>
    <cellStyle name="20% - Énfasis4 12 2" xfId="3224"/>
    <cellStyle name="20% - Énfasis4 12 2 2" xfId="5857"/>
    <cellStyle name="20% - Énfasis4 12 2 3" xfId="6294"/>
    <cellStyle name="20% - Énfasis4 12 3" xfId="4768"/>
    <cellStyle name="20% - Énfasis4 13" xfId="221"/>
    <cellStyle name="20% - Énfasis4 13 2" xfId="3225"/>
    <cellStyle name="20% - Énfasis4 13 2 2" xfId="5858"/>
    <cellStyle name="20% - Énfasis4 13 2 3" xfId="6295"/>
    <cellStyle name="20% - Énfasis4 13 3" xfId="4769"/>
    <cellStyle name="20% - Énfasis4 14" xfId="222"/>
    <cellStyle name="20% - Énfasis4 14 2" xfId="3226"/>
    <cellStyle name="20% - Énfasis4 14 2 2" xfId="5859"/>
    <cellStyle name="20% - Énfasis4 14 2 3" xfId="6296"/>
    <cellStyle name="20% - Énfasis4 14 3" xfId="4770"/>
    <cellStyle name="20% - Énfasis4 15" xfId="223"/>
    <cellStyle name="20% - Énfasis4 15 2" xfId="3227"/>
    <cellStyle name="20% - Énfasis4 15 2 2" xfId="5860"/>
    <cellStyle name="20% - Énfasis4 15 2 3" xfId="6297"/>
    <cellStyle name="20% - Énfasis4 16" xfId="224"/>
    <cellStyle name="20% - Énfasis4 16 2" xfId="3228"/>
    <cellStyle name="20% - Énfasis4 16 2 2" xfId="5861"/>
    <cellStyle name="20% - Énfasis4 16 2 3" xfId="6298"/>
    <cellStyle name="20% - Énfasis4 17" xfId="225"/>
    <cellStyle name="20% - Énfasis4 17 2" xfId="3229"/>
    <cellStyle name="20% - Énfasis4 17 2 2" xfId="5862"/>
    <cellStyle name="20% - Énfasis4 17 2 3" xfId="6299"/>
    <cellStyle name="20% - Énfasis4 18" xfId="3222"/>
    <cellStyle name="20% - Énfasis4 18 2" xfId="5856"/>
    <cellStyle name="20% - Énfasis4 18 3" xfId="6293"/>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30"/>
    <cellStyle name="20% - Énfasis4 2 3 2" xfId="234"/>
    <cellStyle name="20% - Énfasis4 2 3 3" xfId="235"/>
    <cellStyle name="20% - Énfasis4 2 3 4" xfId="236"/>
    <cellStyle name="20% - Énfasis4 2 3 5" xfId="237"/>
    <cellStyle name="20% - Énfasis4 2 3 5 2" xfId="238"/>
    <cellStyle name="20% - Énfasis4 2 3 5 2 2" xfId="3232"/>
    <cellStyle name="20% - Énfasis4 2 3 5 2 3" xfId="4771"/>
    <cellStyle name="20% - Énfasis4 2 3 5 3" xfId="239"/>
    <cellStyle name="20% - Énfasis4 2 3 5 4" xfId="240"/>
    <cellStyle name="20% - Énfasis4 2 3 5 4 2" xfId="3233"/>
    <cellStyle name="20% - Énfasis4 2 3 5 4 3" xfId="4772"/>
    <cellStyle name="20% - Énfasis4 2 3 5 5" xfId="241"/>
    <cellStyle name="20% - Énfasis4 2 3 5 5 2" xfId="3234"/>
    <cellStyle name="20% - Énfasis4 2 3 5 6" xfId="3231"/>
    <cellStyle name="20% - Énfasis4 2 3 5_INST $" xfId="242"/>
    <cellStyle name="20% - Énfasis4 2 3 6" xfId="243"/>
    <cellStyle name="20% - Énfasis4 2 3 6 2" xfId="244"/>
    <cellStyle name="20% - Énfasis4 2 3 6 2 2" xfId="3236"/>
    <cellStyle name="20% - Énfasis4 2 3 6 2 3" xfId="4773"/>
    <cellStyle name="20% - Énfasis4 2 3 6 3" xfId="245"/>
    <cellStyle name="20% - Énfasis4 2 3 6 4" xfId="246"/>
    <cellStyle name="20% - Énfasis4 2 3 6 4 2" xfId="3237"/>
    <cellStyle name="20% - Énfasis4 2 3 6 4 3" xfId="4774"/>
    <cellStyle name="20% - Énfasis4 2 3 6 5" xfId="247"/>
    <cellStyle name="20% - Énfasis4 2 3 6 5 2" xfId="3238"/>
    <cellStyle name="20% - Énfasis4 2 3 6 6" xfId="3235"/>
    <cellStyle name="20% - Énfasis4 2 3 6_INST $" xfId="248"/>
    <cellStyle name="20% - Énfasis4 2 3 7" xfId="249"/>
    <cellStyle name="20% - Énfasis4 2 3 7 2" xfId="3239"/>
    <cellStyle name="20% - Énfasis4 2 3 7 3" xfId="4775"/>
    <cellStyle name="20% - Énfasis4 2 3 8" xfId="250"/>
    <cellStyle name="20% - Énfasis4 2 3 8 2" xfId="3240"/>
    <cellStyle name="20% - Énfasis4 2 3 8 3" xfId="4776"/>
    <cellStyle name="20% - Énfasis4 2 3 9" xfId="251"/>
    <cellStyle name="20% - Énfasis4 2 3 9 2" xfId="3241"/>
    <cellStyle name="20% - Énfasis4 2 3_AVANCE PROTECCIÓN" xfId="252"/>
    <cellStyle name="20% - Énfasis4 2 4" xfId="253"/>
    <cellStyle name="20% - Énfasis4 2 4 2" xfId="254"/>
    <cellStyle name="20% - Énfasis4 2 4_Listado_web" xfId="255"/>
    <cellStyle name="20% - Énfasis4 2 5" xfId="256"/>
    <cellStyle name="20% - Énfasis4 2 5 2" xfId="3242"/>
    <cellStyle name="20% - Énfasis4 2 6" xfId="257"/>
    <cellStyle name="20% - Énfasis4 2 6 2" xfId="3243"/>
    <cellStyle name="20% - Énfasis4 2 6 2 2" xfId="5863"/>
    <cellStyle name="20% - Énfasis4 2 6 2 3" xfId="6300"/>
    <cellStyle name="20% - Énfasis4 2 6 3" xfId="4777"/>
    <cellStyle name="20% - Énfasis4 2 7" xfId="258"/>
    <cellStyle name="20% - Énfasis4 2 7 2" xfId="3244"/>
    <cellStyle name="20% - Énfasis4 2 7 2 2" xfId="5864"/>
    <cellStyle name="20% - Énfasis4 2 7 2 3" xfId="6301"/>
    <cellStyle name="20% - Énfasis4 2 7 3" xfId="4778"/>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6"/>
    <cellStyle name="20% - Énfasis5 12" xfId="3245"/>
    <cellStyle name="20% - Énfasis5 12 2" xfId="5865"/>
    <cellStyle name="20% - Énfasis5 12 3" xfId="6302"/>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7"/>
    <cellStyle name="20% - Énfasis5 2 3 2" xfId="299"/>
    <cellStyle name="20% - Énfasis5 2 3 3" xfId="300"/>
    <cellStyle name="20% - Énfasis5 2 3 4" xfId="301"/>
    <cellStyle name="20% - Énfasis5 2 3 5" xfId="302"/>
    <cellStyle name="20% - Énfasis5 2 3 5 2" xfId="303"/>
    <cellStyle name="20% - Énfasis5 2 3 5 2 2" xfId="3249"/>
    <cellStyle name="20% - Énfasis5 2 3 5 2 3" xfId="4779"/>
    <cellStyle name="20% - Énfasis5 2 3 5 3" xfId="304"/>
    <cellStyle name="20% - Énfasis5 2 3 5 4" xfId="305"/>
    <cellStyle name="20% - Énfasis5 2 3 5 4 2" xfId="3250"/>
    <cellStyle name="20% - Énfasis5 2 3 5 4 3" xfId="4780"/>
    <cellStyle name="20% - Énfasis5 2 3 5 5" xfId="306"/>
    <cellStyle name="20% - Énfasis5 2 3 5 5 2" xfId="3251"/>
    <cellStyle name="20% - Énfasis5 2 3 5 6" xfId="3248"/>
    <cellStyle name="20% - Énfasis5 2 3 5_INST $" xfId="307"/>
    <cellStyle name="20% - Énfasis5 2 3 6" xfId="308"/>
    <cellStyle name="20% - Énfasis5 2 3 6 2" xfId="309"/>
    <cellStyle name="20% - Énfasis5 2 3 6 2 2" xfId="3253"/>
    <cellStyle name="20% - Énfasis5 2 3 6 2 3" xfId="4781"/>
    <cellStyle name="20% - Énfasis5 2 3 6 3" xfId="310"/>
    <cellStyle name="20% - Énfasis5 2 3 6 4" xfId="311"/>
    <cellStyle name="20% - Énfasis5 2 3 6 4 2" xfId="3254"/>
    <cellStyle name="20% - Énfasis5 2 3 6 4 3" xfId="4782"/>
    <cellStyle name="20% - Énfasis5 2 3 6 5" xfId="312"/>
    <cellStyle name="20% - Énfasis5 2 3 6 5 2" xfId="3255"/>
    <cellStyle name="20% - Énfasis5 2 3 6 6" xfId="3252"/>
    <cellStyle name="20% - Énfasis5 2 3 6_INST $" xfId="313"/>
    <cellStyle name="20% - Énfasis5 2 3 7" xfId="314"/>
    <cellStyle name="20% - Énfasis5 2 3 7 2" xfId="3256"/>
    <cellStyle name="20% - Énfasis5 2 3 7 3" xfId="4783"/>
    <cellStyle name="20% - Énfasis5 2 3 8" xfId="315"/>
    <cellStyle name="20% - Énfasis5 2 3 8 2" xfId="3257"/>
    <cellStyle name="20% - Énfasis5 2 3 8 3" xfId="4784"/>
    <cellStyle name="20% - Énfasis5 2 3 9" xfId="316"/>
    <cellStyle name="20% - Énfasis5 2 3 9 2" xfId="3258"/>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60"/>
    <cellStyle name="20% - Énfasis6 12" xfId="3259"/>
    <cellStyle name="20% - Énfasis6 12 2" xfId="5867"/>
    <cellStyle name="20% - Énfasis6 12 3" xfId="6303"/>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1"/>
    <cellStyle name="20% - Énfasis6 2 3 2" xfId="357"/>
    <cellStyle name="20% - Énfasis6 2 3 3" xfId="358"/>
    <cellStyle name="20% - Énfasis6 2 3 4" xfId="359"/>
    <cellStyle name="20% - Énfasis6 2 3 5" xfId="360"/>
    <cellStyle name="20% - Énfasis6 2 3 5 2" xfId="361"/>
    <cellStyle name="20% - Énfasis6 2 3 5 2 2" xfId="3263"/>
    <cellStyle name="20% - Énfasis6 2 3 5 2 3" xfId="4786"/>
    <cellStyle name="20% - Énfasis6 2 3 5 3" xfId="362"/>
    <cellStyle name="20% - Énfasis6 2 3 5 4" xfId="363"/>
    <cellStyle name="20% - Énfasis6 2 3 5 4 2" xfId="3264"/>
    <cellStyle name="20% - Énfasis6 2 3 5 4 3" xfId="4787"/>
    <cellStyle name="20% - Énfasis6 2 3 5 5" xfId="364"/>
    <cellStyle name="20% - Énfasis6 2 3 5 5 2" xfId="3265"/>
    <cellStyle name="20% - Énfasis6 2 3 5 6" xfId="3262"/>
    <cellStyle name="20% - Énfasis6 2 3 5_INST $" xfId="365"/>
    <cellStyle name="20% - Énfasis6 2 3 6" xfId="366"/>
    <cellStyle name="20% - Énfasis6 2 3 6 2" xfId="367"/>
    <cellStyle name="20% - Énfasis6 2 3 6 2 2" xfId="3267"/>
    <cellStyle name="20% - Énfasis6 2 3 6 2 3" xfId="4788"/>
    <cellStyle name="20% - Énfasis6 2 3 6 3" xfId="368"/>
    <cellStyle name="20% - Énfasis6 2 3 6 4" xfId="369"/>
    <cellStyle name="20% - Énfasis6 2 3 6 4 2" xfId="3268"/>
    <cellStyle name="20% - Énfasis6 2 3 6 4 3" xfId="4789"/>
    <cellStyle name="20% - Énfasis6 2 3 6 5" xfId="370"/>
    <cellStyle name="20% - Énfasis6 2 3 6 5 2" xfId="3269"/>
    <cellStyle name="20% - Énfasis6 2 3 6 6" xfId="3266"/>
    <cellStyle name="20% - Énfasis6 2 3 6_INST $" xfId="371"/>
    <cellStyle name="20% - Énfasis6 2 3 7" xfId="372"/>
    <cellStyle name="20% - Énfasis6 2 3 7 2" xfId="3270"/>
    <cellStyle name="20% - Énfasis6 2 3 7 3" xfId="4790"/>
    <cellStyle name="20% - Énfasis6 2 3 8" xfId="373"/>
    <cellStyle name="20% - Énfasis6 2 3 8 2" xfId="3271"/>
    <cellStyle name="20% - Énfasis6 2 3 8 3" xfId="4791"/>
    <cellStyle name="20% - Énfasis6 2 3 9" xfId="374"/>
    <cellStyle name="20% - Énfasis6 2 3 9 2" xfId="3272"/>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4"/>
    <cellStyle name="40% - Énfasis1 12" xfId="3273"/>
    <cellStyle name="40% - Énfasis1 12 2" xfId="5868"/>
    <cellStyle name="40% - Énfasis1 12 3" xfId="6304"/>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5"/>
    <cellStyle name="40% - Énfasis1 2 3 2" xfId="415"/>
    <cellStyle name="40% - Énfasis1 2 3 3" xfId="416"/>
    <cellStyle name="40% - Énfasis1 2 3 4" xfId="417"/>
    <cellStyle name="40% - Énfasis1 2 3 5" xfId="418"/>
    <cellStyle name="40% - Énfasis1 2 3 5 2" xfId="419"/>
    <cellStyle name="40% - Énfasis1 2 3 5 2 2" xfId="3277"/>
    <cellStyle name="40% - Énfasis1 2 3 5 2 3" xfId="4795"/>
    <cellStyle name="40% - Énfasis1 2 3 5 3" xfId="420"/>
    <cellStyle name="40% - Énfasis1 2 3 5 4" xfId="421"/>
    <cellStyle name="40% - Énfasis1 2 3 5 4 2" xfId="3278"/>
    <cellStyle name="40% - Énfasis1 2 3 5 4 3" xfId="4796"/>
    <cellStyle name="40% - Énfasis1 2 3 5 5" xfId="422"/>
    <cellStyle name="40% - Énfasis1 2 3 5 5 2" xfId="3279"/>
    <cellStyle name="40% - Énfasis1 2 3 5 6" xfId="3276"/>
    <cellStyle name="40% - Énfasis1 2 3 5_INST $" xfId="423"/>
    <cellStyle name="40% - Énfasis1 2 3 6" xfId="424"/>
    <cellStyle name="40% - Énfasis1 2 3 6 2" xfId="425"/>
    <cellStyle name="40% - Énfasis1 2 3 6 2 2" xfId="3281"/>
    <cellStyle name="40% - Énfasis1 2 3 6 2 3" xfId="4797"/>
    <cellStyle name="40% - Énfasis1 2 3 6 3" xfId="426"/>
    <cellStyle name="40% - Énfasis1 2 3 6 4" xfId="427"/>
    <cellStyle name="40% - Énfasis1 2 3 6 4 2" xfId="3282"/>
    <cellStyle name="40% - Énfasis1 2 3 6 4 3" xfId="4798"/>
    <cellStyle name="40% - Énfasis1 2 3 6 5" xfId="428"/>
    <cellStyle name="40% - Énfasis1 2 3 6 5 2" xfId="3283"/>
    <cellStyle name="40% - Énfasis1 2 3 6 6" xfId="3280"/>
    <cellStyle name="40% - Énfasis1 2 3 6_INST $" xfId="429"/>
    <cellStyle name="40% - Énfasis1 2 3 7" xfId="430"/>
    <cellStyle name="40% - Énfasis1 2 3 7 2" xfId="3284"/>
    <cellStyle name="40% - Énfasis1 2 3 7 3" xfId="4799"/>
    <cellStyle name="40% - Énfasis1 2 3 8" xfId="431"/>
    <cellStyle name="40% - Énfasis1 2 3 8 2" xfId="3285"/>
    <cellStyle name="40% - Énfasis1 2 3 8 3" xfId="4800"/>
    <cellStyle name="40% - Énfasis1 2 3 9" xfId="432"/>
    <cellStyle name="40% - Énfasis1 2 3 9 2" xfId="3286"/>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8"/>
    <cellStyle name="40% - Énfasis2 12" xfId="3287"/>
    <cellStyle name="40% - Énfasis2 12 2" xfId="5869"/>
    <cellStyle name="40% - Énfasis2 12 3" xfId="6305"/>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9"/>
    <cellStyle name="40% - Énfasis2 2 3 2" xfId="473"/>
    <cellStyle name="40% - Énfasis2 2 3 3" xfId="474"/>
    <cellStyle name="40% - Énfasis2 2 3 4" xfId="475"/>
    <cellStyle name="40% - Énfasis2 2 3 5" xfId="476"/>
    <cellStyle name="40% - Énfasis2 2 3 5 2" xfId="477"/>
    <cellStyle name="40% - Énfasis2 2 3 5 2 2" xfId="3291"/>
    <cellStyle name="40% - Énfasis2 2 3 5 2 3" xfId="4801"/>
    <cellStyle name="40% - Énfasis2 2 3 5 3" xfId="478"/>
    <cellStyle name="40% - Énfasis2 2 3 5 4" xfId="479"/>
    <cellStyle name="40% - Énfasis2 2 3 5 4 2" xfId="3292"/>
    <cellStyle name="40% - Énfasis2 2 3 5 4 3" xfId="4802"/>
    <cellStyle name="40% - Énfasis2 2 3 5 5" xfId="480"/>
    <cellStyle name="40% - Énfasis2 2 3 5 5 2" xfId="3293"/>
    <cellStyle name="40% - Énfasis2 2 3 5 6" xfId="3290"/>
    <cellStyle name="40% - Énfasis2 2 3 5_INST $" xfId="481"/>
    <cellStyle name="40% - Énfasis2 2 3 6" xfId="482"/>
    <cellStyle name="40% - Énfasis2 2 3 6 2" xfId="483"/>
    <cellStyle name="40% - Énfasis2 2 3 6 2 2" xfId="3295"/>
    <cellStyle name="40% - Énfasis2 2 3 6 2 3" xfId="4803"/>
    <cellStyle name="40% - Énfasis2 2 3 6 3" xfId="484"/>
    <cellStyle name="40% - Énfasis2 2 3 6 4" xfId="485"/>
    <cellStyle name="40% - Énfasis2 2 3 6 4 2" xfId="3296"/>
    <cellStyle name="40% - Énfasis2 2 3 6 4 3" xfId="4804"/>
    <cellStyle name="40% - Énfasis2 2 3 6 5" xfId="486"/>
    <cellStyle name="40% - Énfasis2 2 3 6 5 2" xfId="3297"/>
    <cellStyle name="40% - Énfasis2 2 3 6 6" xfId="3294"/>
    <cellStyle name="40% - Énfasis2 2 3 6_INST $" xfId="487"/>
    <cellStyle name="40% - Énfasis2 2 3 7" xfId="488"/>
    <cellStyle name="40% - Énfasis2 2 3 7 2" xfId="3298"/>
    <cellStyle name="40% - Énfasis2 2 3 7 3" xfId="4805"/>
    <cellStyle name="40% - Énfasis2 2 3 8" xfId="489"/>
    <cellStyle name="40% - Énfasis2 2 3 8 2" xfId="3299"/>
    <cellStyle name="40% - Énfasis2 2 3 8 3" xfId="4806"/>
    <cellStyle name="40% - Énfasis2 2 3 9" xfId="490"/>
    <cellStyle name="40% - Énfasis2 2 3 9 2" xfId="3300"/>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2"/>
    <cellStyle name="40% - Énfasis3 12" xfId="523"/>
    <cellStyle name="40% - Énfasis3 12 2" xfId="3303"/>
    <cellStyle name="40% - Énfasis3 12 2 2" xfId="5871"/>
    <cellStyle name="40% - Énfasis3 12 2 3" xfId="6307"/>
    <cellStyle name="40% - Énfasis3 12 3" xfId="4807"/>
    <cellStyle name="40% - Énfasis3 13" xfId="524"/>
    <cellStyle name="40% - Énfasis3 13 2" xfId="3304"/>
    <cellStyle name="40% - Énfasis3 13 2 2" xfId="5872"/>
    <cellStyle name="40% - Énfasis3 13 2 3" xfId="6308"/>
    <cellStyle name="40% - Énfasis3 13 3" xfId="4808"/>
    <cellStyle name="40% - Énfasis3 14" xfId="525"/>
    <cellStyle name="40% - Énfasis3 14 2" xfId="3305"/>
    <cellStyle name="40% - Énfasis3 14 2 2" xfId="5873"/>
    <cellStyle name="40% - Énfasis3 14 2 3" xfId="6309"/>
    <cellStyle name="40% - Énfasis3 14 3" xfId="4809"/>
    <cellStyle name="40% - Énfasis3 15" xfId="526"/>
    <cellStyle name="40% - Énfasis3 15 2" xfId="3306"/>
    <cellStyle name="40% - Énfasis3 15 2 2" xfId="5874"/>
    <cellStyle name="40% - Énfasis3 15 2 3" xfId="6310"/>
    <cellStyle name="40% - Énfasis3 16" xfId="527"/>
    <cellStyle name="40% - Énfasis3 16 2" xfId="3307"/>
    <cellStyle name="40% - Énfasis3 16 2 2" xfId="5875"/>
    <cellStyle name="40% - Énfasis3 16 2 3" xfId="6311"/>
    <cellStyle name="40% - Énfasis3 17" xfId="528"/>
    <cellStyle name="40% - Énfasis3 17 2" xfId="3308"/>
    <cellStyle name="40% - Énfasis3 17 2 2" xfId="5876"/>
    <cellStyle name="40% - Énfasis3 17 2 3" xfId="6312"/>
    <cellStyle name="40% - Énfasis3 18" xfId="3301"/>
    <cellStyle name="40% - Énfasis3 18 2" xfId="5870"/>
    <cellStyle name="40% - Énfasis3 18 3" xfId="6306"/>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9"/>
    <cellStyle name="40% - Énfasis3 2 3 2" xfId="537"/>
    <cellStyle name="40% - Énfasis3 2 3 3" xfId="538"/>
    <cellStyle name="40% - Énfasis3 2 3 4" xfId="539"/>
    <cellStyle name="40% - Énfasis3 2 3 5" xfId="540"/>
    <cellStyle name="40% - Énfasis3 2 3 5 2" xfId="541"/>
    <cellStyle name="40% - Énfasis3 2 3 5 2 2" xfId="3311"/>
    <cellStyle name="40% - Énfasis3 2 3 5 2 3" xfId="4811"/>
    <cellStyle name="40% - Énfasis3 2 3 5 3" xfId="542"/>
    <cellStyle name="40% - Énfasis3 2 3 5 4" xfId="543"/>
    <cellStyle name="40% - Énfasis3 2 3 5 4 2" xfId="3312"/>
    <cellStyle name="40% - Énfasis3 2 3 5 4 3" xfId="4812"/>
    <cellStyle name="40% - Énfasis3 2 3 5 5" xfId="544"/>
    <cellStyle name="40% - Énfasis3 2 3 5 5 2" xfId="3313"/>
    <cellStyle name="40% - Énfasis3 2 3 5 6" xfId="3310"/>
    <cellStyle name="40% - Énfasis3 2 3 5_INST $" xfId="545"/>
    <cellStyle name="40% - Énfasis3 2 3 6" xfId="546"/>
    <cellStyle name="40% - Énfasis3 2 3 6 2" xfId="547"/>
    <cellStyle name="40% - Énfasis3 2 3 6 2 2" xfId="3315"/>
    <cellStyle name="40% - Énfasis3 2 3 6 2 3" xfId="4813"/>
    <cellStyle name="40% - Énfasis3 2 3 6 3" xfId="548"/>
    <cellStyle name="40% - Énfasis3 2 3 6 4" xfId="549"/>
    <cellStyle name="40% - Énfasis3 2 3 6 4 2" xfId="3316"/>
    <cellStyle name="40% - Énfasis3 2 3 6 4 3" xfId="4814"/>
    <cellStyle name="40% - Énfasis3 2 3 6 5" xfId="550"/>
    <cellStyle name="40% - Énfasis3 2 3 6 5 2" xfId="3317"/>
    <cellStyle name="40% - Énfasis3 2 3 6 6" xfId="3314"/>
    <cellStyle name="40% - Énfasis3 2 3 6_INST $" xfId="551"/>
    <cellStyle name="40% - Énfasis3 2 3 7" xfId="552"/>
    <cellStyle name="40% - Énfasis3 2 3 7 2" xfId="3318"/>
    <cellStyle name="40% - Énfasis3 2 3 7 3" xfId="4815"/>
    <cellStyle name="40% - Énfasis3 2 3 8" xfId="553"/>
    <cellStyle name="40% - Énfasis3 2 3 8 2" xfId="3319"/>
    <cellStyle name="40% - Énfasis3 2 3 8 3" xfId="4816"/>
    <cellStyle name="40% - Énfasis3 2 3 9" xfId="554"/>
    <cellStyle name="40% - Énfasis3 2 3 9 2" xfId="3320"/>
    <cellStyle name="40% - Énfasis3 2 3_AVANCE PROTECCIÓN" xfId="555"/>
    <cellStyle name="40% - Énfasis3 2 4" xfId="556"/>
    <cellStyle name="40% - Énfasis3 2 4 2" xfId="557"/>
    <cellStyle name="40% - Énfasis3 2 4_Listado_web" xfId="558"/>
    <cellStyle name="40% - Énfasis3 2 5" xfId="559"/>
    <cellStyle name="40% - Énfasis3 2 5 2" xfId="3321"/>
    <cellStyle name="40% - Énfasis3 2 6" xfId="560"/>
    <cellStyle name="40% - Énfasis3 2 6 2" xfId="3322"/>
    <cellStyle name="40% - Énfasis3 2 6 2 2" xfId="5877"/>
    <cellStyle name="40% - Énfasis3 2 6 2 3" xfId="6313"/>
    <cellStyle name="40% - Énfasis3 2 6 3" xfId="4817"/>
    <cellStyle name="40% - Énfasis3 2 7" xfId="561"/>
    <cellStyle name="40% - Énfasis3 2 7 2" xfId="3323"/>
    <cellStyle name="40% - Énfasis3 2 7 2 2" xfId="5878"/>
    <cellStyle name="40% - Énfasis3 2 7 2 3" xfId="6314"/>
    <cellStyle name="40% - Énfasis3 2 7 3" xfId="4818"/>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5"/>
    <cellStyle name="40% - Énfasis4 12" xfId="3324"/>
    <cellStyle name="40% - Énfasis4 12 2" xfId="5879"/>
    <cellStyle name="40% - Énfasis4 12 3" xfId="6315"/>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6"/>
    <cellStyle name="40% - Énfasis4 2 3 2" xfId="602"/>
    <cellStyle name="40% - Énfasis4 2 3 3" xfId="603"/>
    <cellStyle name="40% - Énfasis4 2 3 4" xfId="604"/>
    <cellStyle name="40% - Énfasis4 2 3 5" xfId="605"/>
    <cellStyle name="40% - Énfasis4 2 3 5 2" xfId="606"/>
    <cellStyle name="40% - Énfasis4 2 3 5 2 2" xfId="3328"/>
    <cellStyle name="40% - Énfasis4 2 3 5 2 3" xfId="4819"/>
    <cellStyle name="40% - Énfasis4 2 3 5 3" xfId="607"/>
    <cellStyle name="40% - Énfasis4 2 3 5 4" xfId="608"/>
    <cellStyle name="40% - Énfasis4 2 3 5 4 2" xfId="3329"/>
    <cellStyle name="40% - Énfasis4 2 3 5 4 3" xfId="4821"/>
    <cellStyle name="40% - Énfasis4 2 3 5 5" xfId="609"/>
    <cellStyle name="40% - Énfasis4 2 3 5 5 2" xfId="3330"/>
    <cellStyle name="40% - Énfasis4 2 3 5 6" xfId="3327"/>
    <cellStyle name="40% - Énfasis4 2 3 5_INST $" xfId="610"/>
    <cellStyle name="40% - Énfasis4 2 3 6" xfId="611"/>
    <cellStyle name="40% - Énfasis4 2 3 6 2" xfId="612"/>
    <cellStyle name="40% - Énfasis4 2 3 6 2 2" xfId="3332"/>
    <cellStyle name="40% - Énfasis4 2 3 6 2 3" xfId="4822"/>
    <cellStyle name="40% - Énfasis4 2 3 6 3" xfId="613"/>
    <cellStyle name="40% - Énfasis4 2 3 6 4" xfId="614"/>
    <cellStyle name="40% - Énfasis4 2 3 6 4 2" xfId="3333"/>
    <cellStyle name="40% - Énfasis4 2 3 6 4 3" xfId="4823"/>
    <cellStyle name="40% - Énfasis4 2 3 6 5" xfId="615"/>
    <cellStyle name="40% - Énfasis4 2 3 6 5 2" xfId="3334"/>
    <cellStyle name="40% - Énfasis4 2 3 6 6" xfId="3331"/>
    <cellStyle name="40% - Énfasis4 2 3 6_INST $" xfId="616"/>
    <cellStyle name="40% - Énfasis4 2 3 7" xfId="617"/>
    <cellStyle name="40% - Énfasis4 2 3 7 2" xfId="3335"/>
    <cellStyle name="40% - Énfasis4 2 3 7 3" xfId="4824"/>
    <cellStyle name="40% - Énfasis4 2 3 8" xfId="618"/>
    <cellStyle name="40% - Énfasis4 2 3 8 2" xfId="3336"/>
    <cellStyle name="40% - Énfasis4 2 3 8 3" xfId="4825"/>
    <cellStyle name="40% - Énfasis4 2 3 9" xfId="619"/>
    <cellStyle name="40% - Énfasis4 2 3 9 2" xfId="3337"/>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9"/>
    <cellStyle name="40% - Énfasis5 12" xfId="3338"/>
    <cellStyle name="40% - Énfasis5 12 2" xfId="5880"/>
    <cellStyle name="40% - Énfasis5 12 3" xfId="6316"/>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40"/>
    <cellStyle name="40% - Énfasis5 2 3 2" xfId="660"/>
    <cellStyle name="40% - Énfasis5 2 3 3" xfId="661"/>
    <cellStyle name="40% - Énfasis5 2 3 4" xfId="662"/>
    <cellStyle name="40% - Énfasis5 2 3 5" xfId="663"/>
    <cellStyle name="40% - Énfasis5 2 3 5 2" xfId="664"/>
    <cellStyle name="40% - Énfasis5 2 3 5 2 2" xfId="3342"/>
    <cellStyle name="40% - Énfasis5 2 3 5 2 3" xfId="4829"/>
    <cellStyle name="40% - Énfasis5 2 3 5 3" xfId="665"/>
    <cellStyle name="40% - Énfasis5 2 3 5 4" xfId="666"/>
    <cellStyle name="40% - Énfasis5 2 3 5 4 2" xfId="3343"/>
    <cellStyle name="40% - Énfasis5 2 3 5 4 3" xfId="4830"/>
    <cellStyle name="40% - Énfasis5 2 3 5 5" xfId="667"/>
    <cellStyle name="40% - Énfasis5 2 3 5 5 2" xfId="3344"/>
    <cellStyle name="40% - Énfasis5 2 3 5 6" xfId="3341"/>
    <cellStyle name="40% - Énfasis5 2 3 5_INST $" xfId="668"/>
    <cellStyle name="40% - Énfasis5 2 3 6" xfId="669"/>
    <cellStyle name="40% - Énfasis5 2 3 6 2" xfId="670"/>
    <cellStyle name="40% - Énfasis5 2 3 6 2 2" xfId="3346"/>
    <cellStyle name="40% - Énfasis5 2 3 6 2 3" xfId="4831"/>
    <cellStyle name="40% - Énfasis5 2 3 6 3" xfId="671"/>
    <cellStyle name="40% - Énfasis5 2 3 6 4" xfId="672"/>
    <cellStyle name="40% - Énfasis5 2 3 6 4 2" xfId="3347"/>
    <cellStyle name="40% - Énfasis5 2 3 6 4 3" xfId="4832"/>
    <cellStyle name="40% - Énfasis5 2 3 6 5" xfId="673"/>
    <cellStyle name="40% - Énfasis5 2 3 6 5 2" xfId="3348"/>
    <cellStyle name="40% - Énfasis5 2 3 6 6" xfId="3345"/>
    <cellStyle name="40% - Énfasis5 2 3 6_INST $" xfId="674"/>
    <cellStyle name="40% - Énfasis5 2 3 7" xfId="675"/>
    <cellStyle name="40% - Énfasis5 2 3 7 2" xfId="3349"/>
    <cellStyle name="40% - Énfasis5 2 3 7 3" xfId="4833"/>
    <cellStyle name="40% - Énfasis5 2 3 8" xfId="676"/>
    <cellStyle name="40% - Énfasis5 2 3 8 2" xfId="3350"/>
    <cellStyle name="40% - Énfasis5 2 3 8 3" xfId="4834"/>
    <cellStyle name="40% - Énfasis5 2 3 9" xfId="677"/>
    <cellStyle name="40% - Énfasis5 2 3 9 2" xfId="3351"/>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3"/>
    <cellStyle name="40% - Énfasis6 12" xfId="3352"/>
    <cellStyle name="40% - Énfasis6 12 2" xfId="5881"/>
    <cellStyle name="40% - Énfasis6 12 3" xfId="6317"/>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4"/>
    <cellStyle name="40% - Énfasis6 2 3 2" xfId="718"/>
    <cellStyle name="40% - Énfasis6 2 3 3" xfId="719"/>
    <cellStyle name="40% - Énfasis6 2 3 4" xfId="720"/>
    <cellStyle name="40% - Énfasis6 2 3 5" xfId="721"/>
    <cellStyle name="40% - Énfasis6 2 3 5 2" xfId="722"/>
    <cellStyle name="40% - Énfasis6 2 3 5 2 2" xfId="3356"/>
    <cellStyle name="40% - Énfasis6 2 3 5 2 3" xfId="4836"/>
    <cellStyle name="40% - Énfasis6 2 3 5 3" xfId="723"/>
    <cellStyle name="40% - Énfasis6 2 3 5 4" xfId="724"/>
    <cellStyle name="40% - Énfasis6 2 3 5 4 2" xfId="3357"/>
    <cellStyle name="40% - Énfasis6 2 3 5 4 3" xfId="4837"/>
    <cellStyle name="40% - Énfasis6 2 3 5 5" xfId="725"/>
    <cellStyle name="40% - Énfasis6 2 3 5 5 2" xfId="3358"/>
    <cellStyle name="40% - Énfasis6 2 3 5 6" xfId="3355"/>
    <cellStyle name="40% - Énfasis6 2 3 5_INST $" xfId="726"/>
    <cellStyle name="40% - Énfasis6 2 3 6" xfId="727"/>
    <cellStyle name="40% - Énfasis6 2 3 6 2" xfId="728"/>
    <cellStyle name="40% - Énfasis6 2 3 6 2 2" xfId="3360"/>
    <cellStyle name="40% - Énfasis6 2 3 6 2 3" xfId="4838"/>
    <cellStyle name="40% - Énfasis6 2 3 6 3" xfId="729"/>
    <cellStyle name="40% - Énfasis6 2 3 6 4" xfId="730"/>
    <cellStyle name="40% - Énfasis6 2 3 6 4 2" xfId="3361"/>
    <cellStyle name="40% - Énfasis6 2 3 6 4 3" xfId="4839"/>
    <cellStyle name="40% - Énfasis6 2 3 6 5" xfId="731"/>
    <cellStyle name="40% - Énfasis6 2 3 6 5 2" xfId="3362"/>
    <cellStyle name="40% - Énfasis6 2 3 6 6" xfId="3359"/>
    <cellStyle name="40% - Énfasis6 2 3 6_INST $" xfId="732"/>
    <cellStyle name="40% - Énfasis6 2 3 7" xfId="733"/>
    <cellStyle name="40% - Énfasis6 2 3 7 2" xfId="3363"/>
    <cellStyle name="40% - Énfasis6 2 3 7 3" xfId="4840"/>
    <cellStyle name="40% - Énfasis6 2 3 8" xfId="734"/>
    <cellStyle name="40% - Énfasis6 2 3 8 2" xfId="3364"/>
    <cellStyle name="40% - Énfasis6 2 3 8 3" xfId="4841"/>
    <cellStyle name="40% - Énfasis6 2 3 9" xfId="735"/>
    <cellStyle name="40% - Énfasis6 2 3 9 2" xfId="3365"/>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7"/>
    <cellStyle name="60% - Énfasis1 11" xfId="765"/>
    <cellStyle name="60% - Énfasis1 11 2" xfId="3368"/>
    <cellStyle name="60% - Énfasis1 12" xfId="3366"/>
    <cellStyle name="60% - Énfasis1 2" xfId="766"/>
    <cellStyle name="60% - Énfasis1 2 2" xfId="767"/>
    <cellStyle name="60% - Énfasis1 2 2 2" xfId="3370"/>
    <cellStyle name="60% - Énfasis1 2 3" xfId="768"/>
    <cellStyle name="60% - Énfasis1 2 3 10" xfId="3371"/>
    <cellStyle name="60% - Énfasis1 2 3 2" xfId="769"/>
    <cellStyle name="60% - Énfasis1 2 3 3" xfId="770"/>
    <cellStyle name="60% - Énfasis1 2 3 4" xfId="771"/>
    <cellStyle name="60% - Énfasis1 2 3 5" xfId="772"/>
    <cellStyle name="60% - Énfasis1 2 3 5 2" xfId="773"/>
    <cellStyle name="60% - Énfasis1 2 3 5 2 2" xfId="3373"/>
    <cellStyle name="60% - Énfasis1 2 3 5 2 3" xfId="4842"/>
    <cellStyle name="60% - Énfasis1 2 3 5 3" xfId="774"/>
    <cellStyle name="60% - Énfasis1 2 3 5 4" xfId="775"/>
    <cellStyle name="60% - Énfasis1 2 3 5 4 2" xfId="3374"/>
    <cellStyle name="60% - Énfasis1 2 3 5 4 3" xfId="4843"/>
    <cellStyle name="60% - Énfasis1 2 3 5 5" xfId="776"/>
    <cellStyle name="60% - Énfasis1 2 3 5 5 2" xfId="3375"/>
    <cellStyle name="60% - Énfasis1 2 3 5 6" xfId="3372"/>
    <cellStyle name="60% - Énfasis1 2 3 5_INST $" xfId="777"/>
    <cellStyle name="60% - Énfasis1 2 3 6" xfId="778"/>
    <cellStyle name="60% - Énfasis1 2 3 6 2" xfId="779"/>
    <cellStyle name="60% - Énfasis1 2 3 6 2 2" xfId="3377"/>
    <cellStyle name="60% - Énfasis1 2 3 6 2 3" xfId="4844"/>
    <cellStyle name="60% - Énfasis1 2 3 6 3" xfId="780"/>
    <cellStyle name="60% - Énfasis1 2 3 6 4" xfId="781"/>
    <cellStyle name="60% - Énfasis1 2 3 6 4 2" xfId="3378"/>
    <cellStyle name="60% - Énfasis1 2 3 6 4 3" xfId="4845"/>
    <cellStyle name="60% - Énfasis1 2 3 6 5" xfId="782"/>
    <cellStyle name="60% - Énfasis1 2 3 6 5 2" xfId="3379"/>
    <cellStyle name="60% - Énfasis1 2 3 6 6" xfId="3376"/>
    <cellStyle name="60% - Énfasis1 2 3 6_INST $" xfId="783"/>
    <cellStyle name="60% - Énfasis1 2 3 7" xfId="784"/>
    <cellStyle name="60% - Énfasis1 2 3 7 2" xfId="3380"/>
    <cellStyle name="60% - Énfasis1 2 3 7 3" xfId="4846"/>
    <cellStyle name="60% - Énfasis1 2 3 8" xfId="785"/>
    <cellStyle name="60% - Énfasis1 2 3 8 2" xfId="3381"/>
    <cellStyle name="60% - Énfasis1 2 3 8 3" xfId="4847"/>
    <cellStyle name="60% - Énfasis1 2 3 9" xfId="786"/>
    <cellStyle name="60% - Énfasis1 2 3 9 2" xfId="3382"/>
    <cellStyle name="60% - Énfasis1 2 3_AVANCE PROTECCIÓN" xfId="787"/>
    <cellStyle name="60% - Énfasis1 2 4" xfId="3369"/>
    <cellStyle name="60% - Énfasis1 2_Listado_web" xfId="788"/>
    <cellStyle name="60% - Énfasis1 3" xfId="789"/>
    <cellStyle name="60% - Énfasis1 3 2" xfId="3383"/>
    <cellStyle name="60% - Énfasis1 4" xfId="790"/>
    <cellStyle name="60% - Énfasis1 4 2" xfId="3384"/>
    <cellStyle name="60% - Énfasis1 5" xfId="791"/>
    <cellStyle name="60% - Énfasis1 5 2" xfId="3385"/>
    <cellStyle name="60% - Énfasis1 6" xfId="792"/>
    <cellStyle name="60% - Énfasis1 6 2" xfId="3386"/>
    <cellStyle name="60% - Énfasis1 7" xfId="793"/>
    <cellStyle name="60% - Énfasis1 7 2" xfId="3387"/>
    <cellStyle name="60% - Énfasis1 8" xfId="794"/>
    <cellStyle name="60% - Énfasis1 8 2" xfId="3388"/>
    <cellStyle name="60% - Énfasis1 9" xfId="795"/>
    <cellStyle name="60% - Énfasis1 9 2" xfId="3389"/>
    <cellStyle name="60% - Énfasis2" xfId="796" builtinId="36" customBuiltin="1"/>
    <cellStyle name="60% - Énfasis2 10" xfId="797"/>
    <cellStyle name="60% - Énfasis2 10 2" xfId="3391"/>
    <cellStyle name="60% - Énfasis2 11" xfId="798"/>
    <cellStyle name="60% - Énfasis2 11 2" xfId="3392"/>
    <cellStyle name="60% - Énfasis2 12" xfId="3390"/>
    <cellStyle name="60% - Énfasis2 2" xfId="799"/>
    <cellStyle name="60% - Énfasis2 2 2" xfId="800"/>
    <cellStyle name="60% - Énfasis2 2 2 2" xfId="3394"/>
    <cellStyle name="60% - Énfasis2 2 3" xfId="801"/>
    <cellStyle name="60% - Énfasis2 2 3 10" xfId="3395"/>
    <cellStyle name="60% - Énfasis2 2 3 2" xfId="802"/>
    <cellStyle name="60% - Énfasis2 2 3 3" xfId="803"/>
    <cellStyle name="60% - Énfasis2 2 3 4" xfId="804"/>
    <cellStyle name="60% - Énfasis2 2 3 5" xfId="805"/>
    <cellStyle name="60% - Énfasis2 2 3 5 2" xfId="806"/>
    <cellStyle name="60% - Énfasis2 2 3 5 2 2" xfId="3397"/>
    <cellStyle name="60% - Énfasis2 2 3 5 2 3" xfId="4849"/>
    <cellStyle name="60% - Énfasis2 2 3 5 3" xfId="807"/>
    <cellStyle name="60% - Énfasis2 2 3 5 4" xfId="808"/>
    <cellStyle name="60% - Énfasis2 2 3 5 4 2" xfId="3398"/>
    <cellStyle name="60% - Énfasis2 2 3 5 4 3" xfId="4850"/>
    <cellStyle name="60% - Énfasis2 2 3 5 5" xfId="809"/>
    <cellStyle name="60% - Énfasis2 2 3 5 5 2" xfId="3399"/>
    <cellStyle name="60% - Énfasis2 2 3 5 6" xfId="3396"/>
    <cellStyle name="60% - Énfasis2 2 3 5_INST $" xfId="810"/>
    <cellStyle name="60% - Énfasis2 2 3 6" xfId="811"/>
    <cellStyle name="60% - Énfasis2 2 3 6 2" xfId="812"/>
    <cellStyle name="60% - Énfasis2 2 3 6 2 2" xfId="3401"/>
    <cellStyle name="60% - Énfasis2 2 3 6 2 3" xfId="4851"/>
    <cellStyle name="60% - Énfasis2 2 3 6 3" xfId="813"/>
    <cellStyle name="60% - Énfasis2 2 3 6 4" xfId="814"/>
    <cellStyle name="60% - Énfasis2 2 3 6 4 2" xfId="3402"/>
    <cellStyle name="60% - Énfasis2 2 3 6 4 3" xfId="4852"/>
    <cellStyle name="60% - Énfasis2 2 3 6 5" xfId="815"/>
    <cellStyle name="60% - Énfasis2 2 3 6 5 2" xfId="3403"/>
    <cellStyle name="60% - Énfasis2 2 3 6 6" xfId="3400"/>
    <cellStyle name="60% - Énfasis2 2 3 6_INST $" xfId="816"/>
    <cellStyle name="60% - Énfasis2 2 3 7" xfId="817"/>
    <cellStyle name="60% - Énfasis2 2 3 7 2" xfId="3404"/>
    <cellStyle name="60% - Énfasis2 2 3 7 3" xfId="4853"/>
    <cellStyle name="60% - Énfasis2 2 3 8" xfId="818"/>
    <cellStyle name="60% - Énfasis2 2 3 8 2" xfId="3405"/>
    <cellStyle name="60% - Énfasis2 2 3 8 3" xfId="4854"/>
    <cellStyle name="60% - Énfasis2 2 3 9" xfId="819"/>
    <cellStyle name="60% - Énfasis2 2 3 9 2" xfId="3406"/>
    <cellStyle name="60% - Énfasis2 2 3_AVANCE PROTECCIÓN" xfId="820"/>
    <cellStyle name="60% - Énfasis2 2 4" xfId="3393"/>
    <cellStyle name="60% - Énfasis2 2_Listado_web" xfId="821"/>
    <cellStyle name="60% - Énfasis2 3" xfId="822"/>
    <cellStyle name="60% - Énfasis2 3 2" xfId="3407"/>
    <cellStyle name="60% - Énfasis2 4" xfId="823"/>
    <cellStyle name="60% - Énfasis2 4 2" xfId="3408"/>
    <cellStyle name="60% - Énfasis2 5" xfId="824"/>
    <cellStyle name="60% - Énfasis2 5 2" xfId="3409"/>
    <cellStyle name="60% - Énfasis2 6" xfId="825"/>
    <cellStyle name="60% - Énfasis2 6 2" xfId="3410"/>
    <cellStyle name="60% - Énfasis2 7" xfId="826"/>
    <cellStyle name="60% - Énfasis2 7 2" xfId="3411"/>
    <cellStyle name="60% - Énfasis2 8" xfId="827"/>
    <cellStyle name="60% - Énfasis2 8 2" xfId="3412"/>
    <cellStyle name="60% - Énfasis2 9" xfId="828"/>
    <cellStyle name="60% - Énfasis2 9 2" xfId="3413"/>
    <cellStyle name="60% - Énfasis3" xfId="829" builtinId="40" customBuiltin="1"/>
    <cellStyle name="60% - Énfasis3 10" xfId="830"/>
    <cellStyle name="60% - Énfasis3 10 2" xfId="3415"/>
    <cellStyle name="60% - Énfasis3 11" xfId="831"/>
    <cellStyle name="60% - Énfasis3 11 2" xfId="3416"/>
    <cellStyle name="60% - Énfasis3 12" xfId="832"/>
    <cellStyle name="60% - Énfasis3 12 2" xfId="3417"/>
    <cellStyle name="60% - Énfasis3 13" xfId="833"/>
    <cellStyle name="60% - Énfasis3 13 2" xfId="3418"/>
    <cellStyle name="60% - Énfasis3 14" xfId="834"/>
    <cellStyle name="60% - Énfasis3 14 2" xfId="3419"/>
    <cellStyle name="60% - Énfasis3 15" xfId="835"/>
    <cellStyle name="60% - Énfasis3 15 2" xfId="3420"/>
    <cellStyle name="60% - Énfasis3 16" xfId="836"/>
    <cellStyle name="60% - Énfasis3 16 2" xfId="3421"/>
    <cellStyle name="60% - Énfasis3 17" xfId="837"/>
    <cellStyle name="60% - Énfasis3 17 2" xfId="3422"/>
    <cellStyle name="60% - Énfasis3 18" xfId="3414"/>
    <cellStyle name="60% - Énfasis3 2" xfId="838"/>
    <cellStyle name="60% - Énfasis3 2 2" xfId="839"/>
    <cellStyle name="60% - Énfasis3 2 2 2" xfId="3424"/>
    <cellStyle name="60% - Énfasis3 2 3" xfId="840"/>
    <cellStyle name="60% - Énfasis3 2 3 10" xfId="3425"/>
    <cellStyle name="60% - Énfasis3 2 3 2" xfId="841"/>
    <cellStyle name="60% - Énfasis3 2 3 3" xfId="842"/>
    <cellStyle name="60% - Énfasis3 2 3 4" xfId="843"/>
    <cellStyle name="60% - Énfasis3 2 3 5" xfId="844"/>
    <cellStyle name="60% - Énfasis3 2 3 5 2" xfId="845"/>
    <cellStyle name="60% - Énfasis3 2 3 5 2 2" xfId="3427"/>
    <cellStyle name="60% - Énfasis3 2 3 5 2 3" xfId="4855"/>
    <cellStyle name="60% - Énfasis3 2 3 5 3" xfId="846"/>
    <cellStyle name="60% - Énfasis3 2 3 5 4" xfId="847"/>
    <cellStyle name="60% - Énfasis3 2 3 5 4 2" xfId="3428"/>
    <cellStyle name="60% - Énfasis3 2 3 5 4 3" xfId="4856"/>
    <cellStyle name="60% - Énfasis3 2 3 5 5" xfId="848"/>
    <cellStyle name="60% - Énfasis3 2 3 5 5 2" xfId="3429"/>
    <cellStyle name="60% - Énfasis3 2 3 5 6" xfId="3426"/>
    <cellStyle name="60% - Énfasis3 2 3 5_INST $" xfId="849"/>
    <cellStyle name="60% - Énfasis3 2 3 6" xfId="850"/>
    <cellStyle name="60% - Énfasis3 2 3 6 2" xfId="851"/>
    <cellStyle name="60% - Énfasis3 2 3 6 2 2" xfId="3431"/>
    <cellStyle name="60% - Énfasis3 2 3 6 2 3" xfId="4857"/>
    <cellStyle name="60% - Énfasis3 2 3 6 3" xfId="852"/>
    <cellStyle name="60% - Énfasis3 2 3 6 4" xfId="853"/>
    <cellStyle name="60% - Énfasis3 2 3 6 4 2" xfId="3432"/>
    <cellStyle name="60% - Énfasis3 2 3 6 4 3" xfId="4858"/>
    <cellStyle name="60% - Énfasis3 2 3 6 5" xfId="854"/>
    <cellStyle name="60% - Énfasis3 2 3 6 5 2" xfId="3433"/>
    <cellStyle name="60% - Énfasis3 2 3 6 6" xfId="3430"/>
    <cellStyle name="60% - Énfasis3 2 3 6_INST $" xfId="855"/>
    <cellStyle name="60% - Énfasis3 2 3 7" xfId="856"/>
    <cellStyle name="60% - Énfasis3 2 3 7 2" xfId="3434"/>
    <cellStyle name="60% - Énfasis3 2 3 7 3" xfId="4859"/>
    <cellStyle name="60% - Énfasis3 2 3 8" xfId="857"/>
    <cellStyle name="60% - Énfasis3 2 3 8 2" xfId="3435"/>
    <cellStyle name="60% - Énfasis3 2 3 8 3" xfId="4860"/>
    <cellStyle name="60% - Énfasis3 2 3 9" xfId="858"/>
    <cellStyle name="60% - Énfasis3 2 3 9 2" xfId="3436"/>
    <cellStyle name="60% - Énfasis3 2 3_AVANCE PROTECCIÓN" xfId="859"/>
    <cellStyle name="60% - Énfasis3 2 4" xfId="860"/>
    <cellStyle name="60% - Énfasis3 2 4 2" xfId="3437"/>
    <cellStyle name="60% - Énfasis3 2 5" xfId="861"/>
    <cellStyle name="60% - Énfasis3 2 5 2" xfId="3438"/>
    <cellStyle name="60% - Énfasis3 2 6" xfId="862"/>
    <cellStyle name="60% - Énfasis3 2 6 2" xfId="3439"/>
    <cellStyle name="60% - Énfasis3 2 7" xfId="3423"/>
    <cellStyle name="60% - Énfasis3 2_Listado_web" xfId="863"/>
    <cellStyle name="60% - Énfasis3 3" xfId="864"/>
    <cellStyle name="60% - Énfasis3 3 2" xfId="3440"/>
    <cellStyle name="60% - Énfasis3 4" xfId="865"/>
    <cellStyle name="60% - Énfasis3 4 2" xfId="3441"/>
    <cellStyle name="60% - Énfasis3 5" xfId="866"/>
    <cellStyle name="60% - Énfasis3 5 2" xfId="3442"/>
    <cellStyle name="60% - Énfasis3 6" xfId="867"/>
    <cellStyle name="60% - Énfasis3 6 2" xfId="3443"/>
    <cellStyle name="60% - Énfasis3 7" xfId="868"/>
    <cellStyle name="60% - Énfasis3 7 2" xfId="3444"/>
    <cellStyle name="60% - Énfasis3 8" xfId="869"/>
    <cellStyle name="60% - Énfasis3 8 2" xfId="3445"/>
    <cellStyle name="60% - Énfasis3 9" xfId="870"/>
    <cellStyle name="60% - Énfasis3 9 2" xfId="3446"/>
    <cellStyle name="60% - Énfasis4" xfId="871" builtinId="44" customBuiltin="1"/>
    <cellStyle name="60% - Énfasis4 10" xfId="872"/>
    <cellStyle name="60% - Énfasis4 10 2" xfId="3448"/>
    <cellStyle name="60% - Énfasis4 11" xfId="873"/>
    <cellStyle name="60% - Énfasis4 11 2" xfId="3449"/>
    <cellStyle name="60% - Énfasis4 12" xfId="874"/>
    <cellStyle name="60% - Énfasis4 12 2" xfId="3450"/>
    <cellStyle name="60% - Énfasis4 13" xfId="875"/>
    <cellStyle name="60% - Énfasis4 13 2" xfId="3451"/>
    <cellStyle name="60% - Énfasis4 14" xfId="876"/>
    <cellStyle name="60% - Énfasis4 14 2" xfId="3452"/>
    <cellStyle name="60% - Énfasis4 15" xfId="877"/>
    <cellStyle name="60% - Énfasis4 15 2" xfId="3453"/>
    <cellStyle name="60% - Énfasis4 16" xfId="878"/>
    <cellStyle name="60% - Énfasis4 16 2" xfId="3454"/>
    <cellStyle name="60% - Énfasis4 17" xfId="879"/>
    <cellStyle name="60% - Énfasis4 17 2" xfId="3455"/>
    <cellStyle name="60% - Énfasis4 18" xfId="3447"/>
    <cellStyle name="60% - Énfasis4 2" xfId="880"/>
    <cellStyle name="60% - Énfasis4 2 2" xfId="881"/>
    <cellStyle name="60% - Énfasis4 2 2 2" xfId="3457"/>
    <cellStyle name="60% - Énfasis4 2 3" xfId="882"/>
    <cellStyle name="60% - Énfasis4 2 3 10" xfId="3458"/>
    <cellStyle name="60% - Énfasis4 2 3 2" xfId="883"/>
    <cellStyle name="60% - Énfasis4 2 3 3" xfId="884"/>
    <cellStyle name="60% - Énfasis4 2 3 4" xfId="885"/>
    <cellStyle name="60% - Énfasis4 2 3 5" xfId="886"/>
    <cellStyle name="60% - Énfasis4 2 3 5 2" xfId="887"/>
    <cellStyle name="60% - Énfasis4 2 3 5 2 2" xfId="3460"/>
    <cellStyle name="60% - Énfasis4 2 3 5 2 3" xfId="4862"/>
    <cellStyle name="60% - Énfasis4 2 3 5 3" xfId="888"/>
    <cellStyle name="60% - Énfasis4 2 3 5 4" xfId="889"/>
    <cellStyle name="60% - Énfasis4 2 3 5 4 2" xfId="3461"/>
    <cellStyle name="60% - Énfasis4 2 3 5 4 3" xfId="4863"/>
    <cellStyle name="60% - Énfasis4 2 3 5 5" xfId="890"/>
    <cellStyle name="60% - Énfasis4 2 3 5 5 2" xfId="3462"/>
    <cellStyle name="60% - Énfasis4 2 3 5 6" xfId="3459"/>
    <cellStyle name="60% - Énfasis4 2 3 5_INST $" xfId="891"/>
    <cellStyle name="60% - Énfasis4 2 3 6" xfId="892"/>
    <cellStyle name="60% - Énfasis4 2 3 6 2" xfId="893"/>
    <cellStyle name="60% - Énfasis4 2 3 6 2 2" xfId="3464"/>
    <cellStyle name="60% - Énfasis4 2 3 6 2 3" xfId="4864"/>
    <cellStyle name="60% - Énfasis4 2 3 6 3" xfId="894"/>
    <cellStyle name="60% - Énfasis4 2 3 6 4" xfId="895"/>
    <cellStyle name="60% - Énfasis4 2 3 6 4 2" xfId="3465"/>
    <cellStyle name="60% - Énfasis4 2 3 6 4 3" xfId="4865"/>
    <cellStyle name="60% - Énfasis4 2 3 6 5" xfId="896"/>
    <cellStyle name="60% - Énfasis4 2 3 6 5 2" xfId="3466"/>
    <cellStyle name="60% - Énfasis4 2 3 6 6" xfId="3463"/>
    <cellStyle name="60% - Énfasis4 2 3 6_INST $" xfId="897"/>
    <cellStyle name="60% - Énfasis4 2 3 7" xfId="898"/>
    <cellStyle name="60% - Énfasis4 2 3 7 2" xfId="3467"/>
    <cellStyle name="60% - Énfasis4 2 3 7 3" xfId="4866"/>
    <cellStyle name="60% - Énfasis4 2 3 8" xfId="899"/>
    <cellStyle name="60% - Énfasis4 2 3 8 2" xfId="3468"/>
    <cellStyle name="60% - Énfasis4 2 3 8 3" xfId="4867"/>
    <cellStyle name="60% - Énfasis4 2 3 9" xfId="900"/>
    <cellStyle name="60% - Énfasis4 2 3 9 2" xfId="3469"/>
    <cellStyle name="60% - Énfasis4 2 3_AVANCE PROTECCIÓN" xfId="901"/>
    <cellStyle name="60% - Énfasis4 2 4" xfId="902"/>
    <cellStyle name="60% - Énfasis4 2 4 2" xfId="3470"/>
    <cellStyle name="60% - Énfasis4 2 5" xfId="903"/>
    <cellStyle name="60% - Énfasis4 2 5 2" xfId="3471"/>
    <cellStyle name="60% - Énfasis4 2 6" xfId="904"/>
    <cellStyle name="60% - Énfasis4 2 6 2" xfId="3472"/>
    <cellStyle name="60% - Énfasis4 2 7" xfId="3456"/>
    <cellStyle name="60% - Énfasis4 2_Listado_web" xfId="905"/>
    <cellStyle name="60% - Énfasis4 3" xfId="906"/>
    <cellStyle name="60% - Énfasis4 3 2" xfId="3473"/>
    <cellStyle name="60% - Énfasis4 4" xfId="907"/>
    <cellStyle name="60% - Énfasis4 4 2" xfId="3474"/>
    <cellStyle name="60% - Énfasis4 5" xfId="908"/>
    <cellStyle name="60% - Énfasis4 5 2" xfId="3475"/>
    <cellStyle name="60% - Énfasis4 6" xfId="909"/>
    <cellStyle name="60% - Énfasis4 6 2" xfId="3476"/>
    <cellStyle name="60% - Énfasis4 7" xfId="910"/>
    <cellStyle name="60% - Énfasis4 7 2" xfId="3477"/>
    <cellStyle name="60% - Énfasis4 8" xfId="911"/>
    <cellStyle name="60% - Énfasis4 8 2" xfId="3478"/>
    <cellStyle name="60% - Énfasis4 9" xfId="912"/>
    <cellStyle name="60% - Énfasis4 9 2" xfId="3479"/>
    <cellStyle name="60% - Énfasis5" xfId="913" builtinId="48" customBuiltin="1"/>
    <cellStyle name="60% - Énfasis5 10" xfId="914"/>
    <cellStyle name="60% - Énfasis5 10 2" xfId="3481"/>
    <cellStyle name="60% - Énfasis5 11" xfId="915"/>
    <cellStyle name="60% - Énfasis5 11 2" xfId="3482"/>
    <cellStyle name="60% - Énfasis5 12" xfId="3480"/>
    <cellStyle name="60% - Énfasis5 2" xfId="916"/>
    <cellStyle name="60% - Énfasis5 2 2" xfId="917"/>
    <cellStyle name="60% - Énfasis5 2 2 2" xfId="3484"/>
    <cellStyle name="60% - Énfasis5 2 3" xfId="918"/>
    <cellStyle name="60% - Énfasis5 2 3 10" xfId="3485"/>
    <cellStyle name="60% - Énfasis5 2 3 2" xfId="919"/>
    <cellStyle name="60% - Énfasis5 2 3 3" xfId="920"/>
    <cellStyle name="60% - Énfasis5 2 3 4" xfId="921"/>
    <cellStyle name="60% - Énfasis5 2 3 5" xfId="922"/>
    <cellStyle name="60% - Énfasis5 2 3 5 2" xfId="923"/>
    <cellStyle name="60% - Énfasis5 2 3 5 2 2" xfId="3487"/>
    <cellStyle name="60% - Énfasis5 2 3 5 2 3" xfId="4868"/>
    <cellStyle name="60% - Énfasis5 2 3 5 3" xfId="924"/>
    <cellStyle name="60% - Énfasis5 2 3 5 4" xfId="925"/>
    <cellStyle name="60% - Énfasis5 2 3 5 4 2" xfId="3488"/>
    <cellStyle name="60% - Énfasis5 2 3 5 4 3" xfId="4869"/>
    <cellStyle name="60% - Énfasis5 2 3 5 5" xfId="926"/>
    <cellStyle name="60% - Énfasis5 2 3 5 5 2" xfId="3489"/>
    <cellStyle name="60% - Énfasis5 2 3 5 6" xfId="3486"/>
    <cellStyle name="60% - Énfasis5 2 3 5_INST $" xfId="927"/>
    <cellStyle name="60% - Énfasis5 2 3 6" xfId="928"/>
    <cellStyle name="60% - Énfasis5 2 3 6 2" xfId="929"/>
    <cellStyle name="60% - Énfasis5 2 3 6 2 2" xfId="3491"/>
    <cellStyle name="60% - Énfasis5 2 3 6 2 3" xfId="4870"/>
    <cellStyle name="60% - Énfasis5 2 3 6 3" xfId="930"/>
    <cellStyle name="60% - Énfasis5 2 3 6 4" xfId="931"/>
    <cellStyle name="60% - Énfasis5 2 3 6 4 2" xfId="3492"/>
    <cellStyle name="60% - Énfasis5 2 3 6 4 3" xfId="4871"/>
    <cellStyle name="60% - Énfasis5 2 3 6 5" xfId="932"/>
    <cellStyle name="60% - Énfasis5 2 3 6 5 2" xfId="3493"/>
    <cellStyle name="60% - Énfasis5 2 3 6 6" xfId="3490"/>
    <cellStyle name="60% - Énfasis5 2 3 6_INST $" xfId="933"/>
    <cellStyle name="60% - Énfasis5 2 3 7" xfId="934"/>
    <cellStyle name="60% - Énfasis5 2 3 7 2" xfId="3494"/>
    <cellStyle name="60% - Énfasis5 2 3 7 3" xfId="4872"/>
    <cellStyle name="60% - Énfasis5 2 3 8" xfId="935"/>
    <cellStyle name="60% - Énfasis5 2 3 8 2" xfId="3495"/>
    <cellStyle name="60% - Énfasis5 2 3 8 3" xfId="4873"/>
    <cellStyle name="60% - Énfasis5 2 3 9" xfId="936"/>
    <cellStyle name="60% - Énfasis5 2 3 9 2" xfId="3496"/>
    <cellStyle name="60% - Énfasis5 2 3_AVANCE PROTECCIÓN" xfId="937"/>
    <cellStyle name="60% - Énfasis5 2 4" xfId="3483"/>
    <cellStyle name="60% - Énfasis5 2_Listado_web" xfId="938"/>
    <cellStyle name="60% - Énfasis5 3" xfId="939"/>
    <cellStyle name="60% - Énfasis5 3 2" xfId="3497"/>
    <cellStyle name="60% - Énfasis5 4" xfId="940"/>
    <cellStyle name="60% - Énfasis5 4 2" xfId="3498"/>
    <cellStyle name="60% - Énfasis5 5" xfId="941"/>
    <cellStyle name="60% - Énfasis5 5 2" xfId="3499"/>
    <cellStyle name="60% - Énfasis5 6" xfId="942"/>
    <cellStyle name="60% - Énfasis5 6 2" xfId="3500"/>
    <cellStyle name="60% - Énfasis5 7" xfId="943"/>
    <cellStyle name="60% - Énfasis5 7 2" xfId="3501"/>
    <cellStyle name="60% - Énfasis5 8" xfId="944"/>
    <cellStyle name="60% - Énfasis5 8 2" xfId="3502"/>
    <cellStyle name="60% - Énfasis5 9" xfId="945"/>
    <cellStyle name="60% - Énfasis5 9 2" xfId="3503"/>
    <cellStyle name="60% - Énfasis6" xfId="946" builtinId="52" customBuiltin="1"/>
    <cellStyle name="60% - Énfasis6 10" xfId="947"/>
    <cellStyle name="60% - Énfasis6 10 2" xfId="3505"/>
    <cellStyle name="60% - Énfasis6 11" xfId="948"/>
    <cellStyle name="60% - Énfasis6 11 2" xfId="3506"/>
    <cellStyle name="60% - Énfasis6 12" xfId="949"/>
    <cellStyle name="60% - Énfasis6 12 2" xfId="3507"/>
    <cellStyle name="60% - Énfasis6 13" xfId="950"/>
    <cellStyle name="60% - Énfasis6 13 2" xfId="3508"/>
    <cellStyle name="60% - Énfasis6 14" xfId="951"/>
    <cellStyle name="60% - Énfasis6 14 2" xfId="3509"/>
    <cellStyle name="60% - Énfasis6 15" xfId="952"/>
    <cellStyle name="60% - Énfasis6 15 2" xfId="3510"/>
    <cellStyle name="60% - Énfasis6 16" xfId="953"/>
    <cellStyle name="60% - Énfasis6 16 2" xfId="3511"/>
    <cellStyle name="60% - Énfasis6 17" xfId="954"/>
    <cellStyle name="60% - Énfasis6 17 2" xfId="3512"/>
    <cellStyle name="60% - Énfasis6 18" xfId="3504"/>
    <cellStyle name="60% - Énfasis6 2" xfId="955"/>
    <cellStyle name="60% - Énfasis6 2 2" xfId="956"/>
    <cellStyle name="60% - Énfasis6 2 2 2" xfId="3514"/>
    <cellStyle name="60% - Énfasis6 2 3" xfId="957"/>
    <cellStyle name="60% - Énfasis6 2 3 10" xfId="3515"/>
    <cellStyle name="60% - Énfasis6 2 3 2" xfId="958"/>
    <cellStyle name="60% - Énfasis6 2 3 3" xfId="959"/>
    <cellStyle name="60% - Énfasis6 2 3 4" xfId="960"/>
    <cellStyle name="60% - Énfasis6 2 3 5" xfId="961"/>
    <cellStyle name="60% - Énfasis6 2 3 5 2" xfId="962"/>
    <cellStyle name="60% - Énfasis6 2 3 5 2 2" xfId="3517"/>
    <cellStyle name="60% - Énfasis6 2 3 5 2 3" xfId="4874"/>
    <cellStyle name="60% - Énfasis6 2 3 5 3" xfId="963"/>
    <cellStyle name="60% - Énfasis6 2 3 5 4" xfId="964"/>
    <cellStyle name="60% - Énfasis6 2 3 5 4 2" xfId="3518"/>
    <cellStyle name="60% - Énfasis6 2 3 5 4 3" xfId="4875"/>
    <cellStyle name="60% - Énfasis6 2 3 5 5" xfId="965"/>
    <cellStyle name="60% - Énfasis6 2 3 5 5 2" xfId="3519"/>
    <cellStyle name="60% - Énfasis6 2 3 5 6" xfId="3516"/>
    <cellStyle name="60% - Énfasis6 2 3 5_INST $" xfId="966"/>
    <cellStyle name="60% - Énfasis6 2 3 6" xfId="967"/>
    <cellStyle name="60% - Énfasis6 2 3 6 2" xfId="968"/>
    <cellStyle name="60% - Énfasis6 2 3 6 2 2" xfId="3521"/>
    <cellStyle name="60% - Énfasis6 2 3 6 2 3" xfId="4876"/>
    <cellStyle name="60% - Énfasis6 2 3 6 3" xfId="969"/>
    <cellStyle name="60% - Énfasis6 2 3 6 4" xfId="970"/>
    <cellStyle name="60% - Énfasis6 2 3 6 4 2" xfId="3522"/>
    <cellStyle name="60% - Énfasis6 2 3 6 4 3" xfId="4877"/>
    <cellStyle name="60% - Énfasis6 2 3 6 5" xfId="971"/>
    <cellStyle name="60% - Énfasis6 2 3 6 5 2" xfId="3523"/>
    <cellStyle name="60% - Énfasis6 2 3 6 6" xfId="3520"/>
    <cellStyle name="60% - Énfasis6 2 3 6_INST $" xfId="972"/>
    <cellStyle name="60% - Énfasis6 2 3 7" xfId="973"/>
    <cellStyle name="60% - Énfasis6 2 3 7 2" xfId="3524"/>
    <cellStyle name="60% - Énfasis6 2 3 7 3" xfId="4878"/>
    <cellStyle name="60% - Énfasis6 2 3 8" xfId="974"/>
    <cellStyle name="60% - Énfasis6 2 3 8 2" xfId="3525"/>
    <cellStyle name="60% - Énfasis6 2 3 8 3" xfId="4879"/>
    <cellStyle name="60% - Énfasis6 2 3 9" xfId="975"/>
    <cellStyle name="60% - Énfasis6 2 3 9 2" xfId="3526"/>
    <cellStyle name="60% - Énfasis6 2 3_AVANCE PROTECCIÓN" xfId="976"/>
    <cellStyle name="60% - Énfasis6 2 4" xfId="977"/>
    <cellStyle name="60% - Énfasis6 2 4 2" xfId="3527"/>
    <cellStyle name="60% - Énfasis6 2 5" xfId="978"/>
    <cellStyle name="60% - Énfasis6 2 5 2" xfId="3528"/>
    <cellStyle name="60% - Énfasis6 2 6" xfId="979"/>
    <cellStyle name="60% - Énfasis6 2 6 2" xfId="3529"/>
    <cellStyle name="60% - Énfasis6 2 7" xfId="3513"/>
    <cellStyle name="60% - Énfasis6 2_Listado_web" xfId="980"/>
    <cellStyle name="60% - Énfasis6 3" xfId="981"/>
    <cellStyle name="60% - Énfasis6 3 2" xfId="3530"/>
    <cellStyle name="60% - Énfasis6 4" xfId="982"/>
    <cellStyle name="60% - Énfasis6 4 2" xfId="3531"/>
    <cellStyle name="60% - Énfasis6 5" xfId="983"/>
    <cellStyle name="60% - Énfasis6 5 2" xfId="3532"/>
    <cellStyle name="60% - Énfasis6 6" xfId="984"/>
    <cellStyle name="60% - Énfasis6 6 2" xfId="3533"/>
    <cellStyle name="60% - Énfasis6 7" xfId="985"/>
    <cellStyle name="60% - Énfasis6 7 2" xfId="3534"/>
    <cellStyle name="60% - Énfasis6 8" xfId="986"/>
    <cellStyle name="60% - Énfasis6 8 2" xfId="3535"/>
    <cellStyle name="60% - Énfasis6 9" xfId="987"/>
    <cellStyle name="60% - Énfasis6 9 2" xfId="3536"/>
    <cellStyle name="Buena 10" xfId="989"/>
    <cellStyle name="Buena 11" xfId="990"/>
    <cellStyle name="Buena 12" xfId="3537"/>
    <cellStyle name="Buena 2" xfId="991"/>
    <cellStyle name="Buena 2 2" xfId="992"/>
    <cellStyle name="Buena 2 3" xfId="993"/>
    <cellStyle name="Buena 2 3 10" xfId="3538"/>
    <cellStyle name="Buena 2 3 2" xfId="994"/>
    <cellStyle name="Buena 2 3 3" xfId="995"/>
    <cellStyle name="Buena 2 3 4" xfId="996"/>
    <cellStyle name="Buena 2 3 5" xfId="997"/>
    <cellStyle name="Buena 2 3 5 2" xfId="998"/>
    <cellStyle name="Buena 2 3 5 2 2" xfId="3540"/>
    <cellStyle name="Buena 2 3 5 2 3" xfId="4881"/>
    <cellStyle name="Buena 2 3 5 3" xfId="999"/>
    <cellStyle name="Buena 2 3 5 4" xfId="1000"/>
    <cellStyle name="Buena 2 3 5 4 2" xfId="3541"/>
    <cellStyle name="Buena 2 3 5 4 3" xfId="4882"/>
    <cellStyle name="Buena 2 3 5 5" xfId="1001"/>
    <cellStyle name="Buena 2 3 5 5 2" xfId="3542"/>
    <cellStyle name="Buena 2 3 5 6" xfId="3539"/>
    <cellStyle name="Buena 2 3 5_INST $" xfId="1002"/>
    <cellStyle name="Buena 2 3 6" xfId="1003"/>
    <cellStyle name="Buena 2 3 6 2" xfId="1004"/>
    <cellStyle name="Buena 2 3 6 2 2" xfId="3544"/>
    <cellStyle name="Buena 2 3 6 2 3" xfId="4883"/>
    <cellStyle name="Buena 2 3 6 3" xfId="1005"/>
    <cellStyle name="Buena 2 3 6 4" xfId="1006"/>
    <cellStyle name="Buena 2 3 6 4 2" xfId="3545"/>
    <cellStyle name="Buena 2 3 6 4 3" xfId="4884"/>
    <cellStyle name="Buena 2 3 6 5" xfId="1007"/>
    <cellStyle name="Buena 2 3 6 5 2" xfId="3546"/>
    <cellStyle name="Buena 2 3 6 6" xfId="3543"/>
    <cellStyle name="Buena 2 3 6_INST $" xfId="1008"/>
    <cellStyle name="Buena 2 3 7" xfId="1009"/>
    <cellStyle name="Buena 2 3 7 2" xfId="3547"/>
    <cellStyle name="Buena 2 3 7 3" xfId="4885"/>
    <cellStyle name="Buena 2 3 8" xfId="1010"/>
    <cellStyle name="Buena 2 3 8 2" xfId="3548"/>
    <cellStyle name="Buena 2 3 8 3" xfId="4886"/>
    <cellStyle name="Buena 2 3 9" xfId="1011"/>
    <cellStyle name="Buena 2 3 9 2" xfId="3549"/>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80"/>
    <cellStyle name="Cálculo" xfId="1020" builtinId="22" customBuiltin="1"/>
    <cellStyle name="Cálculo 10" xfId="1021"/>
    <cellStyle name="Cálculo 10 2" xfId="3551"/>
    <cellStyle name="Cálculo 11" xfId="1022"/>
    <cellStyle name="Cálculo 11 2" xfId="3552"/>
    <cellStyle name="Cálculo 12" xfId="3550"/>
    <cellStyle name="Cálculo 2" xfId="1023"/>
    <cellStyle name="Cálculo 2 2" xfId="1024"/>
    <cellStyle name="Cálculo 2 2 2" xfId="3554"/>
    <cellStyle name="Cálculo 2 3" xfId="1025"/>
    <cellStyle name="Cálculo 2 3 10" xfId="3555"/>
    <cellStyle name="Cálculo 2 3 2" xfId="1026"/>
    <cellStyle name="Cálculo 2 3 3" xfId="1027"/>
    <cellStyle name="Cálculo 2 3 4" xfId="1028"/>
    <cellStyle name="Cálculo 2 3 5" xfId="1029"/>
    <cellStyle name="Cálculo 2 3 5 2" xfId="1030"/>
    <cellStyle name="Cálculo 2 3 5 2 2" xfId="3557"/>
    <cellStyle name="Cálculo 2 3 5 2 3" xfId="4887"/>
    <cellStyle name="Cálculo 2 3 5 3" xfId="1031"/>
    <cellStyle name="Cálculo 2 3 5 4" xfId="1032"/>
    <cellStyle name="Cálculo 2 3 5 4 2" xfId="3558"/>
    <cellStyle name="Cálculo 2 3 5 4 3" xfId="4888"/>
    <cellStyle name="Cálculo 2 3 5 5" xfId="1033"/>
    <cellStyle name="Cálculo 2 3 5 5 2" xfId="3559"/>
    <cellStyle name="Cálculo 2 3 5 6" xfId="3556"/>
    <cellStyle name="Cálculo 2 3 5_INST $" xfId="1034"/>
    <cellStyle name="Cálculo 2 3 6" xfId="1035"/>
    <cellStyle name="Cálculo 2 3 6 2" xfId="1036"/>
    <cellStyle name="Cálculo 2 3 6 2 2" xfId="3561"/>
    <cellStyle name="Cálculo 2 3 6 2 3" xfId="4889"/>
    <cellStyle name="Cálculo 2 3 6 3" xfId="1037"/>
    <cellStyle name="Cálculo 2 3 6 4" xfId="1038"/>
    <cellStyle name="Cálculo 2 3 6 4 2" xfId="3562"/>
    <cellStyle name="Cálculo 2 3 6 4 3" xfId="4890"/>
    <cellStyle name="Cálculo 2 3 6 5" xfId="1039"/>
    <cellStyle name="Cálculo 2 3 6 5 2" xfId="3563"/>
    <cellStyle name="Cálculo 2 3 6 6" xfId="3560"/>
    <cellStyle name="Cálculo 2 3 6_INST $" xfId="1040"/>
    <cellStyle name="Cálculo 2 3 7" xfId="1041"/>
    <cellStyle name="Cálculo 2 3 7 2" xfId="3564"/>
    <cellStyle name="Cálculo 2 3 7 3" xfId="4891"/>
    <cellStyle name="Cálculo 2 3 8" xfId="1042"/>
    <cellStyle name="Cálculo 2 3 8 2" xfId="3565"/>
    <cellStyle name="Cálculo 2 3 8 3" xfId="4892"/>
    <cellStyle name="Cálculo 2 3 9" xfId="1043"/>
    <cellStyle name="Cálculo 2 3 9 2" xfId="3566"/>
    <cellStyle name="Cálculo 2 3_AVANCE PROTECCIÓN" xfId="1044"/>
    <cellStyle name="Cálculo 2 4" xfId="3553"/>
    <cellStyle name="Cálculo 2_Listado_web" xfId="1045"/>
    <cellStyle name="Cálculo 3" xfId="1046"/>
    <cellStyle name="Cálculo 3 2" xfId="3567"/>
    <cellStyle name="Cálculo 4" xfId="1047"/>
    <cellStyle name="Cálculo 4 2" xfId="3568"/>
    <cellStyle name="Cálculo 5" xfId="1048"/>
    <cellStyle name="Cálculo 5 2" xfId="3569"/>
    <cellStyle name="Cálculo 6" xfId="1049"/>
    <cellStyle name="Cálculo 6 2" xfId="3570"/>
    <cellStyle name="Cálculo 7" xfId="1050"/>
    <cellStyle name="Cálculo 7 2" xfId="3571"/>
    <cellStyle name="Cálculo 8" xfId="1051"/>
    <cellStyle name="Cálculo 8 2" xfId="3572"/>
    <cellStyle name="Cálculo 9" xfId="1052"/>
    <cellStyle name="Cálculo 9 2" xfId="3573"/>
    <cellStyle name="Celda de comprobación" xfId="1053" builtinId="23" customBuiltin="1"/>
    <cellStyle name="Celda de comprobación 10" xfId="1054"/>
    <cellStyle name="Celda de comprobación 10 2" xfId="3575"/>
    <cellStyle name="Celda de comprobación 11" xfId="1055"/>
    <cellStyle name="Celda de comprobación 11 2" xfId="3576"/>
    <cellStyle name="Celda de comprobación 12" xfId="3574"/>
    <cellStyle name="Celda de comprobación 2" xfId="1056"/>
    <cellStyle name="Celda de comprobación 2 2" xfId="1057"/>
    <cellStyle name="Celda de comprobación 2 2 2" xfId="3578"/>
    <cellStyle name="Celda de comprobación 2 3" xfId="1058"/>
    <cellStyle name="Celda de comprobación 2 3 10" xfId="3579"/>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1"/>
    <cellStyle name="Celda de comprobación 2 3 5 2 3" xfId="4893"/>
    <cellStyle name="Celda de comprobación 2 3 5 3" xfId="1064"/>
    <cellStyle name="Celda de comprobación 2 3 5 4" xfId="1065"/>
    <cellStyle name="Celda de comprobación 2 3 5 4 2" xfId="3582"/>
    <cellStyle name="Celda de comprobación 2 3 5 4 3" xfId="4894"/>
    <cellStyle name="Celda de comprobación 2 3 5 5" xfId="1066"/>
    <cellStyle name="Celda de comprobación 2 3 5 5 2" xfId="3583"/>
    <cellStyle name="Celda de comprobación 2 3 5 6" xfId="3580"/>
    <cellStyle name="Celda de comprobación 2 3 5_INST $" xfId="1067"/>
    <cellStyle name="Celda de comprobación 2 3 6" xfId="1068"/>
    <cellStyle name="Celda de comprobación 2 3 6 2" xfId="1069"/>
    <cellStyle name="Celda de comprobación 2 3 6 2 2" xfId="3585"/>
    <cellStyle name="Celda de comprobación 2 3 6 2 3" xfId="4895"/>
    <cellStyle name="Celda de comprobación 2 3 6 3" xfId="1070"/>
    <cellStyle name="Celda de comprobación 2 3 6 4" xfId="1071"/>
    <cellStyle name="Celda de comprobación 2 3 6 4 2" xfId="3586"/>
    <cellStyle name="Celda de comprobación 2 3 6 4 3" xfId="4896"/>
    <cellStyle name="Celda de comprobación 2 3 6 5" xfId="1072"/>
    <cellStyle name="Celda de comprobación 2 3 6 5 2" xfId="3587"/>
    <cellStyle name="Celda de comprobación 2 3 6 6" xfId="3584"/>
    <cellStyle name="Celda de comprobación 2 3 6_INST $" xfId="1073"/>
    <cellStyle name="Celda de comprobación 2 3 7" xfId="1074"/>
    <cellStyle name="Celda de comprobación 2 3 7 2" xfId="3588"/>
    <cellStyle name="Celda de comprobación 2 3 7 3" xfId="4897"/>
    <cellStyle name="Celda de comprobación 2 3 8" xfId="1075"/>
    <cellStyle name="Celda de comprobación 2 3 8 2" xfId="3589"/>
    <cellStyle name="Celda de comprobación 2 3 8 3" xfId="4898"/>
    <cellStyle name="Celda de comprobación 2 3 9" xfId="1076"/>
    <cellStyle name="Celda de comprobación 2 3 9 2" xfId="3590"/>
    <cellStyle name="Celda de comprobación 2 3_AVANCE PROTECCIÓN" xfId="1077"/>
    <cellStyle name="Celda de comprobación 2 4" xfId="3577"/>
    <cellStyle name="Celda de comprobación 2_Listado_web" xfId="1078"/>
    <cellStyle name="Celda de comprobación 3" xfId="1079"/>
    <cellStyle name="Celda de comprobación 3 2" xfId="3591"/>
    <cellStyle name="Celda de comprobación 4" xfId="1080"/>
    <cellStyle name="Celda de comprobación 4 2" xfId="3592"/>
    <cellStyle name="Celda de comprobación 5" xfId="1081"/>
    <cellStyle name="Celda de comprobación 5 2" xfId="3593"/>
    <cellStyle name="Celda de comprobación 6" xfId="1082"/>
    <cellStyle name="Celda de comprobación 6 2" xfId="3594"/>
    <cellStyle name="Celda de comprobación 7" xfId="1083"/>
    <cellStyle name="Celda de comprobación 7 2" xfId="3595"/>
    <cellStyle name="Celda de comprobación 8" xfId="1084"/>
    <cellStyle name="Celda de comprobación 8 2" xfId="3596"/>
    <cellStyle name="Celda de comprobación 9" xfId="1085"/>
    <cellStyle name="Celda de comprobación 9 2" xfId="3597"/>
    <cellStyle name="Celda vinculada" xfId="1086" builtinId="24" customBuiltin="1"/>
    <cellStyle name="Celda vinculada 10" xfId="1087"/>
    <cellStyle name="Celda vinculada 10 2" xfId="3599"/>
    <cellStyle name="Celda vinculada 11" xfId="1088"/>
    <cellStyle name="Celda vinculada 11 2" xfId="3600"/>
    <cellStyle name="Celda vinculada 12" xfId="3598"/>
    <cellStyle name="Celda vinculada 2" xfId="1089"/>
    <cellStyle name="Celda vinculada 2 2" xfId="1090"/>
    <cellStyle name="Celda vinculada 2 2 2" xfId="3602"/>
    <cellStyle name="Celda vinculada 2 3" xfId="1091"/>
    <cellStyle name="Celda vinculada 2 3 10" xfId="3603"/>
    <cellStyle name="Celda vinculada 2 3 2" xfId="1092"/>
    <cellStyle name="Celda vinculada 2 3 3" xfId="1093"/>
    <cellStyle name="Celda vinculada 2 3 4" xfId="1094"/>
    <cellStyle name="Celda vinculada 2 3 5" xfId="1095"/>
    <cellStyle name="Celda vinculada 2 3 5 2" xfId="1096"/>
    <cellStyle name="Celda vinculada 2 3 5 2 2" xfId="3605"/>
    <cellStyle name="Celda vinculada 2 3 5 2 3" xfId="4899"/>
    <cellStyle name="Celda vinculada 2 3 5 3" xfId="1097"/>
    <cellStyle name="Celda vinculada 2 3 5 4" xfId="1098"/>
    <cellStyle name="Celda vinculada 2 3 5 4 2" xfId="3606"/>
    <cellStyle name="Celda vinculada 2 3 5 4 3" xfId="4900"/>
    <cellStyle name="Celda vinculada 2 3 5 5" xfId="1099"/>
    <cellStyle name="Celda vinculada 2 3 5 5 2" xfId="3607"/>
    <cellStyle name="Celda vinculada 2 3 5 6" xfId="3604"/>
    <cellStyle name="Celda vinculada 2 3 5_INST $" xfId="1100"/>
    <cellStyle name="Celda vinculada 2 3 6" xfId="1101"/>
    <cellStyle name="Celda vinculada 2 3 6 2" xfId="1102"/>
    <cellStyle name="Celda vinculada 2 3 6 2 2" xfId="3609"/>
    <cellStyle name="Celda vinculada 2 3 6 2 3" xfId="4901"/>
    <cellStyle name="Celda vinculada 2 3 6 3" xfId="1103"/>
    <cellStyle name="Celda vinculada 2 3 6 4" xfId="1104"/>
    <cellStyle name="Celda vinculada 2 3 6 4 2" xfId="3610"/>
    <cellStyle name="Celda vinculada 2 3 6 4 3" xfId="4902"/>
    <cellStyle name="Celda vinculada 2 3 6 5" xfId="1105"/>
    <cellStyle name="Celda vinculada 2 3 6 5 2" xfId="3611"/>
    <cellStyle name="Celda vinculada 2 3 6 6" xfId="3608"/>
    <cellStyle name="Celda vinculada 2 3 6_INST $" xfId="1106"/>
    <cellStyle name="Celda vinculada 2 3 7" xfId="1107"/>
    <cellStyle name="Celda vinculada 2 3 7 2" xfId="3612"/>
    <cellStyle name="Celda vinculada 2 3 7 3" xfId="4903"/>
    <cellStyle name="Celda vinculada 2 3 8" xfId="1108"/>
    <cellStyle name="Celda vinculada 2 3 8 2" xfId="3613"/>
    <cellStyle name="Celda vinculada 2 3 8 3" xfId="4904"/>
    <cellStyle name="Celda vinculada 2 3 9" xfId="1109"/>
    <cellStyle name="Celda vinculada 2 3 9 2" xfId="3614"/>
    <cellStyle name="Celda vinculada 2 3_AVANCE PROTECCIÓN" xfId="1110"/>
    <cellStyle name="Celda vinculada 2 4" xfId="3601"/>
    <cellStyle name="Celda vinculada 2_Listado_web" xfId="1111"/>
    <cellStyle name="Celda vinculada 3" xfId="1112"/>
    <cellStyle name="Celda vinculada 3 2" xfId="3615"/>
    <cellStyle name="Celda vinculada 4" xfId="1113"/>
    <cellStyle name="Celda vinculada 4 2" xfId="3616"/>
    <cellStyle name="Celda vinculada 5" xfId="1114"/>
    <cellStyle name="Celda vinculada 5 2" xfId="3617"/>
    <cellStyle name="Celda vinculada 6" xfId="1115"/>
    <cellStyle name="Celda vinculada 6 2" xfId="3618"/>
    <cellStyle name="Celda vinculada 7" xfId="1116"/>
    <cellStyle name="Celda vinculada 7 2" xfId="3619"/>
    <cellStyle name="Celda vinculada 8" xfId="1117"/>
    <cellStyle name="Celda vinculada 8 2" xfId="3620"/>
    <cellStyle name="Celda vinculada 9" xfId="1118"/>
    <cellStyle name="Celda vinculada 9 2" xfId="3621"/>
    <cellStyle name="Diseño" xfId="1119"/>
    <cellStyle name="Diseño 2" xfId="4906"/>
    <cellStyle name="Encabezado 1" xfId="3013" builtinId="16" customBuiltin="1"/>
    <cellStyle name="Encabezado 1 2" xfId="5794"/>
    <cellStyle name="Encabezado 4" xfId="1120" builtinId="19" customBuiltin="1"/>
    <cellStyle name="Encabezado 4 10" xfId="1121"/>
    <cellStyle name="Encabezado 4 10 2" xfId="3623"/>
    <cellStyle name="Encabezado 4 11" xfId="1122"/>
    <cellStyle name="Encabezado 4 11 2" xfId="3624"/>
    <cellStyle name="Encabezado 4 12" xfId="3622"/>
    <cellStyle name="Encabezado 4 2" xfId="1123"/>
    <cellStyle name="Encabezado 4 2 2" xfId="1124"/>
    <cellStyle name="Encabezado 4 2 2 2" xfId="3626"/>
    <cellStyle name="Encabezado 4 2 3" xfId="1125"/>
    <cellStyle name="Encabezado 4 2 3 10" xfId="3627"/>
    <cellStyle name="Encabezado 4 2 3 2" xfId="1126"/>
    <cellStyle name="Encabezado 4 2 3 3" xfId="1127"/>
    <cellStyle name="Encabezado 4 2 3 4" xfId="1128"/>
    <cellStyle name="Encabezado 4 2 3 5" xfId="1129"/>
    <cellStyle name="Encabezado 4 2 3 5 2" xfId="1130"/>
    <cellStyle name="Encabezado 4 2 3 5 2 2" xfId="3629"/>
    <cellStyle name="Encabezado 4 2 3 5 2 3" xfId="4907"/>
    <cellStyle name="Encabezado 4 2 3 5 3" xfId="1131"/>
    <cellStyle name="Encabezado 4 2 3 5 4" xfId="1132"/>
    <cellStyle name="Encabezado 4 2 3 5 4 2" xfId="3630"/>
    <cellStyle name="Encabezado 4 2 3 5 4 3" xfId="4908"/>
    <cellStyle name="Encabezado 4 2 3 5 5" xfId="1133"/>
    <cellStyle name="Encabezado 4 2 3 5 5 2" xfId="3631"/>
    <cellStyle name="Encabezado 4 2 3 5 6" xfId="3628"/>
    <cellStyle name="Encabezado 4 2 3 5_INST $" xfId="1134"/>
    <cellStyle name="Encabezado 4 2 3 6" xfId="1135"/>
    <cellStyle name="Encabezado 4 2 3 6 2" xfId="1136"/>
    <cellStyle name="Encabezado 4 2 3 6 2 2" xfId="3633"/>
    <cellStyle name="Encabezado 4 2 3 6 2 3" xfId="4909"/>
    <cellStyle name="Encabezado 4 2 3 6 3" xfId="1137"/>
    <cellStyle name="Encabezado 4 2 3 6 4" xfId="1138"/>
    <cellStyle name="Encabezado 4 2 3 6 4 2" xfId="3634"/>
    <cellStyle name="Encabezado 4 2 3 6 4 3" xfId="4910"/>
    <cellStyle name="Encabezado 4 2 3 6 5" xfId="1139"/>
    <cellStyle name="Encabezado 4 2 3 6 5 2" xfId="3635"/>
    <cellStyle name="Encabezado 4 2 3 6 6" xfId="3632"/>
    <cellStyle name="Encabezado 4 2 3 6_INST $" xfId="1140"/>
    <cellStyle name="Encabezado 4 2 3 7" xfId="1141"/>
    <cellStyle name="Encabezado 4 2 3 7 2" xfId="3636"/>
    <cellStyle name="Encabezado 4 2 3 7 3" xfId="4911"/>
    <cellStyle name="Encabezado 4 2 3 8" xfId="1142"/>
    <cellStyle name="Encabezado 4 2 3 8 2" xfId="3637"/>
    <cellStyle name="Encabezado 4 2 3 8 3" xfId="4912"/>
    <cellStyle name="Encabezado 4 2 3 9" xfId="1143"/>
    <cellStyle name="Encabezado 4 2 3 9 2" xfId="3638"/>
    <cellStyle name="Encabezado 4 2 3_AVANCE PROTECCIÓN" xfId="1144"/>
    <cellStyle name="Encabezado 4 2 4" xfId="3625"/>
    <cellStyle name="Encabezado 4 2_Listado_web" xfId="1145"/>
    <cellStyle name="Encabezado 4 3" xfId="1146"/>
    <cellStyle name="Encabezado 4 3 2" xfId="3639"/>
    <cellStyle name="Encabezado 4 4" xfId="1147"/>
    <cellStyle name="Encabezado 4 4 2" xfId="3640"/>
    <cellStyle name="Encabezado 4 5" xfId="1148"/>
    <cellStyle name="Encabezado 4 5 2" xfId="3641"/>
    <cellStyle name="Encabezado 4 6" xfId="1149"/>
    <cellStyle name="Encabezado 4 6 2" xfId="3642"/>
    <cellStyle name="Encabezado 4 7" xfId="1150"/>
    <cellStyle name="Encabezado 4 7 2" xfId="3643"/>
    <cellStyle name="Encabezado 4 8" xfId="1151"/>
    <cellStyle name="Encabezado 4 8 2" xfId="3644"/>
    <cellStyle name="Encabezado 4 9" xfId="1152"/>
    <cellStyle name="Encabezado 4 9 2" xfId="3645"/>
    <cellStyle name="Énfasis1" xfId="1153" builtinId="29" customBuiltin="1"/>
    <cellStyle name="Énfasis1 10" xfId="1154"/>
    <cellStyle name="Énfasis1 10 2" xfId="3647"/>
    <cellStyle name="Énfasis1 11" xfId="1155"/>
    <cellStyle name="Énfasis1 11 2" xfId="3648"/>
    <cellStyle name="Énfasis1 12" xfId="3646"/>
    <cellStyle name="Énfasis1 2" xfId="1156"/>
    <cellStyle name="Énfasis1 2 2" xfId="1157"/>
    <cellStyle name="Énfasis1 2 2 2" xfId="3650"/>
    <cellStyle name="Énfasis1 2 3" xfId="1158"/>
    <cellStyle name="Énfasis1 2 3 10" xfId="3651"/>
    <cellStyle name="Énfasis1 2 3 2" xfId="1159"/>
    <cellStyle name="Énfasis1 2 3 3" xfId="1160"/>
    <cellStyle name="Énfasis1 2 3 4" xfId="1161"/>
    <cellStyle name="Énfasis1 2 3 5" xfId="1162"/>
    <cellStyle name="Énfasis1 2 3 5 2" xfId="1163"/>
    <cellStyle name="Énfasis1 2 3 5 2 2" xfId="3653"/>
    <cellStyle name="Énfasis1 2 3 5 2 3" xfId="4913"/>
    <cellStyle name="Énfasis1 2 3 5 3" xfId="1164"/>
    <cellStyle name="Énfasis1 2 3 5 4" xfId="1165"/>
    <cellStyle name="Énfasis1 2 3 5 4 2" xfId="3654"/>
    <cellStyle name="Énfasis1 2 3 5 4 3" xfId="4914"/>
    <cellStyle name="Énfasis1 2 3 5 5" xfId="1166"/>
    <cellStyle name="Énfasis1 2 3 5 5 2" xfId="3655"/>
    <cellStyle name="Énfasis1 2 3 5 6" xfId="3652"/>
    <cellStyle name="Énfasis1 2 3 5_INST $" xfId="1167"/>
    <cellStyle name="Énfasis1 2 3 6" xfId="1168"/>
    <cellStyle name="Énfasis1 2 3 6 2" xfId="1169"/>
    <cellStyle name="Énfasis1 2 3 6 2 2" xfId="3657"/>
    <cellStyle name="Énfasis1 2 3 6 2 3" xfId="4915"/>
    <cellStyle name="Énfasis1 2 3 6 3" xfId="1170"/>
    <cellStyle name="Énfasis1 2 3 6 4" xfId="1171"/>
    <cellStyle name="Énfasis1 2 3 6 4 2" xfId="3658"/>
    <cellStyle name="Énfasis1 2 3 6 4 3" xfId="4916"/>
    <cellStyle name="Énfasis1 2 3 6 5" xfId="1172"/>
    <cellStyle name="Énfasis1 2 3 6 5 2" xfId="3659"/>
    <cellStyle name="Énfasis1 2 3 6 6" xfId="3656"/>
    <cellStyle name="Énfasis1 2 3 6_INST $" xfId="1173"/>
    <cellStyle name="Énfasis1 2 3 7" xfId="1174"/>
    <cellStyle name="Énfasis1 2 3 7 2" xfId="3660"/>
    <cellStyle name="Énfasis1 2 3 7 3" xfId="4917"/>
    <cellStyle name="Énfasis1 2 3 8" xfId="1175"/>
    <cellStyle name="Énfasis1 2 3 8 2" xfId="3661"/>
    <cellStyle name="Énfasis1 2 3 8 3" xfId="4918"/>
    <cellStyle name="Énfasis1 2 3 9" xfId="1176"/>
    <cellStyle name="Énfasis1 2 3 9 2" xfId="3662"/>
    <cellStyle name="Énfasis1 2 3_AVANCE PROTECCIÓN" xfId="1177"/>
    <cellStyle name="Énfasis1 2 4" xfId="3649"/>
    <cellStyle name="Énfasis1 2_Listado_web" xfId="1178"/>
    <cellStyle name="Énfasis1 3" xfId="1179"/>
    <cellStyle name="Énfasis1 3 2" xfId="3663"/>
    <cellStyle name="Énfasis1 4" xfId="1180"/>
    <cellStyle name="Énfasis1 4 2" xfId="3664"/>
    <cellStyle name="Énfasis1 5" xfId="1181"/>
    <cellStyle name="Énfasis1 5 2" xfId="3665"/>
    <cellStyle name="Énfasis1 6" xfId="1182"/>
    <cellStyle name="Énfasis1 6 2" xfId="3666"/>
    <cellStyle name="Énfasis1 7" xfId="1183"/>
    <cellStyle name="Énfasis1 7 2" xfId="3667"/>
    <cellStyle name="Énfasis1 8" xfId="1184"/>
    <cellStyle name="Énfasis1 8 2" xfId="3668"/>
    <cellStyle name="Énfasis1 9" xfId="1185"/>
    <cellStyle name="Énfasis1 9 2" xfId="3669"/>
    <cellStyle name="Énfasis2" xfId="1186" builtinId="33" customBuiltin="1"/>
    <cellStyle name="Énfasis2 10" xfId="1187"/>
    <cellStyle name="Énfasis2 10 2" xfId="3671"/>
    <cellStyle name="Énfasis2 11" xfId="1188"/>
    <cellStyle name="Énfasis2 11 2" xfId="3672"/>
    <cellStyle name="Énfasis2 12" xfId="3670"/>
    <cellStyle name="Énfasis2 2" xfId="1189"/>
    <cellStyle name="Énfasis2 2 2" xfId="1190"/>
    <cellStyle name="Énfasis2 2 2 2" xfId="3674"/>
    <cellStyle name="Énfasis2 2 3" xfId="1191"/>
    <cellStyle name="Énfasis2 2 3 10" xfId="3675"/>
    <cellStyle name="Énfasis2 2 3 2" xfId="1192"/>
    <cellStyle name="Énfasis2 2 3 3" xfId="1193"/>
    <cellStyle name="Énfasis2 2 3 4" xfId="1194"/>
    <cellStyle name="Énfasis2 2 3 5" xfId="1195"/>
    <cellStyle name="Énfasis2 2 3 5 2" xfId="1196"/>
    <cellStyle name="Énfasis2 2 3 5 2 2" xfId="3677"/>
    <cellStyle name="Énfasis2 2 3 5 2 3" xfId="4920"/>
    <cellStyle name="Énfasis2 2 3 5 3" xfId="1197"/>
    <cellStyle name="Énfasis2 2 3 5 4" xfId="1198"/>
    <cellStyle name="Énfasis2 2 3 5 4 2" xfId="3678"/>
    <cellStyle name="Énfasis2 2 3 5 4 3" xfId="4921"/>
    <cellStyle name="Énfasis2 2 3 5 5" xfId="1199"/>
    <cellStyle name="Énfasis2 2 3 5 5 2" xfId="3679"/>
    <cellStyle name="Énfasis2 2 3 5 6" xfId="3676"/>
    <cellStyle name="Énfasis2 2 3 5_INST $" xfId="1200"/>
    <cellStyle name="Énfasis2 2 3 6" xfId="1201"/>
    <cellStyle name="Énfasis2 2 3 6 2" xfId="1202"/>
    <cellStyle name="Énfasis2 2 3 6 2 2" xfId="3681"/>
    <cellStyle name="Énfasis2 2 3 6 2 3" xfId="4922"/>
    <cellStyle name="Énfasis2 2 3 6 3" xfId="1203"/>
    <cellStyle name="Énfasis2 2 3 6 4" xfId="1204"/>
    <cellStyle name="Énfasis2 2 3 6 4 2" xfId="3682"/>
    <cellStyle name="Énfasis2 2 3 6 4 3" xfId="4923"/>
    <cellStyle name="Énfasis2 2 3 6 5" xfId="1205"/>
    <cellStyle name="Énfasis2 2 3 6 5 2" xfId="3683"/>
    <cellStyle name="Énfasis2 2 3 6 6" xfId="3680"/>
    <cellStyle name="Énfasis2 2 3 6_INST $" xfId="1206"/>
    <cellStyle name="Énfasis2 2 3 7" xfId="1207"/>
    <cellStyle name="Énfasis2 2 3 7 2" xfId="3684"/>
    <cellStyle name="Énfasis2 2 3 7 3" xfId="4924"/>
    <cellStyle name="Énfasis2 2 3 8" xfId="1208"/>
    <cellStyle name="Énfasis2 2 3 8 2" xfId="3685"/>
    <cellStyle name="Énfasis2 2 3 8 3" xfId="4925"/>
    <cellStyle name="Énfasis2 2 3 9" xfId="1209"/>
    <cellStyle name="Énfasis2 2 3 9 2" xfId="3686"/>
    <cellStyle name="Énfasis2 2 3_AVANCE PROTECCIÓN" xfId="1210"/>
    <cellStyle name="Énfasis2 2 4" xfId="3673"/>
    <cellStyle name="Énfasis2 2_Listado_web" xfId="1211"/>
    <cellStyle name="Énfasis2 3" xfId="1212"/>
    <cellStyle name="Énfasis2 3 2" xfId="3687"/>
    <cellStyle name="Énfasis2 4" xfId="1213"/>
    <cellStyle name="Énfasis2 4 2" xfId="3688"/>
    <cellStyle name="Énfasis2 5" xfId="1214"/>
    <cellStyle name="Énfasis2 5 2" xfId="3689"/>
    <cellStyle name="Énfasis2 6" xfId="1215"/>
    <cellStyle name="Énfasis2 6 2" xfId="3690"/>
    <cellStyle name="Énfasis2 7" xfId="1216"/>
    <cellStyle name="Énfasis2 7 2" xfId="3691"/>
    <cellStyle name="Énfasis2 8" xfId="1217"/>
    <cellStyle name="Énfasis2 8 2" xfId="3692"/>
    <cellStyle name="Énfasis2 9" xfId="1218"/>
    <cellStyle name="Énfasis2 9 2" xfId="3693"/>
    <cellStyle name="Énfasis3" xfId="1219" builtinId="37" customBuiltin="1"/>
    <cellStyle name="Énfasis3 10" xfId="1220"/>
    <cellStyle name="Énfasis3 10 2" xfId="3695"/>
    <cellStyle name="Énfasis3 11" xfId="1221"/>
    <cellStyle name="Énfasis3 11 2" xfId="3696"/>
    <cellStyle name="Énfasis3 12" xfId="3694"/>
    <cellStyle name="Énfasis3 2" xfId="1222"/>
    <cellStyle name="Énfasis3 2 2" xfId="1223"/>
    <cellStyle name="Énfasis3 2 2 2" xfId="3698"/>
    <cellStyle name="Énfasis3 2 3" xfId="1224"/>
    <cellStyle name="Énfasis3 2 3 10" xfId="3699"/>
    <cellStyle name="Énfasis3 2 3 2" xfId="1225"/>
    <cellStyle name="Énfasis3 2 3 3" xfId="1226"/>
    <cellStyle name="Énfasis3 2 3 4" xfId="1227"/>
    <cellStyle name="Énfasis3 2 3 5" xfId="1228"/>
    <cellStyle name="Énfasis3 2 3 5 2" xfId="1229"/>
    <cellStyle name="Énfasis3 2 3 5 2 2" xfId="3701"/>
    <cellStyle name="Énfasis3 2 3 5 2 3" xfId="4926"/>
    <cellStyle name="Énfasis3 2 3 5 3" xfId="1230"/>
    <cellStyle name="Énfasis3 2 3 5 4" xfId="1231"/>
    <cellStyle name="Énfasis3 2 3 5 4 2" xfId="3702"/>
    <cellStyle name="Énfasis3 2 3 5 4 3" xfId="4927"/>
    <cellStyle name="Énfasis3 2 3 5 5" xfId="1232"/>
    <cellStyle name="Énfasis3 2 3 5 5 2" xfId="3703"/>
    <cellStyle name="Énfasis3 2 3 5 6" xfId="3700"/>
    <cellStyle name="Énfasis3 2 3 5_INST $" xfId="1233"/>
    <cellStyle name="Énfasis3 2 3 6" xfId="1234"/>
    <cellStyle name="Énfasis3 2 3 6 2" xfId="1235"/>
    <cellStyle name="Énfasis3 2 3 6 2 2" xfId="3705"/>
    <cellStyle name="Énfasis3 2 3 6 2 3" xfId="4928"/>
    <cellStyle name="Énfasis3 2 3 6 3" xfId="1236"/>
    <cellStyle name="Énfasis3 2 3 6 4" xfId="1237"/>
    <cellStyle name="Énfasis3 2 3 6 4 2" xfId="3706"/>
    <cellStyle name="Énfasis3 2 3 6 4 3" xfId="4929"/>
    <cellStyle name="Énfasis3 2 3 6 5" xfId="1238"/>
    <cellStyle name="Énfasis3 2 3 6 5 2" xfId="3707"/>
    <cellStyle name="Énfasis3 2 3 6 6" xfId="3704"/>
    <cellStyle name="Énfasis3 2 3 6_INST $" xfId="1239"/>
    <cellStyle name="Énfasis3 2 3 7" xfId="1240"/>
    <cellStyle name="Énfasis3 2 3 7 2" xfId="3708"/>
    <cellStyle name="Énfasis3 2 3 7 3" xfId="4930"/>
    <cellStyle name="Énfasis3 2 3 8" xfId="1241"/>
    <cellStyle name="Énfasis3 2 3 8 2" xfId="3709"/>
    <cellStyle name="Énfasis3 2 3 8 3" xfId="4931"/>
    <cellStyle name="Énfasis3 2 3 9" xfId="1242"/>
    <cellStyle name="Énfasis3 2 3 9 2" xfId="3710"/>
    <cellStyle name="Énfasis3 2 3_AVANCE PROTECCIÓN" xfId="1243"/>
    <cellStyle name="Énfasis3 2 4" xfId="3697"/>
    <cellStyle name="Énfasis3 2_Listado_web" xfId="1244"/>
    <cellStyle name="Énfasis3 3" xfId="1245"/>
    <cellStyle name="Énfasis3 3 2" xfId="3711"/>
    <cellStyle name="Énfasis3 4" xfId="1246"/>
    <cellStyle name="Énfasis3 4 2" xfId="3712"/>
    <cellStyle name="Énfasis3 5" xfId="1247"/>
    <cellStyle name="Énfasis3 5 2" xfId="3713"/>
    <cellStyle name="Énfasis3 6" xfId="1248"/>
    <cellStyle name="Énfasis3 6 2" xfId="3714"/>
    <cellStyle name="Énfasis3 7" xfId="1249"/>
    <cellStyle name="Énfasis3 7 2" xfId="3715"/>
    <cellStyle name="Énfasis3 8" xfId="1250"/>
    <cellStyle name="Énfasis3 8 2" xfId="3716"/>
    <cellStyle name="Énfasis3 9" xfId="1251"/>
    <cellStyle name="Énfasis3 9 2" xfId="3717"/>
    <cellStyle name="Énfasis4" xfId="1252" builtinId="41" customBuiltin="1"/>
    <cellStyle name="Énfasis4 10" xfId="1253"/>
    <cellStyle name="Énfasis4 10 2" xfId="3719"/>
    <cellStyle name="Énfasis4 11" xfId="1254"/>
    <cellStyle name="Énfasis4 11 2" xfId="3720"/>
    <cellStyle name="Énfasis4 12" xfId="3718"/>
    <cellStyle name="Énfasis4 2" xfId="1255"/>
    <cellStyle name="Énfasis4 2 2" xfId="1256"/>
    <cellStyle name="Énfasis4 2 2 2" xfId="3722"/>
    <cellStyle name="Énfasis4 2 3" xfId="1257"/>
    <cellStyle name="Énfasis4 2 3 10" xfId="3723"/>
    <cellStyle name="Énfasis4 2 3 2" xfId="1258"/>
    <cellStyle name="Énfasis4 2 3 3" xfId="1259"/>
    <cellStyle name="Énfasis4 2 3 4" xfId="1260"/>
    <cellStyle name="Énfasis4 2 3 5" xfId="1261"/>
    <cellStyle name="Énfasis4 2 3 5 2" xfId="1262"/>
    <cellStyle name="Énfasis4 2 3 5 2 2" xfId="3725"/>
    <cellStyle name="Énfasis4 2 3 5 2 3" xfId="4933"/>
    <cellStyle name="Énfasis4 2 3 5 3" xfId="1263"/>
    <cellStyle name="Énfasis4 2 3 5 4" xfId="1264"/>
    <cellStyle name="Énfasis4 2 3 5 4 2" xfId="3726"/>
    <cellStyle name="Énfasis4 2 3 5 4 3" xfId="4934"/>
    <cellStyle name="Énfasis4 2 3 5 5" xfId="1265"/>
    <cellStyle name="Énfasis4 2 3 5 5 2" xfId="3727"/>
    <cellStyle name="Énfasis4 2 3 5 6" xfId="3724"/>
    <cellStyle name="Énfasis4 2 3 5_INST $" xfId="1266"/>
    <cellStyle name="Énfasis4 2 3 6" xfId="1267"/>
    <cellStyle name="Énfasis4 2 3 6 2" xfId="1268"/>
    <cellStyle name="Énfasis4 2 3 6 2 2" xfId="3729"/>
    <cellStyle name="Énfasis4 2 3 6 2 3" xfId="4935"/>
    <cellStyle name="Énfasis4 2 3 6 3" xfId="1269"/>
    <cellStyle name="Énfasis4 2 3 6 4" xfId="1270"/>
    <cellStyle name="Énfasis4 2 3 6 4 2" xfId="3730"/>
    <cellStyle name="Énfasis4 2 3 6 4 3" xfId="4936"/>
    <cellStyle name="Énfasis4 2 3 6 5" xfId="1271"/>
    <cellStyle name="Énfasis4 2 3 6 5 2" xfId="3731"/>
    <cellStyle name="Énfasis4 2 3 6 6" xfId="3728"/>
    <cellStyle name="Énfasis4 2 3 6_INST $" xfId="1272"/>
    <cellStyle name="Énfasis4 2 3 7" xfId="1273"/>
    <cellStyle name="Énfasis4 2 3 7 2" xfId="3732"/>
    <cellStyle name="Énfasis4 2 3 7 3" xfId="4937"/>
    <cellStyle name="Énfasis4 2 3 8" xfId="1274"/>
    <cellStyle name="Énfasis4 2 3 8 2" xfId="3733"/>
    <cellStyle name="Énfasis4 2 3 8 3" xfId="4938"/>
    <cellStyle name="Énfasis4 2 3 9" xfId="1275"/>
    <cellStyle name="Énfasis4 2 3 9 2" xfId="3734"/>
    <cellStyle name="Énfasis4 2 3_AVANCE PROTECCIÓN" xfId="1276"/>
    <cellStyle name="Énfasis4 2 4" xfId="3721"/>
    <cellStyle name="Énfasis4 2_Listado_web" xfId="1277"/>
    <cellStyle name="Énfasis4 3" xfId="1278"/>
    <cellStyle name="Énfasis4 3 2" xfId="3735"/>
    <cellStyle name="Énfasis4 4" xfId="1279"/>
    <cellStyle name="Énfasis4 4 2" xfId="3736"/>
    <cellStyle name="Énfasis4 5" xfId="1280"/>
    <cellStyle name="Énfasis4 5 2" xfId="3737"/>
    <cellStyle name="Énfasis4 6" xfId="1281"/>
    <cellStyle name="Énfasis4 6 2" xfId="3738"/>
    <cellStyle name="Énfasis4 7" xfId="1282"/>
    <cellStyle name="Énfasis4 7 2" xfId="3739"/>
    <cellStyle name="Énfasis4 8" xfId="1283"/>
    <cellStyle name="Énfasis4 8 2" xfId="3740"/>
    <cellStyle name="Énfasis4 9" xfId="1284"/>
    <cellStyle name="Énfasis4 9 2" xfId="3741"/>
    <cellStyle name="Énfasis5" xfId="1285" builtinId="45" customBuiltin="1"/>
    <cellStyle name="Énfasis5 10" xfId="1286"/>
    <cellStyle name="Énfasis5 10 2" xfId="3743"/>
    <cellStyle name="Énfasis5 11" xfId="1287"/>
    <cellStyle name="Énfasis5 11 2" xfId="3744"/>
    <cellStyle name="Énfasis5 12" xfId="3742"/>
    <cellStyle name="Énfasis5 2" xfId="1288"/>
    <cellStyle name="Énfasis5 2 2" xfId="1289"/>
    <cellStyle name="Énfasis5 2 2 2" xfId="3746"/>
    <cellStyle name="Énfasis5 2 3" xfId="1290"/>
    <cellStyle name="Énfasis5 2 3 10" xfId="3747"/>
    <cellStyle name="Énfasis5 2 3 2" xfId="1291"/>
    <cellStyle name="Énfasis5 2 3 3" xfId="1292"/>
    <cellStyle name="Énfasis5 2 3 4" xfId="1293"/>
    <cellStyle name="Énfasis5 2 3 5" xfId="1294"/>
    <cellStyle name="Énfasis5 2 3 5 2" xfId="1295"/>
    <cellStyle name="Énfasis5 2 3 5 2 2" xfId="3749"/>
    <cellStyle name="Énfasis5 2 3 5 2 3" xfId="4939"/>
    <cellStyle name="Énfasis5 2 3 5 3" xfId="1296"/>
    <cellStyle name="Énfasis5 2 3 5 4" xfId="1297"/>
    <cellStyle name="Énfasis5 2 3 5 4 2" xfId="3750"/>
    <cellStyle name="Énfasis5 2 3 5 4 3" xfId="4940"/>
    <cellStyle name="Énfasis5 2 3 5 5" xfId="1298"/>
    <cellStyle name="Énfasis5 2 3 5 5 2" xfId="3751"/>
    <cellStyle name="Énfasis5 2 3 5 6" xfId="3748"/>
    <cellStyle name="Énfasis5 2 3 5_INST $" xfId="1299"/>
    <cellStyle name="Énfasis5 2 3 6" xfId="1300"/>
    <cellStyle name="Énfasis5 2 3 6 2" xfId="1301"/>
    <cellStyle name="Énfasis5 2 3 6 2 2" xfId="3753"/>
    <cellStyle name="Énfasis5 2 3 6 2 3" xfId="4941"/>
    <cellStyle name="Énfasis5 2 3 6 3" xfId="1302"/>
    <cellStyle name="Énfasis5 2 3 6 4" xfId="1303"/>
    <cellStyle name="Énfasis5 2 3 6 4 2" xfId="3754"/>
    <cellStyle name="Énfasis5 2 3 6 4 3" xfId="4942"/>
    <cellStyle name="Énfasis5 2 3 6 5" xfId="1304"/>
    <cellStyle name="Énfasis5 2 3 6 5 2" xfId="3755"/>
    <cellStyle name="Énfasis5 2 3 6 6" xfId="3752"/>
    <cellStyle name="Énfasis5 2 3 6_INST $" xfId="1305"/>
    <cellStyle name="Énfasis5 2 3 7" xfId="1306"/>
    <cellStyle name="Énfasis5 2 3 7 2" xfId="3756"/>
    <cellStyle name="Énfasis5 2 3 7 3" xfId="4943"/>
    <cellStyle name="Énfasis5 2 3 8" xfId="1307"/>
    <cellStyle name="Énfasis5 2 3 8 2" xfId="3757"/>
    <cellStyle name="Énfasis5 2 3 8 3" xfId="4944"/>
    <cellStyle name="Énfasis5 2 3 9" xfId="1308"/>
    <cellStyle name="Énfasis5 2 3 9 2" xfId="3758"/>
    <cellStyle name="Énfasis5 2 3_AVANCE PROTECCIÓN" xfId="1309"/>
    <cellStyle name="Énfasis5 2 4" xfId="3745"/>
    <cellStyle name="Énfasis5 2_Listado_web" xfId="1310"/>
    <cellStyle name="Énfasis5 3" xfId="1311"/>
    <cellStyle name="Énfasis5 3 2" xfId="3759"/>
    <cellStyle name="Énfasis5 4" xfId="1312"/>
    <cellStyle name="Énfasis5 4 2" xfId="3760"/>
    <cellStyle name="Énfasis5 5" xfId="1313"/>
    <cellStyle name="Énfasis5 5 2" xfId="3761"/>
    <cellStyle name="Énfasis5 6" xfId="1314"/>
    <cellStyle name="Énfasis5 6 2" xfId="3762"/>
    <cellStyle name="Énfasis5 7" xfId="1315"/>
    <cellStyle name="Énfasis5 7 2" xfId="3763"/>
    <cellStyle name="Énfasis5 8" xfId="1316"/>
    <cellStyle name="Énfasis5 8 2" xfId="3764"/>
    <cellStyle name="Énfasis5 9" xfId="1317"/>
    <cellStyle name="Énfasis5 9 2" xfId="3765"/>
    <cellStyle name="Énfasis6" xfId="1318" builtinId="49" customBuiltin="1"/>
    <cellStyle name="Énfasis6 10" xfId="1319"/>
    <cellStyle name="Énfasis6 10 2" xfId="3767"/>
    <cellStyle name="Énfasis6 11" xfId="1320"/>
    <cellStyle name="Énfasis6 11 2" xfId="3768"/>
    <cellStyle name="Énfasis6 12" xfId="3766"/>
    <cellStyle name="Énfasis6 2" xfId="1321"/>
    <cellStyle name="Énfasis6 2 2" xfId="1322"/>
    <cellStyle name="Énfasis6 2 2 2" xfId="3770"/>
    <cellStyle name="Énfasis6 2 3" xfId="1323"/>
    <cellStyle name="Énfasis6 2 3 10" xfId="3771"/>
    <cellStyle name="Énfasis6 2 3 2" xfId="1324"/>
    <cellStyle name="Énfasis6 2 3 3" xfId="1325"/>
    <cellStyle name="Énfasis6 2 3 4" xfId="1326"/>
    <cellStyle name="Énfasis6 2 3 5" xfId="1327"/>
    <cellStyle name="Énfasis6 2 3 5 2" xfId="1328"/>
    <cellStyle name="Énfasis6 2 3 5 2 2" xfId="3773"/>
    <cellStyle name="Énfasis6 2 3 5 2 3" xfId="4946"/>
    <cellStyle name="Énfasis6 2 3 5 3" xfId="1329"/>
    <cellStyle name="Énfasis6 2 3 5 4" xfId="1330"/>
    <cellStyle name="Énfasis6 2 3 5 4 2" xfId="3774"/>
    <cellStyle name="Énfasis6 2 3 5 4 3" xfId="4947"/>
    <cellStyle name="Énfasis6 2 3 5 5" xfId="1331"/>
    <cellStyle name="Énfasis6 2 3 5 5 2" xfId="3775"/>
    <cellStyle name="Énfasis6 2 3 5 6" xfId="3772"/>
    <cellStyle name="Énfasis6 2 3 5_INST $" xfId="1332"/>
    <cellStyle name="Énfasis6 2 3 6" xfId="1333"/>
    <cellStyle name="Énfasis6 2 3 6 2" xfId="1334"/>
    <cellStyle name="Énfasis6 2 3 6 2 2" xfId="3777"/>
    <cellStyle name="Énfasis6 2 3 6 2 3" xfId="4948"/>
    <cellStyle name="Énfasis6 2 3 6 3" xfId="1335"/>
    <cellStyle name="Énfasis6 2 3 6 4" xfId="1336"/>
    <cellStyle name="Énfasis6 2 3 6 4 2" xfId="3778"/>
    <cellStyle name="Énfasis6 2 3 6 4 3" xfId="4949"/>
    <cellStyle name="Énfasis6 2 3 6 5" xfId="1337"/>
    <cellStyle name="Énfasis6 2 3 6 5 2" xfId="3779"/>
    <cellStyle name="Énfasis6 2 3 6 6" xfId="3776"/>
    <cellStyle name="Énfasis6 2 3 6_INST $" xfId="1338"/>
    <cellStyle name="Énfasis6 2 3 7" xfId="1339"/>
    <cellStyle name="Énfasis6 2 3 7 2" xfId="3780"/>
    <cellStyle name="Énfasis6 2 3 7 3" xfId="4950"/>
    <cellStyle name="Énfasis6 2 3 8" xfId="1340"/>
    <cellStyle name="Énfasis6 2 3 8 2" xfId="3781"/>
    <cellStyle name="Énfasis6 2 3 8 3" xfId="4951"/>
    <cellStyle name="Énfasis6 2 3 9" xfId="1341"/>
    <cellStyle name="Énfasis6 2 3 9 2" xfId="3782"/>
    <cellStyle name="Énfasis6 2 3_AVANCE PROTECCIÓN" xfId="1342"/>
    <cellStyle name="Énfasis6 2 4" xfId="3769"/>
    <cellStyle name="Énfasis6 2_Listado_web" xfId="1343"/>
    <cellStyle name="Énfasis6 3" xfId="1344"/>
    <cellStyle name="Énfasis6 3 2" xfId="3783"/>
    <cellStyle name="Énfasis6 4" xfId="1345"/>
    <cellStyle name="Énfasis6 4 2" xfId="3784"/>
    <cellStyle name="Énfasis6 5" xfId="1346"/>
    <cellStyle name="Énfasis6 5 2" xfId="3785"/>
    <cellStyle name="Énfasis6 6" xfId="1347"/>
    <cellStyle name="Énfasis6 6 2" xfId="3786"/>
    <cellStyle name="Énfasis6 7" xfId="1348"/>
    <cellStyle name="Énfasis6 7 2" xfId="3787"/>
    <cellStyle name="Énfasis6 8" xfId="1349"/>
    <cellStyle name="Énfasis6 8 2" xfId="3788"/>
    <cellStyle name="Énfasis6 9" xfId="1350"/>
    <cellStyle name="Énfasis6 9 2" xfId="3789"/>
    <cellStyle name="Entrada" xfId="1351" builtinId="20" customBuiltin="1"/>
    <cellStyle name="Entrada 10" xfId="1352"/>
    <cellStyle name="Entrada 10 2" xfId="3791"/>
    <cellStyle name="Entrada 11" xfId="1353"/>
    <cellStyle name="Entrada 11 2" xfId="3792"/>
    <cellStyle name="Entrada 12" xfId="3790"/>
    <cellStyle name="Entrada 2" xfId="1354"/>
    <cellStyle name="Entrada 2 2" xfId="1355"/>
    <cellStyle name="Entrada 2 2 2" xfId="3794"/>
    <cellStyle name="Entrada 2 3" xfId="1356"/>
    <cellStyle name="Entrada 2 3 10" xfId="3795"/>
    <cellStyle name="Entrada 2 3 2" xfId="1357"/>
    <cellStyle name="Entrada 2 3 3" xfId="1358"/>
    <cellStyle name="Entrada 2 3 4" xfId="1359"/>
    <cellStyle name="Entrada 2 3 5" xfId="1360"/>
    <cellStyle name="Entrada 2 3 5 2" xfId="1361"/>
    <cellStyle name="Entrada 2 3 5 2 2" xfId="3797"/>
    <cellStyle name="Entrada 2 3 5 2 3" xfId="4952"/>
    <cellStyle name="Entrada 2 3 5 3" xfId="1362"/>
    <cellStyle name="Entrada 2 3 5 4" xfId="1363"/>
    <cellStyle name="Entrada 2 3 5 4 2" xfId="3798"/>
    <cellStyle name="Entrada 2 3 5 4 3" xfId="4953"/>
    <cellStyle name="Entrada 2 3 5 5" xfId="1364"/>
    <cellStyle name="Entrada 2 3 5 5 2" xfId="3799"/>
    <cellStyle name="Entrada 2 3 5 6" xfId="3796"/>
    <cellStyle name="Entrada 2 3 5_INST $" xfId="1365"/>
    <cellStyle name="Entrada 2 3 6" xfId="1366"/>
    <cellStyle name="Entrada 2 3 6 2" xfId="1367"/>
    <cellStyle name="Entrada 2 3 6 2 2" xfId="3801"/>
    <cellStyle name="Entrada 2 3 6 2 3" xfId="4954"/>
    <cellStyle name="Entrada 2 3 6 3" xfId="1368"/>
    <cellStyle name="Entrada 2 3 6 4" xfId="1369"/>
    <cellStyle name="Entrada 2 3 6 4 2" xfId="3802"/>
    <cellStyle name="Entrada 2 3 6 4 3" xfId="4955"/>
    <cellStyle name="Entrada 2 3 6 5" xfId="1370"/>
    <cellStyle name="Entrada 2 3 6 5 2" xfId="3803"/>
    <cellStyle name="Entrada 2 3 6 6" xfId="3800"/>
    <cellStyle name="Entrada 2 3 6_INST $" xfId="1371"/>
    <cellStyle name="Entrada 2 3 7" xfId="1372"/>
    <cellStyle name="Entrada 2 3 7 2" xfId="3804"/>
    <cellStyle name="Entrada 2 3 7 3" xfId="4956"/>
    <cellStyle name="Entrada 2 3 8" xfId="1373"/>
    <cellStyle name="Entrada 2 3 8 2" xfId="3805"/>
    <cellStyle name="Entrada 2 3 8 3" xfId="4957"/>
    <cellStyle name="Entrada 2 3 9" xfId="1374"/>
    <cellStyle name="Entrada 2 3 9 2" xfId="3806"/>
    <cellStyle name="Entrada 2 3_AVANCE PROTECCIÓN" xfId="1375"/>
    <cellStyle name="Entrada 2 4" xfId="3793"/>
    <cellStyle name="Entrada 2_Listado_web" xfId="1376"/>
    <cellStyle name="Entrada 3" xfId="1377"/>
    <cellStyle name="Entrada 3 2" xfId="3807"/>
    <cellStyle name="Entrada 4" xfId="1378"/>
    <cellStyle name="Entrada 4 2" xfId="3808"/>
    <cellStyle name="Entrada 5" xfId="1379"/>
    <cellStyle name="Entrada 5 2" xfId="3809"/>
    <cellStyle name="Entrada 6" xfId="1380"/>
    <cellStyle name="Entrada 6 2" xfId="3810"/>
    <cellStyle name="Entrada 7" xfId="1381"/>
    <cellStyle name="Entrada 7 2" xfId="3811"/>
    <cellStyle name="Entrada 8" xfId="1382"/>
    <cellStyle name="Entrada 8 2" xfId="3812"/>
    <cellStyle name="Entrada 9" xfId="1383"/>
    <cellStyle name="Entrada 9 2" xfId="3813"/>
    <cellStyle name="Hipervínculo" xfId="6639" builtinId="8"/>
    <cellStyle name="Incorrecto" xfId="1384" builtinId="27" customBuiltin="1"/>
    <cellStyle name="Incorrecto 10" xfId="1385"/>
    <cellStyle name="Incorrecto 10 2" xfId="3815"/>
    <cellStyle name="Incorrecto 11" xfId="1386"/>
    <cellStyle name="Incorrecto 11 2" xfId="3816"/>
    <cellStyle name="Incorrecto 12" xfId="3814"/>
    <cellStyle name="Incorrecto 2" xfId="1387"/>
    <cellStyle name="Incorrecto 2 2" xfId="1388"/>
    <cellStyle name="Incorrecto 2 2 2" xfId="3818"/>
    <cellStyle name="Incorrecto 2 3" xfId="1389"/>
    <cellStyle name="Incorrecto 2 3 10" xfId="3819"/>
    <cellStyle name="Incorrecto 2 3 2" xfId="1390"/>
    <cellStyle name="Incorrecto 2 3 3" xfId="1391"/>
    <cellStyle name="Incorrecto 2 3 4" xfId="1392"/>
    <cellStyle name="Incorrecto 2 3 5" xfId="1393"/>
    <cellStyle name="Incorrecto 2 3 5 2" xfId="1394"/>
    <cellStyle name="Incorrecto 2 3 5 2 2" xfId="3821"/>
    <cellStyle name="Incorrecto 2 3 5 2 3" xfId="4958"/>
    <cellStyle name="Incorrecto 2 3 5 3" xfId="1395"/>
    <cellStyle name="Incorrecto 2 3 5 4" xfId="1396"/>
    <cellStyle name="Incorrecto 2 3 5 4 2" xfId="3822"/>
    <cellStyle name="Incorrecto 2 3 5 4 3" xfId="4959"/>
    <cellStyle name="Incorrecto 2 3 5 5" xfId="1397"/>
    <cellStyle name="Incorrecto 2 3 5 5 2" xfId="3823"/>
    <cellStyle name="Incorrecto 2 3 5 6" xfId="3820"/>
    <cellStyle name="Incorrecto 2 3 5_INST $" xfId="1398"/>
    <cellStyle name="Incorrecto 2 3 6" xfId="1399"/>
    <cellStyle name="Incorrecto 2 3 6 2" xfId="1400"/>
    <cellStyle name="Incorrecto 2 3 6 2 2" xfId="3825"/>
    <cellStyle name="Incorrecto 2 3 6 2 3" xfId="4960"/>
    <cellStyle name="Incorrecto 2 3 6 3" xfId="1401"/>
    <cellStyle name="Incorrecto 2 3 6 4" xfId="1402"/>
    <cellStyle name="Incorrecto 2 3 6 4 2" xfId="3826"/>
    <cellStyle name="Incorrecto 2 3 6 4 3" xfId="4961"/>
    <cellStyle name="Incorrecto 2 3 6 5" xfId="1403"/>
    <cellStyle name="Incorrecto 2 3 6 5 2" xfId="3827"/>
    <cellStyle name="Incorrecto 2 3 6 6" xfId="3824"/>
    <cellStyle name="Incorrecto 2 3 6_INST $" xfId="1404"/>
    <cellStyle name="Incorrecto 2 3 7" xfId="1405"/>
    <cellStyle name="Incorrecto 2 3 7 2" xfId="3828"/>
    <cellStyle name="Incorrecto 2 3 7 3" xfId="4962"/>
    <cellStyle name="Incorrecto 2 3 8" xfId="1406"/>
    <cellStyle name="Incorrecto 2 3 8 2" xfId="3829"/>
    <cellStyle name="Incorrecto 2 3 8 3" xfId="4963"/>
    <cellStyle name="Incorrecto 2 3 9" xfId="1407"/>
    <cellStyle name="Incorrecto 2 3 9 2" xfId="3830"/>
    <cellStyle name="Incorrecto 2 3_AVANCE PROTECCIÓN" xfId="1408"/>
    <cellStyle name="Incorrecto 2 4" xfId="3817"/>
    <cellStyle name="Incorrecto 2_Listado_web" xfId="1409"/>
    <cellStyle name="Incorrecto 3" xfId="1410"/>
    <cellStyle name="Incorrecto 3 2" xfId="3831"/>
    <cellStyle name="Incorrecto 4" xfId="1411"/>
    <cellStyle name="Incorrecto 4 2" xfId="3832"/>
    <cellStyle name="Incorrecto 5" xfId="1412"/>
    <cellStyle name="Incorrecto 5 2" xfId="3833"/>
    <cellStyle name="Incorrecto 6" xfId="1413"/>
    <cellStyle name="Incorrecto 6 2" xfId="3834"/>
    <cellStyle name="Incorrecto 7" xfId="1414"/>
    <cellStyle name="Incorrecto 7 2" xfId="3835"/>
    <cellStyle name="Incorrecto 8" xfId="1415"/>
    <cellStyle name="Incorrecto 8 2" xfId="3836"/>
    <cellStyle name="Incorrecto 9" xfId="1416"/>
    <cellStyle name="Incorrecto 9 2" xfId="3837"/>
    <cellStyle name="Millares" xfId="6641" builtinId="3"/>
    <cellStyle name="Millares [0]" xfId="6640" builtinId="6"/>
    <cellStyle name="Millares 10" xfId="1417"/>
    <cellStyle name="Millares 10 2" xfId="1418"/>
    <cellStyle name="Millares 10 2 2" xfId="1419"/>
    <cellStyle name="Millares 10 2 2 2" xfId="4966"/>
    <cellStyle name="Millares 10 2 3" xfId="4965"/>
    <cellStyle name="Millares 10 3" xfId="1420"/>
    <cellStyle name="Millares 10 3 2" xfId="1421"/>
    <cellStyle name="Millares 10 3 2 2" xfId="1422"/>
    <cellStyle name="Millares 10 3 2 2 2" xfId="4969"/>
    <cellStyle name="Millares 10 3 2 3" xfId="4968"/>
    <cellStyle name="Millares 10 3 3" xfId="1423"/>
    <cellStyle name="Millares 10 3 3 2" xfId="4970"/>
    <cellStyle name="Millares 10 3 4" xfId="4967"/>
    <cellStyle name="Millares 10 4" xfId="1424"/>
    <cellStyle name="Millares 10 4 2" xfId="4971"/>
    <cellStyle name="Millares 10 5" xfId="4964"/>
    <cellStyle name="Millares 11" xfId="1425"/>
    <cellStyle name="Millares 11 2" xfId="1426"/>
    <cellStyle name="Millares 11 2 2" xfId="4973"/>
    <cellStyle name="Millares 11 3" xfId="4972"/>
    <cellStyle name="Millares 12" xfId="1427"/>
    <cellStyle name="Millares 12 10" xfId="1428"/>
    <cellStyle name="Millares 12 10 2" xfId="4974"/>
    <cellStyle name="Millares 12 2" xfId="1429"/>
    <cellStyle name="Millares 12 2 2" xfId="1430"/>
    <cellStyle name="Millares 12 2 2 2" xfId="4976"/>
    <cellStyle name="Millares 12 2 3" xfId="4975"/>
    <cellStyle name="Millares 12 3" xfId="1431"/>
    <cellStyle name="Millares 12 3 2" xfId="1432"/>
    <cellStyle name="Millares 12 3 2 2" xfId="4978"/>
    <cellStyle name="Millares 12 3 3" xfId="4977"/>
    <cellStyle name="Millares 12 4" xfId="1433"/>
    <cellStyle name="Millares 12 4 2" xfId="4979"/>
    <cellStyle name="Millares 12 5" xfId="1434"/>
    <cellStyle name="Millares 12 5 2" xfId="4980"/>
    <cellStyle name="Millares 12 6" xfId="1435"/>
    <cellStyle name="Millares 12 6 2" xfId="4981"/>
    <cellStyle name="Millares 12 7" xfId="1436"/>
    <cellStyle name="Millares 12 7 2" xfId="1437"/>
    <cellStyle name="Millares 12 7 2 2" xfId="4983"/>
    <cellStyle name="Millares 12 7 3" xfId="4982"/>
    <cellStyle name="Millares 12 8" xfId="1438"/>
    <cellStyle name="Millares 12 8 2" xfId="1439"/>
    <cellStyle name="Millares 12 8 2 2" xfId="4985"/>
    <cellStyle name="Millares 12 8 3" xfId="1440"/>
    <cellStyle name="Millares 12 8 3 2" xfId="1441"/>
    <cellStyle name="Millares 12 8 3 2 2" xfId="4987"/>
    <cellStyle name="Millares 12 8 3 3" xfId="4986"/>
    <cellStyle name="Millares 12 8 4" xfId="1442"/>
    <cellStyle name="Millares 12 8 4 2" xfId="4988"/>
    <cellStyle name="Millares 12 8 5" xfId="4984"/>
    <cellStyle name="Millares 12 9" xfId="1443"/>
    <cellStyle name="Millares 12 9 2" xfId="4989"/>
    <cellStyle name="Millares 13" xfId="1444"/>
    <cellStyle name="Millares 13 2" xfId="1445"/>
    <cellStyle name="Millares 13 2 2" xfId="1446"/>
    <cellStyle name="Millares 13 2 2 2" xfId="4992"/>
    <cellStyle name="Millares 13 2 3" xfId="4991"/>
    <cellStyle name="Millares 13 3" xfId="1447"/>
    <cellStyle name="Millares 13 3 2" xfId="1448"/>
    <cellStyle name="Millares 13 3 2 2" xfId="4994"/>
    <cellStyle name="Millares 13 3 3" xfId="4993"/>
    <cellStyle name="Millares 13 4" xfId="1449"/>
    <cellStyle name="Millares 13 4 2" xfId="4995"/>
    <cellStyle name="Millares 13 5" xfId="4990"/>
    <cellStyle name="Millares 14" xfId="1450"/>
    <cellStyle name="Millares 14 10" xfId="1451"/>
    <cellStyle name="Millares 14 10 2" xfId="4996"/>
    <cellStyle name="Millares 14 2" xfId="1452"/>
    <cellStyle name="Millares 14 2 2" xfId="1453"/>
    <cellStyle name="Millares 14 2 2 2" xfId="4998"/>
    <cellStyle name="Millares 14 2 3" xfId="4997"/>
    <cellStyle name="Millares 14 3" xfId="1454"/>
    <cellStyle name="Millares 14 3 2" xfId="1455"/>
    <cellStyle name="Millares 14 3 2 2" xfId="5000"/>
    <cellStyle name="Millares 14 3 3" xfId="4999"/>
    <cellStyle name="Millares 14 4" xfId="1456"/>
    <cellStyle name="Millares 14 4 2" xfId="5001"/>
    <cellStyle name="Millares 14 5" xfId="1457"/>
    <cellStyle name="Millares 14 5 2" xfId="5002"/>
    <cellStyle name="Millares 14 6" xfId="1458"/>
    <cellStyle name="Millares 14 6 2" xfId="5003"/>
    <cellStyle name="Millares 14 7" xfId="1459"/>
    <cellStyle name="Millares 14 7 2" xfId="1460"/>
    <cellStyle name="Millares 14 7 2 2" xfId="5005"/>
    <cellStyle name="Millares 14 7 3" xfId="5004"/>
    <cellStyle name="Millares 14 8" xfId="1461"/>
    <cellStyle name="Millares 14 8 2" xfId="1462"/>
    <cellStyle name="Millares 14 8 2 2" xfId="5007"/>
    <cellStyle name="Millares 14 8 3" xfId="1463"/>
    <cellStyle name="Millares 14 8 3 2" xfId="1464"/>
    <cellStyle name="Millares 14 8 3 2 2" xfId="5009"/>
    <cellStyle name="Millares 14 8 3 3" xfId="5008"/>
    <cellStyle name="Millares 14 8 4" xfId="1465"/>
    <cellStyle name="Millares 14 8 4 2" xfId="5010"/>
    <cellStyle name="Millares 14 8 5" xfId="5006"/>
    <cellStyle name="Millares 14 9" xfId="1466"/>
    <cellStyle name="Millares 14 9 2" xfId="5011"/>
    <cellStyle name="Millares 15" xfId="1467"/>
    <cellStyle name="Millares 15 2" xfId="1468"/>
    <cellStyle name="Millares 15 2 2" xfId="5013"/>
    <cellStyle name="Millares 15 3" xfId="5012"/>
    <cellStyle name="Millares 16" xfId="1469"/>
    <cellStyle name="Millares 16 2" xfId="1470"/>
    <cellStyle name="Millares 16 2 2" xfId="5015"/>
    <cellStyle name="Millares 16 3" xfId="5014"/>
    <cellStyle name="Millares 17" xfId="1471"/>
    <cellStyle name="Millares 17 2" xfId="5016"/>
    <cellStyle name="Millares 18" xfId="1472"/>
    <cellStyle name="Millares 18 2" xfId="1473"/>
    <cellStyle name="Millares 18 2 2" xfId="5018"/>
    <cellStyle name="Millares 18 3" xfId="5017"/>
    <cellStyle name="Millares 19" xfId="1474"/>
    <cellStyle name="Millares 19 2" xfId="1475"/>
    <cellStyle name="Millares 19 2 2" xfId="1476"/>
    <cellStyle name="Millares 19 2 2 2" xfId="5021"/>
    <cellStyle name="Millares 19 2 3" xfId="1477"/>
    <cellStyle name="Millares 19 2 4" xfId="5020"/>
    <cellStyle name="Millares 19 3" xfId="1478"/>
    <cellStyle name="Millares 19 3 2" xfId="1479"/>
    <cellStyle name="Millares 19 4" xfId="1480"/>
    <cellStyle name="Millares 19 4 2" xfId="5023"/>
    <cellStyle name="Millares 19 5" xfId="5019"/>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6"/>
    <cellStyle name="Millares 2 5 2 3" xfId="5025"/>
    <cellStyle name="Millares 2 5 3" xfId="1502"/>
    <cellStyle name="Millares 2 5 3 2" xfId="1503"/>
    <cellStyle name="Millares 2 5 3 2 2" xfId="5028"/>
    <cellStyle name="Millares 2 5 3 3" xfId="5027"/>
    <cellStyle name="Millares 2 5 4" xfId="1504"/>
    <cellStyle name="Millares 2 5 4 2" xfId="5029"/>
    <cellStyle name="Millares 2 5 5" xfId="5024"/>
    <cellStyle name="Millares 2 6" xfId="1505"/>
    <cellStyle name="Millares 2 6 2" xfId="1506"/>
    <cellStyle name="Millares 2 7" xfId="1507"/>
    <cellStyle name="Millares 2 7 2" xfId="3838"/>
    <cellStyle name="Millares 2 8" xfId="1508"/>
    <cellStyle name="Millares 2 8 2" xfId="5030"/>
    <cellStyle name="Millares 2 9" xfId="1509"/>
    <cellStyle name="Millares 2_Hoja1" xfId="1510"/>
    <cellStyle name="Millares 20" xfId="1511"/>
    <cellStyle name="Millares 20 2" xfId="5031"/>
    <cellStyle name="Millares 21" xfId="1512"/>
    <cellStyle name="Millares 21 2" xfId="5032"/>
    <cellStyle name="Millares 22" xfId="1513"/>
    <cellStyle name="Millares 22 2" xfId="1514"/>
    <cellStyle name="Millares 22 2 2" xfId="5034"/>
    <cellStyle name="Millares 22 3" xfId="5033"/>
    <cellStyle name="Millares 23" xfId="1515"/>
    <cellStyle name="Millares 23 2" xfId="5035"/>
    <cellStyle name="Millares 24" xfId="1516"/>
    <cellStyle name="Millares 24 2" xfId="1517"/>
    <cellStyle name="Millares 24 2 2" xfId="5037"/>
    <cellStyle name="Millares 24 3" xfId="1518"/>
    <cellStyle name="Millares 24 3 2" xfId="1519"/>
    <cellStyle name="Millares 24 3 2 2" xfId="5039"/>
    <cellStyle name="Millares 24 3 3" xfId="5038"/>
    <cellStyle name="Millares 24 4" xfId="1520"/>
    <cellStyle name="Millares 24 4 2" xfId="5040"/>
    <cellStyle name="Millares 24 5" xfId="5036"/>
    <cellStyle name="Millares 25" xfId="1521"/>
    <cellStyle name="Millares 25 2" xfId="3839"/>
    <cellStyle name="Millares 26" xfId="1522"/>
    <cellStyle name="Millares 26 2" xfId="1523"/>
    <cellStyle name="Millares 26 2 2" xfId="3840"/>
    <cellStyle name="Millares 26 3" xfId="1524"/>
    <cellStyle name="Millares 26 3 2" xfId="5042"/>
    <cellStyle name="Millares 26 4" xfId="5041"/>
    <cellStyle name="Millares 27" xfId="1525"/>
    <cellStyle name="Millares 27 2" xfId="1526"/>
    <cellStyle name="Millares 27 2 2" xfId="3842"/>
    <cellStyle name="Millares 27 3" xfId="3841"/>
    <cellStyle name="Millares 28" xfId="1527"/>
    <cellStyle name="Millares 28 2" xfId="1528"/>
    <cellStyle name="Millares 28 2 2" xfId="3844"/>
    <cellStyle name="Millares 28 3" xfId="3843"/>
    <cellStyle name="Millares 29" xfId="1529"/>
    <cellStyle name="Millares 29 2" xfId="1530"/>
    <cellStyle name="Millares 29 2 2" xfId="3846"/>
    <cellStyle name="Millares 29 3" xfId="3845"/>
    <cellStyle name="Millares 3" xfId="1531"/>
    <cellStyle name="Millares 3 10" xfId="5043"/>
    <cellStyle name="Millares 3 2" xfId="1532"/>
    <cellStyle name="Millares 3 2 2" xfId="1533"/>
    <cellStyle name="Millares 3 2 2 2" xfId="5045"/>
    <cellStyle name="Millares 3 2 3" xfId="5044"/>
    <cellStyle name="Millares 3 3" xfId="1534"/>
    <cellStyle name="Millares 3 3 2" xfId="1535"/>
    <cellStyle name="Millares 3 3 2 2" xfId="1536"/>
    <cellStyle name="Millares 3 3 3" xfId="1537"/>
    <cellStyle name="Millares 3 4" xfId="1538"/>
    <cellStyle name="Millares 3 4 2" xfId="1539"/>
    <cellStyle name="Millares 3 4 2 2" xfId="5047"/>
    <cellStyle name="Millares 3 4 3" xfId="5046"/>
    <cellStyle name="Millares 3 5" xfId="1540"/>
    <cellStyle name="Millares 3 5 2" xfId="5048"/>
    <cellStyle name="Millares 3 6" xfId="1541"/>
    <cellStyle name="Millares 3 6 2" xfId="5049"/>
    <cellStyle name="Millares 3 7" xfId="1542"/>
    <cellStyle name="Millares 3 7 2" xfId="5050"/>
    <cellStyle name="Millares 3 8" xfId="1543"/>
    <cellStyle name="Millares 3 8 2" xfId="5051"/>
    <cellStyle name="Millares 3 9" xfId="1544"/>
    <cellStyle name="Millares 3 9 2" xfId="5052"/>
    <cellStyle name="Millares 3_Hoja1" xfId="1545"/>
    <cellStyle name="Millares 30" xfId="1546"/>
    <cellStyle name="Millares 30 2" xfId="5053"/>
    <cellStyle name="Millares 31" xfId="1547"/>
    <cellStyle name="Millares 31 2" xfId="5054"/>
    <cellStyle name="Millares 32" xfId="1548"/>
    <cellStyle name="Millares 32 2" xfId="1549"/>
    <cellStyle name="Millares 33" xfId="1550"/>
    <cellStyle name="Millares 33 2" xfId="3847"/>
    <cellStyle name="Millares 34" xfId="1551"/>
    <cellStyle name="Millares 34 2" xfId="1552"/>
    <cellStyle name="Millares 35" xfId="1553"/>
    <cellStyle name="Millares 35 2" xfId="1554"/>
    <cellStyle name="Millares 36" xfId="1555"/>
    <cellStyle name="Millares 36 2" xfId="5055"/>
    <cellStyle name="Millares 37" xfId="1556"/>
    <cellStyle name="Millares 37 2" xfId="1557"/>
    <cellStyle name="Millares 38" xfId="1558"/>
    <cellStyle name="Millares 38 2" xfId="5056"/>
    <cellStyle name="Millares 39" xfId="1559"/>
    <cellStyle name="Millares 4" xfId="1560"/>
    <cellStyle name="Millares 4 2" xfId="1561"/>
    <cellStyle name="Millares 4 2 2" xfId="1562"/>
    <cellStyle name="Millares 4 2 2 2" xfId="5059"/>
    <cellStyle name="Millares 4 2 3" xfId="5058"/>
    <cellStyle name="Millares 4 3" xfId="1563"/>
    <cellStyle name="Millares 4 3 2" xfId="5060"/>
    <cellStyle name="Millares 4 4" xfId="5057"/>
    <cellStyle name="Millares 40" xfId="1564"/>
    <cellStyle name="Millares 40 2" xfId="5061"/>
    <cellStyle name="Millares 5" xfId="1565"/>
    <cellStyle name="Millares 5 2" xfId="1566"/>
    <cellStyle name="Millares 5 2 2" xfId="5063"/>
    <cellStyle name="Millares 5 3" xfId="5062"/>
    <cellStyle name="Millares 6" xfId="1567"/>
    <cellStyle name="Millares 6 2" xfId="1568"/>
    <cellStyle name="Millares 6 2 2" xfId="1569"/>
    <cellStyle name="Millares 6 2 2 2" xfId="5066"/>
    <cellStyle name="Millares 6 2 3" xfId="5065"/>
    <cellStyle name="Millares 6 3" xfId="1570"/>
    <cellStyle name="Millares 6 3 2" xfId="1571"/>
    <cellStyle name="Millares 6 3 2 2" xfId="5068"/>
    <cellStyle name="Millares 6 3 3" xfId="5067"/>
    <cellStyle name="Millares 6 4" xfId="1572"/>
    <cellStyle name="Millares 6 4 2" xfId="1573"/>
    <cellStyle name="Millares 6 4 2 2" xfId="1574"/>
    <cellStyle name="Millares 6 4 2 2 2" xfId="5071"/>
    <cellStyle name="Millares 6 4 2 3" xfId="5070"/>
    <cellStyle name="Millares 6 4 3" xfId="1575"/>
    <cellStyle name="Millares 6 4 3 2" xfId="5072"/>
    <cellStyle name="Millares 6 4 4" xfId="5069"/>
    <cellStyle name="Millares 6 5" xfId="1576"/>
    <cellStyle name="Millares 6 5 2" xfId="5073"/>
    <cellStyle name="Millares 6 6" xfId="5064"/>
    <cellStyle name="Millares 7" xfId="1577"/>
    <cellStyle name="Millares 7 2" xfId="1578"/>
    <cellStyle name="Millares 7 2 2" xfId="1579"/>
    <cellStyle name="Millares 7 2 2 2" xfId="5076"/>
    <cellStyle name="Millares 7 2 3" xfId="5075"/>
    <cellStyle name="Millares 7 3" xfId="1580"/>
    <cellStyle name="Millares 7 3 2" xfId="1581"/>
    <cellStyle name="Millares 7 3 2 2" xfId="5078"/>
    <cellStyle name="Millares 7 3 3" xfId="5077"/>
    <cellStyle name="Millares 7 4" xfId="1582"/>
    <cellStyle name="Millares 7 4 2" xfId="1583"/>
    <cellStyle name="Millares 7 4 2 2" xfId="1584"/>
    <cellStyle name="Millares 7 4 2 2 2" xfId="5081"/>
    <cellStyle name="Millares 7 4 2 3" xfId="5080"/>
    <cellStyle name="Millares 7 4 3" xfId="1585"/>
    <cellStyle name="Millares 7 4 3 2" xfId="5082"/>
    <cellStyle name="Millares 7 4 4" xfId="5079"/>
    <cellStyle name="Millares 7 5" xfId="1586"/>
    <cellStyle name="Millares 7 5 2" xfId="5083"/>
    <cellStyle name="Millares 7 6" xfId="5074"/>
    <cellStyle name="Millares 8" xfId="1587"/>
    <cellStyle name="Millares 8 2" xfId="1588"/>
    <cellStyle name="Millares 8 2 2" xfId="1589"/>
    <cellStyle name="Millares 8 2 2 2" xfId="5086"/>
    <cellStyle name="Millares 8 2 3" xfId="5085"/>
    <cellStyle name="Millares 8 3" xfId="1590"/>
    <cellStyle name="Millares 8 3 2" xfId="1591"/>
    <cellStyle name="Millares 8 3 2 2" xfId="5088"/>
    <cellStyle name="Millares 8 3 3" xfId="5087"/>
    <cellStyle name="Millares 8 4" xfId="1592"/>
    <cellStyle name="Millares 8 4 2" xfId="1593"/>
    <cellStyle name="Millares 8 4 2 2" xfId="1594"/>
    <cellStyle name="Millares 8 4 2 2 2" xfId="5091"/>
    <cellStyle name="Millares 8 4 2 3" xfId="5090"/>
    <cellStyle name="Millares 8 4 3" xfId="1595"/>
    <cellStyle name="Millares 8 4 3 2" xfId="5092"/>
    <cellStyle name="Millares 8 4 4" xfId="5089"/>
    <cellStyle name="Millares 8 5" xfId="1596"/>
    <cellStyle name="Millares 8 5 2" xfId="5093"/>
    <cellStyle name="Millares 8 6" xfId="5084"/>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4"/>
    <cellStyle name="Moneda 11" xfId="1604"/>
    <cellStyle name="Moneda 11 2" xfId="1605"/>
    <cellStyle name="Moneda 11 2 2" xfId="5096"/>
    <cellStyle name="Moneda 11 3" xfId="1606"/>
    <cellStyle name="Moneda 11 3 2" xfId="1607"/>
    <cellStyle name="Moneda 11 3 2 2" xfId="3849"/>
    <cellStyle name="Moneda 11 3 3" xfId="3848"/>
    <cellStyle name="Moneda 11 4" xfId="1608"/>
    <cellStyle name="Moneda 11 4 2" xfId="5097"/>
    <cellStyle name="Moneda 11 5" xfId="5095"/>
    <cellStyle name="Moneda 12" xfId="1609"/>
    <cellStyle name="Moneda 12 2" xfId="5098"/>
    <cellStyle name="Moneda 13" xfId="1610"/>
    <cellStyle name="Moneda 13 2" xfId="5099"/>
    <cellStyle name="Moneda 14" xfId="1611"/>
    <cellStyle name="Moneda 14 2" xfId="5100"/>
    <cellStyle name="Moneda 15" xfId="1612"/>
    <cellStyle name="Moneda 15 2" xfId="1613"/>
    <cellStyle name="Moneda 15 2 2" xfId="5102"/>
    <cellStyle name="Moneda 15 3" xfId="5101"/>
    <cellStyle name="Moneda 16" xfId="1614"/>
    <cellStyle name="Moneda 16 2" xfId="5103"/>
    <cellStyle name="Moneda 17" xfId="1615"/>
    <cellStyle name="Moneda 17 2" xfId="1616"/>
    <cellStyle name="Moneda 17 2 2" xfId="5105"/>
    <cellStyle name="Moneda 17 3" xfId="1617"/>
    <cellStyle name="Moneda 17 3 2" xfId="1618"/>
    <cellStyle name="Moneda 17 3 2 2" xfId="5107"/>
    <cellStyle name="Moneda 17 3 3" xfId="5106"/>
    <cellStyle name="Moneda 17 4" xfId="1619"/>
    <cellStyle name="Moneda 17 4 2" xfId="5108"/>
    <cellStyle name="Moneda 17 5" xfId="5104"/>
    <cellStyle name="Moneda 18" xfId="1620"/>
    <cellStyle name="Moneda 18 2" xfId="1621"/>
    <cellStyle name="Moneda 18 2 2" xfId="3850"/>
    <cellStyle name="Moneda 18 3" xfId="1622"/>
    <cellStyle name="Moneda 18 3 2" xfId="5110"/>
    <cellStyle name="Moneda 18 4" xfId="5109"/>
    <cellStyle name="Moneda 19" xfId="1623"/>
    <cellStyle name="Moneda 19 2" xfId="5111"/>
    <cellStyle name="Moneda 2" xfId="1624"/>
    <cellStyle name="Moneda 2 10" xfId="1625"/>
    <cellStyle name="Moneda 2 10 2" xfId="1626"/>
    <cellStyle name="Moneda 2 11" xfId="1627"/>
    <cellStyle name="Moneda 2 11 2" xfId="1628"/>
    <cellStyle name="Moneda 2 11 2 2" xfId="5113"/>
    <cellStyle name="Moneda 2 11 3" xfId="5112"/>
    <cellStyle name="Moneda 2 12" xfId="1629"/>
    <cellStyle name="Moneda 2 12 2" xfId="5114"/>
    <cellStyle name="Moneda 2 13" xfId="1630"/>
    <cellStyle name="Moneda 2 13 2" xfId="5115"/>
    <cellStyle name="Moneda 2 14" xfId="1631"/>
    <cellStyle name="Moneda 2 14 2" xfId="5116"/>
    <cellStyle name="Moneda 2 15" xfId="1632"/>
    <cellStyle name="Moneda 2 15 2" xfId="5117"/>
    <cellStyle name="Moneda 2 16" xfId="1633"/>
    <cellStyle name="Moneda 2 16 2" xfId="1634"/>
    <cellStyle name="Moneda 2 16 2 2" xfId="5119"/>
    <cellStyle name="Moneda 2 16 3" xfId="5118"/>
    <cellStyle name="Moneda 2 17" xfId="1635"/>
    <cellStyle name="Moneda 2 17 2" xfId="1636"/>
    <cellStyle name="Moneda 2 17 2 2" xfId="5121"/>
    <cellStyle name="Moneda 2 17 3" xfId="1637"/>
    <cellStyle name="Moneda 2 17 3 2" xfId="1638"/>
    <cellStyle name="Moneda 2 17 3 2 2" xfId="5123"/>
    <cellStyle name="Moneda 2 17 3 3" xfId="5122"/>
    <cellStyle name="Moneda 2 17 4" xfId="1639"/>
    <cellStyle name="Moneda 2 17 4 2" xfId="5124"/>
    <cellStyle name="Moneda 2 17 5" xfId="5120"/>
    <cellStyle name="Moneda 2 18" xfId="1640"/>
    <cellStyle name="Moneda 2 18 2" xfId="5125"/>
    <cellStyle name="Moneda 2 19" xfId="1641"/>
    <cellStyle name="Moneda 2 19 2" xfId="3851"/>
    <cellStyle name="Moneda 2 19 2 2" xfId="5890"/>
    <cellStyle name="Moneda 2 2" xfId="1642"/>
    <cellStyle name="Moneda 2 2 2" xfId="1643"/>
    <cellStyle name="Moneda 2 2 2 2" xfId="1644"/>
    <cellStyle name="Moneda 2 2 2 2 2" xfId="5128"/>
    <cellStyle name="Moneda 2 2 2 3" xfId="5127"/>
    <cellStyle name="Moneda 2 2 3" xfId="1645"/>
    <cellStyle name="Moneda 2 2 3 2" xfId="5129"/>
    <cellStyle name="Moneda 2 2 4" xfId="5126"/>
    <cellStyle name="Moneda 2 3" xfId="1646"/>
    <cellStyle name="Moneda 2 3 2" xfId="1647"/>
    <cellStyle name="Moneda 2 3 2 2" xfId="5131"/>
    <cellStyle name="Moneda 2 3 3" xfId="5130"/>
    <cellStyle name="Moneda 2 4" xfId="1648"/>
    <cellStyle name="Moneda 2 4 2" xfId="1649"/>
    <cellStyle name="Moneda 2 4 2 2" xfId="1650"/>
    <cellStyle name="Moneda 2 4 2 2 2" xfId="5134"/>
    <cellStyle name="Moneda 2 4 2 3" xfId="5133"/>
    <cellStyle name="Moneda 2 4 3" xfId="1651"/>
    <cellStyle name="Moneda 2 4 3 2" xfId="5135"/>
    <cellStyle name="Moneda 2 4 4" xfId="5132"/>
    <cellStyle name="Moneda 2 5" xfId="1652"/>
    <cellStyle name="Moneda 2 5 2" xfId="1653"/>
    <cellStyle name="Moneda 2 5 2 2" xfId="1654"/>
    <cellStyle name="Moneda 2 5 2 2 2" xfId="5138"/>
    <cellStyle name="Moneda 2 5 2 3" xfId="5137"/>
    <cellStyle name="Moneda 2 5 3" xfId="1655"/>
    <cellStyle name="Moneda 2 5 3 2" xfId="1656"/>
    <cellStyle name="Moneda 2 5 3 2 2" xfId="5140"/>
    <cellStyle name="Moneda 2 5 3 3" xfId="5139"/>
    <cellStyle name="Moneda 2 5 4" xfId="1657"/>
    <cellStyle name="Moneda 2 5 4 2" xfId="5141"/>
    <cellStyle name="Moneda 2 5 5" xfId="5136"/>
    <cellStyle name="Moneda 2 6" xfId="1658"/>
    <cellStyle name="Moneda 2 6 2" xfId="1659"/>
    <cellStyle name="Moneda 2 6 2 2" xfId="5143"/>
    <cellStyle name="Moneda 2 6 3" xfId="5142"/>
    <cellStyle name="Moneda 2 7" xfId="1660"/>
    <cellStyle name="Moneda 2 7 2" xfId="1661"/>
    <cellStyle name="Moneda 2 7 2 2" xfId="1662"/>
    <cellStyle name="Moneda 2 7 3" xfId="1663"/>
    <cellStyle name="Moneda 2 8" xfId="1664"/>
    <cellStyle name="Moneda 2 8 2" xfId="1665"/>
    <cellStyle name="Moneda 2 8 2 2" xfId="5145"/>
    <cellStyle name="Moneda 2 8 3" xfId="5144"/>
    <cellStyle name="Moneda 2 9" xfId="1666"/>
    <cellStyle name="Moneda 2 9 2" xfId="5146"/>
    <cellStyle name="Moneda 2_Hoja1" xfId="1667"/>
    <cellStyle name="Moneda 20" xfId="1668"/>
    <cellStyle name="Moneda 20 2" xfId="5147"/>
    <cellStyle name="Moneda 21" xfId="1669"/>
    <cellStyle name="Moneda 21 2" xfId="3852"/>
    <cellStyle name="Moneda 21 2 2" xfId="5891"/>
    <cellStyle name="Moneda 22" xfId="1670"/>
    <cellStyle name="Moneda 22 2" xfId="5148"/>
    <cellStyle name="Moneda 23" xfId="1671"/>
    <cellStyle name="Moneda 24" xfId="1672"/>
    <cellStyle name="Moneda 24 2" xfId="5149"/>
    <cellStyle name="Moneda 3" xfId="1673"/>
    <cellStyle name="Moneda 3 2" xfId="1674"/>
    <cellStyle name="Moneda 3 2 2" xfId="5151"/>
    <cellStyle name="Moneda 3 3" xfId="1675"/>
    <cellStyle name="Moneda 3 3 2" xfId="5152"/>
    <cellStyle name="Moneda 3 4" xfId="1676"/>
    <cellStyle name="Moneda 3 5" xfId="5150"/>
    <cellStyle name="Moneda 4" xfId="1677"/>
    <cellStyle name="Moneda 4 2" xfId="1678"/>
    <cellStyle name="Moneda 4 2 2" xfId="1679"/>
    <cellStyle name="Moneda 4 2 2 2" xfId="5155"/>
    <cellStyle name="Moneda 4 2 3" xfId="5154"/>
    <cellStyle name="Moneda 4 3" xfId="1680"/>
    <cellStyle name="Moneda 4 3 2" xfId="1681"/>
    <cellStyle name="Moneda 4 3 2 2" xfId="5157"/>
    <cellStyle name="Moneda 4 3 3" xfId="5156"/>
    <cellStyle name="Moneda 4 4" xfId="1682"/>
    <cellStyle name="Moneda 4 4 2" xfId="1683"/>
    <cellStyle name="Moneda 4 4 2 2" xfId="1684"/>
    <cellStyle name="Moneda 4 4 2 2 2" xfId="5160"/>
    <cellStyle name="Moneda 4 4 2 3" xfId="5159"/>
    <cellStyle name="Moneda 4 4 3" xfId="1685"/>
    <cellStyle name="Moneda 4 4 3 2" xfId="5161"/>
    <cellStyle name="Moneda 4 4 4" xfId="5158"/>
    <cellStyle name="Moneda 4 5" xfId="1686"/>
    <cellStyle name="Moneda 4 5 2" xfId="5162"/>
    <cellStyle name="Moneda 4 6" xfId="5153"/>
    <cellStyle name="Moneda 5" xfId="1687"/>
    <cellStyle name="Moneda 5 10" xfId="1688"/>
    <cellStyle name="Moneda 5 10 2" xfId="5163"/>
    <cellStyle name="Moneda 5 2" xfId="1689"/>
    <cellStyle name="Moneda 5 2 2" xfId="1690"/>
    <cellStyle name="Moneda 5 2 2 2" xfId="5165"/>
    <cellStyle name="Moneda 5 2 3" xfId="5164"/>
    <cellStyle name="Moneda 5 3" xfId="1691"/>
    <cellStyle name="Moneda 5 3 2" xfId="1692"/>
    <cellStyle name="Moneda 5 3 2 2" xfId="5167"/>
    <cellStyle name="Moneda 5 3 3" xfId="5166"/>
    <cellStyle name="Moneda 5 4" xfId="1693"/>
    <cellStyle name="Moneda 5 4 2" xfId="5168"/>
    <cellStyle name="Moneda 5 5" xfId="1694"/>
    <cellStyle name="Moneda 5 5 2" xfId="5169"/>
    <cellStyle name="Moneda 5 6" xfId="1695"/>
    <cellStyle name="Moneda 5 6 2" xfId="5170"/>
    <cellStyle name="Moneda 5 7" xfId="1696"/>
    <cellStyle name="Moneda 5 7 2" xfId="1697"/>
    <cellStyle name="Moneda 5 7 2 2" xfId="5172"/>
    <cellStyle name="Moneda 5 7 3" xfId="5171"/>
    <cellStyle name="Moneda 5 8" xfId="1698"/>
    <cellStyle name="Moneda 5 8 2" xfId="1699"/>
    <cellStyle name="Moneda 5 8 2 2" xfId="5174"/>
    <cellStyle name="Moneda 5 8 3" xfId="1700"/>
    <cellStyle name="Moneda 5 8 3 2" xfId="1701"/>
    <cellStyle name="Moneda 5 8 3 2 2" xfId="5176"/>
    <cellStyle name="Moneda 5 8 3 3" xfId="5175"/>
    <cellStyle name="Moneda 5 8 4" xfId="1702"/>
    <cellStyle name="Moneda 5 8 4 2" xfId="5177"/>
    <cellStyle name="Moneda 5 8 5" xfId="5173"/>
    <cellStyle name="Moneda 5 9" xfId="1703"/>
    <cellStyle name="Moneda 5 9 2" xfId="5178"/>
    <cellStyle name="Moneda 6" xfId="1704"/>
    <cellStyle name="Moneda 6 2" xfId="1705"/>
    <cellStyle name="Moneda 6 2 2" xfId="1706"/>
    <cellStyle name="Moneda 6 2 2 2" xfId="5181"/>
    <cellStyle name="Moneda 6 2 3" xfId="5180"/>
    <cellStyle name="Moneda 6 3" xfId="1707"/>
    <cellStyle name="Moneda 6 3 2" xfId="1708"/>
    <cellStyle name="Moneda 6 3 2 2" xfId="5183"/>
    <cellStyle name="Moneda 6 3 3" xfId="5182"/>
    <cellStyle name="Moneda 6 4" xfId="1709"/>
    <cellStyle name="Moneda 6 4 2" xfId="5184"/>
    <cellStyle name="Moneda 6 5" xfId="5179"/>
    <cellStyle name="Moneda 7" xfId="1710"/>
    <cellStyle name="Moneda 7 10" xfId="1711"/>
    <cellStyle name="Moneda 7 10 2" xfId="5185"/>
    <cellStyle name="Moneda 7 2" xfId="1712"/>
    <cellStyle name="Moneda 7 2 2" xfId="1713"/>
    <cellStyle name="Moneda 7 2 2 2" xfId="5187"/>
    <cellStyle name="Moneda 7 2 3" xfId="5186"/>
    <cellStyle name="Moneda 7 3" xfId="1714"/>
    <cellStyle name="Moneda 7 3 2" xfId="1715"/>
    <cellStyle name="Moneda 7 3 2 2" xfId="5189"/>
    <cellStyle name="Moneda 7 3 3" xfId="5188"/>
    <cellStyle name="Moneda 7 4" xfId="1716"/>
    <cellStyle name="Moneda 7 4 2" xfId="5190"/>
    <cellStyle name="Moneda 7 5" xfId="1717"/>
    <cellStyle name="Moneda 7 5 2" xfId="5191"/>
    <cellStyle name="Moneda 7 6" xfId="1718"/>
    <cellStyle name="Moneda 7 6 2" xfId="5192"/>
    <cellStyle name="Moneda 7 7" xfId="1719"/>
    <cellStyle name="Moneda 7 7 2" xfId="1720"/>
    <cellStyle name="Moneda 7 7 2 2" xfId="5194"/>
    <cellStyle name="Moneda 7 7 3" xfId="5193"/>
    <cellStyle name="Moneda 7 8" xfId="1721"/>
    <cellStyle name="Moneda 7 8 2" xfId="1722"/>
    <cellStyle name="Moneda 7 8 2 2" xfId="5196"/>
    <cellStyle name="Moneda 7 8 3" xfId="1723"/>
    <cellStyle name="Moneda 7 8 3 2" xfId="1724"/>
    <cellStyle name="Moneda 7 8 3 2 2" xfId="5198"/>
    <cellStyle name="Moneda 7 8 3 3" xfId="5197"/>
    <cellStyle name="Moneda 7 8 4" xfId="1725"/>
    <cellStyle name="Moneda 7 8 4 2" xfId="5199"/>
    <cellStyle name="Moneda 7 8 5" xfId="5195"/>
    <cellStyle name="Moneda 7 9" xfId="1726"/>
    <cellStyle name="Moneda 7 9 2" xfId="5200"/>
    <cellStyle name="Moneda 8" xfId="1727"/>
    <cellStyle name="Moneda 8 2" xfId="1728"/>
    <cellStyle name="Moneda 8 2 2" xfId="5202"/>
    <cellStyle name="Moneda 8 3" xfId="5201"/>
    <cellStyle name="Moneda 9" xfId="1729"/>
    <cellStyle name="Moneda 9 2" xfId="1730"/>
    <cellStyle name="Moneda 9 2 2" xfId="5204"/>
    <cellStyle name="Moneda 9 3" xfId="5203"/>
    <cellStyle name="Neutral" xfId="1731" builtinId="28" customBuiltin="1"/>
    <cellStyle name="Neutral 10" xfId="1732"/>
    <cellStyle name="Neutral 10 2" xfId="3854"/>
    <cellStyle name="Neutral 11" xfId="1733"/>
    <cellStyle name="Neutral 11 2" xfId="3855"/>
    <cellStyle name="Neutral 12" xfId="3853"/>
    <cellStyle name="Neutral 2" xfId="1734"/>
    <cellStyle name="Neutral 2 2" xfId="1735"/>
    <cellStyle name="Neutral 2 2 2" xfId="3857"/>
    <cellStyle name="Neutral 2 3" xfId="1736"/>
    <cellStyle name="Neutral 2 3 10" xfId="3858"/>
    <cellStyle name="Neutral 2 3 2" xfId="1737"/>
    <cellStyle name="Neutral 2 3 3" xfId="1738"/>
    <cellStyle name="Neutral 2 3 4" xfId="1739"/>
    <cellStyle name="Neutral 2 3 5" xfId="1740"/>
    <cellStyle name="Neutral 2 3 5 2" xfId="1741"/>
    <cellStyle name="Neutral 2 3 5 2 2" xfId="3860"/>
    <cellStyle name="Neutral 2 3 5 2 3" xfId="5205"/>
    <cellStyle name="Neutral 2 3 5 3" xfId="1742"/>
    <cellStyle name="Neutral 2 3 5 4" xfId="1743"/>
    <cellStyle name="Neutral 2 3 5 4 2" xfId="3861"/>
    <cellStyle name="Neutral 2 3 5 4 3" xfId="5206"/>
    <cellStyle name="Neutral 2 3 5 5" xfId="1744"/>
    <cellStyle name="Neutral 2 3 5 5 2" xfId="3862"/>
    <cellStyle name="Neutral 2 3 5 6" xfId="3859"/>
    <cellStyle name="Neutral 2 3 5_INST $" xfId="1745"/>
    <cellStyle name="Neutral 2 3 6" xfId="1746"/>
    <cellStyle name="Neutral 2 3 6 2" xfId="1747"/>
    <cellStyle name="Neutral 2 3 6 2 2" xfId="3864"/>
    <cellStyle name="Neutral 2 3 6 2 3" xfId="5207"/>
    <cellStyle name="Neutral 2 3 6 3" xfId="1748"/>
    <cellStyle name="Neutral 2 3 6 4" xfId="1749"/>
    <cellStyle name="Neutral 2 3 6 4 2" xfId="3865"/>
    <cellStyle name="Neutral 2 3 6 4 3" xfId="5208"/>
    <cellStyle name="Neutral 2 3 6 5" xfId="1750"/>
    <cellStyle name="Neutral 2 3 6 5 2" xfId="3866"/>
    <cellStyle name="Neutral 2 3 6 6" xfId="3863"/>
    <cellStyle name="Neutral 2 3 6_INST $" xfId="1751"/>
    <cellStyle name="Neutral 2 3 7" xfId="1752"/>
    <cellStyle name="Neutral 2 3 7 2" xfId="3867"/>
    <cellStyle name="Neutral 2 3 7 3" xfId="5209"/>
    <cellStyle name="Neutral 2 3 8" xfId="1753"/>
    <cellStyle name="Neutral 2 3 8 2" xfId="3868"/>
    <cellStyle name="Neutral 2 3 8 3" xfId="5210"/>
    <cellStyle name="Neutral 2 3 9" xfId="1754"/>
    <cellStyle name="Neutral 2 3 9 2" xfId="3869"/>
    <cellStyle name="Neutral 2 3_AVANCE PROTECCIÓN" xfId="1755"/>
    <cellStyle name="Neutral 2 4" xfId="3856"/>
    <cellStyle name="Neutral 2_Listado_web" xfId="1756"/>
    <cellStyle name="Neutral 3" xfId="1757"/>
    <cellStyle name="Neutral 3 2" xfId="3870"/>
    <cellStyle name="Neutral 4" xfId="1758"/>
    <cellStyle name="Neutral 4 2" xfId="3871"/>
    <cellStyle name="Neutral 5" xfId="1759"/>
    <cellStyle name="Neutral 5 2" xfId="3872"/>
    <cellStyle name="Neutral 6" xfId="1760"/>
    <cellStyle name="Neutral 6 2" xfId="3873"/>
    <cellStyle name="Neutral 7" xfId="1761"/>
    <cellStyle name="Neutral 7 2" xfId="3874"/>
    <cellStyle name="Neutral 8" xfId="1762"/>
    <cellStyle name="Neutral 8 2" xfId="3875"/>
    <cellStyle name="Neutral 9" xfId="1763"/>
    <cellStyle name="Neutral 9 2" xfId="3876"/>
    <cellStyle name="Normal" xfId="0" builtinId="0"/>
    <cellStyle name="Normal 10" xfId="1764"/>
    <cellStyle name="Normal 10 10" xfId="6250"/>
    <cellStyle name="Normal 10 2" xfId="1765"/>
    <cellStyle name="Normal 10 2 10" xfId="5853"/>
    <cellStyle name="Normal 10 2 2" xfId="1766"/>
    <cellStyle name="Normal 10 2 2 2" xfId="1767"/>
    <cellStyle name="Normal 10 2 2 2 2" xfId="3878"/>
    <cellStyle name="Normal 10 2 2 2 2 2" xfId="5894"/>
    <cellStyle name="Normal 10 2 2 2 2 3" xfId="6320"/>
    <cellStyle name="Normal 10 2 2 3" xfId="1768"/>
    <cellStyle name="Normal 10 2 2 4" xfId="3877"/>
    <cellStyle name="Normal 10 2 2 4 2" xfId="5893"/>
    <cellStyle name="Normal 10 2 2 4 3" xfId="6319"/>
    <cellStyle name="Normal 10 2 2_INST $" xfId="1769"/>
    <cellStyle name="Normal 10 2 3" xfId="5212"/>
    <cellStyle name="Normal 10 2 4" xfId="5886"/>
    <cellStyle name="Normal 10 2 5" xfId="5883"/>
    <cellStyle name="Normal 10 2 6" xfId="6249"/>
    <cellStyle name="Normal 10 2 7" xfId="6251"/>
    <cellStyle name="Normal 10 2 8" xfId="6245"/>
    <cellStyle name="Normal 10 2 9" xfId="6253"/>
    <cellStyle name="Normal 10 3" xfId="1770"/>
    <cellStyle name="Normal 10 3 2" xfId="5213"/>
    <cellStyle name="Normal 10 4" xfId="5211"/>
    <cellStyle name="Normal 10 5" xfId="4905"/>
    <cellStyle name="Normal 10 6" xfId="4861"/>
    <cellStyle name="Normal 10 7" xfId="5885"/>
    <cellStyle name="Normal 10 8" xfId="5658"/>
    <cellStyle name="Normal 10 9" xfId="5022"/>
    <cellStyle name="Normal 100" xfId="1771"/>
    <cellStyle name="Normal 100 2" xfId="1772"/>
    <cellStyle name="Normal 100 2 2" xfId="3880"/>
    <cellStyle name="Normal 100 2 2 2" xfId="5896"/>
    <cellStyle name="Normal 100 2 2 3" xfId="6322"/>
    <cellStyle name="Normal 100 2 3" xfId="5214"/>
    <cellStyle name="Normal 100 3" xfId="1773"/>
    <cellStyle name="Normal 100 3 2" xfId="3881"/>
    <cellStyle name="Normal 100 4" xfId="1774"/>
    <cellStyle name="Normal 100 4 2" xfId="3882"/>
    <cellStyle name="Normal 100 4 2 2" xfId="5897"/>
    <cellStyle name="Normal 100 4 2 3" xfId="6323"/>
    <cellStyle name="Normal 100 4 3" xfId="5215"/>
    <cellStyle name="Normal 100 5" xfId="1775"/>
    <cellStyle name="Normal 100 5 2" xfId="3883"/>
    <cellStyle name="Normal 100 5 2 2" xfId="5898"/>
    <cellStyle name="Normal 100 5 2 3" xfId="6324"/>
    <cellStyle name="Normal 100 6" xfId="3879"/>
    <cellStyle name="Normal 100 6 2" xfId="5895"/>
    <cellStyle name="Normal 100 6 3" xfId="6321"/>
    <cellStyle name="Normal 100_INST $" xfId="1776"/>
    <cellStyle name="Normal 101" xfId="1777"/>
    <cellStyle name="Normal 101 2" xfId="1778"/>
    <cellStyle name="Normal 101 2 2" xfId="5217"/>
    <cellStyle name="Normal 101 3" xfId="5216"/>
    <cellStyle name="Normal 101_INST $" xfId="1779"/>
    <cellStyle name="Normal 102" xfId="1780"/>
    <cellStyle name="Normal 102 2" xfId="5218"/>
    <cellStyle name="Normal 103" xfId="1781"/>
    <cellStyle name="Normal 103 2" xfId="5219"/>
    <cellStyle name="Normal 104" xfId="1782"/>
    <cellStyle name="Normal 104 2" xfId="1783"/>
    <cellStyle name="Normal 104 2 2" xfId="3884"/>
    <cellStyle name="Normal 104 3" xfId="5220"/>
    <cellStyle name="Normal 105" xfId="1784"/>
    <cellStyle name="Normal 105 2" xfId="3885"/>
    <cellStyle name="Normal 105 2 2" xfId="5899"/>
    <cellStyle name="Normal 106" xfId="1785"/>
    <cellStyle name="Normal 106 2" xfId="3886"/>
    <cellStyle name="Normal 106 2 2" xfId="5900"/>
    <cellStyle name="Normal 106 3" xfId="5221"/>
    <cellStyle name="Normal 107" xfId="1786"/>
    <cellStyle name="Normal 107 2" xfId="3887"/>
    <cellStyle name="Normal 107 2 2" xfId="5901"/>
    <cellStyle name="Normal 107 3" xfId="5222"/>
    <cellStyle name="Normal 108" xfId="1787"/>
    <cellStyle name="Normal 108 2" xfId="5223"/>
    <cellStyle name="Normal 109" xfId="1788"/>
    <cellStyle name="Normal 109 2" xfId="5224"/>
    <cellStyle name="Normal 11" xfId="1789"/>
    <cellStyle name="Normal 11 2" xfId="1790"/>
    <cellStyle name="Normal 11 2 10" xfId="1791"/>
    <cellStyle name="Normal 11 2 10 2" xfId="1792"/>
    <cellStyle name="Normal 11 2 10 2 2" xfId="5226"/>
    <cellStyle name="Normal 11 2 10 3" xfId="5225"/>
    <cellStyle name="Normal 11 2 10_AVANCE TOTAL" xfId="1793"/>
    <cellStyle name="Normal 11 2 11" xfId="1794"/>
    <cellStyle name="Normal 11 2 11 2" xfId="5227"/>
    <cellStyle name="Normal 11 2 12" xfId="1795"/>
    <cellStyle name="Normal 11 2 12 2" xfId="5228"/>
    <cellStyle name="Normal 11 2 13" xfId="1796"/>
    <cellStyle name="Normal 11 2 13 2" xfId="5229"/>
    <cellStyle name="Normal 11 2 14" xfId="1797"/>
    <cellStyle name="Normal 11 2 14 2" xfId="1798"/>
    <cellStyle name="Normal 11 2 14 2 2" xfId="5231"/>
    <cellStyle name="Normal 11 2 14 3" xfId="5230"/>
    <cellStyle name="Normal 11 2 14_AVANCE TOTAL" xfId="1799"/>
    <cellStyle name="Normal 11 2 15" xfId="1800"/>
    <cellStyle name="Normal 11 2 15 2" xfId="1801"/>
    <cellStyle name="Normal 11 2 15 2 2" xfId="5233"/>
    <cellStyle name="Normal 11 2 15 3" xfId="1802"/>
    <cellStyle name="Normal 11 2 15 3 2" xfId="1803"/>
    <cellStyle name="Normal 11 2 15 3 2 2" xfId="5235"/>
    <cellStyle name="Normal 11 2 15 3 3" xfId="5234"/>
    <cellStyle name="Normal 11 2 15 3_INST $" xfId="1804"/>
    <cellStyle name="Normal 11 2 15 4" xfId="1805"/>
    <cellStyle name="Normal 11 2 15 4 2" xfId="5236"/>
    <cellStyle name="Normal 11 2 15 5" xfId="5232"/>
    <cellStyle name="Normal 11 2 15_INST $" xfId="1806"/>
    <cellStyle name="Normal 11 2 16" xfId="1807"/>
    <cellStyle name="Normal 11 2 16 2" xfId="1808"/>
    <cellStyle name="Normal 11 2 16 2 2" xfId="5238"/>
    <cellStyle name="Normal 11 2 16 3" xfId="5237"/>
    <cellStyle name="Normal 11 2 16_INST $" xfId="1809"/>
    <cellStyle name="Normal 11 2 17" xfId="1810"/>
    <cellStyle name="Normal 11 2 17 2" xfId="5239"/>
    <cellStyle name="Normal 11 2 18" xfId="1811"/>
    <cellStyle name="Normal 11 2 18 2" xfId="5240"/>
    <cellStyle name="Normal 11 2 19" xfId="1812"/>
    <cellStyle name="Normal 11 2 19 2" xfId="5241"/>
    <cellStyle name="Normal 11 2 2" xfId="1813"/>
    <cellStyle name="Normal 11 2 2 2" xfId="1814"/>
    <cellStyle name="Normal 11 2 2 2 2" xfId="5243"/>
    <cellStyle name="Normal 11 2 2 3" xfId="1815"/>
    <cellStyle name="Normal 11 2 2 3 2" xfId="3888"/>
    <cellStyle name="Normal 11 2 2 3 2 2" xfId="5902"/>
    <cellStyle name="Normal 11 2 2 3 2 3" xfId="6325"/>
    <cellStyle name="Normal 11 2 2 3 3" xfId="5244"/>
    <cellStyle name="Normal 11 2 2 4" xfId="1816"/>
    <cellStyle name="Normal 11 2 2 4 2" xfId="5245"/>
    <cellStyle name="Normal 11 2 2 5" xfId="1817"/>
    <cellStyle name="Normal 11 2 2 5 2" xfId="5246"/>
    <cellStyle name="Normal 11 2 2 6" xfId="1818"/>
    <cellStyle name="Normal 11 2 2 7" xfId="5242"/>
    <cellStyle name="Normal 11 2 3" xfId="1819"/>
    <cellStyle name="Normal 11 2 3 2" xfId="1820"/>
    <cellStyle name="Normal 11 2 3 2 2" xfId="1821"/>
    <cellStyle name="Normal 11 2 3 2 2 2" xfId="5249"/>
    <cellStyle name="Normal 11 2 3 2 3" xfId="5248"/>
    <cellStyle name="Normal 11 2 3 3" xfId="1822"/>
    <cellStyle name="Normal 11 2 3 3 2" xfId="5250"/>
    <cellStyle name="Normal 11 2 3 4" xfId="5247"/>
    <cellStyle name="Normal 11 2 3_AVANCE PROTECCIÓN" xfId="1823"/>
    <cellStyle name="Normal 11 2 4" xfId="1824"/>
    <cellStyle name="Normal 11 2 4 2" xfId="1825"/>
    <cellStyle name="Normal 11 2 4 2 2" xfId="1826"/>
    <cellStyle name="Normal 11 2 4 2 2 2" xfId="5253"/>
    <cellStyle name="Normal 11 2 4 2 3" xfId="5252"/>
    <cellStyle name="Normal 11 2 4 3" xfId="1827"/>
    <cellStyle name="Normal 11 2 4 3 2" xfId="1828"/>
    <cellStyle name="Normal 11 2 4 3 2 2" xfId="5255"/>
    <cellStyle name="Normal 11 2 4 3 3" xfId="5254"/>
    <cellStyle name="Normal 11 2 4 4" xfId="1829"/>
    <cellStyle name="Normal 11 2 4 4 2" xfId="5256"/>
    <cellStyle name="Normal 11 2 4 5" xfId="5251"/>
    <cellStyle name="Normal 11 2 4_AVANCE TOTAL" xfId="1830"/>
    <cellStyle name="Normal 11 2 5" xfId="1831"/>
    <cellStyle name="Normal 11 2 5 2" xfId="1832"/>
    <cellStyle name="Normal 11 2 5 2 2" xfId="5258"/>
    <cellStyle name="Normal 11 2 5 3" xfId="5257"/>
    <cellStyle name="Normal 11 2 6" xfId="1833"/>
    <cellStyle name="Normal 11 2 6 2" xfId="1834"/>
    <cellStyle name="Normal 11 2 6 2 2" xfId="5260"/>
    <cellStyle name="Normal 11 2 6 3" xfId="5259"/>
    <cellStyle name="Normal 11 2 7" xfId="1835"/>
    <cellStyle name="Normal 11 2 7 2" xfId="1836"/>
    <cellStyle name="Normal 11 2 7 2 2" xfId="5262"/>
    <cellStyle name="Normal 11 2 7 3" xfId="5261"/>
    <cellStyle name="Normal 11 2 8" xfId="1837"/>
    <cellStyle name="Normal 11 2 8 2" xfId="1838"/>
    <cellStyle name="Normal 11 2 8 2 2" xfId="5264"/>
    <cellStyle name="Normal 11 2 8 3" xfId="5263"/>
    <cellStyle name="Normal 11 2 9" xfId="1839"/>
    <cellStyle name="Normal 11 2 9 2" xfId="5265"/>
    <cellStyle name="Normal 11 2_AVANCE PROTECCIÓN" xfId="1840"/>
    <cellStyle name="Normal 11_cuadratura" xfId="1841"/>
    <cellStyle name="Normal 110" xfId="1842"/>
    <cellStyle name="Normal 110 2" xfId="5266"/>
    <cellStyle name="Normal 111" xfId="3152"/>
    <cellStyle name="Normal 116 2" xfId="6642"/>
    <cellStyle name="Normal 12" xfId="1843"/>
    <cellStyle name="Normal 12 10" xfId="1844"/>
    <cellStyle name="Normal 12 2" xfId="1845"/>
    <cellStyle name="Normal 12 2 2" xfId="1846"/>
    <cellStyle name="Normal 12 2 2 2" xfId="5268"/>
    <cellStyle name="Normal 12 2 3" xfId="1847"/>
    <cellStyle name="Normal 12 2 3 2" xfId="3889"/>
    <cellStyle name="Normal 12 2 3 2 2" xfId="5903"/>
    <cellStyle name="Normal 12 2 3 2 3" xfId="6326"/>
    <cellStyle name="Normal 12 2 3 3" xfId="5269"/>
    <cellStyle name="Normal 12 2 4" xfId="1848"/>
    <cellStyle name="Normal 12 2 4 2" xfId="5270"/>
    <cellStyle name="Normal 12 2 5" xfId="1849"/>
    <cellStyle name="Normal 12 2 5 2" xfId="5271"/>
    <cellStyle name="Normal 12 2 6" xfId="1850"/>
    <cellStyle name="Normal 12 2 7" xfId="5267"/>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90"/>
    <cellStyle name="Normal 12 8" xfId="1870"/>
    <cellStyle name="Normal 12 8 2" xfId="3891"/>
    <cellStyle name="Normal 12 9" xfId="1871"/>
    <cellStyle name="Normal 12_AVANCE JUSTICIA JUVENIL" xfId="1872"/>
    <cellStyle name="Normal 13" xfId="1873"/>
    <cellStyle name="Normal 13 10" xfId="1874"/>
    <cellStyle name="Normal 13 10 2" xfId="5272"/>
    <cellStyle name="Normal 13 11" xfId="1875"/>
    <cellStyle name="Normal 13 11 2" xfId="3892"/>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3"/>
    <cellStyle name="Normal 13 2 4" xfId="1883"/>
    <cellStyle name="Normal 13 2 4 2" xfId="3894"/>
    <cellStyle name="Normal 13 2 4 2 2" xfId="5904"/>
    <cellStyle name="Normal 13 2 4 2 3" xfId="6327"/>
    <cellStyle name="Normal 13 2 4 3" xfId="5273"/>
    <cellStyle name="Normal 13 2 5" xfId="1884"/>
    <cellStyle name="Normal 13 2 6" xfId="1885"/>
    <cellStyle name="Normal 13 2_Hoja2" xfId="1886"/>
    <cellStyle name="Normal 13 3" xfId="1887"/>
    <cellStyle name="Normal 13 3 2" xfId="1888"/>
    <cellStyle name="Normal 13 3 2 2" xfId="5275"/>
    <cellStyle name="Normal 13 3 3" xfId="5274"/>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5"/>
    <cellStyle name="Normal 13 7" xfId="1896"/>
    <cellStyle name="Normal 13 7 2" xfId="5276"/>
    <cellStyle name="Normal 13 8" xfId="1897"/>
    <cellStyle name="Normal 13 8 2" xfId="5277"/>
    <cellStyle name="Normal 13 9" xfId="1898"/>
    <cellStyle name="Normal 13 9 2" xfId="5278"/>
    <cellStyle name="Normal 13_AVANCE TOTAL" xfId="1899"/>
    <cellStyle name="Normal 14" xfId="1900"/>
    <cellStyle name="Normal 14 2" xfId="1901"/>
    <cellStyle name="Normal 14 2 2" xfId="1902"/>
    <cellStyle name="Normal 14 2 2 2" xfId="5281"/>
    <cellStyle name="Normal 14 2 3" xfId="5280"/>
    <cellStyle name="Normal 14 3" xfId="1903"/>
    <cellStyle name="Normal 14 3 2" xfId="1904"/>
    <cellStyle name="Normal 14 3 2 2" xfId="5283"/>
    <cellStyle name="Normal 14 3 3" xfId="5282"/>
    <cellStyle name="Normal 14 4" xfId="1905"/>
    <cellStyle name="Normal 14 4 2" xfId="1906"/>
    <cellStyle name="Normal 14 4 2 2" xfId="1907"/>
    <cellStyle name="Normal 14 4 2 2 2" xfId="5286"/>
    <cellStyle name="Normal 14 4 2 3" xfId="5285"/>
    <cellStyle name="Normal 14 4 3" xfId="1908"/>
    <cellStyle name="Normal 14 4 3 2" xfId="5287"/>
    <cellStyle name="Normal 14 4 4" xfId="5284"/>
    <cellStyle name="Normal 14 4_AVANCE PROTECCIÓN" xfId="1909"/>
    <cellStyle name="Normal 14 5" xfId="1910"/>
    <cellStyle name="Normal 14 5 2" xfId="5288"/>
    <cellStyle name="Normal 14 6" xfId="5279"/>
    <cellStyle name="Normal 14_DET I REG" xfId="1911"/>
    <cellStyle name="Normal 15" xfId="1912"/>
    <cellStyle name="Normal 15 10" xfId="1913"/>
    <cellStyle name="Normal 15 10 2" xfId="5290"/>
    <cellStyle name="Normal 15 11" xfId="1914"/>
    <cellStyle name="Normal 15 11 2" xfId="5291"/>
    <cellStyle name="Normal 15 12" xfId="5289"/>
    <cellStyle name="Normal 15 2" xfId="1915"/>
    <cellStyle name="Normal 15 2 2" xfId="1916"/>
    <cellStyle name="Normal 15 2 2 2" xfId="5293"/>
    <cellStyle name="Normal 15 2 3" xfId="5292"/>
    <cellStyle name="Normal 15 3" xfId="1917"/>
    <cellStyle name="Normal 15 3 2" xfId="1918"/>
    <cellStyle name="Normal 15 3 2 2" xfId="5295"/>
    <cellStyle name="Normal 15 3 3" xfId="5294"/>
    <cellStyle name="Normal 15 4" xfId="1919"/>
    <cellStyle name="Normal 15 4 2" xfId="1920"/>
    <cellStyle name="Normal 15 4 2 2" xfId="1921"/>
    <cellStyle name="Normal 15 4 2 2 2" xfId="5298"/>
    <cellStyle name="Normal 15 4 2 3" xfId="5297"/>
    <cellStyle name="Normal 15 4 3" xfId="1922"/>
    <cellStyle name="Normal 15 4 3 2" xfId="5299"/>
    <cellStyle name="Normal 15 4 4" xfId="5296"/>
    <cellStyle name="Normal 15 4_AVANCE PROTECCIÓN" xfId="1923"/>
    <cellStyle name="Normal 15 5" xfId="1924"/>
    <cellStyle name="Normal 15 5 2" xfId="5300"/>
    <cellStyle name="Normal 15 6" xfId="1925"/>
    <cellStyle name="Normal 15 6 2" xfId="5301"/>
    <cellStyle name="Normal 15 7" xfId="1926"/>
    <cellStyle name="Normal 15 7 2" xfId="5302"/>
    <cellStyle name="Normal 15 8" xfId="1927"/>
    <cellStyle name="Normal 15 8 2" xfId="5303"/>
    <cellStyle name="Normal 15 9" xfId="1928"/>
    <cellStyle name="Normal 15 9 2" xfId="5304"/>
    <cellStyle name="Normal 15_DET I REG" xfId="1929"/>
    <cellStyle name="Normal 16" xfId="1930"/>
    <cellStyle name="Normal 16 10" xfId="1931"/>
    <cellStyle name="Normal 16 10 2" xfId="5306"/>
    <cellStyle name="Normal 16 11" xfId="1932"/>
    <cellStyle name="Normal 16 11 2" xfId="5307"/>
    <cellStyle name="Normal 16 12" xfId="1933"/>
    <cellStyle name="Normal 16 12 2" xfId="5308"/>
    <cellStyle name="Normal 16 13" xfId="1934"/>
    <cellStyle name="Normal 16 14" xfId="5305"/>
    <cellStyle name="Normal 16 2" xfId="1935"/>
    <cellStyle name="Normal 16 2 2" xfId="1936"/>
    <cellStyle name="Normal 16 2 2 2" xfId="5310"/>
    <cellStyle name="Normal 16 2 3" xfId="5309"/>
    <cellStyle name="Normal 16 3" xfId="1937"/>
    <cellStyle name="Normal 16 3 2" xfId="1938"/>
    <cellStyle name="Normal 16 3 2 2" xfId="5312"/>
    <cellStyle name="Normal 16 3 3" xfId="5311"/>
    <cellStyle name="Normal 16 4" xfId="1939"/>
    <cellStyle name="Normal 16 4 2" xfId="1940"/>
    <cellStyle name="Normal 16 4 2 2" xfId="1941"/>
    <cellStyle name="Normal 16 4 2 2 2" xfId="5315"/>
    <cellStyle name="Normal 16 4 2 3" xfId="5314"/>
    <cellStyle name="Normal 16 4 3" xfId="1942"/>
    <cellStyle name="Normal 16 4 3 2" xfId="5316"/>
    <cellStyle name="Normal 16 4 4" xfId="5313"/>
    <cellStyle name="Normal 16 4_AVANCE PROTECCIÓN" xfId="1943"/>
    <cellStyle name="Normal 16 5" xfId="1944"/>
    <cellStyle name="Normal 16 5 2" xfId="5317"/>
    <cellStyle name="Normal 16 6" xfId="1945"/>
    <cellStyle name="Normal 16 6 2" xfId="5318"/>
    <cellStyle name="Normal 16 7" xfId="1946"/>
    <cellStyle name="Normal 16 7 2" xfId="5319"/>
    <cellStyle name="Normal 16 8" xfId="1947"/>
    <cellStyle name="Normal 16 8 2" xfId="3896"/>
    <cellStyle name="Normal 16 8 2 2" xfId="5905"/>
    <cellStyle name="Normal 16 8 2 3" xfId="6328"/>
    <cellStyle name="Normal 16 8 3" xfId="5320"/>
    <cellStyle name="Normal 16 9" xfId="1948"/>
    <cellStyle name="Normal 16 9 2" xfId="3897"/>
    <cellStyle name="Normal 16 9 2 2" xfId="5906"/>
    <cellStyle name="Normal 16 9 2 3" xfId="6329"/>
    <cellStyle name="Normal 16 9 3" xfId="5321"/>
    <cellStyle name="Normal 16_DET I REG" xfId="1949"/>
    <cellStyle name="Normal 17" xfId="1950"/>
    <cellStyle name="Normal 17 10" xfId="5322"/>
    <cellStyle name="Normal 17 2" xfId="1951"/>
    <cellStyle name="Normal 17 2 2" xfId="1952"/>
    <cellStyle name="Normal 17 2 2 2" xfId="5324"/>
    <cellStyle name="Normal 17 2 3" xfId="5323"/>
    <cellStyle name="Normal 17 3" xfId="1953"/>
    <cellStyle name="Normal 17 3 2" xfId="1954"/>
    <cellStyle name="Normal 17 3 2 2" xfId="1955"/>
    <cellStyle name="Normal 17 3 2 2 2" xfId="5327"/>
    <cellStyle name="Normal 17 3 2 3" xfId="5326"/>
    <cellStyle name="Normal 17 3 3" xfId="1956"/>
    <cellStyle name="Normal 17 3 3 2" xfId="5328"/>
    <cellStyle name="Normal 17 3 4" xfId="5325"/>
    <cellStyle name="Normal 17 3_AVANCE PROTECCIÓN" xfId="1957"/>
    <cellStyle name="Normal 17 4" xfId="1958"/>
    <cellStyle name="Normal 17 4 2" xfId="5329"/>
    <cellStyle name="Normal 17 5" xfId="1959"/>
    <cellStyle name="Normal 17 5 2" xfId="3898"/>
    <cellStyle name="Normal 17 5 2 2" xfId="5907"/>
    <cellStyle name="Normal 17 5 2 3" xfId="6330"/>
    <cellStyle name="Normal 17 5 3" xfId="5330"/>
    <cellStyle name="Normal 17 6" xfId="1960"/>
    <cellStyle name="Normal 17 6 2" xfId="3899"/>
    <cellStyle name="Normal 17 6 2 2" xfId="5908"/>
    <cellStyle name="Normal 17 6 2 3" xfId="6331"/>
    <cellStyle name="Normal 17 6 3" xfId="5331"/>
    <cellStyle name="Normal 17 7" xfId="1961"/>
    <cellStyle name="Normal 17 7 2" xfId="5332"/>
    <cellStyle name="Normal 17 8" xfId="1962"/>
    <cellStyle name="Normal 17 8 2" xfId="5333"/>
    <cellStyle name="Normal 17 9" xfId="1963"/>
    <cellStyle name="Normal 17_DET I REG" xfId="1964"/>
    <cellStyle name="Normal 18" xfId="1965"/>
    <cellStyle name="Normal 18 2" xfId="1966"/>
    <cellStyle name="Normal 18 2 2" xfId="1967"/>
    <cellStyle name="Normal 18 2 2 2" xfId="1968"/>
    <cellStyle name="Normal 18 2 2 2 2" xfId="5337"/>
    <cellStyle name="Normal 18 2 2 3" xfId="5336"/>
    <cellStyle name="Normal 18 2 3" xfId="1969"/>
    <cellStyle name="Normal 18 2 3 2" xfId="5338"/>
    <cellStyle name="Normal 18 2 4" xfId="5335"/>
    <cellStyle name="Normal 18 2_AVANCE PROTECCIÓN" xfId="1970"/>
    <cellStyle name="Normal 18 3" xfId="1971"/>
    <cellStyle name="Normal 18 3 2" xfId="5339"/>
    <cellStyle name="Normal 18 4" xfId="1972"/>
    <cellStyle name="Normal 18 4 2" xfId="3900"/>
    <cellStyle name="Normal 18 4 2 2" xfId="5909"/>
    <cellStyle name="Normal 18 4 2 3" xfId="6332"/>
    <cellStyle name="Normal 18 4 3" xfId="5340"/>
    <cellStyle name="Normal 18 5" xfId="1973"/>
    <cellStyle name="Normal 18 5 2" xfId="3901"/>
    <cellStyle name="Normal 18 5 2 2" xfId="5910"/>
    <cellStyle name="Normal 18 5 2 3" xfId="6333"/>
    <cellStyle name="Normal 18 5 3" xfId="5341"/>
    <cellStyle name="Normal 18 6" xfId="1974"/>
    <cellStyle name="Normal 18 6 2" xfId="5342"/>
    <cellStyle name="Normal 18 7" xfId="1975"/>
    <cellStyle name="Normal 18 7 2" xfId="5343"/>
    <cellStyle name="Normal 18 8" xfId="1976"/>
    <cellStyle name="Normal 18 9" xfId="5334"/>
    <cellStyle name="Normal 18_DET I REG" xfId="1977"/>
    <cellStyle name="Normal 19" xfId="1978"/>
    <cellStyle name="Normal 19 10" xfId="1979"/>
    <cellStyle name="Normal 19 10 2" xfId="3903"/>
    <cellStyle name="Normal 19 10 2 2" xfId="5912"/>
    <cellStyle name="Normal 19 10 2 3" xfId="6335"/>
    <cellStyle name="Normal 19 11" xfId="3902"/>
    <cellStyle name="Normal 19 11 2" xfId="5911"/>
    <cellStyle name="Normal 19 11 3" xfId="6334"/>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5"/>
    <cellStyle name="Normal 19 5 2 2 2" xfId="5914"/>
    <cellStyle name="Normal 19 5 2 2 3" xfId="6337"/>
    <cellStyle name="Normal 19 5 2 3" xfId="5344"/>
    <cellStyle name="Normal 19 5 3" xfId="1994"/>
    <cellStyle name="Normal 19 5 3 2" xfId="3906"/>
    <cellStyle name="Normal 19 5 4" xfId="1995"/>
    <cellStyle name="Normal 19 5 4 2" xfId="3907"/>
    <cellStyle name="Normal 19 5 4 2 2" xfId="5915"/>
    <cellStyle name="Normal 19 5 4 2 3" xfId="6338"/>
    <cellStyle name="Normal 19 5 4 3" xfId="5345"/>
    <cellStyle name="Normal 19 5 5" xfId="1996"/>
    <cellStyle name="Normal 19 5 5 2" xfId="3908"/>
    <cellStyle name="Normal 19 5 5 2 2" xfId="5916"/>
    <cellStyle name="Normal 19 5 5 2 3" xfId="6339"/>
    <cellStyle name="Normal 19 5 6" xfId="3904"/>
    <cellStyle name="Normal 19 5 6 2" xfId="5913"/>
    <cellStyle name="Normal 19 5 6 3" xfId="6336"/>
    <cellStyle name="Normal 19 5_INST $" xfId="1997"/>
    <cellStyle name="Normal 19 6" xfId="1998"/>
    <cellStyle name="Normal 19 6 2" xfId="1999"/>
    <cellStyle name="Normal 19 6 2 2" xfId="3910"/>
    <cellStyle name="Normal 19 6 2 2 2" xfId="5918"/>
    <cellStyle name="Normal 19 6 2 2 3" xfId="6341"/>
    <cellStyle name="Normal 19 6 2 3" xfId="5346"/>
    <cellStyle name="Normal 19 6 3" xfId="2000"/>
    <cellStyle name="Normal 19 6 3 2" xfId="3911"/>
    <cellStyle name="Normal 19 6 4" xfId="2001"/>
    <cellStyle name="Normal 19 6 4 2" xfId="3912"/>
    <cellStyle name="Normal 19 6 4 2 2" xfId="5919"/>
    <cellStyle name="Normal 19 6 4 2 3" xfId="6342"/>
    <cellStyle name="Normal 19 6 4 3" xfId="5347"/>
    <cellStyle name="Normal 19 6 5" xfId="2002"/>
    <cellStyle name="Normal 19 6 5 2" xfId="3913"/>
    <cellStyle name="Normal 19 6 5 2 2" xfId="5920"/>
    <cellStyle name="Normal 19 6 5 2 3" xfId="6343"/>
    <cellStyle name="Normal 19 6 6" xfId="3909"/>
    <cellStyle name="Normal 19 6 6 2" xfId="5917"/>
    <cellStyle name="Normal 19 6 6 3" xfId="6340"/>
    <cellStyle name="Normal 19 6_INST $" xfId="2003"/>
    <cellStyle name="Normal 19 7" xfId="2004"/>
    <cellStyle name="Normal 19 7 2" xfId="3914"/>
    <cellStyle name="Normal 19 7 2 2" xfId="5921"/>
    <cellStyle name="Normal 19 7 2 3" xfId="6344"/>
    <cellStyle name="Normal 19 7 3" xfId="5348"/>
    <cellStyle name="Normal 19 8" xfId="2005"/>
    <cellStyle name="Normal 19 8 2" xfId="3915"/>
    <cellStyle name="Normal 19 8 2 2" xfId="5922"/>
    <cellStyle name="Normal 19 8 2 3" xfId="6345"/>
    <cellStyle name="Normal 19 8 3" xfId="5349"/>
    <cellStyle name="Normal 19 9" xfId="2006"/>
    <cellStyle name="Normal 19 9 2" xfId="3916"/>
    <cellStyle name="Normal 19 9 2 2" xfId="5923"/>
    <cellStyle name="Normal 19 9 2 3" xfId="6346"/>
    <cellStyle name="Normal 19_AVANCE PROTECCIÓN" xfId="2007"/>
    <cellStyle name="Normal 2" xfId="2008"/>
    <cellStyle name="Normal 2 10" xfId="2009"/>
    <cellStyle name="Normal 2 10 2" xfId="5351"/>
    <cellStyle name="Normal 2 11" xfId="5884"/>
    <cellStyle name="Normal 2 15" xfId="2010"/>
    <cellStyle name="Normal 2 15 2" xfId="5352"/>
    <cellStyle name="Normal 2 16" xfId="2011"/>
    <cellStyle name="Normal 2 16 2" xfId="5353"/>
    <cellStyle name="Normal 2 18" xfId="2012"/>
    <cellStyle name="Normal 2 18 2" xfId="5354"/>
    <cellStyle name="Normal 2 2" xfId="2013"/>
    <cellStyle name="Normal 2 2 2" xfId="2014"/>
    <cellStyle name="Normal 2 2 2 2" xfId="5356"/>
    <cellStyle name="Normal 2 2 3" xfId="2015"/>
    <cellStyle name="Normal 2 2 3 2" xfId="5357"/>
    <cellStyle name="Normal 2 2 4" xfId="5355"/>
    <cellStyle name="Normal 2 2_Hoja2" xfId="2016"/>
    <cellStyle name="Normal 2 3" xfId="2017"/>
    <cellStyle name="Normal 2 3 2" xfId="2018"/>
    <cellStyle name="Normal 2 3 2 2" xfId="5359"/>
    <cellStyle name="Normal 2 3 3" xfId="5358"/>
    <cellStyle name="Normal 2 4" xfId="2019"/>
    <cellStyle name="Normal 2 4 10" xfId="3917"/>
    <cellStyle name="Normal 2 4 2" xfId="2020"/>
    <cellStyle name="Normal 2 4 3" xfId="2021"/>
    <cellStyle name="Normal 2 4 4" xfId="2022"/>
    <cellStyle name="Normal 2 4 5" xfId="2023"/>
    <cellStyle name="Normal 2 4 5 2" xfId="2024"/>
    <cellStyle name="Normal 2 4 5 2 2" xfId="3919"/>
    <cellStyle name="Normal 2 4 5 2 3" xfId="5360"/>
    <cellStyle name="Normal 2 4 5 3" xfId="2025"/>
    <cellStyle name="Normal 2 4 5 4" xfId="2026"/>
    <cellStyle name="Normal 2 4 5 4 2" xfId="3920"/>
    <cellStyle name="Normal 2 4 5 4 3" xfId="5361"/>
    <cellStyle name="Normal 2 4 5 5" xfId="2027"/>
    <cellStyle name="Normal 2 4 5 5 2" xfId="3921"/>
    <cellStyle name="Normal 2 4 5 6" xfId="3918"/>
    <cellStyle name="Normal 2 4 5_INST $" xfId="2028"/>
    <cellStyle name="Normal 2 4 6" xfId="2029"/>
    <cellStyle name="Normal 2 4 6 2" xfId="2030"/>
    <cellStyle name="Normal 2 4 6 2 2" xfId="3923"/>
    <cellStyle name="Normal 2 4 6 2 3" xfId="5362"/>
    <cellStyle name="Normal 2 4 6 3" xfId="2031"/>
    <cellStyle name="Normal 2 4 6 4" xfId="2032"/>
    <cellStyle name="Normal 2 4 6 4 2" xfId="3924"/>
    <cellStyle name="Normal 2 4 6 4 3" xfId="5363"/>
    <cellStyle name="Normal 2 4 6 5" xfId="2033"/>
    <cellStyle name="Normal 2 4 6 5 2" xfId="3925"/>
    <cellStyle name="Normal 2 4 6 6" xfId="3922"/>
    <cellStyle name="Normal 2 4 6_INST $" xfId="2034"/>
    <cellStyle name="Normal 2 4 7" xfId="2035"/>
    <cellStyle name="Normal 2 4 7 2" xfId="3926"/>
    <cellStyle name="Normal 2 4 7 3" xfId="5364"/>
    <cellStyle name="Normal 2 4 8" xfId="2036"/>
    <cellStyle name="Normal 2 4 8 2" xfId="3927"/>
    <cellStyle name="Normal 2 4 8 3" xfId="5365"/>
    <cellStyle name="Normal 2 4 9" xfId="2037"/>
    <cellStyle name="Normal 2 4 9 2" xfId="3928"/>
    <cellStyle name="Normal 2 4_AVANCE PROTECCIÓN" xfId="2038"/>
    <cellStyle name="Normal 2 5" xfId="2039"/>
    <cellStyle name="Normal 2 5 2" xfId="2040"/>
    <cellStyle name="Normal 2 5 2 2" xfId="2041"/>
    <cellStyle name="Normal 2 5 2 2 2" xfId="5368"/>
    <cellStyle name="Normal 2 5 2 3" xfId="5367"/>
    <cellStyle name="Normal 2 5 3" xfId="2042"/>
    <cellStyle name="Normal 2 5 3 2" xfId="2043"/>
    <cellStyle name="Normal 2 5 3 2 2" xfId="5370"/>
    <cellStyle name="Normal 2 5 3 3" xfId="5369"/>
    <cellStyle name="Normal 2 5 4" xfId="2044"/>
    <cellStyle name="Normal 2 5 4 2" xfId="5371"/>
    <cellStyle name="Normal 2 5 5" xfId="5366"/>
    <cellStyle name="Normal 2 5_AVANCE TOTAL" xfId="2045"/>
    <cellStyle name="Normal 2 6" xfId="2046"/>
    <cellStyle name="Normal 2 6 2" xfId="5372"/>
    <cellStyle name="Normal 2 7" xfId="2047"/>
    <cellStyle name="Normal 2 7 2" xfId="5373"/>
    <cellStyle name="Normal 2 8" xfId="2048"/>
    <cellStyle name="Normal 2 8 2" xfId="3929"/>
    <cellStyle name="Normal 2 8 3" xfId="5374"/>
    <cellStyle name="Normal 2 9" xfId="5350"/>
    <cellStyle name="Normal 2_AVANCE TOTAL" xfId="2049"/>
    <cellStyle name="Normal 20" xfId="2050"/>
    <cellStyle name="Normal 20 10" xfId="3930"/>
    <cellStyle name="Normal 20 10 2" xfId="5924"/>
    <cellStyle name="Normal 20 10 3" xfId="6347"/>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2"/>
    <cellStyle name="Normal 20 5 2 2 2" xfId="5926"/>
    <cellStyle name="Normal 20 5 2 2 3" xfId="6349"/>
    <cellStyle name="Normal 20 5 2 3" xfId="5375"/>
    <cellStyle name="Normal 20 5 3" xfId="2065"/>
    <cellStyle name="Normal 20 5 3 2" xfId="3933"/>
    <cellStyle name="Normal 20 5 4" xfId="2066"/>
    <cellStyle name="Normal 20 5 4 2" xfId="3934"/>
    <cellStyle name="Normal 20 5 4 2 2" xfId="5927"/>
    <cellStyle name="Normal 20 5 4 2 3" xfId="6351"/>
    <cellStyle name="Normal 20 5 4 3" xfId="5376"/>
    <cellStyle name="Normal 20 5 5" xfId="2067"/>
    <cellStyle name="Normal 20 5 5 2" xfId="3935"/>
    <cellStyle name="Normal 20 5 5 2 2" xfId="5928"/>
    <cellStyle name="Normal 20 5 5 2 3" xfId="6352"/>
    <cellStyle name="Normal 20 5 6" xfId="3931"/>
    <cellStyle name="Normal 20 5 6 2" xfId="5925"/>
    <cellStyle name="Normal 20 5 6 3" xfId="6348"/>
    <cellStyle name="Normal 20 5_INST $" xfId="2068"/>
    <cellStyle name="Normal 20 6" xfId="2069"/>
    <cellStyle name="Normal 20 6 2" xfId="2070"/>
    <cellStyle name="Normal 20 6 2 2" xfId="3937"/>
    <cellStyle name="Normal 20 6 2 2 2" xfId="5930"/>
    <cellStyle name="Normal 20 6 2 2 3" xfId="6354"/>
    <cellStyle name="Normal 20 6 2 3" xfId="5377"/>
    <cellStyle name="Normal 20 6 3" xfId="2071"/>
    <cellStyle name="Normal 20 6 3 2" xfId="3938"/>
    <cellStyle name="Normal 20 6 4" xfId="2072"/>
    <cellStyle name="Normal 20 6 4 2" xfId="3939"/>
    <cellStyle name="Normal 20 6 4 2 2" xfId="5931"/>
    <cellStyle name="Normal 20 6 4 2 3" xfId="6355"/>
    <cellStyle name="Normal 20 6 4 3" xfId="5378"/>
    <cellStyle name="Normal 20 6 5" xfId="2073"/>
    <cellStyle name="Normal 20 6 5 2" xfId="3940"/>
    <cellStyle name="Normal 20 6 5 2 2" xfId="5932"/>
    <cellStyle name="Normal 20 6 5 2 3" xfId="6356"/>
    <cellStyle name="Normal 20 6 6" xfId="3936"/>
    <cellStyle name="Normal 20 6 6 2" xfId="5929"/>
    <cellStyle name="Normal 20 6 6 3" xfId="6353"/>
    <cellStyle name="Normal 20 6_INST $" xfId="2074"/>
    <cellStyle name="Normal 20 7" xfId="2075"/>
    <cellStyle name="Normal 20 7 2" xfId="3941"/>
    <cellStyle name="Normal 20 7 2 2" xfId="5933"/>
    <cellStyle name="Normal 20 7 2 3" xfId="6357"/>
    <cellStyle name="Normal 20 7 3" xfId="5379"/>
    <cellStyle name="Normal 20 8" xfId="2076"/>
    <cellStyle name="Normal 20 8 2" xfId="3942"/>
    <cellStyle name="Normal 20 8 2 2" xfId="5934"/>
    <cellStyle name="Normal 20 8 2 3" xfId="6358"/>
    <cellStyle name="Normal 20 8 3" xfId="5380"/>
    <cellStyle name="Normal 20 9" xfId="2077"/>
    <cellStyle name="Normal 20 9 2" xfId="3943"/>
    <cellStyle name="Normal 20 9 2 2" xfId="5935"/>
    <cellStyle name="Normal 20 9 2 3" xfId="6359"/>
    <cellStyle name="Normal 20_AVANCE PROTECCIÓN" xfId="2078"/>
    <cellStyle name="Normal 21" xfId="2079"/>
    <cellStyle name="Normal 21 10" xfId="2080"/>
    <cellStyle name="Normal 21 10 2" xfId="3945"/>
    <cellStyle name="Normal 21 10 2 2" xfId="5937"/>
    <cellStyle name="Normal 21 10 2 3" xfId="6361"/>
    <cellStyle name="Normal 21 10 3" xfId="5381"/>
    <cellStyle name="Normal 21 11" xfId="2081"/>
    <cellStyle name="Normal 21 11 2" xfId="3946"/>
    <cellStyle name="Normal 21 11 2 2" xfId="5938"/>
    <cellStyle name="Normal 21 11 2 3" xfId="6362"/>
    <cellStyle name="Normal 21 12" xfId="2082"/>
    <cellStyle name="Normal 21 12 2" xfId="3947"/>
    <cellStyle name="Normal 21 12 2 2" xfId="5939"/>
    <cellStyle name="Normal 21 12 2 3" xfId="6363"/>
    <cellStyle name="Normal 21 13" xfId="3944"/>
    <cellStyle name="Normal 21 13 2" xfId="5936"/>
    <cellStyle name="Normal 21 13 3" xfId="6360"/>
    <cellStyle name="Normal 21 2" xfId="2083"/>
    <cellStyle name="Normal 21 2 10" xfId="3948"/>
    <cellStyle name="Normal 21 2 10 2" xfId="5940"/>
    <cellStyle name="Normal 21 2 10 3" xfId="6364"/>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50"/>
    <cellStyle name="Normal 21 2 5 2 2 2" xfId="5942"/>
    <cellStyle name="Normal 21 2 5 2 2 3" xfId="6366"/>
    <cellStyle name="Normal 21 2 5 2 3" xfId="5382"/>
    <cellStyle name="Normal 21 2 5 3" xfId="2098"/>
    <cellStyle name="Normal 21 2 5 3 2" xfId="3951"/>
    <cellStyle name="Normal 21 2 5 4" xfId="2099"/>
    <cellStyle name="Normal 21 2 5 4 2" xfId="3952"/>
    <cellStyle name="Normal 21 2 5 4 2 2" xfId="5943"/>
    <cellStyle name="Normal 21 2 5 4 2 3" xfId="6367"/>
    <cellStyle name="Normal 21 2 5 4 3" xfId="5383"/>
    <cellStyle name="Normal 21 2 5 5" xfId="2100"/>
    <cellStyle name="Normal 21 2 5 5 2" xfId="3953"/>
    <cellStyle name="Normal 21 2 5 5 2 2" xfId="5944"/>
    <cellStyle name="Normal 21 2 5 5 2 3" xfId="6368"/>
    <cellStyle name="Normal 21 2 5 6" xfId="3949"/>
    <cellStyle name="Normal 21 2 5 6 2" xfId="5941"/>
    <cellStyle name="Normal 21 2 5 6 3" xfId="6365"/>
    <cellStyle name="Normal 21 2 5_INST $" xfId="2101"/>
    <cellStyle name="Normal 21 2 6" xfId="2102"/>
    <cellStyle name="Normal 21 2 6 2" xfId="2103"/>
    <cellStyle name="Normal 21 2 6 2 2" xfId="3955"/>
    <cellStyle name="Normal 21 2 6 2 2 2" xfId="5946"/>
    <cellStyle name="Normal 21 2 6 2 2 3" xfId="6370"/>
    <cellStyle name="Normal 21 2 6 2 3" xfId="5384"/>
    <cellStyle name="Normal 21 2 6 3" xfId="2104"/>
    <cellStyle name="Normal 21 2 6 3 2" xfId="3956"/>
    <cellStyle name="Normal 21 2 6 4" xfId="2105"/>
    <cellStyle name="Normal 21 2 6 4 2" xfId="3957"/>
    <cellStyle name="Normal 21 2 6 4 2 2" xfId="5947"/>
    <cellStyle name="Normal 21 2 6 4 2 3" xfId="6371"/>
    <cellStyle name="Normal 21 2 6 4 3" xfId="5385"/>
    <cellStyle name="Normal 21 2 6 5" xfId="2106"/>
    <cellStyle name="Normal 21 2 6 5 2" xfId="3958"/>
    <cellStyle name="Normal 21 2 6 5 2 2" xfId="5948"/>
    <cellStyle name="Normal 21 2 6 5 2 3" xfId="6372"/>
    <cellStyle name="Normal 21 2 6 6" xfId="3954"/>
    <cellStyle name="Normal 21 2 6 6 2" xfId="5945"/>
    <cellStyle name="Normal 21 2 6 6 3" xfId="6369"/>
    <cellStyle name="Normal 21 2 6_INST $" xfId="2107"/>
    <cellStyle name="Normal 21 2 7" xfId="2108"/>
    <cellStyle name="Normal 21 2 7 2" xfId="3959"/>
    <cellStyle name="Normal 21 2 7 2 2" xfId="5949"/>
    <cellStyle name="Normal 21 2 7 2 3" xfId="6373"/>
    <cellStyle name="Normal 21 2 7 3" xfId="5386"/>
    <cellStyle name="Normal 21 2 8" xfId="2109"/>
    <cellStyle name="Normal 21 2 8 2" xfId="3960"/>
    <cellStyle name="Normal 21 2 8 2 2" xfId="5950"/>
    <cellStyle name="Normal 21 2 8 2 3" xfId="6374"/>
    <cellStyle name="Normal 21 2 8 3" xfId="5387"/>
    <cellStyle name="Normal 21 2 9" xfId="2110"/>
    <cellStyle name="Normal 21 2 9 2" xfId="3961"/>
    <cellStyle name="Normal 21 2 9 2 2" xfId="5951"/>
    <cellStyle name="Normal 21 2 9 2 3" xfId="6375"/>
    <cellStyle name="Normal 21 2_AVANCE PROTECCIÓN" xfId="2111"/>
    <cellStyle name="Normal 21 3" xfId="2112"/>
    <cellStyle name="Normal 21 3 2" xfId="2113"/>
    <cellStyle name="Normal 21 3 2 2" xfId="5389"/>
    <cellStyle name="Normal 21 3 3" xfId="5388"/>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3"/>
    <cellStyle name="Normal 21 7 2 2 2" xfId="5953"/>
    <cellStyle name="Normal 21 7 2 2 3" xfId="6377"/>
    <cellStyle name="Normal 21 7 2 3" xfId="5390"/>
    <cellStyle name="Normal 21 7 3" xfId="2128"/>
    <cellStyle name="Normal 21 7 3 2" xfId="3964"/>
    <cellStyle name="Normal 21 7 4" xfId="2129"/>
    <cellStyle name="Normal 21 7 4 2" xfId="3965"/>
    <cellStyle name="Normal 21 7 4 2 2" xfId="5954"/>
    <cellStyle name="Normal 21 7 4 2 3" xfId="6378"/>
    <cellStyle name="Normal 21 7 4 3" xfId="5391"/>
    <cellStyle name="Normal 21 7 5" xfId="2130"/>
    <cellStyle name="Normal 21 7 5 2" xfId="3966"/>
    <cellStyle name="Normal 21 7 5 2 2" xfId="5955"/>
    <cellStyle name="Normal 21 7 5 2 3" xfId="6379"/>
    <cellStyle name="Normal 21 7 6" xfId="3962"/>
    <cellStyle name="Normal 21 7 6 2" xfId="5952"/>
    <cellStyle name="Normal 21 7 6 3" xfId="6376"/>
    <cellStyle name="Normal 21 7_INST $" xfId="2131"/>
    <cellStyle name="Normal 21 8" xfId="2132"/>
    <cellStyle name="Normal 21 8 2" xfId="2133"/>
    <cellStyle name="Normal 21 8 2 2" xfId="3968"/>
    <cellStyle name="Normal 21 8 2 2 2" xfId="5957"/>
    <cellStyle name="Normal 21 8 2 2 3" xfId="6381"/>
    <cellStyle name="Normal 21 8 2 3" xfId="5392"/>
    <cellStyle name="Normal 21 8 3" xfId="2134"/>
    <cellStyle name="Normal 21 8 3 2" xfId="3969"/>
    <cellStyle name="Normal 21 8 4" xfId="2135"/>
    <cellStyle name="Normal 21 8 4 2" xfId="3970"/>
    <cellStyle name="Normal 21 8 4 2 2" xfId="5958"/>
    <cellStyle name="Normal 21 8 4 2 3" xfId="6382"/>
    <cellStyle name="Normal 21 8 4 3" xfId="5393"/>
    <cellStyle name="Normal 21 8 5" xfId="2136"/>
    <cellStyle name="Normal 21 8 5 2" xfId="3971"/>
    <cellStyle name="Normal 21 8 5 2 2" xfId="5959"/>
    <cellStyle name="Normal 21 8 5 2 3" xfId="6383"/>
    <cellStyle name="Normal 21 8 6" xfId="3967"/>
    <cellStyle name="Normal 21 8 6 2" xfId="5956"/>
    <cellStyle name="Normal 21 8 6 3" xfId="6380"/>
    <cellStyle name="Normal 21 8_INST $" xfId="2137"/>
    <cellStyle name="Normal 21 9" xfId="2138"/>
    <cellStyle name="Normal 21 9 2" xfId="3972"/>
    <cellStyle name="Normal 21 9 2 2" xfId="5960"/>
    <cellStyle name="Normal 21 9 2 3" xfId="6384"/>
    <cellStyle name="Normal 21 9 3" xfId="5394"/>
    <cellStyle name="Normal 21_AVANCE JUSTICIA JUVENIL" xfId="2139"/>
    <cellStyle name="Normal 22" xfId="2140"/>
    <cellStyle name="Normal 22 10" xfId="2141"/>
    <cellStyle name="Normal 22 10 2" xfId="3974"/>
    <cellStyle name="Normal 22 10 2 2" xfId="5962"/>
    <cellStyle name="Normal 22 10 2 3" xfId="6386"/>
    <cellStyle name="Normal 22 11" xfId="3973"/>
    <cellStyle name="Normal 22 11 2" xfId="5961"/>
    <cellStyle name="Normal 22 11 3" xfId="6385"/>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6"/>
    <cellStyle name="Normal 22 5 2 2 2" xfId="5964"/>
    <cellStyle name="Normal 22 5 2 2 3" xfId="6388"/>
    <cellStyle name="Normal 22 5 2 3" xfId="5395"/>
    <cellStyle name="Normal 22 5 3" xfId="2156"/>
    <cellStyle name="Normal 22 5 3 2" xfId="3977"/>
    <cellStyle name="Normal 22 5 4" xfId="2157"/>
    <cellStyle name="Normal 22 5 4 2" xfId="3978"/>
    <cellStyle name="Normal 22 5 4 2 2" xfId="5965"/>
    <cellStyle name="Normal 22 5 4 2 3" xfId="6389"/>
    <cellStyle name="Normal 22 5 4 3" xfId="5396"/>
    <cellStyle name="Normal 22 5 5" xfId="2158"/>
    <cellStyle name="Normal 22 5 5 2" xfId="3979"/>
    <cellStyle name="Normal 22 5 5 2 2" xfId="5966"/>
    <cellStyle name="Normal 22 5 5 2 3" xfId="6390"/>
    <cellStyle name="Normal 22 5 6" xfId="3975"/>
    <cellStyle name="Normal 22 5 6 2" xfId="5963"/>
    <cellStyle name="Normal 22 5 6 3" xfId="6387"/>
    <cellStyle name="Normal 22 5_INST $" xfId="2159"/>
    <cellStyle name="Normal 22 6" xfId="2160"/>
    <cellStyle name="Normal 22 6 2" xfId="2161"/>
    <cellStyle name="Normal 22 6 2 2" xfId="3981"/>
    <cellStyle name="Normal 22 6 2 2 2" xfId="5968"/>
    <cellStyle name="Normal 22 6 2 2 3" xfId="6392"/>
    <cellStyle name="Normal 22 6 2 3" xfId="5397"/>
    <cellStyle name="Normal 22 6 3" xfId="2162"/>
    <cellStyle name="Normal 22 6 3 2" xfId="3982"/>
    <cellStyle name="Normal 22 6 4" xfId="2163"/>
    <cellStyle name="Normal 22 6 4 2" xfId="3983"/>
    <cellStyle name="Normal 22 6 4 2 2" xfId="5969"/>
    <cellStyle name="Normal 22 6 4 2 3" xfId="6393"/>
    <cellStyle name="Normal 22 6 4 3" xfId="5398"/>
    <cellStyle name="Normal 22 6 5" xfId="2164"/>
    <cellStyle name="Normal 22 6 5 2" xfId="3984"/>
    <cellStyle name="Normal 22 6 5 2 2" xfId="5970"/>
    <cellStyle name="Normal 22 6 5 2 3" xfId="6394"/>
    <cellStyle name="Normal 22 6 6" xfId="3980"/>
    <cellStyle name="Normal 22 6 6 2" xfId="5967"/>
    <cellStyle name="Normal 22 6 6 3" xfId="6391"/>
    <cellStyle name="Normal 22 6_INST $" xfId="2165"/>
    <cellStyle name="Normal 22 7" xfId="2166"/>
    <cellStyle name="Normal 22 7 2" xfId="3985"/>
    <cellStyle name="Normal 22 7 2 2" xfId="5971"/>
    <cellStyle name="Normal 22 7 2 3" xfId="6395"/>
    <cellStyle name="Normal 22 7 3" xfId="5399"/>
    <cellStyle name="Normal 22 8" xfId="2167"/>
    <cellStyle name="Normal 22 8 2" xfId="3986"/>
    <cellStyle name="Normal 22 8 2 2" xfId="5972"/>
    <cellStyle name="Normal 22 8 2 3" xfId="6396"/>
    <cellStyle name="Normal 22 8 3" xfId="5400"/>
    <cellStyle name="Normal 22 9" xfId="2168"/>
    <cellStyle name="Normal 22 9 2" xfId="3987"/>
    <cellStyle name="Normal 22 9 2 2" xfId="5973"/>
    <cellStyle name="Normal 22 9 2 3" xfId="6397"/>
    <cellStyle name="Normal 22_AVANCE PROTECCIÓN" xfId="2169"/>
    <cellStyle name="Normal 23" xfId="2170"/>
    <cellStyle name="Normal 23 10" xfId="2171"/>
    <cellStyle name="Normal 23 10 2" xfId="3989"/>
    <cellStyle name="Normal 23 10 2 2" xfId="5975"/>
    <cellStyle name="Normal 23 10 2 3" xfId="6399"/>
    <cellStyle name="Normal 23 11" xfId="3988"/>
    <cellStyle name="Normal 23 11 2" xfId="5974"/>
    <cellStyle name="Normal 23 11 3" xfId="6398"/>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1"/>
    <cellStyle name="Normal 23 5 2 2 2" xfId="5977"/>
    <cellStyle name="Normal 23 5 2 2 3" xfId="6401"/>
    <cellStyle name="Normal 23 5 2 3" xfId="5401"/>
    <cellStyle name="Normal 23 5 3" xfId="2186"/>
    <cellStyle name="Normal 23 5 3 2" xfId="3992"/>
    <cellStyle name="Normal 23 5 4" xfId="2187"/>
    <cellStyle name="Normal 23 5 4 2" xfId="3993"/>
    <cellStyle name="Normal 23 5 4 2 2" xfId="5978"/>
    <cellStyle name="Normal 23 5 4 2 3" xfId="6402"/>
    <cellStyle name="Normal 23 5 4 3" xfId="5402"/>
    <cellStyle name="Normal 23 5 5" xfId="2188"/>
    <cellStyle name="Normal 23 5 5 2" xfId="3994"/>
    <cellStyle name="Normal 23 5 5 2 2" xfId="5979"/>
    <cellStyle name="Normal 23 5 5 2 3" xfId="6403"/>
    <cellStyle name="Normal 23 5 6" xfId="3990"/>
    <cellStyle name="Normal 23 5 6 2" xfId="5976"/>
    <cellStyle name="Normal 23 5 6 3" xfId="6400"/>
    <cellStyle name="Normal 23 5_INST $" xfId="2189"/>
    <cellStyle name="Normal 23 6" xfId="2190"/>
    <cellStyle name="Normal 23 6 2" xfId="2191"/>
    <cellStyle name="Normal 23 6 2 2" xfId="3996"/>
    <cellStyle name="Normal 23 6 2 2 2" xfId="5981"/>
    <cellStyle name="Normal 23 6 2 2 3" xfId="6405"/>
    <cellStyle name="Normal 23 6 2 3" xfId="5403"/>
    <cellStyle name="Normal 23 6 3" xfId="2192"/>
    <cellStyle name="Normal 23 6 3 2" xfId="3997"/>
    <cellStyle name="Normal 23 6 4" xfId="2193"/>
    <cellStyle name="Normal 23 6 4 2" xfId="3998"/>
    <cellStyle name="Normal 23 6 4 2 2" xfId="5982"/>
    <cellStyle name="Normal 23 6 4 2 3" xfId="6406"/>
    <cellStyle name="Normal 23 6 4 3" xfId="5404"/>
    <cellStyle name="Normal 23 6 5" xfId="2194"/>
    <cellStyle name="Normal 23 6 5 2" xfId="3999"/>
    <cellStyle name="Normal 23 6 5 2 2" xfId="5983"/>
    <cellStyle name="Normal 23 6 5 2 3" xfId="6407"/>
    <cellStyle name="Normal 23 6 6" xfId="3995"/>
    <cellStyle name="Normal 23 6 6 2" xfId="5980"/>
    <cellStyle name="Normal 23 6 6 3" xfId="6404"/>
    <cellStyle name="Normal 23 6_INST $" xfId="2195"/>
    <cellStyle name="Normal 23 7" xfId="2196"/>
    <cellStyle name="Normal 23 7 2" xfId="4000"/>
    <cellStyle name="Normal 23 7 2 2" xfId="5984"/>
    <cellStyle name="Normal 23 7 2 3" xfId="6408"/>
    <cellStyle name="Normal 23 7 3" xfId="5405"/>
    <cellStyle name="Normal 23 8" xfId="2197"/>
    <cellStyle name="Normal 23 8 2" xfId="4001"/>
    <cellStyle name="Normal 23 8 2 2" xfId="5985"/>
    <cellStyle name="Normal 23 8 2 3" xfId="6409"/>
    <cellStyle name="Normal 23 8 3" xfId="5406"/>
    <cellStyle name="Normal 23 9" xfId="2198"/>
    <cellStyle name="Normal 23 9 2" xfId="4002"/>
    <cellStyle name="Normal 23 9 2 2" xfId="5986"/>
    <cellStyle name="Normal 23 9 2 3" xfId="6410"/>
    <cellStyle name="Normal 23_AVANCE PROTECCIÓN" xfId="2199"/>
    <cellStyle name="Normal 24" xfId="2200"/>
    <cellStyle name="Normal 24 2" xfId="2201"/>
    <cellStyle name="Normal 24 2 2" xfId="5408"/>
    <cellStyle name="Normal 24 3" xfId="2202"/>
    <cellStyle name="Normal 24 3 2" xfId="4003"/>
    <cellStyle name="Normal 24 3 2 2" xfId="5987"/>
    <cellStyle name="Normal 24 3 2 3" xfId="6411"/>
    <cellStyle name="Normal 24 3 3" xfId="5409"/>
    <cellStyle name="Normal 24 4" xfId="2203"/>
    <cellStyle name="Normal 24 4 2" xfId="5410"/>
    <cellStyle name="Normal 24 5" xfId="2204"/>
    <cellStyle name="Normal 24 5 2" xfId="5411"/>
    <cellStyle name="Normal 24 6" xfId="2205"/>
    <cellStyle name="Normal 24 7" xfId="5407"/>
    <cellStyle name="Normal 25" xfId="2206"/>
    <cellStyle name="Normal 25 10" xfId="4004"/>
    <cellStyle name="Normal 25 10 2" xfId="5988"/>
    <cellStyle name="Normal 25 10 3" xfId="6412"/>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6"/>
    <cellStyle name="Normal 25 5 2 2 2" xfId="5990"/>
    <cellStyle name="Normal 25 5 2 2 3" xfId="6414"/>
    <cellStyle name="Normal 25 5 2 3" xfId="5412"/>
    <cellStyle name="Normal 25 5 3" xfId="2221"/>
    <cellStyle name="Normal 25 5 3 2" xfId="4007"/>
    <cellStyle name="Normal 25 5 4" xfId="2222"/>
    <cellStyle name="Normal 25 5 4 2" xfId="4008"/>
    <cellStyle name="Normal 25 5 4 2 2" xfId="5991"/>
    <cellStyle name="Normal 25 5 4 2 3" xfId="6415"/>
    <cellStyle name="Normal 25 5 4 3" xfId="5413"/>
    <cellStyle name="Normal 25 5 5" xfId="2223"/>
    <cellStyle name="Normal 25 5 5 2" xfId="4009"/>
    <cellStyle name="Normal 25 5 5 2 2" xfId="5992"/>
    <cellStyle name="Normal 25 5 5 2 3" xfId="6416"/>
    <cellStyle name="Normal 25 5 6" xfId="4005"/>
    <cellStyle name="Normal 25 5 6 2" xfId="5989"/>
    <cellStyle name="Normal 25 5 6 3" xfId="6413"/>
    <cellStyle name="Normal 25 5_INST $" xfId="2224"/>
    <cellStyle name="Normal 25 6" xfId="2225"/>
    <cellStyle name="Normal 25 6 2" xfId="2226"/>
    <cellStyle name="Normal 25 6 2 2" xfId="4011"/>
    <cellStyle name="Normal 25 6 2 2 2" xfId="5994"/>
    <cellStyle name="Normal 25 6 2 2 3" xfId="6418"/>
    <cellStyle name="Normal 25 6 2 3" xfId="5414"/>
    <cellStyle name="Normal 25 6 3" xfId="2227"/>
    <cellStyle name="Normal 25 6 3 2" xfId="4012"/>
    <cellStyle name="Normal 25 6 4" xfId="2228"/>
    <cellStyle name="Normal 25 6 4 2" xfId="4013"/>
    <cellStyle name="Normal 25 6 4 2 2" xfId="5995"/>
    <cellStyle name="Normal 25 6 4 2 3" xfId="6419"/>
    <cellStyle name="Normal 25 6 4 3" xfId="5415"/>
    <cellStyle name="Normal 25 6 5" xfId="2229"/>
    <cellStyle name="Normal 25 6 5 2" xfId="4014"/>
    <cellStyle name="Normal 25 6 5 2 2" xfId="5996"/>
    <cellStyle name="Normal 25 6 5 2 3" xfId="6420"/>
    <cellStyle name="Normal 25 6 6" xfId="4010"/>
    <cellStyle name="Normal 25 6 6 2" xfId="5993"/>
    <cellStyle name="Normal 25 6 6 3" xfId="6417"/>
    <cellStyle name="Normal 25 6_INST $" xfId="2230"/>
    <cellStyle name="Normal 25 7" xfId="2231"/>
    <cellStyle name="Normal 25 7 2" xfId="4015"/>
    <cellStyle name="Normal 25 7 2 2" xfId="5997"/>
    <cellStyle name="Normal 25 7 2 3" xfId="6421"/>
    <cellStyle name="Normal 25 7 3" xfId="5416"/>
    <cellStyle name="Normal 25 8" xfId="2232"/>
    <cellStyle name="Normal 25 8 2" xfId="4016"/>
    <cellStyle name="Normal 25 8 2 2" xfId="5998"/>
    <cellStyle name="Normal 25 8 2 3" xfId="6422"/>
    <cellStyle name="Normal 25 8 3" xfId="5417"/>
    <cellStyle name="Normal 25 9" xfId="2233"/>
    <cellStyle name="Normal 25 9 2" xfId="4017"/>
    <cellStyle name="Normal 25 9 2 2" xfId="5999"/>
    <cellStyle name="Normal 25 9 2 3" xfId="6423"/>
    <cellStyle name="Normal 25_AVANCE PROTECCIÓN" xfId="2234"/>
    <cellStyle name="Normal 26" xfId="2235"/>
    <cellStyle name="Normal 26 10" xfId="2236"/>
    <cellStyle name="Normal 26 10 2" xfId="4019"/>
    <cellStyle name="Normal 26 10 2 2" xfId="6001"/>
    <cellStyle name="Normal 26 10 2 3" xfId="6425"/>
    <cellStyle name="Normal 26 11" xfId="4018"/>
    <cellStyle name="Normal 26 11 2" xfId="6000"/>
    <cellStyle name="Normal 26 11 3" xfId="6424"/>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1"/>
    <cellStyle name="Normal 26 5 2 2 2" xfId="6003"/>
    <cellStyle name="Normal 26 5 2 2 3" xfId="6427"/>
    <cellStyle name="Normal 26 5 2 3" xfId="5418"/>
    <cellStyle name="Normal 26 5 3" xfId="2251"/>
    <cellStyle name="Normal 26 5 3 2" xfId="4022"/>
    <cellStyle name="Normal 26 5 4" xfId="2252"/>
    <cellStyle name="Normal 26 5 4 2" xfId="4023"/>
    <cellStyle name="Normal 26 5 4 2 2" xfId="6004"/>
    <cellStyle name="Normal 26 5 4 2 3" xfId="6428"/>
    <cellStyle name="Normal 26 5 4 3" xfId="5419"/>
    <cellStyle name="Normal 26 5 5" xfId="2253"/>
    <cellStyle name="Normal 26 5 5 2" xfId="4024"/>
    <cellStyle name="Normal 26 5 5 2 2" xfId="6005"/>
    <cellStyle name="Normal 26 5 5 2 3" xfId="6429"/>
    <cellStyle name="Normal 26 5 6" xfId="4020"/>
    <cellStyle name="Normal 26 5 6 2" xfId="6002"/>
    <cellStyle name="Normal 26 5 6 3" xfId="6426"/>
    <cellStyle name="Normal 26 5_INST $" xfId="2254"/>
    <cellStyle name="Normal 26 6" xfId="2255"/>
    <cellStyle name="Normal 26 6 2" xfId="2256"/>
    <cellStyle name="Normal 26 6 2 2" xfId="4026"/>
    <cellStyle name="Normal 26 6 2 2 2" xfId="6007"/>
    <cellStyle name="Normal 26 6 2 2 3" xfId="6431"/>
    <cellStyle name="Normal 26 6 2 3" xfId="5420"/>
    <cellStyle name="Normal 26 6 3" xfId="2257"/>
    <cellStyle name="Normal 26 6 3 2" xfId="4027"/>
    <cellStyle name="Normal 26 6 4" xfId="2258"/>
    <cellStyle name="Normal 26 6 4 2" xfId="4028"/>
    <cellStyle name="Normal 26 6 4 2 2" xfId="6008"/>
    <cellStyle name="Normal 26 6 4 2 3" xfId="6432"/>
    <cellStyle name="Normal 26 6 4 3" xfId="5421"/>
    <cellStyle name="Normal 26 6 5" xfId="2259"/>
    <cellStyle name="Normal 26 6 5 2" xfId="4029"/>
    <cellStyle name="Normal 26 6 5 2 2" xfId="6009"/>
    <cellStyle name="Normal 26 6 5 2 3" xfId="6433"/>
    <cellStyle name="Normal 26 6 6" xfId="4025"/>
    <cellStyle name="Normal 26 6 6 2" xfId="6006"/>
    <cellStyle name="Normal 26 6 6 3" xfId="6430"/>
    <cellStyle name="Normal 26 6_INST $" xfId="2260"/>
    <cellStyle name="Normal 26 7" xfId="2261"/>
    <cellStyle name="Normal 26 7 2" xfId="4030"/>
    <cellStyle name="Normal 26 7 2 2" xfId="6010"/>
    <cellStyle name="Normal 26 7 2 3" xfId="6434"/>
    <cellStyle name="Normal 26 7 3" xfId="5422"/>
    <cellStyle name="Normal 26 8" xfId="2262"/>
    <cellStyle name="Normal 26 8 2" xfId="4031"/>
    <cellStyle name="Normal 26 8 2 2" xfId="6011"/>
    <cellStyle name="Normal 26 8 2 3" xfId="6435"/>
    <cellStyle name="Normal 26 8 3" xfId="5423"/>
    <cellStyle name="Normal 26 9" xfId="2263"/>
    <cellStyle name="Normal 26 9 2" xfId="4032"/>
    <cellStyle name="Normal 26 9 2 2" xfId="6012"/>
    <cellStyle name="Normal 26 9 2 3" xfId="6436"/>
    <cellStyle name="Normal 26_AVANCE PROTECCIÓN" xfId="2264"/>
    <cellStyle name="Normal 27" xfId="2265"/>
    <cellStyle name="Normal 27 10" xfId="2266"/>
    <cellStyle name="Normal 27 10 2" xfId="5424"/>
    <cellStyle name="Normal 27 11" xfId="2267"/>
    <cellStyle name="Normal 27 11 2" xfId="4033"/>
    <cellStyle name="Normal 27 11 2 2" xfId="6013"/>
    <cellStyle name="Normal 27 11 2 3" xfId="6437"/>
    <cellStyle name="Normal 27 11 3" xfId="5425"/>
    <cellStyle name="Normal 27 12" xfId="2268"/>
    <cellStyle name="Normal 27 12 2" xfId="5426"/>
    <cellStyle name="Normal 27 13" xfId="2269"/>
    <cellStyle name="Normal 27 13 2" xfId="5427"/>
    <cellStyle name="Normal 27 14" xfId="2270"/>
    <cellStyle name="Normal 27 14 2" xfId="5428"/>
    <cellStyle name="Normal 27 15" xfId="2271"/>
    <cellStyle name="Normal 27 2" xfId="2272"/>
    <cellStyle name="Normal 27 2 2" xfId="2273"/>
    <cellStyle name="Normal 27 2 2 2" xfId="5430"/>
    <cellStyle name="Normal 27 2 3" xfId="5429"/>
    <cellStyle name="Normal 27 3" xfId="2274"/>
    <cellStyle name="Normal 27 3 2" xfId="2275"/>
    <cellStyle name="Normal 27 3 2 2" xfId="5432"/>
    <cellStyle name="Normal 27 3 3" xfId="5431"/>
    <cellStyle name="Normal 27 3_AVANCE TOTAL" xfId="2276"/>
    <cellStyle name="Normal 27 4" xfId="2277"/>
    <cellStyle name="Normal 27 4 2" xfId="5433"/>
    <cellStyle name="Normal 27 5" xfId="2278"/>
    <cellStyle name="Normal 27 5 2" xfId="5434"/>
    <cellStyle name="Normal 27 6" xfId="2279"/>
    <cellStyle name="Normal 27 6 2" xfId="5435"/>
    <cellStyle name="Normal 27 7" xfId="2280"/>
    <cellStyle name="Normal 27 7 2" xfId="2281"/>
    <cellStyle name="Normal 27 7 2 2" xfId="5437"/>
    <cellStyle name="Normal 27 7 3" xfId="5436"/>
    <cellStyle name="Normal 27 7_AVANCE TOTAL" xfId="2282"/>
    <cellStyle name="Normal 27 8" xfId="2283"/>
    <cellStyle name="Normal 27 8 2" xfId="2284"/>
    <cellStyle name="Normal 27 8 2 2" xfId="5439"/>
    <cellStyle name="Normal 27 8 3" xfId="2285"/>
    <cellStyle name="Normal 27 8 3 2" xfId="2286"/>
    <cellStyle name="Normal 27 8 3 2 2" xfId="5441"/>
    <cellStyle name="Normal 27 8 3 3" xfId="5440"/>
    <cellStyle name="Normal 27 8 3_INST $" xfId="2287"/>
    <cellStyle name="Normal 27 8 4" xfId="2288"/>
    <cellStyle name="Normal 27 8 4 2" xfId="5442"/>
    <cellStyle name="Normal 27 8 5" xfId="5438"/>
    <cellStyle name="Normal 27 8_INST $" xfId="2289"/>
    <cellStyle name="Normal 27 9" xfId="2290"/>
    <cellStyle name="Normal 27 9 2" xfId="2291"/>
    <cellStyle name="Normal 27 9 2 2" xfId="5444"/>
    <cellStyle name="Normal 27 9 3" xfId="5443"/>
    <cellStyle name="Normal 27 9_INST $" xfId="2292"/>
    <cellStyle name="Normal 27_AVANCE PROTECCIÓN" xfId="2293"/>
    <cellStyle name="Normal 28" xfId="2294"/>
    <cellStyle name="Normal 28 2" xfId="2295"/>
    <cellStyle name="Normal 28 2 2" xfId="2296"/>
    <cellStyle name="Normal 28 2 2 2" xfId="5447"/>
    <cellStyle name="Normal 28 2 3" xfId="5446"/>
    <cellStyle name="Normal 28 3" xfId="2297"/>
    <cellStyle name="Normal 28 3 2" xfId="2298"/>
    <cellStyle name="Normal 28 3 2 2" xfId="5449"/>
    <cellStyle name="Normal 28 3 3" xfId="5448"/>
    <cellStyle name="Normal 28 4" xfId="2299"/>
    <cellStyle name="Normal 28 4 2" xfId="5450"/>
    <cellStyle name="Normal 28 5" xfId="2300"/>
    <cellStyle name="Normal 28 5 2" xfId="4034"/>
    <cellStyle name="Normal 28 5 2 2" xfId="6014"/>
    <cellStyle name="Normal 28 5 2 3" xfId="6438"/>
    <cellStyle name="Normal 28 5 3" xfId="5451"/>
    <cellStyle name="Normal 28 6" xfId="2301"/>
    <cellStyle name="Normal 28 6 2" xfId="5452"/>
    <cellStyle name="Normal 28 7" xfId="2302"/>
    <cellStyle name="Normal 28 7 2" xfId="5453"/>
    <cellStyle name="Normal 28 8" xfId="2303"/>
    <cellStyle name="Normal 28 9" xfId="5445"/>
    <cellStyle name="Normal 28_AVANCE TOTAL" xfId="2304"/>
    <cellStyle name="Normal 29" xfId="2305"/>
    <cellStyle name="Normal 29 2" xfId="2306"/>
    <cellStyle name="Normal 29 2 2" xfId="2307"/>
    <cellStyle name="Normal 29 2 2 2" xfId="5456"/>
    <cellStyle name="Normal 29 2 3" xfId="5455"/>
    <cellStyle name="Normal 29 3" xfId="2308"/>
    <cellStyle name="Normal 29 3 2" xfId="2309"/>
    <cellStyle name="Normal 29 3 2 2" xfId="5458"/>
    <cellStyle name="Normal 29 3 3" xfId="5457"/>
    <cellStyle name="Normal 29 4" xfId="2310"/>
    <cellStyle name="Normal 29 4 2" xfId="5459"/>
    <cellStyle name="Normal 29 5" xfId="2311"/>
    <cellStyle name="Normal 29 5 2" xfId="4035"/>
    <cellStyle name="Normal 29 5 2 2" xfId="6015"/>
    <cellStyle name="Normal 29 5 2 3" xfId="6439"/>
    <cellStyle name="Normal 29 5 3" xfId="5460"/>
    <cellStyle name="Normal 29 6" xfId="2312"/>
    <cellStyle name="Normal 29 6 2" xfId="5461"/>
    <cellStyle name="Normal 29 7" xfId="2313"/>
    <cellStyle name="Normal 29 7 2" xfId="5462"/>
    <cellStyle name="Normal 29 8" xfId="2314"/>
    <cellStyle name="Normal 29 9" xfId="5454"/>
    <cellStyle name="Normal 29_AVANCE TOTAL" xfId="2315"/>
    <cellStyle name="Normal 3" xfId="2316"/>
    <cellStyle name="Normal 3 10" xfId="2317"/>
    <cellStyle name="Normal 3 10 2" xfId="2318"/>
    <cellStyle name="Normal 3 10 2 2" xfId="5464"/>
    <cellStyle name="Normal 3 10 3" xfId="5463"/>
    <cellStyle name="Normal 3 10_AVANCE TOTAL" xfId="2319"/>
    <cellStyle name="Normal 3 11" xfId="2320"/>
    <cellStyle name="Normal 3 11 2" xfId="5465"/>
    <cellStyle name="Normal 3 12" xfId="2321"/>
    <cellStyle name="Normal 3 12 2" xfId="5466"/>
    <cellStyle name="Normal 3 13" xfId="2322"/>
    <cellStyle name="Normal 3 13 2" xfId="2323"/>
    <cellStyle name="Normal 3 13 2 2" xfId="5468"/>
    <cellStyle name="Normal 3 13 3" xfId="5467"/>
    <cellStyle name="Normal 3 13_AVANCE TOTAL" xfId="2324"/>
    <cellStyle name="Normal 3 14" xfId="2325"/>
    <cellStyle name="Normal 3 14 2" xfId="2326"/>
    <cellStyle name="Normal 3 14 2 2" xfId="5470"/>
    <cellStyle name="Normal 3 14 3" xfId="2327"/>
    <cellStyle name="Normal 3 14 3 2" xfId="2328"/>
    <cellStyle name="Normal 3 14 3 2 2" xfId="5472"/>
    <cellStyle name="Normal 3 14 3 3" xfId="5471"/>
    <cellStyle name="Normal 3 14 3_INST $" xfId="2329"/>
    <cellStyle name="Normal 3 14 4" xfId="2330"/>
    <cellStyle name="Normal 3 14 4 2" xfId="5473"/>
    <cellStyle name="Normal 3 14 5" xfId="5469"/>
    <cellStyle name="Normal 3 14_INST $" xfId="2331"/>
    <cellStyle name="Normal 3 15" xfId="2332"/>
    <cellStyle name="Normal 3 15 2" xfId="2333"/>
    <cellStyle name="Normal 3 15 2 2" xfId="5475"/>
    <cellStyle name="Normal 3 15 3" xfId="5474"/>
    <cellStyle name="Normal 3 15_INST $" xfId="2334"/>
    <cellStyle name="Normal 3 16" xfId="2335"/>
    <cellStyle name="Normal 3 16 2" xfId="5476"/>
    <cellStyle name="Normal 3 17" xfId="2336"/>
    <cellStyle name="Normal 3 17 2" xfId="5477"/>
    <cellStyle name="Normal 3 18" xfId="2337"/>
    <cellStyle name="Normal 3 18 2" xfId="5478"/>
    <cellStyle name="Normal 3 19" xfId="2338"/>
    <cellStyle name="Normal 3 19 2" xfId="5479"/>
    <cellStyle name="Normal 3 2" xfId="2339"/>
    <cellStyle name="Normal 3 2 2" xfId="2340"/>
    <cellStyle name="Normal 3 2 2 2" xfId="5481"/>
    <cellStyle name="Normal 3 2 3" xfId="5480"/>
    <cellStyle name="Normal 3 20" xfId="2341"/>
    <cellStyle name="Normal 3 20 2" xfId="5482"/>
    <cellStyle name="Normal 3 21" xfId="2342"/>
    <cellStyle name="Normal 3 21 2" xfId="5483"/>
    <cellStyle name="Normal 3 22" xfId="2343"/>
    <cellStyle name="Normal 3 22 2" xfId="5484"/>
    <cellStyle name="Normal 3 23" xfId="2344"/>
    <cellStyle name="Normal 3 23 2" xfId="5485"/>
    <cellStyle name="Normal 3 24" xfId="2345"/>
    <cellStyle name="Normal 3 24 2" xfId="5486"/>
    <cellStyle name="Normal 3 25" xfId="2346"/>
    <cellStyle name="Normal 3 25 2" xfId="5487"/>
    <cellStyle name="Normal 3 26" xfId="2347"/>
    <cellStyle name="Normal 3 26 2" xfId="5488"/>
    <cellStyle name="Normal 3 3" xfId="2348"/>
    <cellStyle name="Normal 3 3 2" xfId="2349"/>
    <cellStyle name="Normal 3 3 2 2" xfId="5490"/>
    <cellStyle name="Normal 3 3 3" xfId="5489"/>
    <cellStyle name="Normal 3 4" xfId="2350"/>
    <cellStyle name="Normal 3 4 10" xfId="2351"/>
    <cellStyle name="Normal 3 4 10 2" xfId="5491"/>
    <cellStyle name="Normal 3 4 11" xfId="2352"/>
    <cellStyle name="Normal 3 4 11 2" xfId="5492"/>
    <cellStyle name="Normal 3 4 12" xfId="2353"/>
    <cellStyle name="Normal 3 4 12 2" xfId="5493"/>
    <cellStyle name="Normal 3 4 13" xfId="2354"/>
    <cellStyle name="Normal 3 4 13 2" xfId="2355"/>
    <cellStyle name="Normal 3 4 13 2 2" xfId="5495"/>
    <cellStyle name="Normal 3 4 13 3" xfId="5494"/>
    <cellStyle name="Normal 3 4 13_AVANCE TOTAL" xfId="2356"/>
    <cellStyle name="Normal 3 4 14" xfId="2357"/>
    <cellStyle name="Normal 3 4 14 2" xfId="2358"/>
    <cellStyle name="Normal 3 4 14 2 2" xfId="5497"/>
    <cellStyle name="Normal 3 4 14 3" xfId="2359"/>
    <cellStyle name="Normal 3 4 14 3 2" xfId="2360"/>
    <cellStyle name="Normal 3 4 14 3 2 2" xfId="5499"/>
    <cellStyle name="Normal 3 4 14 3 3" xfId="5498"/>
    <cellStyle name="Normal 3 4 14 3_INST $" xfId="2361"/>
    <cellStyle name="Normal 3 4 14 4" xfId="2362"/>
    <cellStyle name="Normal 3 4 14 4 2" xfId="5500"/>
    <cellStyle name="Normal 3 4 14 5" xfId="5496"/>
    <cellStyle name="Normal 3 4 14_INST $" xfId="2363"/>
    <cellStyle name="Normal 3 4 15" xfId="2364"/>
    <cellStyle name="Normal 3 4 15 2" xfId="2365"/>
    <cellStyle name="Normal 3 4 15 2 2" xfId="5502"/>
    <cellStyle name="Normal 3 4 15 3" xfId="5501"/>
    <cellStyle name="Normal 3 4 15_INST $" xfId="2366"/>
    <cellStyle name="Normal 3 4 16" xfId="2367"/>
    <cellStyle name="Normal 3 4 16 2" xfId="5503"/>
    <cellStyle name="Normal 3 4 17" xfId="2368"/>
    <cellStyle name="Normal 3 4 17 2" xfId="5504"/>
    <cellStyle name="Normal 3 4 2" xfId="2369"/>
    <cellStyle name="Normal 3 4 2 2" xfId="2370"/>
    <cellStyle name="Normal 3 4 2 2 2" xfId="5506"/>
    <cellStyle name="Normal 3 4 2 3" xfId="5505"/>
    <cellStyle name="Normal 3 4 3" xfId="2371"/>
    <cellStyle name="Normal 3 4 3 2" xfId="2372"/>
    <cellStyle name="Normal 3 4 3 2 2" xfId="5508"/>
    <cellStyle name="Normal 3 4 3 3" xfId="5507"/>
    <cellStyle name="Normal 3 4 4" xfId="2373"/>
    <cellStyle name="Normal 3 4 4 2" xfId="2374"/>
    <cellStyle name="Normal 3 4 4 2 2" xfId="5510"/>
    <cellStyle name="Normal 3 4 4 3" xfId="5509"/>
    <cellStyle name="Normal 3 4 5" xfId="2375"/>
    <cellStyle name="Normal 3 4 5 2" xfId="2376"/>
    <cellStyle name="Normal 3 4 5 2 2" xfId="2377"/>
    <cellStyle name="Normal 3 4 5 2 2 2" xfId="5513"/>
    <cellStyle name="Normal 3 4 5 2 3" xfId="5512"/>
    <cellStyle name="Normal 3 4 5 3" xfId="2378"/>
    <cellStyle name="Normal 3 4 5 3 2" xfId="5514"/>
    <cellStyle name="Normal 3 4 5 4" xfId="5511"/>
    <cellStyle name="Normal 3 4 5_AVANCE PROTECCIÓN" xfId="2379"/>
    <cellStyle name="Normal 3 4 6" xfId="2380"/>
    <cellStyle name="Normal 3 4 6 2" xfId="2381"/>
    <cellStyle name="Normal 3 4 6 2 2" xfId="2382"/>
    <cellStyle name="Normal 3 4 6 2 2 2" xfId="5517"/>
    <cellStyle name="Normal 3 4 6 2 3" xfId="5516"/>
    <cellStyle name="Normal 3 4 6 3" xfId="2383"/>
    <cellStyle name="Normal 3 4 6 3 2" xfId="2384"/>
    <cellStyle name="Normal 3 4 6 3 2 2" xfId="5519"/>
    <cellStyle name="Normal 3 4 6 3 3" xfId="5518"/>
    <cellStyle name="Normal 3 4 6 4" xfId="2385"/>
    <cellStyle name="Normal 3 4 6 4 2" xfId="5520"/>
    <cellStyle name="Normal 3 4 6 5" xfId="5515"/>
    <cellStyle name="Normal 3 4 6_AVANCE TOTAL" xfId="2386"/>
    <cellStyle name="Normal 3 4 7" xfId="2387"/>
    <cellStyle name="Normal 3 4 7 2" xfId="2388"/>
    <cellStyle name="Normal 3 4 7 2 2" xfId="5522"/>
    <cellStyle name="Normal 3 4 7 3" xfId="5521"/>
    <cellStyle name="Normal 3 4 7_AVANCE TOTAL" xfId="2389"/>
    <cellStyle name="Normal 3 4 8" xfId="2390"/>
    <cellStyle name="Normal 3 4 8 2" xfId="5523"/>
    <cellStyle name="Normal 3 4 9" xfId="2391"/>
    <cellStyle name="Normal 3 4 9 2" xfId="5524"/>
    <cellStyle name="Normal 3 4_AVANCE PROTECCIÓN" xfId="2392"/>
    <cellStyle name="Normal 3 5" xfId="2393"/>
    <cellStyle name="Normal 3 5 2" xfId="2394"/>
    <cellStyle name="Normal 3 5 2 2" xfId="2395"/>
    <cellStyle name="Normal 3 5 2 2 2" xfId="5527"/>
    <cellStyle name="Normal 3 5 2 3" xfId="5526"/>
    <cellStyle name="Normal 3 5 3" xfId="2396"/>
    <cellStyle name="Normal 3 5 3 2" xfId="2397"/>
    <cellStyle name="Normal 3 5 3 2 2" xfId="5529"/>
    <cellStyle name="Normal 3 5 3 3" xfId="5528"/>
    <cellStyle name="Normal 3 5 4" xfId="2398"/>
    <cellStyle name="Normal 3 5 4 2" xfId="2399"/>
    <cellStyle name="Normal 3 5 4 2 2" xfId="2400"/>
    <cellStyle name="Normal 3 5 4 2 2 2" xfId="5532"/>
    <cellStyle name="Normal 3 5 4 2 3" xfId="5531"/>
    <cellStyle name="Normal 3 5 4 3" xfId="2401"/>
    <cellStyle name="Normal 3 5 4 3 2" xfId="5533"/>
    <cellStyle name="Normal 3 5 4 4" xfId="5530"/>
    <cellStyle name="Normal 3 5 4_AVANCE PROTECCIÓN" xfId="2402"/>
    <cellStyle name="Normal 3 5 5" xfId="2403"/>
    <cellStyle name="Normal 3 5 5 2" xfId="5534"/>
    <cellStyle name="Normal 3 5 6" xfId="5525"/>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8"/>
    <cellStyle name="Normal 3 6 4 2 2 2" xfId="6018"/>
    <cellStyle name="Normal 3 6 4 2 2 3" xfId="6442"/>
    <cellStyle name="Normal 3 6 4 2 3" xfId="5535"/>
    <cellStyle name="Normal 3 6 4 3" xfId="2414"/>
    <cellStyle name="Normal 3 6 4 3 2" xfId="4039"/>
    <cellStyle name="Normal 3 6 4 4" xfId="2415"/>
    <cellStyle name="Normal 3 6 4 4 2" xfId="4040"/>
    <cellStyle name="Normal 3 6 4 4 2 2" xfId="6019"/>
    <cellStyle name="Normal 3 6 4 4 2 3" xfId="6443"/>
    <cellStyle name="Normal 3 6 4 4 3" xfId="5536"/>
    <cellStyle name="Normal 3 6 4 5" xfId="2416"/>
    <cellStyle name="Normal 3 6 4 5 2" xfId="4041"/>
    <cellStyle name="Normal 3 6 4 5 2 2" xfId="6020"/>
    <cellStyle name="Normal 3 6 4 5 2 3" xfId="6444"/>
    <cellStyle name="Normal 3 6 4 6" xfId="4037"/>
    <cellStyle name="Normal 3 6 4 6 2" xfId="6017"/>
    <cellStyle name="Normal 3 6 4 6 3" xfId="6441"/>
    <cellStyle name="Normal 3 6 4_INST $" xfId="2417"/>
    <cellStyle name="Normal 3 6 5" xfId="2418"/>
    <cellStyle name="Normal 3 6 5 2" xfId="2419"/>
    <cellStyle name="Normal 3 6 5 2 2" xfId="4043"/>
    <cellStyle name="Normal 3 6 5 2 2 2" xfId="6022"/>
    <cellStyle name="Normal 3 6 5 2 2 3" xfId="6446"/>
    <cellStyle name="Normal 3 6 5 2 3" xfId="5537"/>
    <cellStyle name="Normal 3 6 5 3" xfId="2420"/>
    <cellStyle name="Normal 3 6 5 3 2" xfId="4044"/>
    <cellStyle name="Normal 3 6 5 4" xfId="2421"/>
    <cellStyle name="Normal 3 6 5 4 2" xfId="4045"/>
    <cellStyle name="Normal 3 6 5 4 2 2" xfId="6023"/>
    <cellStyle name="Normal 3 6 5 4 2 3" xfId="6447"/>
    <cellStyle name="Normal 3 6 5 4 3" xfId="5538"/>
    <cellStyle name="Normal 3 6 5 5" xfId="2422"/>
    <cellStyle name="Normal 3 6 5 5 2" xfId="4046"/>
    <cellStyle name="Normal 3 6 5 5 2 2" xfId="6024"/>
    <cellStyle name="Normal 3 6 5 5 2 3" xfId="6448"/>
    <cellStyle name="Normal 3 6 5 6" xfId="4042"/>
    <cellStyle name="Normal 3 6 5 6 2" xfId="6021"/>
    <cellStyle name="Normal 3 6 5 6 3" xfId="6445"/>
    <cellStyle name="Normal 3 6 5_INST $" xfId="2423"/>
    <cellStyle name="Normal 3 6 6" xfId="2424"/>
    <cellStyle name="Normal 3 6 6 2" xfId="4047"/>
    <cellStyle name="Normal 3 6 6 2 2" xfId="6025"/>
    <cellStyle name="Normal 3 6 6 2 3" xfId="6449"/>
    <cellStyle name="Normal 3 6 6 3" xfId="5539"/>
    <cellStyle name="Normal 3 6 7" xfId="2425"/>
    <cellStyle name="Normal 3 6 7 2" xfId="4048"/>
    <cellStyle name="Normal 3 6 7 2 2" xfId="6026"/>
    <cellStyle name="Normal 3 6 7 2 3" xfId="6450"/>
    <cellStyle name="Normal 3 6 7 3" xfId="5540"/>
    <cellStyle name="Normal 3 6 8" xfId="2426"/>
    <cellStyle name="Normal 3 6 8 2" xfId="4049"/>
    <cellStyle name="Normal 3 6 8 2 2" xfId="6027"/>
    <cellStyle name="Normal 3 6 8 2 3" xfId="6451"/>
    <cellStyle name="Normal 3 6 9" xfId="4036"/>
    <cellStyle name="Normal 3 6 9 2" xfId="6016"/>
    <cellStyle name="Normal 3 6 9 3" xfId="6440"/>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2"/>
    <cellStyle name="Normal 3 7 4 2 2 2" xfId="6030"/>
    <cellStyle name="Normal 3 7 4 2 2 3" xfId="6454"/>
    <cellStyle name="Normal 3 7 4 2 3" xfId="5541"/>
    <cellStyle name="Normal 3 7 4 3" xfId="2437"/>
    <cellStyle name="Normal 3 7 4 3 2" xfId="4053"/>
    <cellStyle name="Normal 3 7 4 4" xfId="2438"/>
    <cellStyle name="Normal 3 7 4 4 2" xfId="4054"/>
    <cellStyle name="Normal 3 7 4 4 2 2" xfId="6031"/>
    <cellStyle name="Normal 3 7 4 4 2 3" xfId="6455"/>
    <cellStyle name="Normal 3 7 4 4 3" xfId="5542"/>
    <cellStyle name="Normal 3 7 4 5" xfId="2439"/>
    <cellStyle name="Normal 3 7 4 5 2" xfId="4055"/>
    <cellStyle name="Normal 3 7 4 5 2 2" xfId="6032"/>
    <cellStyle name="Normal 3 7 4 5 2 3" xfId="6456"/>
    <cellStyle name="Normal 3 7 4 6" xfId="4051"/>
    <cellStyle name="Normal 3 7 4 6 2" xfId="6029"/>
    <cellStyle name="Normal 3 7 4 6 3" xfId="6453"/>
    <cellStyle name="Normal 3 7 4_INST $" xfId="2440"/>
    <cellStyle name="Normal 3 7 5" xfId="2441"/>
    <cellStyle name="Normal 3 7 5 2" xfId="2442"/>
    <cellStyle name="Normal 3 7 5 2 2" xfId="4057"/>
    <cellStyle name="Normal 3 7 5 2 2 2" xfId="6034"/>
    <cellStyle name="Normal 3 7 5 2 2 3" xfId="6458"/>
    <cellStyle name="Normal 3 7 5 2 3" xfId="5543"/>
    <cellStyle name="Normal 3 7 5 3" xfId="2443"/>
    <cellStyle name="Normal 3 7 5 3 2" xfId="4058"/>
    <cellStyle name="Normal 3 7 5 4" xfId="2444"/>
    <cellStyle name="Normal 3 7 5 4 2" xfId="4059"/>
    <cellStyle name="Normal 3 7 5 4 2 2" xfId="6035"/>
    <cellStyle name="Normal 3 7 5 4 2 3" xfId="6459"/>
    <cellStyle name="Normal 3 7 5 4 3" xfId="5544"/>
    <cellStyle name="Normal 3 7 5 5" xfId="2445"/>
    <cellStyle name="Normal 3 7 5 5 2" xfId="4060"/>
    <cellStyle name="Normal 3 7 5 5 2 2" xfId="6036"/>
    <cellStyle name="Normal 3 7 5 5 2 3" xfId="6460"/>
    <cellStyle name="Normal 3 7 5 6" xfId="4056"/>
    <cellStyle name="Normal 3 7 5 6 2" xfId="6033"/>
    <cellStyle name="Normal 3 7 5 6 3" xfId="6457"/>
    <cellStyle name="Normal 3 7 5_INST $" xfId="2446"/>
    <cellStyle name="Normal 3 7 6" xfId="2447"/>
    <cellStyle name="Normal 3 7 6 2" xfId="4061"/>
    <cellStyle name="Normal 3 7 6 2 2" xfId="6037"/>
    <cellStyle name="Normal 3 7 6 2 3" xfId="6461"/>
    <cellStyle name="Normal 3 7 6 3" xfId="5545"/>
    <cellStyle name="Normal 3 7 7" xfId="2448"/>
    <cellStyle name="Normal 3 7 7 2" xfId="4062"/>
    <cellStyle name="Normal 3 7 7 2 2" xfId="6038"/>
    <cellStyle name="Normal 3 7 7 2 3" xfId="6462"/>
    <cellStyle name="Normal 3 7 7 3" xfId="5546"/>
    <cellStyle name="Normal 3 7 8" xfId="2449"/>
    <cellStyle name="Normal 3 7 8 2" xfId="4063"/>
    <cellStyle name="Normal 3 7 8 2 2" xfId="6039"/>
    <cellStyle name="Normal 3 7 8 2 3" xfId="6463"/>
    <cellStyle name="Normal 3 7 9" xfId="4050"/>
    <cellStyle name="Normal 3 7 9 2" xfId="6028"/>
    <cellStyle name="Normal 3 7 9 3" xfId="6452"/>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6"/>
    <cellStyle name="Normal 3 8 4 2 2 2" xfId="6042"/>
    <cellStyle name="Normal 3 8 4 2 2 3" xfId="6466"/>
    <cellStyle name="Normal 3 8 4 2 3" xfId="5547"/>
    <cellStyle name="Normal 3 8 4 3" xfId="2460"/>
    <cellStyle name="Normal 3 8 4 3 2" xfId="4067"/>
    <cellStyle name="Normal 3 8 4 4" xfId="2461"/>
    <cellStyle name="Normal 3 8 4 4 2" xfId="4068"/>
    <cellStyle name="Normal 3 8 4 4 2 2" xfId="6043"/>
    <cellStyle name="Normal 3 8 4 4 2 3" xfId="6467"/>
    <cellStyle name="Normal 3 8 4 4 3" xfId="5548"/>
    <cellStyle name="Normal 3 8 4 5" xfId="2462"/>
    <cellStyle name="Normal 3 8 4 5 2" xfId="4069"/>
    <cellStyle name="Normal 3 8 4 5 2 2" xfId="6044"/>
    <cellStyle name="Normal 3 8 4 5 2 3" xfId="6468"/>
    <cellStyle name="Normal 3 8 4 6" xfId="4065"/>
    <cellStyle name="Normal 3 8 4 6 2" xfId="6041"/>
    <cellStyle name="Normal 3 8 4 6 3" xfId="6465"/>
    <cellStyle name="Normal 3 8 4_INST $" xfId="2463"/>
    <cellStyle name="Normal 3 8 5" xfId="2464"/>
    <cellStyle name="Normal 3 8 5 2" xfId="2465"/>
    <cellStyle name="Normal 3 8 5 2 2" xfId="4071"/>
    <cellStyle name="Normal 3 8 5 2 2 2" xfId="6046"/>
    <cellStyle name="Normal 3 8 5 2 2 3" xfId="6470"/>
    <cellStyle name="Normal 3 8 5 2 3" xfId="5549"/>
    <cellStyle name="Normal 3 8 5 3" xfId="2466"/>
    <cellStyle name="Normal 3 8 5 3 2" xfId="4072"/>
    <cellStyle name="Normal 3 8 5 4" xfId="2467"/>
    <cellStyle name="Normal 3 8 5 4 2" xfId="4073"/>
    <cellStyle name="Normal 3 8 5 4 2 2" xfId="6047"/>
    <cellStyle name="Normal 3 8 5 4 2 3" xfId="6471"/>
    <cellStyle name="Normal 3 8 5 4 3" xfId="5550"/>
    <cellStyle name="Normal 3 8 5 5" xfId="2468"/>
    <cellStyle name="Normal 3 8 5 5 2" xfId="4074"/>
    <cellStyle name="Normal 3 8 5 5 2 2" xfId="6048"/>
    <cellStyle name="Normal 3 8 5 5 2 3" xfId="6472"/>
    <cellStyle name="Normal 3 8 5 6" xfId="4070"/>
    <cellStyle name="Normal 3 8 5 6 2" xfId="6045"/>
    <cellStyle name="Normal 3 8 5 6 3" xfId="6469"/>
    <cellStyle name="Normal 3 8 5_INST $" xfId="2469"/>
    <cellStyle name="Normal 3 8 6" xfId="2470"/>
    <cellStyle name="Normal 3 8 6 2" xfId="4075"/>
    <cellStyle name="Normal 3 8 6 2 2" xfId="6049"/>
    <cellStyle name="Normal 3 8 6 2 3" xfId="6473"/>
    <cellStyle name="Normal 3 8 6 3" xfId="5551"/>
    <cellStyle name="Normal 3 8 7" xfId="2471"/>
    <cellStyle name="Normal 3 8 7 2" xfId="4076"/>
    <cellStyle name="Normal 3 8 7 2 2" xfId="6050"/>
    <cellStyle name="Normal 3 8 7 2 3" xfId="6474"/>
    <cellStyle name="Normal 3 8 7 3" xfId="5552"/>
    <cellStyle name="Normal 3 8 8" xfId="2472"/>
    <cellStyle name="Normal 3 8 8 2" xfId="4077"/>
    <cellStyle name="Normal 3 8 8 2 2" xfId="6051"/>
    <cellStyle name="Normal 3 8 8 2 3" xfId="6475"/>
    <cellStyle name="Normal 3 8 9" xfId="4064"/>
    <cellStyle name="Normal 3 8 9 2" xfId="6040"/>
    <cellStyle name="Normal 3 8 9 3" xfId="6464"/>
    <cellStyle name="Normal 3 8_AVANCE TOTAL" xfId="2473"/>
    <cellStyle name="Normal 3 9" xfId="2474"/>
    <cellStyle name="Normal 3 9 2" xfId="2475"/>
    <cellStyle name="Normal 3 9 2 2" xfId="5554"/>
    <cellStyle name="Normal 3 9 3" xfId="5553"/>
    <cellStyle name="Normal 3 9_AVANCE TOTAL" xfId="2476"/>
    <cellStyle name="Normal 3_AVANCE JUSTICIA JUVENIL" xfId="2477"/>
    <cellStyle name="Normal 30" xfId="2478"/>
    <cellStyle name="Normal 30 2" xfId="2479"/>
    <cellStyle name="Normal 30 2 2" xfId="2480"/>
    <cellStyle name="Normal 30 2 2 2" xfId="5557"/>
    <cellStyle name="Normal 30 2 3" xfId="5556"/>
    <cellStyle name="Normal 30 3" xfId="2481"/>
    <cellStyle name="Normal 30 3 2" xfId="2482"/>
    <cellStyle name="Normal 30 3 2 2" xfId="5559"/>
    <cellStyle name="Normal 30 3 3" xfId="5558"/>
    <cellStyle name="Normal 30 4" xfId="2483"/>
    <cellStyle name="Normal 30 4 2" xfId="5560"/>
    <cellStyle name="Normal 30 5" xfId="2484"/>
    <cellStyle name="Normal 30 5 2" xfId="4078"/>
    <cellStyle name="Normal 30 5 2 2" xfId="6052"/>
    <cellStyle name="Normal 30 5 2 3" xfId="6476"/>
    <cellStyle name="Normal 30 5 3" xfId="5561"/>
    <cellStyle name="Normal 30 6" xfId="2485"/>
    <cellStyle name="Normal 30 6 2" xfId="5562"/>
    <cellStyle name="Normal 30 7" xfId="2486"/>
    <cellStyle name="Normal 30 7 2" xfId="5563"/>
    <cellStyle name="Normal 30 8" xfId="2487"/>
    <cellStyle name="Normal 30 9" xfId="5555"/>
    <cellStyle name="Normal 30_AVANCE TOTAL" xfId="2488"/>
    <cellStyle name="Normal 31" xfId="2489"/>
    <cellStyle name="Normal 31 10" xfId="2490"/>
    <cellStyle name="Normal 31 10 2" xfId="2491"/>
    <cellStyle name="Normal 31 10 2 2" xfId="5565"/>
    <cellStyle name="Normal 31 10 3" xfId="5564"/>
    <cellStyle name="Normal 31 10_INST $" xfId="2492"/>
    <cellStyle name="Normal 31 11" xfId="2493"/>
    <cellStyle name="Normal 31 11 2" xfId="5566"/>
    <cellStyle name="Normal 31 12" xfId="2494"/>
    <cellStyle name="Normal 31 12 2" xfId="5567"/>
    <cellStyle name="Normal 31 2" xfId="2495"/>
    <cellStyle name="Normal 31 2 2" xfId="2496"/>
    <cellStyle name="Normal 31 2 2 2" xfId="5569"/>
    <cellStyle name="Normal 31 2 3" xfId="5568"/>
    <cellStyle name="Normal 31 3" xfId="2497"/>
    <cellStyle name="Normal 31 3 2" xfId="2498"/>
    <cellStyle name="Normal 31 3 2 2" xfId="5571"/>
    <cellStyle name="Normal 31 3 3" xfId="5570"/>
    <cellStyle name="Normal 31 4" xfId="2499"/>
    <cellStyle name="Normal 31 4 2" xfId="2500"/>
    <cellStyle name="Normal 31 4 2 2" xfId="5573"/>
    <cellStyle name="Normal 31 4 3" xfId="5572"/>
    <cellStyle name="Normal 31 4_AVANCE TOTAL" xfId="2501"/>
    <cellStyle name="Normal 31 5" xfId="2502"/>
    <cellStyle name="Normal 31 5 2" xfId="5574"/>
    <cellStyle name="Normal 31 6" xfId="2503"/>
    <cellStyle name="Normal 31 6 2" xfId="5575"/>
    <cellStyle name="Normal 31 7" xfId="2504"/>
    <cellStyle name="Normal 31 7 2" xfId="5576"/>
    <cellStyle name="Normal 31 8" xfId="2505"/>
    <cellStyle name="Normal 31 8 2" xfId="2506"/>
    <cellStyle name="Normal 31 8 2 2" xfId="5578"/>
    <cellStyle name="Normal 31 8 3" xfId="5577"/>
    <cellStyle name="Normal 31 8_AVANCE TOTAL" xfId="2507"/>
    <cellStyle name="Normal 31 9" xfId="2508"/>
    <cellStyle name="Normal 31 9 2" xfId="2509"/>
    <cellStyle name="Normal 31 9 2 2" xfId="5580"/>
    <cellStyle name="Normal 31 9 3" xfId="2510"/>
    <cellStyle name="Normal 31 9 3 2" xfId="2511"/>
    <cellStyle name="Normal 31 9 3 2 2" xfId="5582"/>
    <cellStyle name="Normal 31 9 3 3" xfId="5581"/>
    <cellStyle name="Normal 31 9 3_INST $" xfId="2512"/>
    <cellStyle name="Normal 31 9 4" xfId="2513"/>
    <cellStyle name="Normal 31 9 4 2" xfId="5583"/>
    <cellStyle name="Normal 31 9 5" xfId="5579"/>
    <cellStyle name="Normal 31 9_INST $" xfId="2514"/>
    <cellStyle name="Normal 31_AVANCE TOTAL" xfId="2515"/>
    <cellStyle name="Normal 32" xfId="2516"/>
    <cellStyle name="Normal 32 2" xfId="2517"/>
    <cellStyle name="Normal 32 2 2" xfId="5585"/>
    <cellStyle name="Normal 32 3" xfId="2518"/>
    <cellStyle name="Normal 32 3 2" xfId="4079"/>
    <cellStyle name="Normal 32 3 2 2" xfId="6053"/>
    <cellStyle name="Normal 32 3 2 3" xfId="6477"/>
    <cellStyle name="Normal 32 3 3" xfId="5586"/>
    <cellStyle name="Normal 32 4" xfId="2519"/>
    <cellStyle name="Normal 32 4 2" xfId="5587"/>
    <cellStyle name="Normal 32 5" xfId="2520"/>
    <cellStyle name="Normal 32 5 2" xfId="5588"/>
    <cellStyle name="Normal 32 6" xfId="2521"/>
    <cellStyle name="Normal 32 7" xfId="5584"/>
    <cellStyle name="Normal 33" xfId="2522"/>
    <cellStyle name="Normal 33 2" xfId="2523"/>
    <cellStyle name="Normal 33 2 2" xfId="5590"/>
    <cellStyle name="Normal 33 3" xfId="2524"/>
    <cellStyle name="Normal 33 3 2" xfId="4080"/>
    <cellStyle name="Normal 33 3 2 2" xfId="6054"/>
    <cellStyle name="Normal 33 3 2 3" xfId="6478"/>
    <cellStyle name="Normal 33 3 3" xfId="5591"/>
    <cellStyle name="Normal 33 4" xfId="2525"/>
    <cellStyle name="Normal 33 4 2" xfId="5592"/>
    <cellStyle name="Normal 33 5" xfId="2526"/>
    <cellStyle name="Normal 33 5 2" xfId="5593"/>
    <cellStyle name="Normal 33 6" xfId="2527"/>
    <cellStyle name="Normal 33 7" xfId="5589"/>
    <cellStyle name="Normal 34" xfId="2528"/>
    <cellStyle name="Normal 34 2" xfId="2529"/>
    <cellStyle name="Normal 34 2 2" xfId="5595"/>
    <cellStyle name="Normal 34 3" xfId="5594"/>
    <cellStyle name="Normal 35" xfId="2530"/>
    <cellStyle name="Normal 35 2" xfId="2531"/>
    <cellStyle name="Normal 35 2 2" xfId="2532"/>
    <cellStyle name="Normal 35 2_Listado_web" xfId="2533"/>
    <cellStyle name="Normal 35 3" xfId="2534"/>
    <cellStyle name="Normal 35 3 2" xfId="2535"/>
    <cellStyle name="Normal 35 3 2 2" xfId="4083"/>
    <cellStyle name="Normal 35 3 2 2 2" xfId="6057"/>
    <cellStyle name="Normal 35 3 2 2 3" xfId="6481"/>
    <cellStyle name="Normal 35 3 2 3" xfId="5596"/>
    <cellStyle name="Normal 35 3 3" xfId="2536"/>
    <cellStyle name="Normal 35 3 3 2" xfId="4084"/>
    <cellStyle name="Normal 35 3 4" xfId="2537"/>
    <cellStyle name="Normal 35 3 4 2" xfId="4085"/>
    <cellStyle name="Normal 35 3 4 2 2" xfId="6058"/>
    <cellStyle name="Normal 35 3 4 2 3" xfId="6482"/>
    <cellStyle name="Normal 35 3 4 3" xfId="5597"/>
    <cellStyle name="Normal 35 3 5" xfId="2538"/>
    <cellStyle name="Normal 35 3 5 2" xfId="4086"/>
    <cellStyle name="Normal 35 3 5 2 2" xfId="6059"/>
    <cellStyle name="Normal 35 3 5 2 3" xfId="6483"/>
    <cellStyle name="Normal 35 3 6" xfId="4082"/>
    <cellStyle name="Normal 35 3 6 2" xfId="6056"/>
    <cellStyle name="Normal 35 3 6 3" xfId="6480"/>
    <cellStyle name="Normal 35 3_INST $" xfId="2539"/>
    <cellStyle name="Normal 35 4" xfId="2540"/>
    <cellStyle name="Normal 35 4 2" xfId="2541"/>
    <cellStyle name="Normal 35 4 2 2" xfId="4088"/>
    <cellStyle name="Normal 35 4 2 2 2" xfId="6061"/>
    <cellStyle name="Normal 35 4 2 2 3" xfId="6485"/>
    <cellStyle name="Normal 35 4 2 3" xfId="5598"/>
    <cellStyle name="Normal 35 4 3" xfId="2542"/>
    <cellStyle name="Normal 35 4 3 2" xfId="4089"/>
    <cellStyle name="Normal 35 4 4" xfId="2543"/>
    <cellStyle name="Normal 35 4 4 2" xfId="4090"/>
    <cellStyle name="Normal 35 4 4 2 2" xfId="6062"/>
    <cellStyle name="Normal 35 4 4 2 3" xfId="6486"/>
    <cellStyle name="Normal 35 4 4 3" xfId="5599"/>
    <cellStyle name="Normal 35 4 5" xfId="4091"/>
    <cellStyle name="Normal 35 4 5 2" xfId="6063"/>
    <cellStyle name="Normal 35 4 5 3" xfId="6487"/>
    <cellStyle name="Normal 35 4 6" xfId="4087"/>
    <cellStyle name="Normal 35 4 6 2" xfId="6060"/>
    <cellStyle name="Normal 35 4 6 3" xfId="6484"/>
    <cellStyle name="Normal 35 4_INST $" xfId="4092"/>
    <cellStyle name="Normal 35 5" xfId="2544"/>
    <cellStyle name="Normal 35 5 2" xfId="4093"/>
    <cellStyle name="Normal 35 5 2 2" xfId="6064"/>
    <cellStyle name="Normal 35 5 2 3" xfId="6488"/>
    <cellStyle name="Normal 35 5 3" xfId="5600"/>
    <cellStyle name="Normal 35 6" xfId="2545"/>
    <cellStyle name="Normal 35 6 2" xfId="4094"/>
    <cellStyle name="Normal 35 6 2 2" xfId="6065"/>
    <cellStyle name="Normal 35 6 2 3" xfId="6489"/>
    <cellStyle name="Normal 35 6 3" xfId="5601"/>
    <cellStyle name="Normal 35 7" xfId="4095"/>
    <cellStyle name="Normal 35 7 2" xfId="6066"/>
    <cellStyle name="Normal 35 7 3" xfId="6490"/>
    <cellStyle name="Normal 35 8" xfId="4096"/>
    <cellStyle name="Normal 35 8 2" xfId="6067"/>
    <cellStyle name="Normal 35 8 3" xfId="6491"/>
    <cellStyle name="Normal 35 9" xfId="4081"/>
    <cellStyle name="Normal 35 9 2" xfId="6055"/>
    <cellStyle name="Normal 35 9 3" xfId="6479"/>
    <cellStyle name="Normal 35_AVANCE TOTAL" xfId="2546"/>
    <cellStyle name="Normal 36" xfId="2547"/>
    <cellStyle name="Normal 36 2" xfId="2548"/>
    <cellStyle name="Normal 36 2 2" xfId="4099"/>
    <cellStyle name="Normal 36 2 3" xfId="4098"/>
    <cellStyle name="Normal 36 3" xfId="2549"/>
    <cellStyle name="Normal 36 3 2" xfId="2550"/>
    <cellStyle name="Normal 36 3 2 2" xfId="4101"/>
    <cellStyle name="Normal 36 3 2 2 2" xfId="6070"/>
    <cellStyle name="Normal 36 3 2 2 3" xfId="6494"/>
    <cellStyle name="Normal 36 3 2 3" xfId="5602"/>
    <cellStyle name="Normal 36 3 3" xfId="2551"/>
    <cellStyle name="Normal 36 3 3 2" xfId="4102"/>
    <cellStyle name="Normal 36 3 4" xfId="2552"/>
    <cellStyle name="Normal 36 3 4 2" xfId="4103"/>
    <cellStyle name="Normal 36 3 4 2 2" xfId="6071"/>
    <cellStyle name="Normal 36 3 4 2 3" xfId="6495"/>
    <cellStyle name="Normal 36 3 4 3" xfId="5603"/>
    <cellStyle name="Normal 36 3 5" xfId="4104"/>
    <cellStyle name="Normal 36 3 5 2" xfId="6072"/>
    <cellStyle name="Normal 36 3 5 3" xfId="6496"/>
    <cellStyle name="Normal 36 3 6" xfId="4100"/>
    <cellStyle name="Normal 36 3 6 2" xfId="6069"/>
    <cellStyle name="Normal 36 3 6 3" xfId="6493"/>
    <cellStyle name="Normal 36 3_INST $" xfId="4105"/>
    <cellStyle name="Normal 36 4" xfId="2553"/>
    <cellStyle name="Normal 36 4 2" xfId="2554"/>
    <cellStyle name="Normal 36 4 2 2" xfId="4107"/>
    <cellStyle name="Normal 36 4 2 2 2" xfId="6074"/>
    <cellStyle name="Normal 36 4 2 2 3" xfId="6498"/>
    <cellStyle name="Normal 36 4 2 3" xfId="5604"/>
    <cellStyle name="Normal 36 4 3" xfId="2555"/>
    <cellStyle name="Normal 36 4 3 2" xfId="4108"/>
    <cellStyle name="Normal 36 4 4" xfId="2556"/>
    <cellStyle name="Normal 36 4 4 2" xfId="4109"/>
    <cellStyle name="Normal 36 4 4 2 2" xfId="6075"/>
    <cellStyle name="Normal 36 4 4 2 3" xfId="6499"/>
    <cellStyle name="Normal 36 4 4 3" xfId="5605"/>
    <cellStyle name="Normal 36 4 5" xfId="4110"/>
    <cellStyle name="Normal 36 4 5 2" xfId="6076"/>
    <cellStyle name="Normal 36 4 5 3" xfId="6500"/>
    <cellStyle name="Normal 36 4 6" xfId="4106"/>
    <cellStyle name="Normal 36 4 6 2" xfId="6073"/>
    <cellStyle name="Normal 36 4 6 3" xfId="6497"/>
    <cellStyle name="Normal 36 4_INST $" xfId="4111"/>
    <cellStyle name="Normal 36 5" xfId="2557"/>
    <cellStyle name="Normal 36 5 2" xfId="4112"/>
    <cellStyle name="Normal 36 5 2 2" xfId="6077"/>
    <cellStyle name="Normal 36 5 2 3" xfId="6501"/>
    <cellStyle name="Normal 36 5 3" xfId="5606"/>
    <cellStyle name="Normal 36 6" xfId="2558"/>
    <cellStyle name="Normal 36 6 2" xfId="4113"/>
    <cellStyle name="Normal 36 6 2 2" xfId="6078"/>
    <cellStyle name="Normal 36 6 2 3" xfId="6502"/>
    <cellStyle name="Normal 36 6 3" xfId="5607"/>
    <cellStyle name="Normal 36 7" xfId="4114"/>
    <cellStyle name="Normal 36 7 2" xfId="6079"/>
    <cellStyle name="Normal 36 7 3" xfId="6503"/>
    <cellStyle name="Normal 36 8" xfId="4115"/>
    <cellStyle name="Normal 36 8 2" xfId="6080"/>
    <cellStyle name="Normal 36 8 3" xfId="6504"/>
    <cellStyle name="Normal 36 9" xfId="4097"/>
    <cellStyle name="Normal 36 9 2" xfId="6068"/>
    <cellStyle name="Normal 36 9 3" xfId="6492"/>
    <cellStyle name="Normal 36_AVANCE TOTAL" xfId="2559"/>
    <cellStyle name="Normal 37" xfId="2560"/>
    <cellStyle name="Normal 37 2" xfId="2561"/>
    <cellStyle name="Normal 37 2 2" xfId="4116"/>
    <cellStyle name="Normal 37 2 2 2" xfId="6081"/>
    <cellStyle name="Normal 37 2 3" xfId="5609"/>
    <cellStyle name="Normal 37 3" xfId="4117"/>
    <cellStyle name="Normal 37 3 2" xfId="6082"/>
    <cellStyle name="Normal 37 4" xfId="5608"/>
    <cellStyle name="Normal 37_Hoja2" xfId="2562"/>
    <cellStyle name="Normal 38" xfId="2563"/>
    <cellStyle name="Normal 38 10" xfId="4119"/>
    <cellStyle name="Normal 38 10 2" xfId="6084"/>
    <cellStyle name="Normal 38 10 3" xfId="6506"/>
    <cellStyle name="Normal 38 11" xfId="4120"/>
    <cellStyle name="Normal 38 11 2" xfId="6085"/>
    <cellStyle name="Normal 38 12" xfId="4118"/>
    <cellStyle name="Normal 38 12 2" xfId="6083"/>
    <cellStyle name="Normal 38 12 3" xfId="6505"/>
    <cellStyle name="Normal 38 2" xfId="2564"/>
    <cellStyle name="Normal 38 2 2" xfId="4122"/>
    <cellStyle name="Normal 38 2 3" xfId="4121"/>
    <cellStyle name="Normal 38 3" xfId="2565"/>
    <cellStyle name="Normal 38 3 2" xfId="2566"/>
    <cellStyle name="Normal 38 3 2 2" xfId="4124"/>
    <cellStyle name="Normal 38 3 2 2 2" xfId="6087"/>
    <cellStyle name="Normal 38 3 2 2 3" xfId="6508"/>
    <cellStyle name="Normal 38 3 2 3" xfId="5610"/>
    <cellStyle name="Normal 38 3 3" xfId="2567"/>
    <cellStyle name="Normal 38 3 3 2" xfId="4125"/>
    <cellStyle name="Normal 38 3 4" xfId="2568"/>
    <cellStyle name="Normal 38 3 4 2" xfId="4126"/>
    <cellStyle name="Normal 38 3 4 2 2" xfId="6088"/>
    <cellStyle name="Normal 38 3 4 2 3" xfId="6509"/>
    <cellStyle name="Normal 38 3 4 3" xfId="5611"/>
    <cellStyle name="Normal 38 3 5" xfId="4127"/>
    <cellStyle name="Normal 38 3 5 2" xfId="6089"/>
    <cellStyle name="Normal 38 3 5 3" xfId="6510"/>
    <cellStyle name="Normal 38 3 6" xfId="4123"/>
    <cellStyle name="Normal 38 3 6 2" xfId="6086"/>
    <cellStyle name="Normal 38 3 6 3" xfId="6507"/>
    <cellStyle name="Normal 38 3_INST $" xfId="4128"/>
    <cellStyle name="Normal 38 4" xfId="2569"/>
    <cellStyle name="Normal 38 4 2" xfId="2570"/>
    <cellStyle name="Normal 38 4 2 2" xfId="4130"/>
    <cellStyle name="Normal 38 4 2 2 2" xfId="6091"/>
    <cellStyle name="Normal 38 4 2 2 3" xfId="6512"/>
    <cellStyle name="Normal 38 4 2 3" xfId="5612"/>
    <cellStyle name="Normal 38 4 3" xfId="2571"/>
    <cellStyle name="Normal 38 4 3 2" xfId="4131"/>
    <cellStyle name="Normal 38 4 4" xfId="2572"/>
    <cellStyle name="Normal 38 4 4 2" xfId="4132"/>
    <cellStyle name="Normal 38 4 4 2 2" xfId="6092"/>
    <cellStyle name="Normal 38 4 4 2 3" xfId="6513"/>
    <cellStyle name="Normal 38 4 4 3" xfId="5613"/>
    <cellStyle name="Normal 38 4 5" xfId="4133"/>
    <cellStyle name="Normal 38 4 5 2" xfId="6093"/>
    <cellStyle name="Normal 38 4 5 3" xfId="6514"/>
    <cellStyle name="Normal 38 4 6" xfId="4129"/>
    <cellStyle name="Normal 38 4 6 2" xfId="6090"/>
    <cellStyle name="Normal 38 4 6 3" xfId="6511"/>
    <cellStyle name="Normal 38 4_INST $" xfId="4134"/>
    <cellStyle name="Normal 38 5" xfId="2573"/>
    <cellStyle name="Normal 38 5 2" xfId="4135"/>
    <cellStyle name="Normal 38 5 2 2" xfId="6094"/>
    <cellStyle name="Normal 38 5 2 3" xfId="6515"/>
    <cellStyle name="Normal 38 5 3" xfId="5614"/>
    <cellStyle name="Normal 38 6" xfId="2574"/>
    <cellStyle name="Normal 38 6 2" xfId="4136"/>
    <cellStyle name="Normal 38 6 2 2" xfId="6095"/>
    <cellStyle name="Normal 38 6 2 3" xfId="6516"/>
    <cellStyle name="Normal 38 6 3" xfId="5615"/>
    <cellStyle name="Normal 38 7" xfId="2575"/>
    <cellStyle name="Normal 38 7 2" xfId="5616"/>
    <cellStyle name="Normal 38 8" xfId="2576"/>
    <cellStyle name="Normal 38 8 2" xfId="4137"/>
    <cellStyle name="Normal 38 8 2 2" xfId="6096"/>
    <cellStyle name="Normal 38 8 2 3" xfId="6517"/>
    <cellStyle name="Normal 38 8 3" xfId="5617"/>
    <cellStyle name="Normal 38 9" xfId="4138"/>
    <cellStyle name="Normal 38 9 2" xfId="6097"/>
    <cellStyle name="Normal 38 9 3" xfId="6518"/>
    <cellStyle name="Normal 38_AVANCE TOTAL" xfId="2577"/>
    <cellStyle name="Normal 39" xfId="2578"/>
    <cellStyle name="Normal 39 2" xfId="4139"/>
    <cellStyle name="Normal 39 2 2" xfId="6098"/>
    <cellStyle name="Normal 39 3" xfId="5618"/>
    <cellStyle name="Normal 4" xfId="2579"/>
    <cellStyle name="Normal 4 10" xfId="2580"/>
    <cellStyle name="Normal 4 10 2" xfId="4141"/>
    <cellStyle name="Normal 4 11" xfId="2581"/>
    <cellStyle name="Normal 4 11 2" xfId="4142"/>
    <cellStyle name="Normal 4 11 2 2" xfId="6099"/>
    <cellStyle name="Normal 4 11 2 3" xfId="6519"/>
    <cellStyle name="Normal 4 11 3" xfId="5619"/>
    <cellStyle name="Normal 4 12" xfId="4143"/>
    <cellStyle name="Normal 4 13" xfId="4140"/>
    <cellStyle name="Normal 4 2" xfId="2582"/>
    <cellStyle name="Normal 4 2 2" xfId="2583"/>
    <cellStyle name="Normal 4 2 2 2" xfId="4146"/>
    <cellStyle name="Normal 4 2 2 3" xfId="4145"/>
    <cellStyle name="Normal 4 2 3" xfId="2584"/>
    <cellStyle name="Normal 4 2 3 2" xfId="4147"/>
    <cellStyle name="Normal 4 2 4" xfId="2585"/>
    <cellStyle name="Normal 4 2 4 2" xfId="5620"/>
    <cellStyle name="Normal 4 2 5" xfId="2586"/>
    <cellStyle name="Normal 4 2 5 2" xfId="4148"/>
    <cellStyle name="Normal 4 2 6" xfId="2587"/>
    <cellStyle name="Normal 4 2 6 2" xfId="5621"/>
    <cellStyle name="Normal 4 2 7" xfId="4149"/>
    <cellStyle name="Normal 4 2 8" xfId="4144"/>
    <cellStyle name="Normal 4 2_Hoja1" xfId="2588"/>
    <cellStyle name="Normal 4 3" xfId="2589"/>
    <cellStyle name="Normal 4 3 2" xfId="2590"/>
    <cellStyle name="Normal 4 3 2 2" xfId="4152"/>
    <cellStyle name="Normal 4 3 2 3" xfId="4151"/>
    <cellStyle name="Normal 4 3 3" xfId="4153"/>
    <cellStyle name="Normal 4 3 4" xfId="4150"/>
    <cellStyle name="Normal 4 3_Hoja2" xfId="2591"/>
    <cellStyle name="Normal 4 4" xfId="2592"/>
    <cellStyle name="Normal 4 4 2" xfId="2593"/>
    <cellStyle name="Normal 4 4 2 2" xfId="4156"/>
    <cellStyle name="Normal 4 4 2 3" xfId="4155"/>
    <cellStyle name="Normal 4 4 3" xfId="4157"/>
    <cellStyle name="Normal 4 4 4" xfId="4154"/>
    <cellStyle name="Normal 4 4_Hoja2" xfId="2594"/>
    <cellStyle name="Normal 4 5" xfId="2595"/>
    <cellStyle name="Normal 4 5 10" xfId="4158"/>
    <cellStyle name="Normal 4 5 10 2" xfId="6100"/>
    <cellStyle name="Normal 4 5 10 3" xfId="6520"/>
    <cellStyle name="Normal 4 5 2" xfId="2596"/>
    <cellStyle name="Normal 4 5 2 2" xfId="2597"/>
    <cellStyle name="Normal 4 5 2 2 2" xfId="4161"/>
    <cellStyle name="Normal 4 5 2 2 3" xfId="4160"/>
    <cellStyle name="Normal 4 5 2 3" xfId="4162"/>
    <cellStyle name="Normal 4 5 2 4" xfId="4159"/>
    <cellStyle name="Normal 4 5 2_Hoja2" xfId="2598"/>
    <cellStyle name="Normal 4 5 3" xfId="2599"/>
    <cellStyle name="Normal 4 5 3 2" xfId="4164"/>
    <cellStyle name="Normal 4 5 3 3" xfId="4163"/>
    <cellStyle name="Normal 4 5 4" xfId="2600"/>
    <cellStyle name="Normal 4 5 4 2" xfId="4166"/>
    <cellStyle name="Normal 4 5 4 3" xfId="4165"/>
    <cellStyle name="Normal 4 5 5" xfId="2601"/>
    <cellStyle name="Normal 4 5 5 2" xfId="2602"/>
    <cellStyle name="Normal 4 5 5 2 2" xfId="4168"/>
    <cellStyle name="Normal 4 5 5 2 2 2" xfId="6102"/>
    <cellStyle name="Normal 4 5 5 2 2 3" xfId="6522"/>
    <cellStyle name="Normal 4 5 5 2 3" xfId="5622"/>
    <cellStyle name="Normal 4 5 5 3" xfId="2603"/>
    <cellStyle name="Normal 4 5 5 3 2" xfId="4169"/>
    <cellStyle name="Normal 4 5 5 4" xfId="2604"/>
    <cellStyle name="Normal 4 5 5 4 2" xfId="4170"/>
    <cellStyle name="Normal 4 5 5 4 2 2" xfId="6103"/>
    <cellStyle name="Normal 4 5 5 4 2 3" xfId="6523"/>
    <cellStyle name="Normal 4 5 5 4 3" xfId="5623"/>
    <cellStyle name="Normal 4 5 5 5" xfId="4171"/>
    <cellStyle name="Normal 4 5 5 5 2" xfId="6104"/>
    <cellStyle name="Normal 4 5 5 5 3" xfId="6524"/>
    <cellStyle name="Normal 4 5 5 6" xfId="4167"/>
    <cellStyle name="Normal 4 5 5 6 2" xfId="6101"/>
    <cellStyle name="Normal 4 5 5 6 3" xfId="6521"/>
    <cellStyle name="Normal 4 5 5_INST $" xfId="4172"/>
    <cellStyle name="Normal 4 5 6" xfId="2605"/>
    <cellStyle name="Normal 4 5 6 2" xfId="2606"/>
    <cellStyle name="Normal 4 5 6 2 2" xfId="4174"/>
    <cellStyle name="Normal 4 5 6 2 2 2" xfId="6106"/>
    <cellStyle name="Normal 4 5 6 2 2 3" xfId="6526"/>
    <cellStyle name="Normal 4 5 6 2 3" xfId="5624"/>
    <cellStyle name="Normal 4 5 6 3" xfId="2607"/>
    <cellStyle name="Normal 4 5 6 3 2" xfId="4175"/>
    <cellStyle name="Normal 4 5 6 4" xfId="2608"/>
    <cellStyle name="Normal 4 5 6 4 2" xfId="4176"/>
    <cellStyle name="Normal 4 5 6 4 2 2" xfId="6107"/>
    <cellStyle name="Normal 4 5 6 4 2 3" xfId="6527"/>
    <cellStyle name="Normal 4 5 6 4 3" xfId="5625"/>
    <cellStyle name="Normal 4 5 6 5" xfId="4177"/>
    <cellStyle name="Normal 4 5 6 5 2" xfId="6108"/>
    <cellStyle name="Normal 4 5 6 5 3" xfId="6528"/>
    <cellStyle name="Normal 4 5 6 6" xfId="4173"/>
    <cellStyle name="Normal 4 5 6 6 2" xfId="6105"/>
    <cellStyle name="Normal 4 5 6 6 3" xfId="6525"/>
    <cellStyle name="Normal 4 5 6_INST $" xfId="4178"/>
    <cellStyle name="Normal 4 5 7" xfId="2609"/>
    <cellStyle name="Normal 4 5 7 2" xfId="4179"/>
    <cellStyle name="Normal 4 5 7 2 2" xfId="6109"/>
    <cellStyle name="Normal 4 5 7 2 3" xfId="6529"/>
    <cellStyle name="Normal 4 5 7 3" xfId="5626"/>
    <cellStyle name="Normal 4 5 8" xfId="2610"/>
    <cellStyle name="Normal 4 5 8 2" xfId="4180"/>
    <cellStyle name="Normal 4 5 8 2 2" xfId="6110"/>
    <cellStyle name="Normal 4 5 8 2 3" xfId="6530"/>
    <cellStyle name="Normal 4 5 8 3" xfId="5627"/>
    <cellStyle name="Normal 4 5 9" xfId="4181"/>
    <cellStyle name="Normal 4 5 9 2" xfId="6111"/>
    <cellStyle name="Normal 4 5 9 3" xfId="6531"/>
    <cellStyle name="Normal 4 5_AVANCE PROTECCIÓN" xfId="2611"/>
    <cellStyle name="Normal 4 6" xfId="2612"/>
    <cellStyle name="Normal 4 6 2" xfId="4183"/>
    <cellStyle name="Normal 4 6 3" xfId="4182"/>
    <cellStyle name="Normal 4 7" xfId="2613"/>
    <cellStyle name="Normal 4 7 2" xfId="4185"/>
    <cellStyle name="Normal 4 7 3" xfId="4184"/>
    <cellStyle name="Normal 4 8" xfId="2614"/>
    <cellStyle name="Normal 4 8 2" xfId="4186"/>
    <cellStyle name="Normal 4 9" xfId="2615"/>
    <cellStyle name="Normal 4 9 2" xfId="5628"/>
    <cellStyle name="Normal 4_Hoja1" xfId="2616"/>
    <cellStyle name="Normal 40" xfId="2617"/>
    <cellStyle name="Normal 40 10" xfId="4188"/>
    <cellStyle name="Normal 40 10 2" xfId="6113"/>
    <cellStyle name="Normal 40 10 3" xfId="6533"/>
    <cellStyle name="Normal 40 11" xfId="4189"/>
    <cellStyle name="Normal 40 11 2" xfId="6114"/>
    <cellStyle name="Normal 40 12" xfId="4187"/>
    <cellStyle name="Normal 40 12 2" xfId="6112"/>
    <cellStyle name="Normal 40 12 3" xfId="6532"/>
    <cellStyle name="Normal 40 2" xfId="2618"/>
    <cellStyle name="Normal 40 2 2" xfId="2619"/>
    <cellStyle name="Normal 40 2 2 2" xfId="4191"/>
    <cellStyle name="Normal 40 2 2 2 2" xfId="6116"/>
    <cellStyle name="Normal 40 2 2 2 3" xfId="6535"/>
    <cellStyle name="Normal 40 2 2 3" xfId="5629"/>
    <cellStyle name="Normal 40 2 3" xfId="2620"/>
    <cellStyle name="Normal 40 2 3 2" xfId="4192"/>
    <cellStyle name="Normal 40 2 4" xfId="2621"/>
    <cellStyle name="Normal 40 2 4 2" xfId="4193"/>
    <cellStyle name="Normal 40 2 4 2 2" xfId="6117"/>
    <cellStyle name="Normal 40 2 4 2 3" xfId="6536"/>
    <cellStyle name="Normal 40 2 4 3" xfId="5630"/>
    <cellStyle name="Normal 40 2 5" xfId="4194"/>
    <cellStyle name="Normal 40 2 5 2" xfId="6118"/>
    <cellStyle name="Normal 40 2 5 3" xfId="6537"/>
    <cellStyle name="Normal 40 2 6" xfId="4190"/>
    <cellStyle name="Normal 40 2 6 2" xfId="6115"/>
    <cellStyle name="Normal 40 2 6 3" xfId="6534"/>
    <cellStyle name="Normal 40 2_INST $" xfId="4195"/>
    <cellStyle name="Normal 40 3" xfId="2622"/>
    <cellStyle name="Normal 40 3 2" xfId="4196"/>
    <cellStyle name="Normal 40 4" xfId="2623"/>
    <cellStyle name="Normal 40 4 2" xfId="2624"/>
    <cellStyle name="Normal 40 4 2 2" xfId="4198"/>
    <cellStyle name="Normal 40 4 2 2 2" xfId="6120"/>
    <cellStyle name="Normal 40 4 2 2 3" xfId="6539"/>
    <cellStyle name="Normal 40 4 2 3" xfId="5631"/>
    <cellStyle name="Normal 40 4 3" xfId="2625"/>
    <cellStyle name="Normal 40 4 3 2" xfId="4199"/>
    <cellStyle name="Normal 40 4 4" xfId="2626"/>
    <cellStyle name="Normal 40 4 4 2" xfId="4200"/>
    <cellStyle name="Normal 40 4 4 2 2" xfId="6121"/>
    <cellStyle name="Normal 40 4 4 2 3" xfId="6540"/>
    <cellStyle name="Normal 40 4 4 3" xfId="5632"/>
    <cellStyle name="Normal 40 4 5" xfId="4201"/>
    <cellStyle name="Normal 40 4 5 2" xfId="6122"/>
    <cellStyle name="Normal 40 4 5 3" xfId="6541"/>
    <cellStyle name="Normal 40 4 6" xfId="4197"/>
    <cellStyle name="Normal 40 4 6 2" xfId="6119"/>
    <cellStyle name="Normal 40 4 6 3" xfId="6538"/>
    <cellStyle name="Normal 40 4_INST $" xfId="4202"/>
    <cellStyle name="Normal 40 5" xfId="2627"/>
    <cellStyle name="Normal 40 5 2" xfId="4203"/>
    <cellStyle name="Normal 40 5 2 2" xfId="6123"/>
    <cellStyle name="Normal 40 5 2 3" xfId="6542"/>
    <cellStyle name="Normal 40 5 3" xfId="5633"/>
    <cellStyle name="Normal 40 6" xfId="2628"/>
    <cellStyle name="Normal 40 6 2" xfId="4204"/>
    <cellStyle name="Normal 40 6 2 2" xfId="6124"/>
    <cellStyle name="Normal 40 6 2 3" xfId="6543"/>
    <cellStyle name="Normal 40 6 3" xfId="5634"/>
    <cellStyle name="Normal 40 7" xfId="2629"/>
    <cellStyle name="Normal 40 7 2" xfId="5635"/>
    <cellStyle name="Normal 40 8" xfId="2630"/>
    <cellStyle name="Normal 40 8 2" xfId="4205"/>
    <cellStyle name="Normal 40 8 2 2" xfId="6125"/>
    <cellStyle name="Normal 40 8 2 3" xfId="6544"/>
    <cellStyle name="Normal 40 8 3" xfId="5636"/>
    <cellStyle name="Normal 40 9" xfId="4206"/>
    <cellStyle name="Normal 40 9 2" xfId="6126"/>
    <cellStyle name="Normal 40 9 3" xfId="6545"/>
    <cellStyle name="Normal 40_AVANCE TOTAL" xfId="2631"/>
    <cellStyle name="Normal 41" xfId="2632"/>
    <cellStyle name="Normal 41 2" xfId="2633"/>
    <cellStyle name="Normal 41 2 2" xfId="4208"/>
    <cellStyle name="Normal 41 3" xfId="2634"/>
    <cellStyle name="Normal 41 3 2" xfId="5637"/>
    <cellStyle name="Normal 41 4" xfId="4209"/>
    <cellStyle name="Normal 41 5" xfId="4210"/>
    <cellStyle name="Normal 41 6" xfId="4207"/>
    <cellStyle name="Normal 42" xfId="2635"/>
    <cellStyle name="Normal 42 2" xfId="2636"/>
    <cellStyle name="Normal 42 2 2" xfId="4212"/>
    <cellStyle name="Normal 42 3" xfId="2637"/>
    <cellStyle name="Normal 42 3 2" xfId="5638"/>
    <cellStyle name="Normal 42 4" xfId="4213"/>
    <cellStyle name="Normal 42 5" xfId="4214"/>
    <cellStyle name="Normal 42 6" xfId="4211"/>
    <cellStyle name="Normal 43" xfId="2638"/>
    <cellStyle name="Normal 43 2" xfId="2639"/>
    <cellStyle name="Normal 43 2 2" xfId="4216"/>
    <cellStyle name="Normal 43 3" xfId="2640"/>
    <cellStyle name="Normal 43 3 2" xfId="5639"/>
    <cellStyle name="Normal 43 4" xfId="4217"/>
    <cellStyle name="Normal 43 5" xfId="4218"/>
    <cellStyle name="Normal 43 6" xfId="4215"/>
    <cellStyle name="Normal 44" xfId="2641"/>
    <cellStyle name="Normal 44 2" xfId="2642"/>
    <cellStyle name="Normal 44 2 2" xfId="4220"/>
    <cellStyle name="Normal 44 3" xfId="2643"/>
    <cellStyle name="Normal 44 3 2" xfId="5640"/>
    <cellStyle name="Normal 44 4" xfId="4221"/>
    <cellStyle name="Normal 44 5" xfId="4222"/>
    <cellStyle name="Normal 44 6" xfId="4219"/>
    <cellStyle name="Normal 45" xfId="2644"/>
    <cellStyle name="Normal 45 2" xfId="2645"/>
    <cellStyle name="Normal 45 2 2" xfId="4224"/>
    <cellStyle name="Normal 45 3" xfId="2646"/>
    <cellStyle name="Normal 45 3 2" xfId="5641"/>
    <cellStyle name="Normal 45 4" xfId="4225"/>
    <cellStyle name="Normal 45 5" xfId="4226"/>
    <cellStyle name="Normal 45 6" xfId="4223"/>
    <cellStyle name="Normal 46" xfId="2647"/>
    <cellStyle name="Normal 46 2" xfId="4228"/>
    <cellStyle name="Normal 46 3" xfId="4227"/>
    <cellStyle name="Normal 47" xfId="2648"/>
    <cellStyle name="Normal 47 2" xfId="4230"/>
    <cellStyle name="Normal 47 3" xfId="4229"/>
    <cellStyle name="Normal 48" xfId="2649"/>
    <cellStyle name="Normal 48 2" xfId="4232"/>
    <cellStyle name="Normal 48 3" xfId="4231"/>
    <cellStyle name="Normal 49" xfId="2650"/>
    <cellStyle name="Normal 49 2" xfId="4234"/>
    <cellStyle name="Normal 49 3" xfId="4233"/>
    <cellStyle name="Normal 5" xfId="2651"/>
    <cellStyle name="Normal 5 2" xfId="4235"/>
    <cellStyle name="Normal 5 2 2" xfId="6127"/>
    <cellStyle name="Normal 5 3" xfId="5642"/>
    <cellStyle name="Normal 50" xfId="2652"/>
    <cellStyle name="Normal 50 2" xfId="4237"/>
    <cellStyle name="Normal 50 3" xfId="4236"/>
    <cellStyle name="Normal 51" xfId="2653"/>
    <cellStyle name="Normal 51 2" xfId="4239"/>
    <cellStyle name="Normal 51 3" xfId="4238"/>
    <cellStyle name="Normal 52" xfId="2654"/>
    <cellStyle name="Normal 52 2" xfId="4241"/>
    <cellStyle name="Normal 52 3" xfId="4240"/>
    <cellStyle name="Normal 53" xfId="2655"/>
    <cellStyle name="Normal 53 2" xfId="4243"/>
    <cellStyle name="Normal 53 3" xfId="4242"/>
    <cellStyle name="Normal 54" xfId="2656"/>
    <cellStyle name="Normal 54 2" xfId="5643"/>
    <cellStyle name="Normal 55" xfId="2657"/>
    <cellStyle name="Normal 55 2" xfId="5644"/>
    <cellStyle name="Normal 56" xfId="2658"/>
    <cellStyle name="Normal 56 2" xfId="5645"/>
    <cellStyle name="Normal 57" xfId="2659"/>
    <cellStyle name="Normal 57 2" xfId="2660"/>
    <cellStyle name="Normal 57 2 2" xfId="5647"/>
    <cellStyle name="Normal 57 3" xfId="5646"/>
    <cellStyle name="Normal 57_AVANCE TOTAL" xfId="2661"/>
    <cellStyle name="Normal 58" xfId="2662"/>
    <cellStyle name="Normal 58 2" xfId="5648"/>
    <cellStyle name="Normal 58 3" xfId="2663"/>
    <cellStyle name="Normal 58 3 2" xfId="5649"/>
    <cellStyle name="Normal 58_AVANCE TOTAL" xfId="2664"/>
    <cellStyle name="Normal 59" xfId="2665"/>
    <cellStyle name="Normal 59 2" xfId="2666"/>
    <cellStyle name="Normal 59 2 2" xfId="4245"/>
    <cellStyle name="Normal 59 2 2 2" xfId="6129"/>
    <cellStyle name="Normal 59 2 2 3" xfId="6547"/>
    <cellStyle name="Normal 59 2 3" xfId="5650"/>
    <cellStyle name="Normal 59 3" xfId="2667"/>
    <cellStyle name="Normal 59 3 2" xfId="4246"/>
    <cellStyle name="Normal 59 4" xfId="2668"/>
    <cellStyle name="Normal 59 4 2" xfId="4247"/>
    <cellStyle name="Normal 59 4 2 2" xfId="6130"/>
    <cellStyle name="Normal 59 4 2 3" xfId="6548"/>
    <cellStyle name="Normal 59 4 3" xfId="5651"/>
    <cellStyle name="Normal 59 5" xfId="4248"/>
    <cellStyle name="Normal 59 5 2" xfId="6131"/>
    <cellStyle name="Normal 59 5 3" xfId="6549"/>
    <cellStyle name="Normal 59 6" xfId="4244"/>
    <cellStyle name="Normal 59 6 2" xfId="6128"/>
    <cellStyle name="Normal 59 6 3" xfId="6546"/>
    <cellStyle name="Normal 59_AVANCE TOTAL" xfId="2669"/>
    <cellStyle name="Normal 6" xfId="2670"/>
    <cellStyle name="Normal 6 2" xfId="2671"/>
    <cellStyle name="Normal 6 2 2" xfId="2672"/>
    <cellStyle name="Normal 6 2 2 2" xfId="5654"/>
    <cellStyle name="Normal 6 2 3" xfId="2673"/>
    <cellStyle name="Normal 6 2 3 2" xfId="4249"/>
    <cellStyle name="Normal 6 2 3 2 2" xfId="6132"/>
    <cellStyle name="Normal 6 2 3 2 3" xfId="6550"/>
    <cellStyle name="Normal 6 2 3 3" xfId="5655"/>
    <cellStyle name="Normal 6 2 4" xfId="4250"/>
    <cellStyle name="Normal 6 2 4 2" xfId="6133"/>
    <cellStyle name="Normal 6 2 5" xfId="4251"/>
    <cellStyle name="Normal 6 2 5 2" xfId="6134"/>
    <cellStyle name="Normal 6 2 6" xfId="4252"/>
    <cellStyle name="Normal 6 2 7" xfId="5653"/>
    <cellStyle name="Normal 6 3" xfId="4253"/>
    <cellStyle name="Normal 6 3 2" xfId="6135"/>
    <cellStyle name="Normal 6 4" xfId="5652"/>
    <cellStyle name="Normal 6_Hoja2" xfId="2674"/>
    <cellStyle name="Normal 60" xfId="2675"/>
    <cellStyle name="Normal 60 2" xfId="2676"/>
    <cellStyle name="Normal 60 2 2" xfId="4255"/>
    <cellStyle name="Normal 60 2 2 2" xfId="6137"/>
    <cellStyle name="Normal 60 2 2 3" xfId="6552"/>
    <cellStyle name="Normal 60 2 3" xfId="5656"/>
    <cellStyle name="Normal 60 3" xfId="2677"/>
    <cellStyle name="Normal 60 3 2" xfId="4256"/>
    <cellStyle name="Normal 60 4" xfId="2678"/>
    <cellStyle name="Normal 60 4 2" xfId="4257"/>
    <cellStyle name="Normal 60 4 2 2" xfId="6138"/>
    <cellStyle name="Normal 60 4 2 3" xfId="6553"/>
    <cellStyle name="Normal 60 4 3" xfId="5657"/>
    <cellStyle name="Normal 60 5" xfId="4258"/>
    <cellStyle name="Normal 60 5 2" xfId="6139"/>
    <cellStyle name="Normal 60 5 3" xfId="6554"/>
    <cellStyle name="Normal 60 6" xfId="4254"/>
    <cellStyle name="Normal 60 6 2" xfId="6136"/>
    <cellStyle name="Normal 60 6 3" xfId="6551"/>
    <cellStyle name="Normal 60_INST $" xfId="4259"/>
    <cellStyle name="Normal 61" xfId="2679"/>
    <cellStyle name="Normal 61 2" xfId="2680"/>
    <cellStyle name="Normal 61 2 2" xfId="4261"/>
    <cellStyle name="Normal 61 2 2 2" xfId="6141"/>
    <cellStyle name="Normal 61 2 2 3" xfId="6556"/>
    <cellStyle name="Normal 61 2 3" xfId="5659"/>
    <cellStyle name="Normal 61 3" xfId="2681"/>
    <cellStyle name="Normal 61 3 2" xfId="4262"/>
    <cellStyle name="Normal 61 4" xfId="2682"/>
    <cellStyle name="Normal 61 4 2" xfId="4263"/>
    <cellStyle name="Normal 61 4 2 2" xfId="6142"/>
    <cellStyle name="Normal 61 4 2 3" xfId="6557"/>
    <cellStyle name="Normal 61 4 3" xfId="5660"/>
    <cellStyle name="Normal 61 5" xfId="4264"/>
    <cellStyle name="Normal 61 5 2" xfId="6143"/>
    <cellStyle name="Normal 61 5 3" xfId="6558"/>
    <cellStyle name="Normal 61 6" xfId="4260"/>
    <cellStyle name="Normal 61 6 2" xfId="6140"/>
    <cellStyle name="Normal 61 6 3" xfId="6555"/>
    <cellStyle name="Normal 61_INST $" xfId="4265"/>
    <cellStyle name="Normal 62" xfId="2683"/>
    <cellStyle name="Normal 62 2" xfId="5661"/>
    <cellStyle name="Normal 63" xfId="2684"/>
    <cellStyle name="Normal 63 2" xfId="4266"/>
    <cellStyle name="Normal 64" xfId="2685"/>
    <cellStyle name="Normal 64 2" xfId="4267"/>
    <cellStyle name="Normal 65" xfId="2686"/>
    <cellStyle name="Normal 65 2" xfId="4268"/>
    <cellStyle name="Normal 66" xfId="2687"/>
    <cellStyle name="Normal 66 2" xfId="4269"/>
    <cellStyle name="Normal 67" xfId="2688"/>
    <cellStyle name="Normal 67 2" xfId="4270"/>
    <cellStyle name="Normal 68" xfId="2689"/>
    <cellStyle name="Normal 68 2" xfId="4271"/>
    <cellStyle name="Normal 69" xfId="2690"/>
    <cellStyle name="Normal 69 2" xfId="4272"/>
    <cellStyle name="Normal 7" xfId="2691"/>
    <cellStyle name="Normal 7 10" xfId="6242"/>
    <cellStyle name="Normal 7 2" xfId="2692"/>
    <cellStyle name="Normal 7 2 10" xfId="4752"/>
    <cellStyle name="Normal 7 2 2" xfId="2693"/>
    <cellStyle name="Normal 7 2 2 2" xfId="4274"/>
    <cellStyle name="Normal 7 2 2 2 2" xfId="6145"/>
    <cellStyle name="Normal 7 2 2 2 3" xfId="6560"/>
    <cellStyle name="Normal 7 2 2 3" xfId="4275"/>
    <cellStyle name="Normal 7 2 2 4" xfId="4273"/>
    <cellStyle name="Normal 7 2 2 4 2" xfId="6144"/>
    <cellStyle name="Normal 7 2 2 4 3" xfId="6559"/>
    <cellStyle name="Normal 7 2 2_INST $" xfId="4725"/>
    <cellStyle name="Normal 7 2 3" xfId="4276"/>
    <cellStyle name="Normal 7 2 3 2" xfId="6146"/>
    <cellStyle name="Normal 7 2 4" xfId="5663"/>
    <cellStyle name="Normal 7 2 5" xfId="4793"/>
    <cellStyle name="Normal 7 2 6" xfId="5889"/>
    <cellStyle name="Normal 7 2 7" xfId="6243"/>
    <cellStyle name="Normal 7 2 8" xfId="4785"/>
    <cellStyle name="Normal 7 2 9" xfId="4848"/>
    <cellStyle name="Normal 7 3" xfId="4277"/>
    <cellStyle name="Normal 7 3 2" xfId="6147"/>
    <cellStyle name="Normal 7 4" xfId="5662"/>
    <cellStyle name="Normal 7 5" xfId="4794"/>
    <cellStyle name="Normal 7 6" xfId="6248"/>
    <cellStyle name="Normal 7 7" xfId="4827"/>
    <cellStyle name="Normal 7 8" xfId="5887"/>
    <cellStyle name="Normal 7 9" xfId="6252"/>
    <cellStyle name="Normal 7_cuadratura" xfId="2694"/>
    <cellStyle name="Normal 70" xfId="2695"/>
    <cellStyle name="Normal 70 2" xfId="4278"/>
    <cellStyle name="Normal 71" xfId="2696"/>
    <cellStyle name="Normal 71 2" xfId="4279"/>
    <cellStyle name="Normal 72" xfId="2697"/>
    <cellStyle name="Normal 72 2" xfId="4280"/>
    <cellStyle name="Normal 73" xfId="2698"/>
    <cellStyle name="Normal 73 2" xfId="2699"/>
    <cellStyle name="Normal 73 2 2" xfId="4282"/>
    <cellStyle name="Normal 73 2 2 2" xfId="6149"/>
    <cellStyle name="Normal 73 2 2 3" xfId="6563"/>
    <cellStyle name="Normal 73 2 3" xfId="5664"/>
    <cellStyle name="Normal 73 3" xfId="2700"/>
    <cellStyle name="Normal 73 3 2" xfId="4283"/>
    <cellStyle name="Normal 73 4" xfId="2701"/>
    <cellStyle name="Normal 73 4 2" xfId="4284"/>
    <cellStyle name="Normal 73 4 2 2" xfId="6150"/>
    <cellStyle name="Normal 73 4 2 3" xfId="6564"/>
    <cellStyle name="Normal 73 4 3" xfId="5665"/>
    <cellStyle name="Normal 73 5" xfId="4285"/>
    <cellStyle name="Normal 73 5 2" xfId="6151"/>
    <cellStyle name="Normal 73 5 3" xfId="6565"/>
    <cellStyle name="Normal 73 6" xfId="4281"/>
    <cellStyle name="Normal 73 6 2" xfId="6148"/>
    <cellStyle name="Normal 73 6 3" xfId="6562"/>
    <cellStyle name="Normal 73_INST $" xfId="4286"/>
    <cellStyle name="Normal 74" xfId="2702"/>
    <cellStyle name="Normal 74 2" xfId="5666"/>
    <cellStyle name="Normal 75" xfId="2703"/>
    <cellStyle name="Normal 75 2" xfId="2704"/>
    <cellStyle name="Normal 75 2 2" xfId="4288"/>
    <cellStyle name="Normal 75 2 2 2" xfId="6153"/>
    <cellStyle name="Normal 75 2 2 3" xfId="6567"/>
    <cellStyle name="Normal 75 2 3" xfId="5667"/>
    <cellStyle name="Normal 75 3" xfId="2705"/>
    <cellStyle name="Normal 75 3 2" xfId="4289"/>
    <cellStyle name="Normal 75 4" xfId="2706"/>
    <cellStyle name="Normal 75 4 2" xfId="4290"/>
    <cellStyle name="Normal 75 4 2 2" xfId="6154"/>
    <cellStyle name="Normal 75 4 2 3" xfId="6568"/>
    <cellStyle name="Normal 75 4 3" xfId="5668"/>
    <cellStyle name="Normal 75 5" xfId="4291"/>
    <cellStyle name="Normal 75 5 2" xfId="6155"/>
    <cellStyle name="Normal 75 5 3" xfId="6569"/>
    <cellStyle name="Normal 75 6" xfId="4287"/>
    <cellStyle name="Normal 75 6 2" xfId="6152"/>
    <cellStyle name="Normal 75 6 3" xfId="6566"/>
    <cellStyle name="Normal 75_INST $" xfId="4292"/>
    <cellStyle name="Normal 76" xfId="2707"/>
    <cellStyle name="Normal 76 2" xfId="2708"/>
    <cellStyle name="Normal 76 2 2" xfId="4294"/>
    <cellStyle name="Normal 76 2 2 2" xfId="6157"/>
    <cellStyle name="Normal 76 2 2 3" xfId="6571"/>
    <cellStyle name="Normal 76 2 3" xfId="5669"/>
    <cellStyle name="Normal 76 3" xfId="2709"/>
    <cellStyle name="Normal 76 3 2" xfId="4295"/>
    <cellStyle name="Normal 76 4" xfId="2710"/>
    <cellStyle name="Normal 76 4 2" xfId="4296"/>
    <cellStyle name="Normal 76 4 2 2" xfId="6158"/>
    <cellStyle name="Normal 76 4 2 3" xfId="6572"/>
    <cellStyle name="Normal 76 4 3" xfId="5670"/>
    <cellStyle name="Normal 76 5" xfId="4297"/>
    <cellStyle name="Normal 76 5 2" xfId="6159"/>
    <cellStyle name="Normal 76 5 3" xfId="6573"/>
    <cellStyle name="Normal 76 6" xfId="4293"/>
    <cellStyle name="Normal 76 6 2" xfId="6156"/>
    <cellStyle name="Normal 76 6 3" xfId="6570"/>
    <cellStyle name="Normal 76_INST $" xfId="4298"/>
    <cellStyle name="Normal 77" xfId="2711"/>
    <cellStyle name="Normal 77 2" xfId="5671"/>
    <cellStyle name="Normal 78" xfId="2712"/>
    <cellStyle name="Normal 78 2" xfId="2713"/>
    <cellStyle name="Normal 78 2 2" xfId="4300"/>
    <cellStyle name="Normal 78 2 2 2" xfId="6161"/>
    <cellStyle name="Normal 78 2 2 3" xfId="6575"/>
    <cellStyle name="Normal 78 2 3" xfId="5672"/>
    <cellStyle name="Normal 78 3" xfId="2714"/>
    <cellStyle name="Normal 78 3 2" xfId="4301"/>
    <cellStyle name="Normal 78 4" xfId="2715"/>
    <cellStyle name="Normal 78 4 2" xfId="4302"/>
    <cellStyle name="Normal 78 4 2 2" xfId="6162"/>
    <cellStyle name="Normal 78 4 2 3" xfId="6576"/>
    <cellStyle name="Normal 78 4 3" xfId="5673"/>
    <cellStyle name="Normal 78 5" xfId="4303"/>
    <cellStyle name="Normal 78 5 2" xfId="6163"/>
    <cellStyle name="Normal 78 5 3" xfId="6577"/>
    <cellStyle name="Normal 78 6" xfId="4299"/>
    <cellStyle name="Normal 78 6 2" xfId="6160"/>
    <cellStyle name="Normal 78 6 3" xfId="6574"/>
    <cellStyle name="Normal 78_INST $" xfId="4304"/>
    <cellStyle name="Normal 79" xfId="2716"/>
    <cellStyle name="Normal 79 2" xfId="2717"/>
    <cellStyle name="Normal 79 2 2" xfId="4306"/>
    <cellStyle name="Normal 79 2 2 2" xfId="6165"/>
    <cellStyle name="Normal 79 2 2 3" xfId="6579"/>
    <cellStyle name="Normal 79 2 3" xfId="5674"/>
    <cellStyle name="Normal 79 3" xfId="2718"/>
    <cellStyle name="Normal 79 3 2" xfId="4307"/>
    <cellStyle name="Normal 79 4" xfId="2719"/>
    <cellStyle name="Normal 79 4 2" xfId="4308"/>
    <cellStyle name="Normal 79 4 2 2" xfId="6166"/>
    <cellStyle name="Normal 79 4 2 3" xfId="6580"/>
    <cellStyle name="Normal 79 4 3" xfId="5675"/>
    <cellStyle name="Normal 79 5" xfId="4309"/>
    <cellStyle name="Normal 79 5 2" xfId="6167"/>
    <cellStyle name="Normal 79 5 3" xfId="6581"/>
    <cellStyle name="Normal 79 6" xfId="4305"/>
    <cellStyle name="Normal 79 6 2" xfId="6164"/>
    <cellStyle name="Normal 79 6 3" xfId="6578"/>
    <cellStyle name="Normal 79_INST $" xfId="4310"/>
    <cellStyle name="Normal 8" xfId="2720"/>
    <cellStyle name="Normal 8 10" xfId="5801"/>
    <cellStyle name="Normal 8 2" xfId="2721"/>
    <cellStyle name="Normal 8 2 2" xfId="4312"/>
    <cellStyle name="Normal 8 2 2 2" xfId="6169"/>
    <cellStyle name="Normal 8 2 2 3" xfId="6583"/>
    <cellStyle name="Normal 8 2 3" xfId="4313"/>
    <cellStyle name="Normal 8 2 4" xfId="4311"/>
    <cellStyle name="Normal 8 2 4 2" xfId="6168"/>
    <cellStyle name="Normal 8 2 4 3" xfId="6582"/>
    <cellStyle name="Normal 8 2_INST $" xfId="4726"/>
    <cellStyle name="Normal 8 3" xfId="4314"/>
    <cellStyle name="Normal 8 3 2" xfId="6170"/>
    <cellStyle name="Normal 8 4" xfId="5676"/>
    <cellStyle name="Normal 8 5" xfId="4792"/>
    <cellStyle name="Normal 8 6" xfId="6247"/>
    <cellStyle name="Normal 8 7" xfId="4826"/>
    <cellStyle name="Normal 8 8" xfId="5888"/>
    <cellStyle name="Normal 8 9" xfId="5882"/>
    <cellStyle name="Normal 80" xfId="2722"/>
    <cellStyle name="Normal 80 2" xfId="2723"/>
    <cellStyle name="Normal 80 2 2" xfId="4316"/>
    <cellStyle name="Normal 80 2 2 2" xfId="6172"/>
    <cellStyle name="Normal 80 2 2 3" xfId="6585"/>
    <cellStyle name="Normal 80 2 3" xfId="5677"/>
    <cellStyle name="Normal 80 3" xfId="2724"/>
    <cellStyle name="Normal 80 3 2" xfId="4317"/>
    <cellStyle name="Normal 80 4" xfId="2725"/>
    <cellStyle name="Normal 80 4 2" xfId="4318"/>
    <cellStyle name="Normal 80 4 2 2" xfId="6173"/>
    <cellStyle name="Normal 80 4 2 3" xfId="6586"/>
    <cellStyle name="Normal 80 4 3" xfId="5678"/>
    <cellStyle name="Normal 80 5" xfId="4319"/>
    <cellStyle name="Normal 80 5 2" xfId="6174"/>
    <cellStyle name="Normal 80 5 3" xfId="6587"/>
    <cellStyle name="Normal 80 6" xfId="4315"/>
    <cellStyle name="Normal 80 6 2" xfId="6171"/>
    <cellStyle name="Normal 80 6 3" xfId="6584"/>
    <cellStyle name="Normal 80_INST $" xfId="4320"/>
    <cellStyle name="Normal 81" xfId="2726"/>
    <cellStyle name="Normal 81 2" xfId="2727"/>
    <cellStyle name="Normal 81 2 2" xfId="4322"/>
    <cellStyle name="Normal 81 2 2 2" xfId="6176"/>
    <cellStyle name="Normal 81 2 2 3" xfId="6589"/>
    <cellStyle name="Normal 81 2 3" xfId="5679"/>
    <cellStyle name="Normal 81 3" xfId="2728"/>
    <cellStyle name="Normal 81 3 2" xfId="4323"/>
    <cellStyle name="Normal 81 4" xfId="2729"/>
    <cellStyle name="Normal 81 4 2" xfId="4324"/>
    <cellStyle name="Normal 81 4 2 2" xfId="6177"/>
    <cellStyle name="Normal 81 4 2 3" xfId="6590"/>
    <cellStyle name="Normal 81 4 3" xfId="5680"/>
    <cellStyle name="Normal 81 5" xfId="4325"/>
    <cellStyle name="Normal 81 5 2" xfId="6178"/>
    <cellStyle name="Normal 81 5 3" xfId="6591"/>
    <cellStyle name="Normal 81 6" xfId="4321"/>
    <cellStyle name="Normal 81 6 2" xfId="6175"/>
    <cellStyle name="Normal 81 6 3" xfId="6588"/>
    <cellStyle name="Normal 81_INST $" xfId="4326"/>
    <cellStyle name="Normal 82" xfId="2730"/>
    <cellStyle name="Normal 82 2" xfId="2731"/>
    <cellStyle name="Normal 82 2 2" xfId="4328"/>
    <cellStyle name="Normal 82 2 2 2" xfId="6180"/>
    <cellStyle name="Normal 82 2 2 3" xfId="6593"/>
    <cellStyle name="Normal 82 2 3" xfId="5681"/>
    <cellStyle name="Normal 82 3" xfId="2732"/>
    <cellStyle name="Normal 82 3 2" xfId="4329"/>
    <cellStyle name="Normal 82 4" xfId="2733"/>
    <cellStyle name="Normal 82 4 2" xfId="4330"/>
    <cellStyle name="Normal 82 4 2 2" xfId="6181"/>
    <cellStyle name="Normal 82 4 2 3" xfId="6594"/>
    <cellStyle name="Normal 82 4 3" xfId="5682"/>
    <cellStyle name="Normal 82 5" xfId="4331"/>
    <cellStyle name="Normal 82 5 2" xfId="6182"/>
    <cellStyle name="Normal 82 5 3" xfId="6595"/>
    <cellStyle name="Normal 82 6" xfId="4327"/>
    <cellStyle name="Normal 82 6 2" xfId="6179"/>
    <cellStyle name="Normal 82 6 3" xfId="6592"/>
    <cellStyle name="Normal 82_INST $" xfId="4332"/>
    <cellStyle name="Normal 83" xfId="2734"/>
    <cellStyle name="Normal 83 2" xfId="5683"/>
    <cellStyle name="Normal 84" xfId="2735"/>
    <cellStyle name="Normal 84 2" xfId="2736"/>
    <cellStyle name="Normal 84 2 2" xfId="4334"/>
    <cellStyle name="Normal 84 2 2 2" xfId="6184"/>
    <cellStyle name="Normal 84 2 2 3" xfId="6597"/>
    <cellStyle name="Normal 84 2 3" xfId="5684"/>
    <cellStyle name="Normal 84 3" xfId="2737"/>
    <cellStyle name="Normal 84 3 2" xfId="4335"/>
    <cellStyle name="Normal 84 4" xfId="2738"/>
    <cellStyle name="Normal 84 4 2" xfId="4336"/>
    <cellStyle name="Normal 84 4 2 2" xfId="6185"/>
    <cellStyle name="Normal 84 4 2 3" xfId="6598"/>
    <cellStyle name="Normal 84 4 3" xfId="5685"/>
    <cellStyle name="Normal 84 5" xfId="4337"/>
    <cellStyle name="Normal 84 5 2" xfId="6186"/>
    <cellStyle name="Normal 84 5 3" xfId="6599"/>
    <cellStyle name="Normal 84 6" xfId="4333"/>
    <cellStyle name="Normal 84 6 2" xfId="6183"/>
    <cellStyle name="Normal 84 6 3" xfId="6596"/>
    <cellStyle name="Normal 84_INST $" xfId="4338"/>
    <cellStyle name="Normal 85" xfId="2739"/>
    <cellStyle name="Normal 85 2" xfId="2740"/>
    <cellStyle name="Normal 85 2 2" xfId="4340"/>
    <cellStyle name="Normal 85 2 2 2" xfId="6188"/>
    <cellStyle name="Normal 85 2 2 3" xfId="6601"/>
    <cellStyle name="Normal 85 2 3" xfId="5686"/>
    <cellStyle name="Normal 85 3" xfId="2741"/>
    <cellStyle name="Normal 85 3 2" xfId="4341"/>
    <cellStyle name="Normal 85 4" xfId="2742"/>
    <cellStyle name="Normal 85 4 2" xfId="4342"/>
    <cellStyle name="Normal 85 4 2 2" xfId="6189"/>
    <cellStyle name="Normal 85 4 2 3" xfId="6602"/>
    <cellStyle name="Normal 85 4 3" xfId="5687"/>
    <cellStyle name="Normal 85 5" xfId="4343"/>
    <cellStyle name="Normal 85 5 2" xfId="6190"/>
    <cellStyle name="Normal 85 5 3" xfId="6603"/>
    <cellStyle name="Normal 85 6" xfId="4339"/>
    <cellStyle name="Normal 85 6 2" xfId="6187"/>
    <cellStyle name="Normal 85 6 3" xfId="6600"/>
    <cellStyle name="Normal 85_INST $" xfId="4344"/>
    <cellStyle name="Normal 86" xfId="2743"/>
    <cellStyle name="Normal 86 2" xfId="5688"/>
    <cellStyle name="Normal 87" xfId="2744"/>
    <cellStyle name="Normal 87 2" xfId="2745"/>
    <cellStyle name="Normal 87 2 2" xfId="4346"/>
    <cellStyle name="Normal 87 2 2 2" xfId="6192"/>
    <cellStyle name="Normal 87 2 2 3" xfId="6605"/>
    <cellStyle name="Normal 87 2 3" xfId="5689"/>
    <cellStyle name="Normal 87 3" xfId="2746"/>
    <cellStyle name="Normal 87 3 2" xfId="4347"/>
    <cellStyle name="Normal 87 4" xfId="2747"/>
    <cellStyle name="Normal 87 4 2" xfId="4348"/>
    <cellStyle name="Normal 87 4 2 2" xfId="6193"/>
    <cellStyle name="Normal 87 4 2 3" xfId="6606"/>
    <cellStyle name="Normal 87 4 3" xfId="5690"/>
    <cellStyle name="Normal 87 5" xfId="4349"/>
    <cellStyle name="Normal 87 5 2" xfId="6194"/>
    <cellStyle name="Normal 87 5 3" xfId="6607"/>
    <cellStyle name="Normal 87 6" xfId="4345"/>
    <cellStyle name="Normal 87 6 2" xfId="6191"/>
    <cellStyle name="Normal 87 6 3" xfId="6604"/>
    <cellStyle name="Normal 87_INST $" xfId="4350"/>
    <cellStyle name="Normal 88" xfId="2748"/>
    <cellStyle name="Normal 88 2" xfId="2749"/>
    <cellStyle name="Normal 88 2 2" xfId="4352"/>
    <cellStyle name="Normal 88 2 2 2" xfId="6196"/>
    <cellStyle name="Normal 88 2 2 3" xfId="6609"/>
    <cellStyle name="Normal 88 2 3" xfId="5691"/>
    <cellStyle name="Normal 88 3" xfId="2750"/>
    <cellStyle name="Normal 88 3 2" xfId="4353"/>
    <cellStyle name="Normal 88 4" xfId="2751"/>
    <cellStyle name="Normal 88 4 2" xfId="4354"/>
    <cellStyle name="Normal 88 4 2 2" xfId="6197"/>
    <cellStyle name="Normal 88 4 2 3" xfId="6610"/>
    <cellStyle name="Normal 88 4 3" xfId="5692"/>
    <cellStyle name="Normal 88 5" xfId="4355"/>
    <cellStyle name="Normal 88 5 2" xfId="6198"/>
    <cellStyle name="Normal 88 5 3" xfId="6611"/>
    <cellStyle name="Normal 88 6" xfId="4351"/>
    <cellStyle name="Normal 88 6 2" xfId="6195"/>
    <cellStyle name="Normal 88 6 3" xfId="6608"/>
    <cellStyle name="Normal 88_INST $" xfId="4356"/>
    <cellStyle name="Normal 89" xfId="2752"/>
    <cellStyle name="Normal 89 2" xfId="2753"/>
    <cellStyle name="Normal 89 2 2" xfId="5694"/>
    <cellStyle name="Normal 89 3" xfId="5693"/>
    <cellStyle name="Normal 89_AVANCE TOTAL" xfId="2754"/>
    <cellStyle name="Normal 9" xfId="2755"/>
    <cellStyle name="Normal 9 2" xfId="2756"/>
    <cellStyle name="Normal 9 2 2" xfId="4359"/>
    <cellStyle name="Normal 9 2 3" xfId="4358"/>
    <cellStyle name="Normal 9 3" xfId="2757"/>
    <cellStyle name="Normal 9 3 2" xfId="4361"/>
    <cellStyle name="Normal 9 3 3" xfId="4360"/>
    <cellStyle name="Normal 9 4" xfId="2758"/>
    <cellStyle name="Normal 9 4 2" xfId="4362"/>
    <cellStyle name="Normal 9 5" xfId="2759"/>
    <cellStyle name="Normal 9 5 2" xfId="4363"/>
    <cellStyle name="Normal 9 5 2 2" xfId="6199"/>
    <cellStyle name="Normal 9 5 2 3" xfId="6612"/>
    <cellStyle name="Normal 9 5 3" xfId="5695"/>
    <cellStyle name="Normal 9 6" xfId="4364"/>
    <cellStyle name="Normal 9 7" xfId="4365"/>
    <cellStyle name="Normal 9 8" xfId="4357"/>
    <cellStyle name="Normal 9_DET I REG" xfId="2760"/>
    <cellStyle name="Normal 90" xfId="2761"/>
    <cellStyle name="Normal 90 2" xfId="2762"/>
    <cellStyle name="Normal 90 2 2" xfId="4367"/>
    <cellStyle name="Normal 90 2 2 2" xfId="6201"/>
    <cellStyle name="Normal 90 2 2 3" xfId="6614"/>
    <cellStyle name="Normal 90 2 3" xfId="5696"/>
    <cellStyle name="Normal 90 3" xfId="2763"/>
    <cellStyle name="Normal 90 3 2" xfId="4368"/>
    <cellStyle name="Normal 90 4" xfId="2764"/>
    <cellStyle name="Normal 90 4 2" xfId="4369"/>
    <cellStyle name="Normal 90 4 2 2" xfId="6202"/>
    <cellStyle name="Normal 90 4 2 3" xfId="6615"/>
    <cellStyle name="Normal 90 4 3" xfId="5697"/>
    <cellStyle name="Normal 90 5" xfId="4370"/>
    <cellStyle name="Normal 90 5 2" xfId="6203"/>
    <cellStyle name="Normal 90 5 3" xfId="6616"/>
    <cellStyle name="Normal 90 6" xfId="4366"/>
    <cellStyle name="Normal 90 6 2" xfId="6200"/>
    <cellStyle name="Normal 90 6 3" xfId="6613"/>
    <cellStyle name="Normal 90_INST $" xfId="4371"/>
    <cellStyle name="Normal 91" xfId="2765"/>
    <cellStyle name="Normal 91 2" xfId="5698"/>
    <cellStyle name="Normal 92" xfId="2766"/>
    <cellStyle name="Normal 92 2" xfId="5699"/>
    <cellStyle name="Normal 93" xfId="2767"/>
    <cellStyle name="Normal 93 2" xfId="2768"/>
    <cellStyle name="Normal 93 2 2" xfId="4373"/>
    <cellStyle name="Normal 93 2 2 2" xfId="6205"/>
    <cellStyle name="Normal 93 2 2 3" xfId="6618"/>
    <cellStyle name="Normal 93 2 3" xfId="5700"/>
    <cellStyle name="Normal 93 3" xfId="2769"/>
    <cellStyle name="Normal 93 3 2" xfId="4374"/>
    <cellStyle name="Normal 93 4" xfId="2770"/>
    <cellStyle name="Normal 93 4 2" xfId="4375"/>
    <cellStyle name="Normal 93 4 2 2" xfId="6206"/>
    <cellStyle name="Normal 93 4 2 3" xfId="6619"/>
    <cellStyle name="Normal 93 4 3" xfId="5701"/>
    <cellStyle name="Normal 93 5" xfId="4376"/>
    <cellStyle name="Normal 93 5 2" xfId="6207"/>
    <cellStyle name="Normal 93 5 3" xfId="6620"/>
    <cellStyle name="Normal 93 6" xfId="4372"/>
    <cellStyle name="Normal 93 6 2" xfId="6204"/>
    <cellStyle name="Normal 93 6 3" xfId="6617"/>
    <cellStyle name="Normal 93_INST $" xfId="4377"/>
    <cellStyle name="Normal 94" xfId="2771"/>
    <cellStyle name="Normal 94 2" xfId="2772"/>
    <cellStyle name="Normal 94 2 2" xfId="4379"/>
    <cellStyle name="Normal 94 2 2 2" xfId="6209"/>
    <cellStyle name="Normal 94 2 2 3" xfId="6622"/>
    <cellStyle name="Normal 94 2 3" xfId="5702"/>
    <cellStyle name="Normal 94 3" xfId="2773"/>
    <cellStyle name="Normal 94 3 2" xfId="4380"/>
    <cellStyle name="Normal 94 4" xfId="2774"/>
    <cellStyle name="Normal 94 4 2" xfId="4381"/>
    <cellStyle name="Normal 94 4 2 2" xfId="6210"/>
    <cellStyle name="Normal 94 4 2 3" xfId="6623"/>
    <cellStyle name="Normal 94 4 3" xfId="5703"/>
    <cellStyle name="Normal 94 5" xfId="4382"/>
    <cellStyle name="Normal 94 5 2" xfId="6211"/>
    <cellStyle name="Normal 94 5 3" xfId="6624"/>
    <cellStyle name="Normal 94 6" xfId="4378"/>
    <cellStyle name="Normal 94 6 2" xfId="6208"/>
    <cellStyle name="Normal 94 6 3" xfId="6621"/>
    <cellStyle name="Normal 94_INST $" xfId="4383"/>
    <cellStyle name="Normal 95" xfId="2775"/>
    <cellStyle name="Normal 95 2" xfId="2776"/>
    <cellStyle name="Normal 95 2 2" xfId="4385"/>
    <cellStyle name="Normal 95 2 2 2" xfId="6213"/>
    <cellStyle name="Normal 95 2 2 3" xfId="6626"/>
    <cellStyle name="Normal 95 2 3" xfId="5704"/>
    <cellStyle name="Normal 95 3" xfId="2777"/>
    <cellStyle name="Normal 95 3 2" xfId="4386"/>
    <cellStyle name="Normal 95 4" xfId="2778"/>
    <cellStyle name="Normal 95 4 2" xfId="4387"/>
    <cellStyle name="Normal 95 4 2 2" xfId="6214"/>
    <cellStyle name="Normal 95 4 2 3" xfId="6627"/>
    <cellStyle name="Normal 95 4 3" xfId="5705"/>
    <cellStyle name="Normal 95 5" xfId="4388"/>
    <cellStyle name="Normal 95 5 2" xfId="6215"/>
    <cellStyle name="Normal 95 5 3" xfId="6628"/>
    <cellStyle name="Normal 95 6" xfId="4384"/>
    <cellStyle name="Normal 95 6 2" xfId="6212"/>
    <cellStyle name="Normal 95 6 3" xfId="6625"/>
    <cellStyle name="Normal 95_INST $" xfId="4389"/>
    <cellStyle name="Normal 96" xfId="2779"/>
    <cellStyle name="Normal 96 2" xfId="2780"/>
    <cellStyle name="Normal 96 2 2" xfId="4391"/>
    <cellStyle name="Normal 96 2 2 2" xfId="6217"/>
    <cellStyle name="Normal 96 2 2 3" xfId="6630"/>
    <cellStyle name="Normal 96 2 3" xfId="5706"/>
    <cellStyle name="Normal 96 3" xfId="2781"/>
    <cellStyle name="Normal 96 3 2" xfId="4392"/>
    <cellStyle name="Normal 96 4" xfId="2782"/>
    <cellStyle name="Normal 96 4 2" xfId="4393"/>
    <cellStyle name="Normal 96 4 2 2" xfId="6218"/>
    <cellStyle name="Normal 96 4 2 3" xfId="6631"/>
    <cellStyle name="Normal 96 4 3" xfId="5707"/>
    <cellStyle name="Normal 96 5" xfId="4394"/>
    <cellStyle name="Normal 96 5 2" xfId="6219"/>
    <cellStyle name="Normal 96 5 3" xfId="6632"/>
    <cellStyle name="Normal 96 6" xfId="4390"/>
    <cellStyle name="Normal 96 6 2" xfId="6216"/>
    <cellStyle name="Normal 96 6 3" xfId="6629"/>
    <cellStyle name="Normal 96_INST $" xfId="4395"/>
    <cellStyle name="Normal 97" xfId="2783"/>
    <cellStyle name="Normal 97 2" xfId="2784"/>
    <cellStyle name="Normal 97 2 2" xfId="4397"/>
    <cellStyle name="Normal 97 2 2 2" xfId="6221"/>
    <cellStyle name="Normal 97 2 2 3" xfId="6634"/>
    <cellStyle name="Normal 97 2 3" xfId="5708"/>
    <cellStyle name="Normal 97 3" xfId="2785"/>
    <cellStyle name="Normal 97 3 2" xfId="4398"/>
    <cellStyle name="Normal 97 4" xfId="2786"/>
    <cellStyle name="Normal 97 4 2" xfId="4399"/>
    <cellStyle name="Normal 97 4 2 2" xfId="6222"/>
    <cellStyle name="Normal 97 4 2 3" xfId="6635"/>
    <cellStyle name="Normal 97 4 3" xfId="5709"/>
    <cellStyle name="Normal 97 5" xfId="4400"/>
    <cellStyle name="Normal 97 5 2" xfId="6223"/>
    <cellStyle name="Normal 97 5 3" xfId="6636"/>
    <cellStyle name="Normal 97 6" xfId="4396"/>
    <cellStyle name="Normal 97 6 2" xfId="6220"/>
    <cellStyle name="Normal 97 6 3" xfId="6633"/>
    <cellStyle name="Normal 97_INST $" xfId="4401"/>
    <cellStyle name="Normal 98" xfId="2787"/>
    <cellStyle name="Normal 98 2" xfId="2788"/>
    <cellStyle name="Normal 98 2 2" xfId="5711"/>
    <cellStyle name="Normal 98 3" xfId="2789"/>
    <cellStyle name="Normal 98 3 2" xfId="2790"/>
    <cellStyle name="Normal 98 3 2 2" xfId="5713"/>
    <cellStyle name="Normal 98 3 3" xfId="5712"/>
    <cellStyle name="Normal 98 3_INST $" xfId="4402"/>
    <cellStyle name="Normal 98 4" xfId="4403"/>
    <cellStyle name="Normal 98 4 2" xfId="6224"/>
    <cellStyle name="Normal 98 5" xfId="5710"/>
    <cellStyle name="Normal 98_INST $" xfId="4404"/>
    <cellStyle name="Normal 99" xfId="2791"/>
    <cellStyle name="Normal 99 2" xfId="2792"/>
    <cellStyle name="Normal 99 2 2" xfId="5715"/>
    <cellStyle name="Normal 99 3" xfId="2793"/>
    <cellStyle name="Normal 99 3 2" xfId="2794"/>
    <cellStyle name="Normal 99 3 2 2" xfId="5717"/>
    <cellStyle name="Normal 99 3 3" xfId="5716"/>
    <cellStyle name="Normal 99 3_INST $" xfId="4405"/>
    <cellStyle name="Normal 99 4" xfId="4406"/>
    <cellStyle name="Normal 99 4 2" xfId="6225"/>
    <cellStyle name="Normal 99 5" xfId="5714"/>
    <cellStyle name="Normal 99_INST $" xfId="4407"/>
    <cellStyle name="Normal_Hoja1" xfId="2795"/>
    <cellStyle name="Normal_Listado_web" xfId="2796"/>
    <cellStyle name="Notas" xfId="2797" builtinId="10" customBuiltin="1"/>
    <cellStyle name="Notas 10" xfId="4932"/>
    <cellStyle name="Notas 2" xfId="2798"/>
    <cellStyle name="Notas 2 10" xfId="2799"/>
    <cellStyle name="Notas 2 10 2" xfId="4409"/>
    <cellStyle name="Notas 2 10 3" xfId="5719"/>
    <cellStyle name="Notas 2 11" xfId="4410"/>
    <cellStyle name="Notas 2 12" xfId="4411"/>
    <cellStyle name="Notas 2 13" xfId="4408"/>
    <cellStyle name="Notas 2 2" xfId="2800"/>
    <cellStyle name="Notas 2 2 10" xfId="4412"/>
    <cellStyle name="Notas 2 2 2" xfId="2801"/>
    <cellStyle name="Notas 2 2 2 2" xfId="2802"/>
    <cellStyle name="Notas 2 2 2 2 2" xfId="4415"/>
    <cellStyle name="Notas 2 2 2 2 3" xfId="4414"/>
    <cellStyle name="Notas 2 2 2 3" xfId="4416"/>
    <cellStyle name="Notas 2 2 2 4" xfId="4413"/>
    <cellStyle name="Notas 2 2 2_PAGO REMESAS" xfId="2803"/>
    <cellStyle name="Notas 2 2 3" xfId="2804"/>
    <cellStyle name="Notas 2 2 3 10" xfId="4417"/>
    <cellStyle name="Notas 2 2 3 2" xfId="2805"/>
    <cellStyle name="Notas 2 2 3 2 2" xfId="2806"/>
    <cellStyle name="Notas 2 2 3 2 2 2" xfId="4420"/>
    <cellStyle name="Notas 2 2 3 2 2 3" xfId="4419"/>
    <cellStyle name="Notas 2 2 3 2 3" xfId="4421"/>
    <cellStyle name="Notas 2 2 3 2 4" xfId="4418"/>
    <cellStyle name="Notas 2 2 3 2_PAGO REMESAS" xfId="2807"/>
    <cellStyle name="Notas 2 2 3 3" xfId="2808"/>
    <cellStyle name="Notas 2 2 3 3 2" xfId="4423"/>
    <cellStyle name="Notas 2 2 3 3 3" xfId="4422"/>
    <cellStyle name="Notas 2 2 3 4" xfId="2809"/>
    <cellStyle name="Notas 2 2 3 4 2" xfId="4425"/>
    <cellStyle name="Notas 2 2 3 4 3" xfId="4424"/>
    <cellStyle name="Notas 2 2 3 5" xfId="2810"/>
    <cellStyle name="Notas 2 2 3 5 2" xfId="2811"/>
    <cellStyle name="Notas 2 2 3 5 2 2" xfId="4427"/>
    <cellStyle name="Notas 2 2 3 5 2 3" xfId="5720"/>
    <cellStyle name="Notas 2 2 3 5 3" xfId="2812"/>
    <cellStyle name="Notas 2 2 3 5 3 2" xfId="4428"/>
    <cellStyle name="Notas 2 2 3 5 4" xfId="2813"/>
    <cellStyle name="Notas 2 2 3 5 4 2" xfId="4429"/>
    <cellStyle name="Notas 2 2 3 5 4 3" xfId="5721"/>
    <cellStyle name="Notas 2 2 3 5 5" xfId="4430"/>
    <cellStyle name="Notas 2 2 3 5 6" xfId="4426"/>
    <cellStyle name="Notas 2 2 3 5_INST $" xfId="4727"/>
    <cellStyle name="Notas 2 2 3 6" xfId="2814"/>
    <cellStyle name="Notas 2 2 3 6 2" xfId="2815"/>
    <cellStyle name="Notas 2 2 3 6 2 2" xfId="4432"/>
    <cellStyle name="Notas 2 2 3 6 2 3" xfId="5722"/>
    <cellStyle name="Notas 2 2 3 6 3" xfId="2816"/>
    <cellStyle name="Notas 2 2 3 6 3 2" xfId="4433"/>
    <cellStyle name="Notas 2 2 3 6 4" xfId="2817"/>
    <cellStyle name="Notas 2 2 3 6 4 2" xfId="4434"/>
    <cellStyle name="Notas 2 2 3 6 4 3" xfId="5723"/>
    <cellStyle name="Notas 2 2 3 6 5" xfId="4435"/>
    <cellStyle name="Notas 2 2 3 6 6" xfId="4431"/>
    <cellStyle name="Notas 2 2 3 6_INST $" xfId="4728"/>
    <cellStyle name="Notas 2 2 3 7" xfId="2818"/>
    <cellStyle name="Notas 2 2 3 7 2" xfId="4436"/>
    <cellStyle name="Notas 2 2 3 7 3" xfId="5724"/>
    <cellStyle name="Notas 2 2 3 8" xfId="2819"/>
    <cellStyle name="Notas 2 2 3 8 2" xfId="4437"/>
    <cellStyle name="Notas 2 2 3 8 3" xfId="5725"/>
    <cellStyle name="Notas 2 2 3 9" xfId="4438"/>
    <cellStyle name="Notas 2 2 3_AVANCE PROTECCIÓN" xfId="2820"/>
    <cellStyle name="Notas 2 2 4" xfId="2821"/>
    <cellStyle name="Notas 2 2 4 2" xfId="4440"/>
    <cellStyle name="Notas 2 2 4 3" xfId="4439"/>
    <cellStyle name="Notas 2 2 5" xfId="2822"/>
    <cellStyle name="Notas 2 2 5 2" xfId="4441"/>
    <cellStyle name="Notas 2 2 6" xfId="2823"/>
    <cellStyle name="Notas 2 2 6 2" xfId="4442"/>
    <cellStyle name="Notas 2 2 6 3" xfId="5726"/>
    <cellStyle name="Notas 2 2 7" xfId="2824"/>
    <cellStyle name="Notas 2 2 7 2" xfId="4443"/>
    <cellStyle name="Notas 2 2 7 3" xfId="5727"/>
    <cellStyle name="Notas 2 2 8" xfId="4444"/>
    <cellStyle name="Notas 2 2 9" xfId="4445"/>
    <cellStyle name="Notas 2 2_PAGO REMESAS" xfId="2825"/>
    <cellStyle name="Notas 2 3" xfId="2826"/>
    <cellStyle name="Notas 2 3 2" xfId="2827"/>
    <cellStyle name="Notas 2 3 2 2" xfId="4448"/>
    <cellStyle name="Notas 2 3 2 3" xfId="4447"/>
    <cellStyle name="Notas 2 3 3" xfId="4449"/>
    <cellStyle name="Notas 2 3 4" xfId="4446"/>
    <cellStyle name="Notas 2 3_PAGO REMESAS" xfId="2828"/>
    <cellStyle name="Notas 2 4" xfId="2829"/>
    <cellStyle name="Notas 2 4 2" xfId="2830"/>
    <cellStyle name="Notas 2 4 2 2" xfId="4452"/>
    <cellStyle name="Notas 2 4 2 3" xfId="4451"/>
    <cellStyle name="Notas 2 4 3" xfId="4453"/>
    <cellStyle name="Notas 2 4 4" xfId="4450"/>
    <cellStyle name="Notas 2 4_PAGO REMESAS" xfId="2831"/>
    <cellStyle name="Notas 2 5" xfId="2832"/>
    <cellStyle name="Notas 2 5 10" xfId="4454"/>
    <cellStyle name="Notas 2 5 2" xfId="2833"/>
    <cellStyle name="Notas 2 5 3" xfId="2834"/>
    <cellStyle name="Notas 2 5 4" xfId="2835"/>
    <cellStyle name="Notas 2 5 5" xfId="2836"/>
    <cellStyle name="Notas 2 5 5 2" xfId="2837"/>
    <cellStyle name="Notas 2 5 5 2 2" xfId="4456"/>
    <cellStyle name="Notas 2 5 5 3" xfId="2838"/>
    <cellStyle name="Notas 2 5 5 4" xfId="2839"/>
    <cellStyle name="Notas 2 5 5 4 2" xfId="4457"/>
    <cellStyle name="Notas 2 5 5 5" xfId="4458"/>
    <cellStyle name="Notas 2 5 5 6" xfId="4455"/>
    <cellStyle name="Notas 2 5 5_INST $" xfId="4729"/>
    <cellStyle name="Notas 2 5 6" xfId="2840"/>
    <cellStyle name="Notas 2 5 6 2" xfId="2841"/>
    <cellStyle name="Notas 2 5 6 2 2" xfId="4460"/>
    <cellStyle name="Notas 2 5 6 3" xfId="2842"/>
    <cellStyle name="Notas 2 5 6 4" xfId="2843"/>
    <cellStyle name="Notas 2 5 6 4 2" xfId="4461"/>
    <cellStyle name="Notas 2 5 6 5" xfId="4462"/>
    <cellStyle name="Notas 2 5 6 6" xfId="4459"/>
    <cellStyle name="Notas 2 5 6_INST $" xfId="4730"/>
    <cellStyle name="Notas 2 5 7" xfId="2844"/>
    <cellStyle name="Notas 2 5 7 2" xfId="4463"/>
    <cellStyle name="Notas 2 5 8" xfId="2845"/>
    <cellStyle name="Notas 2 5 8 2" xfId="4464"/>
    <cellStyle name="Notas 2 5 9" xfId="4465"/>
    <cellStyle name="Notas 2 5_AVANCE PROTECCIÓN" xfId="2846"/>
    <cellStyle name="Notas 2 6" xfId="2847"/>
    <cellStyle name="Notas 2 6 2" xfId="4467"/>
    <cellStyle name="Notas 2 6 3" xfId="4466"/>
    <cellStyle name="Notas 2 7" xfId="2848"/>
    <cellStyle name="Notas 2 7 2" xfId="4469"/>
    <cellStyle name="Notas 2 7 3" xfId="4468"/>
    <cellStyle name="Notas 2 8" xfId="2849"/>
    <cellStyle name="Notas 2 8 2" xfId="4470"/>
    <cellStyle name="Notas 2 9" xfId="2850"/>
    <cellStyle name="Notas 2 9 2" xfId="4471"/>
    <cellStyle name="Notas 2 9 3" xfId="5728"/>
    <cellStyle name="Notas 2_AVANCE JUSTICIA JUVENIL" xfId="2851"/>
    <cellStyle name="Notas 3" xfId="2852"/>
    <cellStyle name="Notas 3 10" xfId="4473"/>
    <cellStyle name="Notas 3 11" xfId="4474"/>
    <cellStyle name="Notas 3 12" xfId="4472"/>
    <cellStyle name="Notas 3 2" xfId="2853"/>
    <cellStyle name="Notas 3 2 2" xfId="2854"/>
    <cellStyle name="Notas 3 2 2 2" xfId="4477"/>
    <cellStyle name="Notas 3 2 2 3" xfId="4476"/>
    <cellStyle name="Notas 3 2 3" xfId="2855"/>
    <cellStyle name="Notas 3 2 3 2" xfId="4478"/>
    <cellStyle name="Notas 3 2 4" xfId="2856"/>
    <cellStyle name="Notas 3 2 4 2" xfId="4479"/>
    <cellStyle name="Notas 3 2 4 3" xfId="5729"/>
    <cellStyle name="Notas 3 2 5" xfId="4480"/>
    <cellStyle name="Notas 3 2 6" xfId="4481"/>
    <cellStyle name="Notas 3 2 7" xfId="4475"/>
    <cellStyle name="Notas 3 2_PAGO REMESAS" xfId="2857"/>
    <cellStyle name="Notas 3 3" xfId="2858"/>
    <cellStyle name="Notas 3 3 2" xfId="2859"/>
    <cellStyle name="Notas 3 3 2 2" xfId="4484"/>
    <cellStyle name="Notas 3 3 2 3" xfId="4483"/>
    <cellStyle name="Notas 3 3 3" xfId="4485"/>
    <cellStyle name="Notas 3 3 4" xfId="4482"/>
    <cellStyle name="Notas 3 3_PAGO REMESAS" xfId="2860"/>
    <cellStyle name="Notas 3 4" xfId="2861"/>
    <cellStyle name="Notas 3 4 2" xfId="2862"/>
    <cellStyle name="Notas 3 4 2 2" xfId="4488"/>
    <cellStyle name="Notas 3 4 2 3" xfId="4487"/>
    <cellStyle name="Notas 3 4 3" xfId="4489"/>
    <cellStyle name="Notas 3 4 4" xfId="4486"/>
    <cellStyle name="Notas 3 4_PAGO REMESAS" xfId="2863"/>
    <cellStyle name="Notas 3 5" xfId="2864"/>
    <cellStyle name="Notas 3 5 10" xfId="4490"/>
    <cellStyle name="Notas 3 5 2" xfId="2865"/>
    <cellStyle name="Notas 3 5 2 2" xfId="2866"/>
    <cellStyle name="Notas 3 5 2 2 2" xfId="4493"/>
    <cellStyle name="Notas 3 5 2 2 3" xfId="4492"/>
    <cellStyle name="Notas 3 5 2 3" xfId="4494"/>
    <cellStyle name="Notas 3 5 2 4" xfId="4491"/>
    <cellStyle name="Notas 3 5 2_PAGO REMESAS" xfId="2867"/>
    <cellStyle name="Notas 3 5 3" xfId="2868"/>
    <cellStyle name="Notas 3 5 3 2" xfId="4496"/>
    <cellStyle name="Notas 3 5 3 3" xfId="4495"/>
    <cellStyle name="Notas 3 5 4" xfId="2869"/>
    <cellStyle name="Notas 3 5 4 2" xfId="4498"/>
    <cellStyle name="Notas 3 5 4 3" xfId="4497"/>
    <cellStyle name="Notas 3 5 5" xfId="2870"/>
    <cellStyle name="Notas 3 5 5 2" xfId="2871"/>
    <cellStyle name="Notas 3 5 5 2 2" xfId="4500"/>
    <cellStyle name="Notas 3 5 5 2 3" xfId="5730"/>
    <cellStyle name="Notas 3 5 5 3" xfId="2872"/>
    <cellStyle name="Notas 3 5 5 3 2" xfId="4501"/>
    <cellStyle name="Notas 3 5 5 4" xfId="2873"/>
    <cellStyle name="Notas 3 5 5 4 2" xfId="4502"/>
    <cellStyle name="Notas 3 5 5 4 3" xfId="5731"/>
    <cellStyle name="Notas 3 5 5 5" xfId="4503"/>
    <cellStyle name="Notas 3 5 5 6" xfId="4499"/>
    <cellStyle name="Notas 3 5 5_INST $" xfId="4731"/>
    <cellStyle name="Notas 3 5 6" xfId="2874"/>
    <cellStyle name="Notas 3 5 6 2" xfId="2875"/>
    <cellStyle name="Notas 3 5 6 2 2" xfId="4505"/>
    <cellStyle name="Notas 3 5 6 2 3" xfId="5732"/>
    <cellStyle name="Notas 3 5 6 3" xfId="2876"/>
    <cellStyle name="Notas 3 5 6 3 2" xfId="4506"/>
    <cellStyle name="Notas 3 5 6 4" xfId="2877"/>
    <cellStyle name="Notas 3 5 6 4 2" xfId="4507"/>
    <cellStyle name="Notas 3 5 6 4 3" xfId="5733"/>
    <cellStyle name="Notas 3 5 6 5" xfId="4508"/>
    <cellStyle name="Notas 3 5 6 6" xfId="4504"/>
    <cellStyle name="Notas 3 5 6_INST $" xfId="4732"/>
    <cellStyle name="Notas 3 5 7" xfId="2878"/>
    <cellStyle name="Notas 3 5 7 2" xfId="4509"/>
    <cellStyle name="Notas 3 5 7 3" xfId="5734"/>
    <cellStyle name="Notas 3 5 8" xfId="2879"/>
    <cellStyle name="Notas 3 5 8 2" xfId="4510"/>
    <cellStyle name="Notas 3 5 8 3" xfId="5735"/>
    <cellStyle name="Notas 3 5 9" xfId="4511"/>
    <cellStyle name="Notas 3 5_AVANCE PROTECCIÓN" xfId="2880"/>
    <cellStyle name="Notas 3 6" xfId="2881"/>
    <cellStyle name="Notas 3 6 2" xfId="4513"/>
    <cellStyle name="Notas 3 6 3" xfId="4512"/>
    <cellStyle name="Notas 3 7" xfId="2882"/>
    <cellStyle name="Notas 3 7 2" xfId="4515"/>
    <cellStyle name="Notas 3 7 3" xfId="4514"/>
    <cellStyle name="Notas 3 8" xfId="2883"/>
    <cellStyle name="Notas 3 8 2" xfId="4516"/>
    <cellStyle name="Notas 3 9" xfId="2884"/>
    <cellStyle name="Notas 3 9 2" xfId="4517"/>
    <cellStyle name="Notas 3 9 3" xfId="5736"/>
    <cellStyle name="Notas 3_AVANCE JUSTICIA JUVENIL" xfId="2885"/>
    <cellStyle name="Notas 4" xfId="2886"/>
    <cellStyle name="Notas 4 2" xfId="4519"/>
    <cellStyle name="Notas 4 3" xfId="4518"/>
    <cellStyle name="Notas 5" xfId="4520"/>
    <cellStyle name="Notas 6" xfId="5718"/>
    <cellStyle name="Notas 7" xfId="5866"/>
    <cellStyle name="Notas 8" xfId="6246"/>
    <cellStyle name="Notas 9" xfId="4820"/>
    <cellStyle name="Porcentual 10" xfId="2887"/>
    <cellStyle name="Porcentual 10 2" xfId="5737"/>
    <cellStyle name="Porcentual 11" xfId="2888"/>
    <cellStyle name="Porcentual 11 2" xfId="5738"/>
    <cellStyle name="Porcentual 12" xfId="2889"/>
    <cellStyle name="Porcentual 12 2" xfId="2890"/>
    <cellStyle name="Porcentual 12 2 2" xfId="5740"/>
    <cellStyle name="Porcentual 12 3" xfId="5739"/>
    <cellStyle name="Porcentual 13" xfId="2891"/>
    <cellStyle name="Porcentual 13 2" xfId="5741"/>
    <cellStyle name="Porcentual 14" xfId="2892"/>
    <cellStyle name="Porcentual 14 2" xfId="2893"/>
    <cellStyle name="Porcentual 14 2 2" xfId="5743"/>
    <cellStyle name="Porcentual 14 3" xfId="2894"/>
    <cellStyle name="Porcentual 14 3 2" xfId="2895"/>
    <cellStyle name="Porcentual 14 3 2 2" xfId="5745"/>
    <cellStyle name="Porcentual 14 3 3" xfId="5744"/>
    <cellStyle name="Porcentual 14 4" xfId="4521"/>
    <cellStyle name="Porcentual 14 4 2" xfId="6226"/>
    <cellStyle name="Porcentual 14 5" xfId="5742"/>
    <cellStyle name="Porcentual 15" xfId="2896"/>
    <cellStyle name="Porcentual 15 2" xfId="5746"/>
    <cellStyle name="Porcentual 16" xfId="2897"/>
    <cellStyle name="Porcentual 16 2" xfId="5747"/>
    <cellStyle name="Porcentual 17" xfId="2898"/>
    <cellStyle name="Porcentual 17 2" xfId="5748"/>
    <cellStyle name="Porcentual 18" xfId="2899"/>
    <cellStyle name="Porcentual 18 2" xfId="4522"/>
    <cellStyle name="Porcentual 18 2 2" xfId="6227"/>
    <cellStyle name="Porcentual 19" xfId="4523"/>
    <cellStyle name="Porcentual 19 2" xfId="4524"/>
    <cellStyle name="Porcentual 2" xfId="2900"/>
    <cellStyle name="Porcentual 2 2" xfId="2901"/>
    <cellStyle name="Porcentual 2 2 2" xfId="5750"/>
    <cellStyle name="Porcentual 2 3" xfId="2902"/>
    <cellStyle name="Porcentual 2 3 2" xfId="4525"/>
    <cellStyle name="Porcentual 2 4" xfId="4526"/>
    <cellStyle name="Porcentual 2 5" xfId="4527"/>
    <cellStyle name="Porcentual 2 5 2" xfId="6228"/>
    <cellStyle name="Porcentual 2 6" xfId="4528"/>
    <cellStyle name="Porcentual 2 6 2" xfId="6229"/>
    <cellStyle name="Porcentual 2 7" xfId="5749"/>
    <cellStyle name="Porcentual 20" xfId="4529"/>
    <cellStyle name="Porcentual 20 2" xfId="6230"/>
    <cellStyle name="Porcentual 21" xfId="4530"/>
    <cellStyle name="Porcentual 21 2" xfId="6231"/>
    <cellStyle name="Porcentual 3" xfId="2903"/>
    <cellStyle name="Porcentual 3 2" xfId="2904"/>
    <cellStyle name="Porcentual 3 2 2" xfId="4531"/>
    <cellStyle name="Porcentual 3 2 2 2" xfId="6232"/>
    <cellStyle name="Porcentual 3 2 3" xfId="5752"/>
    <cellStyle name="Porcentual 3 3" xfId="2905"/>
    <cellStyle name="Porcentual 3 3 2" xfId="4532"/>
    <cellStyle name="Porcentual 3 3 2 2" xfId="6233"/>
    <cellStyle name="Porcentual 3 3 3" xfId="5753"/>
    <cellStyle name="Porcentual 3 4" xfId="2906"/>
    <cellStyle name="Porcentual 3 4 2" xfId="2907"/>
    <cellStyle name="Porcentual 3 4 2 2" xfId="4533"/>
    <cellStyle name="Porcentual 3 4 2 2 2" xfId="6234"/>
    <cellStyle name="Porcentual 3 4 2 3" xfId="5755"/>
    <cellStyle name="Porcentual 3 4 3" xfId="4534"/>
    <cellStyle name="Porcentual 3 4 3 2" xfId="6235"/>
    <cellStyle name="Porcentual 3 4 4" xfId="5754"/>
    <cellStyle name="Porcentual 3 5" xfId="4535"/>
    <cellStyle name="Porcentual 3 5 2" xfId="6236"/>
    <cellStyle name="Porcentual 3 6" xfId="5751"/>
    <cellStyle name="Porcentual 4" xfId="2908"/>
    <cellStyle name="Porcentual 4 10" xfId="4536"/>
    <cellStyle name="Porcentual 4 10 2" xfId="6237"/>
    <cellStyle name="Porcentual 4 2" xfId="2909"/>
    <cellStyle name="Porcentual 4 2 2" xfId="4537"/>
    <cellStyle name="Porcentual 4 2 2 2" xfId="6238"/>
    <cellStyle name="Porcentual 4 2 3" xfId="5756"/>
    <cellStyle name="Porcentual 4 3" xfId="2910"/>
    <cellStyle name="Porcentual 4 3 2" xfId="2911"/>
    <cellStyle name="Porcentual 4 3 2 2" xfId="5758"/>
    <cellStyle name="Porcentual 4 3 3" xfId="5757"/>
    <cellStyle name="Porcentual 4 4" xfId="2912"/>
    <cellStyle name="Porcentual 4 4 2" xfId="5759"/>
    <cellStyle name="Porcentual 4 5" xfId="2913"/>
    <cellStyle name="Porcentual 4 5 2" xfId="5760"/>
    <cellStyle name="Porcentual 4 6" xfId="2914"/>
    <cellStyle name="Porcentual 4 6 2" xfId="5761"/>
    <cellStyle name="Porcentual 4 7" xfId="2915"/>
    <cellStyle name="Porcentual 4 7 2" xfId="2916"/>
    <cellStyle name="Porcentual 4 7 2 2" xfId="5763"/>
    <cellStyle name="Porcentual 4 7 3" xfId="5762"/>
    <cellStyle name="Porcentual 4 8" xfId="2917"/>
    <cellStyle name="Porcentual 4 8 2" xfId="2918"/>
    <cellStyle name="Porcentual 4 8 2 2" xfId="5765"/>
    <cellStyle name="Porcentual 4 8 3" xfId="2919"/>
    <cellStyle name="Porcentual 4 8 3 2" xfId="2920"/>
    <cellStyle name="Porcentual 4 8 3 2 2" xfId="5767"/>
    <cellStyle name="Porcentual 4 8 3 3" xfId="5766"/>
    <cellStyle name="Porcentual 4 8 4" xfId="4538"/>
    <cellStyle name="Porcentual 4 8 4 2" xfId="6239"/>
    <cellStyle name="Porcentual 4 8 5" xfId="5764"/>
    <cellStyle name="Porcentual 4 9" xfId="2921"/>
    <cellStyle name="Porcentual 4 9 2" xfId="5768"/>
    <cellStyle name="Porcentual 5" xfId="2922"/>
    <cellStyle name="Porcentual 5 2" xfId="4539"/>
    <cellStyle name="Porcentual 5 2 2" xfId="6240"/>
    <cellStyle name="Porcentual 5 3" xfId="5769"/>
    <cellStyle name="Porcentual 6" xfId="2923"/>
    <cellStyle name="Porcentual 6 2" xfId="4540"/>
    <cellStyle name="Porcentual 6 2 2" xfId="6241"/>
    <cellStyle name="Porcentual 6 3" xfId="5770"/>
    <cellStyle name="Porcentual 7" xfId="2924"/>
    <cellStyle name="Porcentual 7 2" xfId="5771"/>
    <cellStyle name="Porcentual 8" xfId="2925"/>
    <cellStyle name="Porcentual 8 2" xfId="2926"/>
    <cellStyle name="Porcentual 8 2 2" xfId="5773"/>
    <cellStyle name="Porcentual 8 3" xfId="5772"/>
    <cellStyle name="Porcentual 9" xfId="2927"/>
    <cellStyle name="Porcentual 9 2" xfId="5774"/>
    <cellStyle name="Salida" xfId="2928" builtinId="21" customBuiltin="1"/>
    <cellStyle name="Salida 10" xfId="2929"/>
    <cellStyle name="Salida 10 2" xfId="4542"/>
    <cellStyle name="Salida 11" xfId="2930"/>
    <cellStyle name="Salida 11 2" xfId="4543"/>
    <cellStyle name="Salida 12" xfId="4541"/>
    <cellStyle name="Salida 2" xfId="2931"/>
    <cellStyle name="Salida 2 2" xfId="2932"/>
    <cellStyle name="Salida 2 2 2" xfId="4545"/>
    <cellStyle name="Salida 2 3" xfId="2933"/>
    <cellStyle name="Salida 2 3 10" xfId="4546"/>
    <cellStyle name="Salida 2 3 2" xfId="2934"/>
    <cellStyle name="Salida 2 3 3" xfId="2935"/>
    <cellStyle name="Salida 2 3 4" xfId="2936"/>
    <cellStyle name="Salida 2 3 5" xfId="2937"/>
    <cellStyle name="Salida 2 3 5 2" xfId="2938"/>
    <cellStyle name="Salida 2 3 5 2 2" xfId="4548"/>
    <cellStyle name="Salida 2 3 5 2 3" xfId="5775"/>
    <cellStyle name="Salida 2 3 5 3" xfId="2939"/>
    <cellStyle name="Salida 2 3 5 4" xfId="2940"/>
    <cellStyle name="Salida 2 3 5 4 2" xfId="4549"/>
    <cellStyle name="Salida 2 3 5 4 3" xfId="5776"/>
    <cellStyle name="Salida 2 3 5 5" xfId="4550"/>
    <cellStyle name="Salida 2 3 5 6" xfId="4547"/>
    <cellStyle name="Salida 2 3 5_INST $" xfId="4551"/>
    <cellStyle name="Salida 2 3 6" xfId="2941"/>
    <cellStyle name="Salida 2 3 6 2" xfId="2942"/>
    <cellStyle name="Salida 2 3 6 2 2" xfId="4553"/>
    <cellStyle name="Salida 2 3 6 2 3" xfId="5777"/>
    <cellStyle name="Salida 2 3 6 3" xfId="2943"/>
    <cellStyle name="Salida 2 3 6 4" xfId="2944"/>
    <cellStyle name="Salida 2 3 6 4 2" xfId="4554"/>
    <cellStyle name="Salida 2 3 6 4 3" xfId="5778"/>
    <cellStyle name="Salida 2 3 6 5" xfId="4555"/>
    <cellStyle name="Salida 2 3 6 6" xfId="4552"/>
    <cellStyle name="Salida 2 3 6_INST $" xfId="4556"/>
    <cellStyle name="Salida 2 3 7" xfId="2945"/>
    <cellStyle name="Salida 2 3 7 2" xfId="4557"/>
    <cellStyle name="Salida 2 3 7 3" xfId="5779"/>
    <cellStyle name="Salida 2 3 8" xfId="2946"/>
    <cellStyle name="Salida 2 3 8 2" xfId="4558"/>
    <cellStyle name="Salida 2 3 8 3" xfId="5780"/>
    <cellStyle name="Salida 2 3 9" xfId="4559"/>
    <cellStyle name="Salida 2 3_AVANCE PROTECCIÓN" xfId="2947"/>
    <cellStyle name="Salida 2 4" xfId="4544"/>
    <cellStyle name="Salida 2_PAGO REMESAS" xfId="2948"/>
    <cellStyle name="Salida 3" xfId="2949"/>
    <cellStyle name="Salida 3 2" xfId="4560"/>
    <cellStyle name="Salida 4" xfId="2950"/>
    <cellStyle name="Salida 4 2" xfId="4561"/>
    <cellStyle name="Salida 5" xfId="2951"/>
    <cellStyle name="Salida 5 2" xfId="4562"/>
    <cellStyle name="Salida 6" xfId="2952"/>
    <cellStyle name="Salida 6 2" xfId="4563"/>
    <cellStyle name="Salida 7" xfId="2953"/>
    <cellStyle name="Salida 7 2" xfId="4564"/>
    <cellStyle name="Salida 8" xfId="2954"/>
    <cellStyle name="Salida 8 2" xfId="4565"/>
    <cellStyle name="Salida 9" xfId="2955"/>
    <cellStyle name="Salida 9 2" xfId="4566"/>
    <cellStyle name="TableStyleLight1" xfId="2956"/>
    <cellStyle name="TableStyleLight1 2" xfId="2957"/>
    <cellStyle name="TableStyleLight1 2 2" xfId="4568"/>
    <cellStyle name="TableStyleLight1 2 3" xfId="4569"/>
    <cellStyle name="TableStyleLight1 2 4" xfId="4567"/>
    <cellStyle name="TableStyleLight1 2_INST $" xfId="4733"/>
    <cellStyle name="Texto de advertencia" xfId="2958" builtinId="11" customBuiltin="1"/>
    <cellStyle name="Texto de advertencia 10" xfId="2959"/>
    <cellStyle name="Texto de advertencia 10 2" xfId="4571"/>
    <cellStyle name="Texto de advertencia 11" xfId="2960"/>
    <cellStyle name="Texto de advertencia 11 2" xfId="4572"/>
    <cellStyle name="Texto de advertencia 12" xfId="4570"/>
    <cellStyle name="Texto de advertencia 2" xfId="2961"/>
    <cellStyle name="Texto de advertencia 2 2" xfId="2962"/>
    <cellStyle name="Texto de advertencia 2 2 2" xfId="4574"/>
    <cellStyle name="Texto de advertencia 2 3" xfId="2963"/>
    <cellStyle name="Texto de advertencia 2 3 10" xfId="4575"/>
    <cellStyle name="Texto de advertencia 2 3 2" xfId="2964"/>
    <cellStyle name="Texto de advertencia 2 3 3" xfId="2965"/>
    <cellStyle name="Texto de advertencia 2 3 4" xfId="2966"/>
    <cellStyle name="Texto de advertencia 2 3 5" xfId="2967"/>
    <cellStyle name="Texto de advertencia 2 3 5 2" xfId="2968"/>
    <cellStyle name="Texto de advertencia 2 3 5 2 2" xfId="4577"/>
    <cellStyle name="Texto de advertencia 2 3 5 2 3" xfId="5781"/>
    <cellStyle name="Texto de advertencia 2 3 5 3" xfId="2969"/>
    <cellStyle name="Texto de advertencia 2 3 5 4" xfId="2970"/>
    <cellStyle name="Texto de advertencia 2 3 5 4 2" xfId="4578"/>
    <cellStyle name="Texto de advertencia 2 3 5 4 3" xfId="5782"/>
    <cellStyle name="Texto de advertencia 2 3 5 5" xfId="4579"/>
    <cellStyle name="Texto de advertencia 2 3 5 6" xfId="4576"/>
    <cellStyle name="Texto de advertencia 2 3 5_INST $" xfId="4580"/>
    <cellStyle name="Texto de advertencia 2 3 6" xfId="2971"/>
    <cellStyle name="Texto de advertencia 2 3 6 2" xfId="2972"/>
    <cellStyle name="Texto de advertencia 2 3 6 2 2" xfId="4582"/>
    <cellStyle name="Texto de advertencia 2 3 6 2 3" xfId="5783"/>
    <cellStyle name="Texto de advertencia 2 3 6 3" xfId="2973"/>
    <cellStyle name="Texto de advertencia 2 3 6 4" xfId="2974"/>
    <cellStyle name="Texto de advertencia 2 3 6 4 2" xfId="4583"/>
    <cellStyle name="Texto de advertencia 2 3 6 4 3" xfId="5784"/>
    <cellStyle name="Texto de advertencia 2 3 6 5" xfId="4584"/>
    <cellStyle name="Texto de advertencia 2 3 6 6" xfId="4581"/>
    <cellStyle name="Texto de advertencia 2 3 6_INST $" xfId="4585"/>
    <cellStyle name="Texto de advertencia 2 3 7" xfId="2975"/>
    <cellStyle name="Texto de advertencia 2 3 7 2" xfId="4586"/>
    <cellStyle name="Texto de advertencia 2 3 7 3" xfId="5785"/>
    <cellStyle name="Texto de advertencia 2 3 8" xfId="2976"/>
    <cellStyle name="Texto de advertencia 2 3 8 2" xfId="4587"/>
    <cellStyle name="Texto de advertencia 2 3 8 3" xfId="5786"/>
    <cellStyle name="Texto de advertencia 2 3 9" xfId="4588"/>
    <cellStyle name="Texto de advertencia 2 3_AVANCE PROTECCIÓN" xfId="2977"/>
    <cellStyle name="Texto de advertencia 2 4" xfId="4573"/>
    <cellStyle name="Texto de advertencia 3" xfId="2978"/>
    <cellStyle name="Texto de advertencia 3 2" xfId="4589"/>
    <cellStyle name="Texto de advertencia 4" xfId="2979"/>
    <cellStyle name="Texto de advertencia 4 2" xfId="4590"/>
    <cellStyle name="Texto de advertencia 5" xfId="2980"/>
    <cellStyle name="Texto de advertencia 5 2" xfId="4591"/>
    <cellStyle name="Texto de advertencia 6" xfId="2981"/>
    <cellStyle name="Texto de advertencia 6 2" xfId="4592"/>
    <cellStyle name="Texto de advertencia 7" xfId="2982"/>
    <cellStyle name="Texto de advertencia 7 2" xfId="4593"/>
    <cellStyle name="Texto de advertencia 8" xfId="2983"/>
    <cellStyle name="Texto de advertencia 8 2" xfId="4594"/>
    <cellStyle name="Texto de advertencia 9" xfId="2984"/>
    <cellStyle name="Texto de advertencia 9 2" xfId="4595"/>
    <cellStyle name="Texto explicativo" xfId="2985" builtinId="53" customBuiltin="1"/>
    <cellStyle name="Texto explicativo 10" xfId="2986"/>
    <cellStyle name="Texto explicativo 10 2" xfId="4597"/>
    <cellStyle name="Texto explicativo 11" xfId="2987"/>
    <cellStyle name="Texto explicativo 11 2" xfId="4598"/>
    <cellStyle name="Texto explicativo 12" xfId="4596"/>
    <cellStyle name="Texto explicativo 2" xfId="2988"/>
    <cellStyle name="Texto explicativo 2 2" xfId="2989"/>
    <cellStyle name="Texto explicativo 2 2 2" xfId="4600"/>
    <cellStyle name="Texto explicativo 2 3" xfId="2990"/>
    <cellStyle name="Texto explicativo 2 3 10" xfId="4601"/>
    <cellStyle name="Texto explicativo 2 3 2" xfId="2991"/>
    <cellStyle name="Texto explicativo 2 3 3" xfId="2992"/>
    <cellStyle name="Texto explicativo 2 3 4" xfId="2993"/>
    <cellStyle name="Texto explicativo 2 3 5" xfId="2994"/>
    <cellStyle name="Texto explicativo 2 3 5 2" xfId="2995"/>
    <cellStyle name="Texto explicativo 2 3 5 2 2" xfId="4603"/>
    <cellStyle name="Texto explicativo 2 3 5 2 3" xfId="5787"/>
    <cellStyle name="Texto explicativo 2 3 5 3" xfId="2996"/>
    <cellStyle name="Texto explicativo 2 3 5 4" xfId="2997"/>
    <cellStyle name="Texto explicativo 2 3 5 4 2" xfId="4604"/>
    <cellStyle name="Texto explicativo 2 3 5 4 3" xfId="5788"/>
    <cellStyle name="Texto explicativo 2 3 5 5" xfId="4605"/>
    <cellStyle name="Texto explicativo 2 3 5 6" xfId="4602"/>
    <cellStyle name="Texto explicativo 2 3 5_INST $" xfId="4606"/>
    <cellStyle name="Texto explicativo 2 3 6" xfId="2998"/>
    <cellStyle name="Texto explicativo 2 3 6 2" xfId="2999"/>
    <cellStyle name="Texto explicativo 2 3 6 2 2" xfId="4608"/>
    <cellStyle name="Texto explicativo 2 3 6 2 3" xfId="5789"/>
    <cellStyle name="Texto explicativo 2 3 6 3" xfId="3000"/>
    <cellStyle name="Texto explicativo 2 3 6 4" xfId="3001"/>
    <cellStyle name="Texto explicativo 2 3 6 4 2" xfId="4609"/>
    <cellStyle name="Texto explicativo 2 3 6 4 3" xfId="5790"/>
    <cellStyle name="Texto explicativo 2 3 6 5" xfId="4610"/>
    <cellStyle name="Texto explicativo 2 3 6 6" xfId="4607"/>
    <cellStyle name="Texto explicativo 2 3 6_INST $" xfId="4611"/>
    <cellStyle name="Texto explicativo 2 3 7" xfId="3002"/>
    <cellStyle name="Texto explicativo 2 3 7 2" xfId="4612"/>
    <cellStyle name="Texto explicativo 2 3 7 3" xfId="5791"/>
    <cellStyle name="Texto explicativo 2 3 8" xfId="3003"/>
    <cellStyle name="Texto explicativo 2 3 8 2" xfId="4613"/>
    <cellStyle name="Texto explicativo 2 3 8 3" xfId="5792"/>
    <cellStyle name="Texto explicativo 2 3 9" xfId="4614"/>
    <cellStyle name="Texto explicativo 2 3_AVANCE PROTECCIÓN" xfId="3004"/>
    <cellStyle name="Texto explicativo 2 4" xfId="4599"/>
    <cellStyle name="Texto explicativo 3" xfId="3005"/>
    <cellStyle name="Texto explicativo 3 2" xfId="4615"/>
    <cellStyle name="Texto explicativo 4" xfId="3006"/>
    <cellStyle name="Texto explicativo 4 2" xfId="4616"/>
    <cellStyle name="Texto explicativo 5" xfId="3007"/>
    <cellStyle name="Texto explicativo 5 2" xfId="4617"/>
    <cellStyle name="Texto explicativo 6" xfId="3008"/>
    <cellStyle name="Texto explicativo 6 2" xfId="4618"/>
    <cellStyle name="Texto explicativo 7" xfId="3009"/>
    <cellStyle name="Texto explicativo 7 2" xfId="4619"/>
    <cellStyle name="Texto explicativo 8" xfId="3010"/>
    <cellStyle name="Texto explicativo 8 2" xfId="4620"/>
    <cellStyle name="Texto explicativo 9" xfId="3011"/>
    <cellStyle name="Texto explicativo 9 2" xfId="4621"/>
    <cellStyle name="Título" xfId="3012" builtinId="15" customBuiltin="1"/>
    <cellStyle name="Título 1 10" xfId="3014"/>
    <cellStyle name="Título 1 11" xfId="3015"/>
    <cellStyle name="Título 1 12" xfId="4623"/>
    <cellStyle name="Título 1 2" xfId="3016"/>
    <cellStyle name="Título 1 2 2" xfId="3017"/>
    <cellStyle name="Título 1 2 3" xfId="3018"/>
    <cellStyle name="Título 1 2 3 10" xfId="4624"/>
    <cellStyle name="Título 1 2 3 2" xfId="3019"/>
    <cellStyle name="Título 1 2 3 3" xfId="3020"/>
    <cellStyle name="Título 1 2 3 4" xfId="3021"/>
    <cellStyle name="Título 1 2 3 5" xfId="3022"/>
    <cellStyle name="Título 1 2 3 5 2" xfId="3023"/>
    <cellStyle name="Título 1 2 3 5 2 2" xfId="4626"/>
    <cellStyle name="Título 1 2 3 5 2 3" xfId="5795"/>
    <cellStyle name="Título 1 2 3 5 3" xfId="3024"/>
    <cellStyle name="Título 1 2 3 5 4" xfId="3025"/>
    <cellStyle name="Título 1 2 3 5 4 2" xfId="4627"/>
    <cellStyle name="Título 1 2 3 5 4 3" xfId="5796"/>
    <cellStyle name="Título 1 2 3 5 5" xfId="4628"/>
    <cellStyle name="Título 1 2 3 5 6" xfId="4625"/>
    <cellStyle name="Título 1 2 3 5_INST $" xfId="4629"/>
    <cellStyle name="Título 1 2 3 6" xfId="3026"/>
    <cellStyle name="Título 1 2 3 6 2" xfId="3027"/>
    <cellStyle name="Título 1 2 3 6 2 2" xfId="4631"/>
    <cellStyle name="Título 1 2 3 6 2 3" xfId="5797"/>
    <cellStyle name="Título 1 2 3 6 3" xfId="3028"/>
    <cellStyle name="Título 1 2 3 6 4" xfId="3029"/>
    <cellStyle name="Título 1 2 3 6 4 2" xfId="4632"/>
    <cellStyle name="Título 1 2 3 6 4 3" xfId="5798"/>
    <cellStyle name="Título 1 2 3 6 5" xfId="4633"/>
    <cellStyle name="Título 1 2 3 6 6" xfId="4630"/>
    <cellStyle name="Título 1 2 3 6_INST $" xfId="4634"/>
    <cellStyle name="Título 1 2 3 7" xfId="3030"/>
    <cellStyle name="Título 1 2 3 7 2" xfId="4635"/>
    <cellStyle name="Título 1 2 3 7 3" xfId="5799"/>
    <cellStyle name="Título 1 2 3 8" xfId="3031"/>
    <cellStyle name="Título 1 2 3 8 2" xfId="4636"/>
    <cellStyle name="Título 1 2 3 8 3" xfId="5800"/>
    <cellStyle name="Título 1 2 3 9" xfId="4637"/>
    <cellStyle name="Título 1 2 3_AVANCE PROTECCIÓN" xfId="3032"/>
    <cellStyle name="Título 1 2_PAGO REMESAS" xfId="3033"/>
    <cellStyle name="Título 1 3" xfId="3034"/>
    <cellStyle name="Título 1 4" xfId="3035"/>
    <cellStyle name="Título 1 5" xfId="3036"/>
    <cellStyle name="Título 1 6" xfId="3037"/>
    <cellStyle name="Título 1 7" xfId="3038"/>
    <cellStyle name="Título 1 8" xfId="3039"/>
    <cellStyle name="Título 1 9" xfId="3040"/>
    <cellStyle name="Título 10" xfId="3041"/>
    <cellStyle name="Título 11" xfId="3042"/>
    <cellStyle name="Título 12" xfId="3043"/>
    <cellStyle name="Título 13" xfId="3044"/>
    <cellStyle name="Título 14" xfId="3045"/>
    <cellStyle name="Título 15" xfId="3046"/>
    <cellStyle name="Título 16" xfId="3047"/>
    <cellStyle name="Título 17" xfId="3048"/>
    <cellStyle name="Título 18" xfId="3049"/>
    <cellStyle name="Título 19" xfId="3050"/>
    <cellStyle name="Título 2" xfId="3051" builtinId="17" customBuiltin="1"/>
    <cellStyle name="Título 2 10" xfId="3052"/>
    <cellStyle name="Título 2 10 2" xfId="4639"/>
    <cellStyle name="Título 2 11" xfId="3053"/>
    <cellStyle name="Título 2 11 2" xfId="4640"/>
    <cellStyle name="Título 2 12" xfId="4638"/>
    <cellStyle name="Título 2 2" xfId="3054"/>
    <cellStyle name="Título 2 2 2" xfId="3055"/>
    <cellStyle name="Título 2 2 2 2" xfId="4642"/>
    <cellStyle name="Título 2 2 3" xfId="3056"/>
    <cellStyle name="Título 2 2 3 10" xfId="4643"/>
    <cellStyle name="Título 2 2 3 2" xfId="3057"/>
    <cellStyle name="Título 2 2 3 3" xfId="3058"/>
    <cellStyle name="Título 2 2 3 4" xfId="3059"/>
    <cellStyle name="Título 2 2 3 5" xfId="3060"/>
    <cellStyle name="Título 2 2 3 5 2" xfId="3061"/>
    <cellStyle name="Título 2 2 3 5 2 2" xfId="4645"/>
    <cellStyle name="Título 2 2 3 5 2 3" xfId="5802"/>
    <cellStyle name="Título 2 2 3 5 3" xfId="3062"/>
    <cellStyle name="Título 2 2 3 5 4" xfId="3063"/>
    <cellStyle name="Título 2 2 3 5 4 2" xfId="4646"/>
    <cellStyle name="Título 2 2 3 5 4 3" xfId="5803"/>
    <cellStyle name="Título 2 2 3 5 5" xfId="4647"/>
    <cellStyle name="Título 2 2 3 5 6" xfId="4644"/>
    <cellStyle name="Título 2 2 3 5_INST $" xfId="4648"/>
    <cellStyle name="Título 2 2 3 6" xfId="3064"/>
    <cellStyle name="Título 2 2 3 6 2" xfId="3065"/>
    <cellStyle name="Título 2 2 3 6 2 2" xfId="4650"/>
    <cellStyle name="Título 2 2 3 6 2 3" xfId="5804"/>
    <cellStyle name="Título 2 2 3 6 3" xfId="3066"/>
    <cellStyle name="Título 2 2 3 6 4" xfId="3067"/>
    <cellStyle name="Título 2 2 3 6 4 2" xfId="4651"/>
    <cellStyle name="Título 2 2 3 6 4 3" xfId="5805"/>
    <cellStyle name="Título 2 2 3 6 5" xfId="4652"/>
    <cellStyle name="Título 2 2 3 6 6" xfId="4649"/>
    <cellStyle name="Título 2 2 3 6_INST $" xfId="4653"/>
    <cellStyle name="Título 2 2 3 7" xfId="3068"/>
    <cellStyle name="Título 2 2 3 7 2" xfId="4654"/>
    <cellStyle name="Título 2 2 3 7 3" xfId="5806"/>
    <cellStyle name="Título 2 2 3 8" xfId="3069"/>
    <cellStyle name="Título 2 2 3 8 2" xfId="4655"/>
    <cellStyle name="Título 2 2 3 8 3" xfId="5807"/>
    <cellStyle name="Título 2 2 3 9" xfId="4656"/>
    <cellStyle name="Título 2 2 3_AVANCE PROTECCIÓN" xfId="3070"/>
    <cellStyle name="Título 2 2 4" xfId="4641"/>
    <cellStyle name="Título 2 2_PAGO REMESAS" xfId="3071"/>
    <cellStyle name="Título 2 3" xfId="3072"/>
    <cellStyle name="Título 2 3 2" xfId="4657"/>
    <cellStyle name="Título 2 4" xfId="3073"/>
    <cellStyle name="Título 2 4 2" xfId="4658"/>
    <cellStyle name="Título 2 5" xfId="3074"/>
    <cellStyle name="Título 2 5 2" xfId="4659"/>
    <cellStyle name="Título 2 6" xfId="3075"/>
    <cellStyle name="Título 2 6 2" xfId="4660"/>
    <cellStyle name="Título 2 7" xfId="3076"/>
    <cellStyle name="Título 2 7 2" xfId="4661"/>
    <cellStyle name="Título 2 8" xfId="3077"/>
    <cellStyle name="Título 2 8 2" xfId="4662"/>
    <cellStyle name="Título 2 9" xfId="3078"/>
    <cellStyle name="Título 2 9 2" xfId="4663"/>
    <cellStyle name="Título 20" xfId="3079"/>
    <cellStyle name="Título 20 2" xfId="4664"/>
    <cellStyle name="Título 20 3" xfId="5808"/>
    <cellStyle name="Título 21" xfId="3080"/>
    <cellStyle name="Título 21 2" xfId="4665"/>
    <cellStyle name="Título 21 3" xfId="5809"/>
    <cellStyle name="Título 22" xfId="3081"/>
    <cellStyle name="Título 22 2" xfId="4666"/>
    <cellStyle name="Título 22 3" xfId="5810"/>
    <cellStyle name="Título 23" xfId="3082"/>
    <cellStyle name="Título 23 2" xfId="4667"/>
    <cellStyle name="Título 23 3" xfId="5811"/>
    <cellStyle name="Título 24" xfId="3083"/>
    <cellStyle name="Título 24 2" xfId="4668"/>
    <cellStyle name="Título 24 3" xfId="5812"/>
    <cellStyle name="Título 25" xfId="3084"/>
    <cellStyle name="Título 25 2" xfId="4669"/>
    <cellStyle name="Título 25 3" xfId="5813"/>
    <cellStyle name="Título 26" xfId="4622"/>
    <cellStyle name="Título 27" xfId="5793"/>
    <cellStyle name="Título 28" xfId="5843"/>
    <cellStyle name="Título 29" xfId="5892"/>
    <cellStyle name="Título 3" xfId="3085" builtinId="18" customBuiltin="1"/>
    <cellStyle name="Título 3 10" xfId="3086"/>
    <cellStyle name="Título 3 10 2" xfId="4671"/>
    <cellStyle name="Título 3 11" xfId="3087"/>
    <cellStyle name="Título 3 11 2" xfId="4672"/>
    <cellStyle name="Título 3 12" xfId="4670"/>
    <cellStyle name="Título 3 2" xfId="3088"/>
    <cellStyle name="Título 3 2 2" xfId="3089"/>
    <cellStyle name="Título 3 2 2 2" xfId="4674"/>
    <cellStyle name="Título 3 2 3" xfId="3090"/>
    <cellStyle name="Título 3 2 3 10" xfId="4675"/>
    <cellStyle name="Título 3 2 3 2" xfId="3091"/>
    <cellStyle name="Título 3 2 3 3" xfId="3092"/>
    <cellStyle name="Título 3 2 3 4" xfId="3093"/>
    <cellStyle name="Título 3 2 3 5" xfId="3094"/>
    <cellStyle name="Título 3 2 3 5 2" xfId="3095"/>
    <cellStyle name="Título 3 2 3 5 2 2" xfId="4677"/>
    <cellStyle name="Título 3 2 3 5 2 3" xfId="5814"/>
    <cellStyle name="Título 3 2 3 5 3" xfId="3096"/>
    <cellStyle name="Título 3 2 3 5 4" xfId="3097"/>
    <cellStyle name="Título 3 2 3 5 4 2" xfId="4678"/>
    <cellStyle name="Título 3 2 3 5 4 3" xfId="5815"/>
    <cellStyle name="Título 3 2 3 5 5" xfId="4679"/>
    <cellStyle name="Título 3 2 3 5 6" xfId="4676"/>
    <cellStyle name="Título 3 2 3 5_INST $" xfId="4680"/>
    <cellStyle name="Título 3 2 3 6" xfId="3098"/>
    <cellStyle name="Título 3 2 3 6 2" xfId="3099"/>
    <cellStyle name="Título 3 2 3 6 2 2" xfId="4682"/>
    <cellStyle name="Título 3 2 3 6 2 3" xfId="5816"/>
    <cellStyle name="Título 3 2 3 6 3" xfId="3100"/>
    <cellStyle name="Título 3 2 3 6 4" xfId="3101"/>
    <cellStyle name="Título 3 2 3 6 4 2" xfId="4683"/>
    <cellStyle name="Título 3 2 3 6 4 3" xfId="5817"/>
    <cellStyle name="Título 3 2 3 6 5" xfId="4684"/>
    <cellStyle name="Título 3 2 3 6 6" xfId="4681"/>
    <cellStyle name="Título 3 2 3 6_INST $" xfId="4685"/>
    <cellStyle name="Título 3 2 3 7" xfId="3102"/>
    <cellStyle name="Título 3 2 3 7 2" xfId="4686"/>
    <cellStyle name="Título 3 2 3 7 3" xfId="5818"/>
    <cellStyle name="Título 3 2 3 8" xfId="3103"/>
    <cellStyle name="Título 3 2 3 8 2" xfId="4687"/>
    <cellStyle name="Título 3 2 3 8 3" xfId="5819"/>
    <cellStyle name="Título 3 2 3 9" xfId="4688"/>
    <cellStyle name="Título 3 2 3_AVANCE PROTECCIÓN" xfId="3104"/>
    <cellStyle name="Título 3 2 4" xfId="4673"/>
    <cellStyle name="Título 3 2_PAGO REMESAS" xfId="3105"/>
    <cellStyle name="Título 3 3" xfId="3106"/>
    <cellStyle name="Título 3 3 2" xfId="4689"/>
    <cellStyle name="Título 3 4" xfId="3107"/>
    <cellStyle name="Título 3 4 2" xfId="4690"/>
    <cellStyle name="Título 3 5" xfId="3108"/>
    <cellStyle name="Título 3 5 2" xfId="4691"/>
    <cellStyle name="Título 3 6" xfId="3109"/>
    <cellStyle name="Título 3 6 2" xfId="4692"/>
    <cellStyle name="Título 3 7" xfId="3110"/>
    <cellStyle name="Título 3 7 2" xfId="4693"/>
    <cellStyle name="Título 3 8" xfId="3111"/>
    <cellStyle name="Título 3 8 2" xfId="4694"/>
    <cellStyle name="Título 3 9" xfId="3112"/>
    <cellStyle name="Título 3 9 2" xfId="4695"/>
    <cellStyle name="Título 30" xfId="4810"/>
    <cellStyle name="Título 31" xfId="4945"/>
    <cellStyle name="Título 32" xfId="4835"/>
    <cellStyle name="Título 33" xfId="4919"/>
    <cellStyle name="Título 34" xfId="4828"/>
    <cellStyle name="Título 35" xfId="6244"/>
    <cellStyle name="Título 36" xfId="6264"/>
    <cellStyle name="Título 37" xfId="6258"/>
    <cellStyle name="Título 38" xfId="6262"/>
    <cellStyle name="Título 39" xfId="6561"/>
    <cellStyle name="Título 4" xfId="3113"/>
    <cellStyle name="Título 4 2" xfId="3114"/>
    <cellStyle name="Título 4 3" xfId="3115"/>
    <cellStyle name="Título 4 3 2" xfId="4696"/>
    <cellStyle name="Título 4 3 3" xfId="5820"/>
    <cellStyle name="Título 40" xfId="6256"/>
    <cellStyle name="Título 41" xfId="6259"/>
    <cellStyle name="Título 42" xfId="6260"/>
    <cellStyle name="Título 43" xfId="6254"/>
    <cellStyle name="Título 44" xfId="6350"/>
    <cellStyle name="Título 45" xfId="6255"/>
    <cellStyle name="Título 46" xfId="6265"/>
    <cellStyle name="Título 47" xfId="6257"/>
    <cellStyle name="Título 48" xfId="6318"/>
    <cellStyle name="Título 49" xfId="6263"/>
    <cellStyle name="Título 5" xfId="3116"/>
    <cellStyle name="Título 50" xfId="6638"/>
    <cellStyle name="Título 51" xfId="6261"/>
    <cellStyle name="Título 52" xfId="6637"/>
    <cellStyle name="Título 6" xfId="3117"/>
    <cellStyle name="Título 7" xfId="3118"/>
    <cellStyle name="Título 8" xfId="3119"/>
    <cellStyle name="Título 9" xfId="3120"/>
    <cellStyle name="Total" xfId="3121" builtinId="25" customBuiltin="1"/>
    <cellStyle name="Total 10" xfId="3122"/>
    <cellStyle name="Total 10 2" xfId="4698"/>
    <cellStyle name="Total 11" xfId="3123"/>
    <cellStyle name="Total 11 2" xfId="4699"/>
    <cellStyle name="Total 12" xfId="4697"/>
    <cellStyle name="Total 2" xfId="3124"/>
    <cellStyle name="Total 2 2" xfId="3125"/>
    <cellStyle name="Total 2 2 2" xfId="3126"/>
    <cellStyle name="Total 2 2 2 2" xfId="4702"/>
    <cellStyle name="Total 2 2 3" xfId="4701"/>
    <cellStyle name="Total 2 2_PAGO REMESAS" xfId="3127"/>
    <cellStyle name="Total 2 3" xfId="3128"/>
    <cellStyle name="Total 2 3 10" xfId="4703"/>
    <cellStyle name="Total 2 3 2" xfId="3129"/>
    <cellStyle name="Total 2 3 3" xfId="3130"/>
    <cellStyle name="Total 2 3 4" xfId="3131"/>
    <cellStyle name="Total 2 3 5" xfId="3132"/>
    <cellStyle name="Total 2 3 5 2" xfId="3133"/>
    <cellStyle name="Total 2 3 5 2 2" xfId="4705"/>
    <cellStyle name="Total 2 3 5 2 3" xfId="5821"/>
    <cellStyle name="Total 2 3 5 3" xfId="3134"/>
    <cellStyle name="Total 2 3 5 4" xfId="3135"/>
    <cellStyle name="Total 2 3 5 4 2" xfId="4706"/>
    <cellStyle name="Total 2 3 5 4 3" xfId="5822"/>
    <cellStyle name="Total 2 3 5 5" xfId="4707"/>
    <cellStyle name="Total 2 3 5 6" xfId="4704"/>
    <cellStyle name="Total 2 3 5_INST $" xfId="4708"/>
    <cellStyle name="Total 2 3 6" xfId="3136"/>
    <cellStyle name="Total 2 3 6 2" xfId="3137"/>
    <cellStyle name="Total 2 3 6 2 2" xfId="4710"/>
    <cellStyle name="Total 2 3 6 2 3" xfId="5823"/>
    <cellStyle name="Total 2 3 6 3" xfId="3138"/>
    <cellStyle name="Total 2 3 6 4" xfId="3139"/>
    <cellStyle name="Total 2 3 6 4 2" xfId="4711"/>
    <cellStyle name="Total 2 3 6 4 3" xfId="5824"/>
    <cellStyle name="Total 2 3 6 5" xfId="4712"/>
    <cellStyle name="Total 2 3 6 6" xfId="4709"/>
    <cellStyle name="Total 2 3 6_INST $" xfId="4713"/>
    <cellStyle name="Total 2 3 7" xfId="3140"/>
    <cellStyle name="Total 2 3 7 2" xfId="4714"/>
    <cellStyle name="Total 2 3 7 3" xfId="5825"/>
    <cellStyle name="Total 2 3 8" xfId="3141"/>
    <cellStyle name="Total 2 3 8 2" xfId="4715"/>
    <cellStyle name="Total 2 3 8 3" xfId="5826"/>
    <cellStyle name="Total 2 3 9" xfId="4716"/>
    <cellStyle name="Total 2 3_AVANCE PROTECCIÓN" xfId="3142"/>
    <cellStyle name="Total 2 4" xfId="3143"/>
    <cellStyle name="Total 2 4 2" xfId="4717"/>
    <cellStyle name="Total 2 5" xfId="4700"/>
    <cellStyle name="Total 2_PAGO REMESAS" xfId="3144"/>
    <cellStyle name="Total 3" xfId="3145"/>
    <cellStyle name="Total 3 2" xfId="4718"/>
    <cellStyle name="Total 4" xfId="3146"/>
    <cellStyle name="Total 4 2" xfId="4719"/>
    <cellStyle name="Total 5" xfId="3147"/>
    <cellStyle name="Total 5 2" xfId="4720"/>
    <cellStyle name="Total 6" xfId="3148"/>
    <cellStyle name="Total 6 2" xfId="4721"/>
    <cellStyle name="Total 7" xfId="3149"/>
    <cellStyle name="Total 7 2" xfId="4722"/>
    <cellStyle name="Total 8" xfId="3150"/>
    <cellStyle name="Total 8 2" xfId="4723"/>
    <cellStyle name="Total 9" xfId="3151"/>
    <cellStyle name="Total 9 2" xfId="47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Fundaci&#243;n.creeser1@gmail.com" TargetMode="External"/><Relationship Id="rId89" Type="http://schemas.openxmlformats.org/officeDocument/2006/relationships/hyperlink" Target="mailto:direcci&#243;n@onglacasona.cl" TargetMode="External"/><Relationship Id="rId112" Type="http://schemas.openxmlformats.org/officeDocument/2006/relationships/hyperlink" Target="mailto:contacto@ongtumeayudasacrecer.com" TargetMode="External"/><Relationship Id="rId16" Type="http://schemas.openxmlformats.org/officeDocument/2006/relationships/hyperlink" Target="mailto:info@grada.cl" TargetMode="External"/><Relationship Id="rId107" Type="http://schemas.openxmlformats.org/officeDocument/2006/relationships/hyperlink" Target="mailto:martacoyopay@gmail.com" TargetMode="External"/><Relationship Id="rId11" Type="http://schemas.openxmlformats.org/officeDocument/2006/relationships/hyperlink" Target="mailto:hogarchincolco@gmail.com." TargetMode="External"/><Relationship Id="rId24" Type="http://schemas.openxmlformats.org/officeDocument/2006/relationships/hyperlink" Target="mailto:daniel.jadue@recoleta.cl"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66" Type="http://schemas.openxmlformats.org/officeDocument/2006/relationships/hyperlink" Target="mailto:caelischile@gmail.com"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87" Type="http://schemas.openxmlformats.org/officeDocument/2006/relationships/hyperlink" Target="mailto:fernando.gomez@gmail.com" TargetMode="External"/><Relationship Id="rId102" Type="http://schemas.openxmlformats.org/officeDocument/2006/relationships/hyperlink" Target="mailto:info@muniquellon.cl" TargetMode="External"/><Relationship Id="rId110" Type="http://schemas.openxmlformats.org/officeDocument/2006/relationships/hyperlink" Target="mailto:mcastro@soldeatacamaong.cl" TargetMode="External"/><Relationship Id="rId115" Type="http://schemas.openxmlformats.org/officeDocument/2006/relationships/printerSettings" Target="../printerSettings/printerSettings3.bin"/><Relationship Id="rId5" Type="http://schemas.openxmlformats.org/officeDocument/2006/relationships/hyperlink" Target="mailto:sicofanny@yahoo.es" TargetMode="External"/><Relationship Id="rId61" Type="http://schemas.openxmlformats.org/officeDocument/2006/relationships/hyperlink" Target="mailto:contacto@corporacionccm.cl" TargetMode="External"/><Relationship Id="rId82" Type="http://schemas.openxmlformats.org/officeDocument/2006/relationships/hyperlink" Target="mailto:gonzalo.rebolledo@cmcerronavia.cl" TargetMode="External"/><Relationship Id="rId90" Type="http://schemas.openxmlformats.org/officeDocument/2006/relationships/hyperlink" Target="mailto:directora@fundacionlauravicuna.cl" TargetMode="External"/><Relationship Id="rId95" Type="http://schemas.openxmlformats.org/officeDocument/2006/relationships/hyperlink" Target="mailto:aspautquintaregi&#243;n@gmail.com"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jvelasquezt@ongsurcos.cl" TargetMode="External"/><Relationship Id="rId105" Type="http://schemas.openxmlformats.org/officeDocument/2006/relationships/hyperlink" Target="mailto:hogarbernarditaserrano@gmail.com" TargetMode="External"/><Relationship Id="rId113" Type="http://schemas.openxmlformats.org/officeDocument/2006/relationships/hyperlink" Target="mailto:sacuna@mlonquimay.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valdivia@episcopado.cl" TargetMode="External"/><Relationship Id="rId93" Type="http://schemas.openxmlformats.org/officeDocument/2006/relationships/hyperlink" Target="mailto:director.mesp@gmail.com" TargetMode="External"/><Relationship Id="rId98" Type="http://schemas.openxmlformats.org/officeDocument/2006/relationships/hyperlink" Target="mailto:huidif.esc.hog@gmail.com"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casaenjambrefundacion@gmail.com" TargetMode="External"/><Relationship Id="rId108" Type="http://schemas.openxmlformats.org/officeDocument/2006/relationships/hyperlink" Target="mailto:ado.farias@gmail.com"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cjro.rebolledo@gmail.com" TargetMode="External"/><Relationship Id="rId88" Type="http://schemas.openxmlformats.org/officeDocument/2006/relationships/hyperlink" Target="mailto:Roberto.sanchez.arriaza@gmail.com" TargetMode="External"/><Relationship Id="rId91" Type="http://schemas.openxmlformats.org/officeDocument/2006/relationships/hyperlink" Target="mailto:sanfelipe@episcopado.cl" TargetMode="External"/><Relationship Id="rId96" Type="http://schemas.openxmlformats.org/officeDocument/2006/relationships/hyperlink" Target="mailto:secretaria@corpocas.cl" TargetMode="External"/><Relationship Id="rId111" Type="http://schemas.openxmlformats.org/officeDocument/2006/relationships/hyperlink" Target="mailto:patricialarrea@achnu.cl"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contacto@vallenar.cl" TargetMode="External"/><Relationship Id="rId114" Type="http://schemas.openxmlformats.org/officeDocument/2006/relationships/hyperlink" Target="mailto:info@ongcidets.cl"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proacogida@gmail.com" TargetMode="External"/><Relationship Id="rId94" Type="http://schemas.openxmlformats.org/officeDocument/2006/relationships/hyperlink" Target="mailto:hogarquillahua@yahoo.es" TargetMode="External"/><Relationship Id="rId99" Type="http://schemas.openxmlformats.org/officeDocument/2006/relationships/hyperlink" Target="mailto:corporaci&#243;n.patagoniarenace@gmail.com" TargetMode="External"/><Relationship Id="rId101" Type="http://schemas.openxmlformats.org/officeDocument/2006/relationships/hyperlink" Target="mailto:ppfmicaeliano@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ngrecordi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corporacioncrateduc@gmail.com" TargetMode="External"/><Relationship Id="rId104" Type="http://schemas.openxmlformats.org/officeDocument/2006/relationships/hyperlink" Target="mailto:corporaci&#243;n.huga@gmail.com"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info@juegatela.cl"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3"/>
  <sheetViews>
    <sheetView tabSelected="1" workbookViewId="0">
      <selection activeCell="A13" sqref="A13"/>
    </sheetView>
  </sheetViews>
  <sheetFormatPr baseColWidth="10" defaultRowHeight="24.75" customHeight="1" x14ac:dyDescent="0.2"/>
  <cols>
    <col min="1" max="1" width="66.42578125" style="13" customWidth="1"/>
    <col min="2" max="2" width="12.140625" style="14" bestFit="1" customWidth="1"/>
    <col min="3" max="3" width="23.42578125" style="10" customWidth="1"/>
    <col min="4" max="4" width="23.140625" style="10" customWidth="1"/>
    <col min="5" max="5" width="22.85546875" style="10" customWidth="1"/>
    <col min="6" max="6" width="21.7109375" style="10" customWidth="1"/>
    <col min="7" max="7" width="21.5703125" style="10" customWidth="1"/>
    <col min="8" max="8" width="21.140625" style="10" customWidth="1"/>
    <col min="9" max="9" width="20.42578125" style="10" customWidth="1"/>
    <col min="10" max="11" width="19.28515625" style="10" customWidth="1"/>
    <col min="12" max="12" width="6" style="10" bestFit="1" customWidth="1"/>
    <col min="13" max="13" width="14.5703125" style="10" customWidth="1"/>
    <col min="14" max="14" width="17.28515625" style="171" customWidth="1"/>
    <col min="15" max="15" width="14" style="10" customWidth="1"/>
    <col min="16" max="16" width="10.85546875" style="11" bestFit="1" customWidth="1"/>
    <col min="17" max="18" width="17.85546875" style="10" customWidth="1"/>
    <col min="19" max="19" width="18" style="12" bestFit="1" customWidth="1"/>
    <col min="20" max="20" width="13.140625" style="11" bestFit="1" customWidth="1"/>
    <col min="21" max="21" width="17.7109375" style="169" bestFit="1" customWidth="1"/>
    <col min="22" max="22" width="15.7109375" style="169" bestFit="1" customWidth="1"/>
    <col min="23" max="23" width="16.28515625" style="12" bestFit="1" customWidth="1"/>
    <col min="24" max="24" width="21.28515625" style="11" bestFit="1" customWidth="1"/>
    <col min="25" max="25" width="31.5703125" style="11" customWidth="1"/>
    <col min="26" max="26" width="20.28515625" style="11" customWidth="1"/>
    <col min="27" max="16384" width="11.42578125" style="10"/>
  </cols>
  <sheetData>
    <row r="1" spans="1:26" s="16" customFormat="1" ht="24.75" customHeight="1" x14ac:dyDescent="0.35">
      <c r="A1" s="153" t="s">
        <v>1</v>
      </c>
      <c r="B1" s="153"/>
      <c r="C1" s="153"/>
      <c r="D1" s="153"/>
      <c r="E1" s="153"/>
      <c r="F1" s="153"/>
      <c r="G1" s="153"/>
      <c r="H1" s="153"/>
      <c r="I1" s="153"/>
      <c r="J1" s="153"/>
      <c r="K1" s="153"/>
      <c r="L1" s="153"/>
      <c r="M1" s="153"/>
      <c r="N1" s="153"/>
      <c r="O1" s="153"/>
      <c r="P1" s="153"/>
      <c r="Q1" s="153"/>
      <c r="R1" s="153"/>
      <c r="S1" s="153"/>
      <c r="T1" s="153"/>
      <c r="U1" s="154"/>
      <c r="V1" s="153"/>
      <c r="W1" s="153"/>
      <c r="X1" s="153"/>
      <c r="Y1" s="153"/>
      <c r="Z1" s="153"/>
    </row>
    <row r="2" spans="1:26" s="155" customFormat="1" ht="24.75" customHeight="1" x14ac:dyDescent="0.35">
      <c r="A2" s="155" t="s">
        <v>8500</v>
      </c>
      <c r="U2" s="156"/>
    </row>
    <row r="3" spans="1:26" s="155" customFormat="1" ht="24.75" customHeight="1" x14ac:dyDescent="0.35">
      <c r="A3" s="155" t="s">
        <v>8503</v>
      </c>
      <c r="U3" s="156"/>
    </row>
    <row r="4" spans="1:26" s="155" customFormat="1" ht="24.75" customHeight="1" x14ac:dyDescent="0.35">
      <c r="A4" s="155" t="s">
        <v>7740</v>
      </c>
      <c r="U4" s="156"/>
    </row>
    <row r="6" spans="1:26" s="8" customFormat="1" ht="44.25" customHeight="1" x14ac:dyDescent="0.2">
      <c r="A6" s="9" t="s">
        <v>2</v>
      </c>
      <c r="B6" s="7" t="s">
        <v>3</v>
      </c>
      <c r="C6" s="15" t="s">
        <v>4</v>
      </c>
      <c r="D6" s="1" t="s">
        <v>5</v>
      </c>
      <c r="E6" s="1" t="s">
        <v>6</v>
      </c>
      <c r="F6" s="1" t="s">
        <v>7</v>
      </c>
      <c r="G6" s="1" t="s">
        <v>8</v>
      </c>
      <c r="H6" s="1" t="s">
        <v>10</v>
      </c>
      <c r="I6" s="1" t="s">
        <v>22</v>
      </c>
      <c r="J6" s="1" t="s">
        <v>9</v>
      </c>
      <c r="K6" s="1" t="s">
        <v>11</v>
      </c>
      <c r="L6" s="1" t="s">
        <v>12</v>
      </c>
      <c r="M6" s="1" t="s">
        <v>13</v>
      </c>
      <c r="N6" s="170" t="s">
        <v>23</v>
      </c>
      <c r="O6" s="1" t="s">
        <v>14</v>
      </c>
      <c r="P6" s="1" t="s">
        <v>0</v>
      </c>
      <c r="Q6" s="1" t="s">
        <v>15</v>
      </c>
      <c r="R6" s="1" t="s">
        <v>16</v>
      </c>
      <c r="S6" s="3" t="s">
        <v>17</v>
      </c>
      <c r="T6" s="4" t="s">
        <v>18</v>
      </c>
      <c r="U6" s="166" t="s">
        <v>8763</v>
      </c>
      <c r="V6" s="166" t="s">
        <v>8780</v>
      </c>
      <c r="W6" s="6" t="s">
        <v>19</v>
      </c>
      <c r="X6" s="4" t="s">
        <v>20</v>
      </c>
      <c r="Y6" s="4" t="s">
        <v>21</v>
      </c>
      <c r="Z6" s="4" t="s">
        <v>7742</v>
      </c>
    </row>
    <row r="7" spans="1:26" s="8" customFormat="1" ht="18.75" customHeight="1" x14ac:dyDescent="0.2">
      <c r="A7" s="108" t="s">
        <v>4119</v>
      </c>
      <c r="B7" s="136">
        <v>700700003</v>
      </c>
      <c r="C7" s="108" t="s">
        <v>52</v>
      </c>
      <c r="D7" s="108" t="s">
        <v>4120</v>
      </c>
      <c r="E7" s="108" t="s">
        <v>4121</v>
      </c>
      <c r="F7" s="108" t="s">
        <v>4122</v>
      </c>
      <c r="G7" s="108" t="s">
        <v>6860</v>
      </c>
      <c r="H7" s="108" t="s">
        <v>96</v>
      </c>
      <c r="I7" s="129" t="s">
        <v>6861</v>
      </c>
      <c r="J7" s="108" t="s">
        <v>6862</v>
      </c>
      <c r="K7" s="108" t="s">
        <v>6175</v>
      </c>
      <c r="L7" s="108" t="s">
        <v>6112</v>
      </c>
      <c r="M7" s="108" t="s">
        <v>4125</v>
      </c>
      <c r="N7" s="136" t="s">
        <v>4124</v>
      </c>
      <c r="O7" s="108" t="s">
        <v>4123</v>
      </c>
      <c r="P7" s="108">
        <v>0</v>
      </c>
      <c r="Q7" s="108" t="s">
        <v>4126</v>
      </c>
      <c r="R7" s="108" t="s">
        <v>6874</v>
      </c>
      <c r="S7" s="152">
        <v>37970</v>
      </c>
      <c r="T7" s="132">
        <v>150</v>
      </c>
      <c r="U7" s="167">
        <v>46776357</v>
      </c>
      <c r="V7" s="167">
        <v>170810812</v>
      </c>
      <c r="W7" s="131">
        <v>44316</v>
      </c>
      <c r="X7" s="132" t="s">
        <v>7743</v>
      </c>
      <c r="Y7" s="132" t="s">
        <v>7744</v>
      </c>
      <c r="Z7" s="132" t="s">
        <v>7745</v>
      </c>
    </row>
    <row r="8" spans="1:26" s="8" customFormat="1" ht="18.75" customHeight="1" x14ac:dyDescent="0.2">
      <c r="A8" s="108" t="s">
        <v>7523</v>
      </c>
      <c r="B8" s="136">
        <v>704164009</v>
      </c>
      <c r="C8" s="108" t="s">
        <v>52</v>
      </c>
      <c r="D8" s="108" t="s">
        <v>175</v>
      </c>
      <c r="E8" s="108" t="s">
        <v>7524</v>
      </c>
      <c r="F8" s="108" t="s">
        <v>175</v>
      </c>
      <c r="G8" s="108" t="s">
        <v>7525</v>
      </c>
      <c r="H8" s="108" t="s">
        <v>6536</v>
      </c>
      <c r="I8" s="129" t="s">
        <v>7526</v>
      </c>
      <c r="J8" s="108" t="s">
        <v>176</v>
      </c>
      <c r="K8" s="108" t="s">
        <v>178</v>
      </c>
      <c r="L8" s="108" t="s">
        <v>891</v>
      </c>
      <c r="M8" s="108" t="s">
        <v>179</v>
      </c>
      <c r="N8" s="136" t="s">
        <v>177</v>
      </c>
      <c r="O8" s="108">
        <v>0</v>
      </c>
      <c r="P8" s="108">
        <v>0</v>
      </c>
      <c r="Q8" s="108" t="s">
        <v>76</v>
      </c>
      <c r="R8" s="108" t="s">
        <v>7115</v>
      </c>
      <c r="S8" s="152">
        <v>37970</v>
      </c>
      <c r="T8" s="132">
        <v>225</v>
      </c>
      <c r="U8" s="167">
        <v>8592968</v>
      </c>
      <c r="V8" s="167">
        <v>31898138</v>
      </c>
      <c r="W8" s="131">
        <v>44316</v>
      </c>
      <c r="X8" s="132" t="s">
        <v>7743</v>
      </c>
      <c r="Y8" s="132" t="s">
        <v>7744</v>
      </c>
      <c r="Z8" s="132" t="s">
        <v>7746</v>
      </c>
    </row>
    <row r="9" spans="1:26" s="8" customFormat="1" ht="18.75" customHeight="1" x14ac:dyDescent="0.2">
      <c r="A9" s="108" t="s">
        <v>7523</v>
      </c>
      <c r="B9" s="136">
        <v>704164009</v>
      </c>
      <c r="C9" s="108" t="s">
        <v>52</v>
      </c>
      <c r="D9" s="108" t="s">
        <v>175</v>
      </c>
      <c r="E9" s="108" t="s">
        <v>7524</v>
      </c>
      <c r="F9" s="108" t="s">
        <v>175</v>
      </c>
      <c r="G9" s="108" t="s">
        <v>7525</v>
      </c>
      <c r="H9" s="108" t="s">
        <v>6536</v>
      </c>
      <c r="I9" s="129" t="s">
        <v>7526</v>
      </c>
      <c r="J9" s="108" t="s">
        <v>176</v>
      </c>
      <c r="K9" s="108" t="s">
        <v>178</v>
      </c>
      <c r="L9" s="108" t="s">
        <v>891</v>
      </c>
      <c r="M9" s="108" t="s">
        <v>179</v>
      </c>
      <c r="N9" s="136" t="s">
        <v>177</v>
      </c>
      <c r="O9" s="108">
        <v>0</v>
      </c>
      <c r="P9" s="108">
        <v>0</v>
      </c>
      <c r="Q9" s="108" t="s">
        <v>76</v>
      </c>
      <c r="R9" s="108" t="s">
        <v>7115</v>
      </c>
      <c r="S9" s="152">
        <v>37970</v>
      </c>
      <c r="T9" s="132">
        <v>225</v>
      </c>
      <c r="U9" s="167">
        <v>7590454</v>
      </c>
      <c r="V9" s="167">
        <v>15699929</v>
      </c>
      <c r="W9" s="131">
        <v>44316</v>
      </c>
      <c r="X9" s="132" t="s">
        <v>7743</v>
      </c>
      <c r="Y9" s="132" t="s">
        <v>7744</v>
      </c>
      <c r="Z9" s="132" t="s">
        <v>7747</v>
      </c>
    </row>
    <row r="10" spans="1:26" s="8" customFormat="1" ht="18.75" customHeight="1" x14ac:dyDescent="0.2">
      <c r="A10" s="108" t="s">
        <v>198</v>
      </c>
      <c r="B10" s="136">
        <v>818329008</v>
      </c>
      <c r="C10" s="108" t="s">
        <v>78</v>
      </c>
      <c r="D10" s="108" t="s">
        <v>199</v>
      </c>
      <c r="E10" s="108" t="s">
        <v>7468</v>
      </c>
      <c r="F10" s="108" t="s">
        <v>200</v>
      </c>
      <c r="G10" s="108" t="s">
        <v>6679</v>
      </c>
      <c r="H10" s="108" t="s">
        <v>201</v>
      </c>
      <c r="I10" s="129" t="s">
        <v>7469</v>
      </c>
      <c r="J10" s="108" t="s">
        <v>6680</v>
      </c>
      <c r="K10" s="108" t="s">
        <v>6678</v>
      </c>
      <c r="L10" s="108" t="s">
        <v>623</v>
      </c>
      <c r="M10" s="108" t="s">
        <v>202</v>
      </c>
      <c r="N10" s="136" t="s">
        <v>203</v>
      </c>
      <c r="O10" s="108" t="s">
        <v>204</v>
      </c>
      <c r="P10" s="108">
        <v>0</v>
      </c>
      <c r="Q10" s="108">
        <v>93401</v>
      </c>
      <c r="R10" s="108" t="s">
        <v>7463</v>
      </c>
      <c r="S10" s="152">
        <v>37970</v>
      </c>
      <c r="T10" s="132">
        <v>250</v>
      </c>
      <c r="U10" s="167">
        <v>5074077</v>
      </c>
      <c r="V10" s="167">
        <v>20881778</v>
      </c>
      <c r="W10" s="131">
        <v>44316</v>
      </c>
      <c r="X10" s="132" t="s">
        <v>7743</v>
      </c>
      <c r="Y10" s="132" t="s">
        <v>7744</v>
      </c>
      <c r="Z10" s="132" t="s">
        <v>7748</v>
      </c>
    </row>
    <row r="11" spans="1:26" s="8" customFormat="1" ht="18.75" customHeight="1" x14ac:dyDescent="0.2">
      <c r="A11" s="108" t="s">
        <v>198</v>
      </c>
      <c r="B11" s="136">
        <v>818329008</v>
      </c>
      <c r="C11" s="108" t="s">
        <v>78</v>
      </c>
      <c r="D11" s="108" t="s">
        <v>199</v>
      </c>
      <c r="E11" s="108" t="s">
        <v>7468</v>
      </c>
      <c r="F11" s="108" t="s">
        <v>200</v>
      </c>
      <c r="G11" s="108" t="s">
        <v>6679</v>
      </c>
      <c r="H11" s="108" t="s">
        <v>201</v>
      </c>
      <c r="I11" s="129" t="s">
        <v>7469</v>
      </c>
      <c r="J11" s="108" t="s">
        <v>6680</v>
      </c>
      <c r="K11" s="108" t="s">
        <v>6678</v>
      </c>
      <c r="L11" s="108" t="s">
        <v>623</v>
      </c>
      <c r="M11" s="108" t="s">
        <v>202</v>
      </c>
      <c r="N11" s="136" t="s">
        <v>203</v>
      </c>
      <c r="O11" s="108" t="s">
        <v>204</v>
      </c>
      <c r="P11" s="108">
        <v>0</v>
      </c>
      <c r="Q11" s="108">
        <v>93401</v>
      </c>
      <c r="R11" s="108" t="s">
        <v>7463</v>
      </c>
      <c r="S11" s="152">
        <v>37970</v>
      </c>
      <c r="T11" s="132">
        <v>250</v>
      </c>
      <c r="U11" s="167">
        <v>15917520</v>
      </c>
      <c r="V11" s="167">
        <v>64693963</v>
      </c>
      <c r="W11" s="131">
        <v>44316</v>
      </c>
      <c r="X11" s="132" t="s">
        <v>7743</v>
      </c>
      <c r="Y11" s="132" t="s">
        <v>7744</v>
      </c>
      <c r="Z11" s="132" t="s">
        <v>7749</v>
      </c>
    </row>
    <row r="12" spans="1:26" s="8" customFormat="1" ht="18.75" customHeight="1" x14ac:dyDescent="0.2">
      <c r="A12" s="108" t="s">
        <v>198</v>
      </c>
      <c r="B12" s="136">
        <v>818329008</v>
      </c>
      <c r="C12" s="108" t="s">
        <v>78</v>
      </c>
      <c r="D12" s="108" t="s">
        <v>199</v>
      </c>
      <c r="E12" s="108" t="s">
        <v>7468</v>
      </c>
      <c r="F12" s="108" t="s">
        <v>200</v>
      </c>
      <c r="G12" s="108" t="s">
        <v>6679</v>
      </c>
      <c r="H12" s="108" t="s">
        <v>201</v>
      </c>
      <c r="I12" s="129" t="s">
        <v>7469</v>
      </c>
      <c r="J12" s="108" t="s">
        <v>6680</v>
      </c>
      <c r="K12" s="108" t="s">
        <v>6678</v>
      </c>
      <c r="L12" s="108" t="s">
        <v>623</v>
      </c>
      <c r="M12" s="108" t="s">
        <v>202</v>
      </c>
      <c r="N12" s="136" t="s">
        <v>203</v>
      </c>
      <c r="O12" s="108" t="s">
        <v>204</v>
      </c>
      <c r="P12" s="108">
        <v>0</v>
      </c>
      <c r="Q12" s="108">
        <v>93401</v>
      </c>
      <c r="R12" s="108" t="s">
        <v>7463</v>
      </c>
      <c r="S12" s="152">
        <v>37970</v>
      </c>
      <c r="T12" s="132">
        <v>250</v>
      </c>
      <c r="U12" s="167">
        <v>929236</v>
      </c>
      <c r="V12" s="167">
        <v>3584196</v>
      </c>
      <c r="W12" s="131">
        <v>44316</v>
      </c>
      <c r="X12" s="132" t="s">
        <v>7743</v>
      </c>
      <c r="Y12" s="132" t="s">
        <v>7744</v>
      </c>
      <c r="Z12" s="132" t="s">
        <v>7750</v>
      </c>
    </row>
    <row r="13" spans="1:26" s="8" customFormat="1" ht="18.75" customHeight="1" x14ac:dyDescent="0.2">
      <c r="A13" s="108" t="s">
        <v>198</v>
      </c>
      <c r="B13" s="136">
        <v>818329008</v>
      </c>
      <c r="C13" s="108" t="s">
        <v>78</v>
      </c>
      <c r="D13" s="108" t="s">
        <v>199</v>
      </c>
      <c r="E13" s="108" t="s">
        <v>7468</v>
      </c>
      <c r="F13" s="108" t="s">
        <v>200</v>
      </c>
      <c r="G13" s="108" t="s">
        <v>6679</v>
      </c>
      <c r="H13" s="108" t="s">
        <v>201</v>
      </c>
      <c r="I13" s="129" t="s">
        <v>7469</v>
      </c>
      <c r="J13" s="108" t="s">
        <v>6680</v>
      </c>
      <c r="K13" s="108" t="s">
        <v>6678</v>
      </c>
      <c r="L13" s="108" t="s">
        <v>623</v>
      </c>
      <c r="M13" s="108" t="s">
        <v>202</v>
      </c>
      <c r="N13" s="136" t="s">
        <v>203</v>
      </c>
      <c r="O13" s="108" t="s">
        <v>204</v>
      </c>
      <c r="P13" s="108">
        <v>0</v>
      </c>
      <c r="Q13" s="108">
        <v>93401</v>
      </c>
      <c r="R13" s="108" t="s">
        <v>7463</v>
      </c>
      <c r="S13" s="152">
        <v>37970</v>
      </c>
      <c r="T13" s="132">
        <v>250</v>
      </c>
      <c r="U13" s="167">
        <v>8908080</v>
      </c>
      <c r="V13" s="167">
        <v>37064621</v>
      </c>
      <c r="W13" s="131">
        <v>44316</v>
      </c>
      <c r="X13" s="132" t="s">
        <v>7743</v>
      </c>
      <c r="Y13" s="132" t="s">
        <v>7744</v>
      </c>
      <c r="Z13" s="132" t="s">
        <v>7751</v>
      </c>
    </row>
    <row r="14" spans="1:26" s="8" customFormat="1" ht="18.75" customHeight="1" x14ac:dyDescent="0.2">
      <c r="A14" s="108" t="s">
        <v>198</v>
      </c>
      <c r="B14" s="136">
        <v>818329008</v>
      </c>
      <c r="C14" s="108" t="s">
        <v>78</v>
      </c>
      <c r="D14" s="108" t="s">
        <v>199</v>
      </c>
      <c r="E14" s="108" t="s">
        <v>7468</v>
      </c>
      <c r="F14" s="108" t="s">
        <v>200</v>
      </c>
      <c r="G14" s="108" t="s">
        <v>6679</v>
      </c>
      <c r="H14" s="108" t="s">
        <v>201</v>
      </c>
      <c r="I14" s="129" t="s">
        <v>7469</v>
      </c>
      <c r="J14" s="108" t="s">
        <v>6680</v>
      </c>
      <c r="K14" s="108" t="s">
        <v>6678</v>
      </c>
      <c r="L14" s="108" t="s">
        <v>623</v>
      </c>
      <c r="M14" s="108" t="s">
        <v>202</v>
      </c>
      <c r="N14" s="136" t="s">
        <v>203</v>
      </c>
      <c r="O14" s="108" t="s">
        <v>204</v>
      </c>
      <c r="P14" s="108">
        <v>0</v>
      </c>
      <c r="Q14" s="108">
        <v>93401</v>
      </c>
      <c r="R14" s="108" t="s">
        <v>7463</v>
      </c>
      <c r="S14" s="152">
        <v>37970</v>
      </c>
      <c r="T14" s="132">
        <v>250</v>
      </c>
      <c r="U14" s="167">
        <v>67859398</v>
      </c>
      <c r="V14" s="167">
        <v>280778183</v>
      </c>
      <c r="W14" s="131">
        <v>44316</v>
      </c>
      <c r="X14" s="132" t="s">
        <v>7743</v>
      </c>
      <c r="Y14" s="132" t="s">
        <v>7744</v>
      </c>
      <c r="Z14" s="132" t="s">
        <v>7752</v>
      </c>
    </row>
    <row r="15" spans="1:26" s="8" customFormat="1" ht="18.75" customHeight="1" x14ac:dyDescent="0.2">
      <c r="A15" s="108" t="s">
        <v>198</v>
      </c>
      <c r="B15" s="136">
        <v>818329008</v>
      </c>
      <c r="C15" s="108" t="s">
        <v>78</v>
      </c>
      <c r="D15" s="108" t="s">
        <v>199</v>
      </c>
      <c r="E15" s="108" t="s">
        <v>7468</v>
      </c>
      <c r="F15" s="108" t="s">
        <v>200</v>
      </c>
      <c r="G15" s="108" t="s">
        <v>6679</v>
      </c>
      <c r="H15" s="108" t="s">
        <v>201</v>
      </c>
      <c r="I15" s="129" t="s">
        <v>7469</v>
      </c>
      <c r="J15" s="108" t="s">
        <v>6680</v>
      </c>
      <c r="K15" s="108" t="s">
        <v>6678</v>
      </c>
      <c r="L15" s="108" t="s">
        <v>623</v>
      </c>
      <c r="M15" s="108" t="s">
        <v>202</v>
      </c>
      <c r="N15" s="136" t="s">
        <v>203</v>
      </c>
      <c r="O15" s="108" t="s">
        <v>204</v>
      </c>
      <c r="P15" s="108">
        <v>0</v>
      </c>
      <c r="Q15" s="108">
        <v>93401</v>
      </c>
      <c r="R15" s="108" t="s">
        <v>7463</v>
      </c>
      <c r="S15" s="152">
        <v>37970</v>
      </c>
      <c r="T15" s="132">
        <v>250</v>
      </c>
      <c r="U15" s="167">
        <v>22048926</v>
      </c>
      <c r="V15" s="167">
        <v>142719961</v>
      </c>
      <c r="W15" s="131">
        <v>44316</v>
      </c>
      <c r="X15" s="132" t="s">
        <v>7743</v>
      </c>
      <c r="Y15" s="132" t="s">
        <v>7744</v>
      </c>
      <c r="Z15" s="132" t="s">
        <v>7753</v>
      </c>
    </row>
    <row r="16" spans="1:26" s="8" customFormat="1" ht="18.75" customHeight="1" x14ac:dyDescent="0.2">
      <c r="A16" s="108" t="s">
        <v>168</v>
      </c>
      <c r="B16" s="136">
        <v>700134407</v>
      </c>
      <c r="C16" s="108" t="s">
        <v>78</v>
      </c>
      <c r="D16" s="108" t="s">
        <v>169</v>
      </c>
      <c r="E16" s="108" t="s">
        <v>6533</v>
      </c>
      <c r="F16" s="108" t="s">
        <v>170</v>
      </c>
      <c r="G16" s="108" t="s">
        <v>6534</v>
      </c>
      <c r="H16" s="108" t="s">
        <v>7150</v>
      </c>
      <c r="I16" s="129" t="s">
        <v>6535</v>
      </c>
      <c r="J16" s="108" t="s">
        <v>171</v>
      </c>
      <c r="K16" s="108" t="s">
        <v>172</v>
      </c>
      <c r="L16" s="108" t="s">
        <v>623</v>
      </c>
      <c r="M16" s="108" t="s">
        <v>202</v>
      </c>
      <c r="N16" s="136" t="s">
        <v>174</v>
      </c>
      <c r="O16" s="108" t="s">
        <v>173</v>
      </c>
      <c r="P16" s="108">
        <v>0</v>
      </c>
      <c r="Q16" s="108">
        <v>93401</v>
      </c>
      <c r="R16" s="108" t="s">
        <v>7151</v>
      </c>
      <c r="S16" s="152">
        <v>37970</v>
      </c>
      <c r="T16" s="132">
        <v>400</v>
      </c>
      <c r="U16" s="167">
        <v>28611504</v>
      </c>
      <c r="V16" s="167">
        <v>101489061</v>
      </c>
      <c r="W16" s="131">
        <v>44316</v>
      </c>
      <c r="X16" s="132" t="s">
        <v>7743</v>
      </c>
      <c r="Y16" s="132" t="s">
        <v>7744</v>
      </c>
      <c r="Z16" s="132" t="s">
        <v>7752</v>
      </c>
    </row>
    <row r="17" spans="1:26" s="8" customFormat="1" ht="18.75" customHeight="1" x14ac:dyDescent="0.2">
      <c r="A17" s="108" t="s">
        <v>293</v>
      </c>
      <c r="B17" s="136">
        <v>700006700</v>
      </c>
      <c r="C17" s="108" t="s">
        <v>294</v>
      </c>
      <c r="D17" s="108" t="s">
        <v>295</v>
      </c>
      <c r="E17" s="108" t="s">
        <v>27</v>
      </c>
      <c r="F17" s="108" t="s">
        <v>244</v>
      </c>
      <c r="G17" s="108" t="s">
        <v>29</v>
      </c>
      <c r="H17" s="108">
        <v>0</v>
      </c>
      <c r="I17" s="129">
        <v>0</v>
      </c>
      <c r="J17" s="108" t="s">
        <v>7989</v>
      </c>
      <c r="K17" s="108" t="s">
        <v>298</v>
      </c>
      <c r="L17" s="108" t="s">
        <v>49</v>
      </c>
      <c r="M17" s="108" t="s">
        <v>6421</v>
      </c>
      <c r="N17" s="136" t="s">
        <v>297</v>
      </c>
      <c r="O17" s="108" t="s">
        <v>296</v>
      </c>
      <c r="P17" s="108" t="s">
        <v>6422</v>
      </c>
      <c r="Q17" s="108" t="s">
        <v>299</v>
      </c>
      <c r="R17" s="108" t="s">
        <v>6886</v>
      </c>
      <c r="S17" s="152">
        <v>37970</v>
      </c>
      <c r="T17" s="132">
        <v>1050</v>
      </c>
      <c r="U17" s="167">
        <v>47787638</v>
      </c>
      <c r="V17" s="167">
        <v>165155599</v>
      </c>
      <c r="W17" s="131">
        <v>44316</v>
      </c>
      <c r="X17" s="132" t="s">
        <v>7743</v>
      </c>
      <c r="Y17" s="132" t="s">
        <v>7744</v>
      </c>
      <c r="Z17" s="132" t="s">
        <v>159</v>
      </c>
    </row>
    <row r="18" spans="1:26" s="8" customFormat="1" ht="18.75" customHeight="1" x14ac:dyDescent="0.2">
      <c r="A18" s="108" t="s">
        <v>293</v>
      </c>
      <c r="B18" s="136">
        <v>700006700</v>
      </c>
      <c r="C18" s="108" t="s">
        <v>294</v>
      </c>
      <c r="D18" s="108" t="s">
        <v>295</v>
      </c>
      <c r="E18" s="108" t="s">
        <v>27</v>
      </c>
      <c r="F18" s="108" t="s">
        <v>244</v>
      </c>
      <c r="G18" s="108" t="s">
        <v>29</v>
      </c>
      <c r="H18" s="108">
        <v>0</v>
      </c>
      <c r="I18" s="129">
        <v>0</v>
      </c>
      <c r="J18" s="108" t="s">
        <v>7989</v>
      </c>
      <c r="K18" s="108" t="s">
        <v>298</v>
      </c>
      <c r="L18" s="108" t="s">
        <v>49</v>
      </c>
      <c r="M18" s="108" t="s">
        <v>6421</v>
      </c>
      <c r="N18" s="136" t="s">
        <v>297</v>
      </c>
      <c r="O18" s="108" t="s">
        <v>296</v>
      </c>
      <c r="P18" s="108" t="s">
        <v>6422</v>
      </c>
      <c r="Q18" s="108" t="s">
        <v>299</v>
      </c>
      <c r="R18" s="108" t="s">
        <v>6886</v>
      </c>
      <c r="S18" s="152">
        <v>37970</v>
      </c>
      <c r="T18" s="132">
        <v>1050</v>
      </c>
      <c r="U18" s="167">
        <v>25332456</v>
      </c>
      <c r="V18" s="167">
        <v>73432056</v>
      </c>
      <c r="W18" s="131">
        <v>44316</v>
      </c>
      <c r="X18" s="132" t="s">
        <v>7743</v>
      </c>
      <c r="Y18" s="132" t="s">
        <v>7744</v>
      </c>
      <c r="Z18" s="132" t="s">
        <v>7755</v>
      </c>
    </row>
    <row r="19" spans="1:26" s="8" customFormat="1" ht="18.75" customHeight="1" x14ac:dyDescent="0.2">
      <c r="A19" s="108" t="s">
        <v>8764</v>
      </c>
      <c r="B19" s="136">
        <v>706724001</v>
      </c>
      <c r="C19" s="108" t="s">
        <v>242</v>
      </c>
      <c r="D19" s="108" t="s">
        <v>319</v>
      </c>
      <c r="E19" s="108" t="s">
        <v>27</v>
      </c>
      <c r="F19" s="108" t="s">
        <v>244</v>
      </c>
      <c r="G19" s="108" t="s">
        <v>29</v>
      </c>
      <c r="H19" s="108">
        <v>0</v>
      </c>
      <c r="I19" s="129">
        <v>0</v>
      </c>
      <c r="J19" s="108" t="s">
        <v>320</v>
      </c>
      <c r="K19" s="108" t="s">
        <v>321</v>
      </c>
      <c r="L19" s="108" t="s">
        <v>6115</v>
      </c>
      <c r="M19" s="108" t="s">
        <v>323</v>
      </c>
      <c r="N19" s="136" t="s">
        <v>322</v>
      </c>
      <c r="O19" s="108">
        <v>0</v>
      </c>
      <c r="P19" s="108">
        <v>0</v>
      </c>
      <c r="Q19" s="108">
        <v>93910</v>
      </c>
      <c r="R19" s="108" t="s">
        <v>6801</v>
      </c>
      <c r="S19" s="152">
        <v>37970</v>
      </c>
      <c r="T19" s="132">
        <v>1150</v>
      </c>
      <c r="U19" s="167">
        <v>29242059</v>
      </c>
      <c r="V19" s="167">
        <v>113149166</v>
      </c>
      <c r="W19" s="131">
        <v>44316</v>
      </c>
      <c r="X19" s="132" t="s">
        <v>7743</v>
      </c>
      <c r="Y19" s="132" t="s">
        <v>7744</v>
      </c>
      <c r="Z19" s="132" t="s">
        <v>7756</v>
      </c>
    </row>
    <row r="20" spans="1:26" s="8" customFormat="1" ht="18.75" customHeight="1" x14ac:dyDescent="0.2">
      <c r="A20" s="108" t="s">
        <v>241</v>
      </c>
      <c r="B20" s="136">
        <v>702002001</v>
      </c>
      <c r="C20" s="108" t="s">
        <v>242</v>
      </c>
      <c r="D20" s="108" t="s">
        <v>243</v>
      </c>
      <c r="E20" s="108" t="s">
        <v>27</v>
      </c>
      <c r="F20" s="108" t="s">
        <v>244</v>
      </c>
      <c r="G20" s="108" t="s">
        <v>29</v>
      </c>
      <c r="H20" s="108" t="s">
        <v>29</v>
      </c>
      <c r="I20" s="129" t="s">
        <v>29</v>
      </c>
      <c r="J20" s="108" t="s">
        <v>245</v>
      </c>
      <c r="K20" s="108" t="s">
        <v>246</v>
      </c>
      <c r="L20" s="108" t="s">
        <v>49</v>
      </c>
      <c r="M20" s="108" t="s">
        <v>247</v>
      </c>
      <c r="N20" s="136" t="s">
        <v>6420</v>
      </c>
      <c r="O20" s="108" t="s">
        <v>6419</v>
      </c>
      <c r="P20" s="108">
        <v>0</v>
      </c>
      <c r="Q20" s="108" t="s">
        <v>248</v>
      </c>
      <c r="R20" s="108" t="s">
        <v>7614</v>
      </c>
      <c r="S20" s="152">
        <v>37956</v>
      </c>
      <c r="T20" s="132">
        <v>1200</v>
      </c>
      <c r="U20" s="167">
        <v>29971908</v>
      </c>
      <c r="V20" s="167">
        <v>103150158</v>
      </c>
      <c r="W20" s="131">
        <v>44316</v>
      </c>
      <c r="X20" s="132" t="s">
        <v>7743</v>
      </c>
      <c r="Y20" s="132" t="s">
        <v>7744</v>
      </c>
      <c r="Z20" s="132" t="s">
        <v>7757</v>
      </c>
    </row>
    <row r="21" spans="1:26" s="8" customFormat="1" ht="18.75" customHeight="1" x14ac:dyDescent="0.2">
      <c r="A21" s="108" t="s">
        <v>347</v>
      </c>
      <c r="B21" s="136">
        <v>826902000</v>
      </c>
      <c r="C21" s="108" t="s">
        <v>242</v>
      </c>
      <c r="D21" s="108" t="s">
        <v>348</v>
      </c>
      <c r="E21" s="108" t="s">
        <v>27</v>
      </c>
      <c r="F21" s="108" t="s">
        <v>244</v>
      </c>
      <c r="G21" s="108" t="s">
        <v>29</v>
      </c>
      <c r="H21" s="108">
        <v>0</v>
      </c>
      <c r="I21" s="129">
        <v>0</v>
      </c>
      <c r="J21" s="108" t="s">
        <v>349</v>
      </c>
      <c r="K21" s="108" t="s">
        <v>6884</v>
      </c>
      <c r="L21" s="108" t="s">
        <v>49</v>
      </c>
      <c r="M21" s="108" t="s">
        <v>276</v>
      </c>
      <c r="N21" s="136" t="s">
        <v>351</v>
      </c>
      <c r="O21" s="108" t="s">
        <v>350</v>
      </c>
      <c r="P21" s="108">
        <v>0</v>
      </c>
      <c r="Q21" s="108">
        <v>93910</v>
      </c>
      <c r="R21" s="108" t="s">
        <v>6885</v>
      </c>
      <c r="S21" s="152">
        <v>37970</v>
      </c>
      <c r="T21" s="132">
        <v>1250</v>
      </c>
      <c r="U21" s="167">
        <v>39355083</v>
      </c>
      <c r="V21" s="167">
        <v>144812176</v>
      </c>
      <c r="W21" s="131">
        <v>44316</v>
      </c>
      <c r="X21" s="132" t="s">
        <v>7743</v>
      </c>
      <c r="Y21" s="132" t="s">
        <v>7744</v>
      </c>
      <c r="Z21" s="132" t="s">
        <v>7758</v>
      </c>
    </row>
    <row r="22" spans="1:26" s="8" customFormat="1" ht="18.75" customHeight="1" x14ac:dyDescent="0.2">
      <c r="A22" s="108" t="s">
        <v>355</v>
      </c>
      <c r="B22" s="136">
        <v>700813002</v>
      </c>
      <c r="C22" s="108" t="s">
        <v>242</v>
      </c>
      <c r="D22" s="108" t="s">
        <v>301</v>
      </c>
      <c r="E22" s="108" t="s">
        <v>7518</v>
      </c>
      <c r="F22" s="108" t="s">
        <v>244</v>
      </c>
      <c r="G22" s="108" t="s">
        <v>29</v>
      </c>
      <c r="H22" s="108">
        <v>0</v>
      </c>
      <c r="I22" s="129">
        <v>0</v>
      </c>
      <c r="J22" s="108" t="s">
        <v>6384</v>
      </c>
      <c r="K22" s="108" t="s">
        <v>356</v>
      </c>
      <c r="L22" s="108" t="s">
        <v>49</v>
      </c>
      <c r="M22" s="108" t="s">
        <v>353</v>
      </c>
      <c r="N22" s="136" t="s">
        <v>357</v>
      </c>
      <c r="O22" s="108">
        <v>0</v>
      </c>
      <c r="P22" s="108">
        <v>0</v>
      </c>
      <c r="Q22" s="108" t="s">
        <v>248</v>
      </c>
      <c r="R22" s="108" t="s">
        <v>7555</v>
      </c>
      <c r="S22" s="152">
        <v>37970</v>
      </c>
      <c r="T22" s="132">
        <v>1450</v>
      </c>
      <c r="U22" s="167">
        <v>19472580</v>
      </c>
      <c r="V22" s="167">
        <v>76069378</v>
      </c>
      <c r="W22" s="131">
        <v>44316</v>
      </c>
      <c r="X22" s="132" t="s">
        <v>7743</v>
      </c>
      <c r="Y22" s="132" t="s">
        <v>7744</v>
      </c>
      <c r="Z22" s="132" t="s">
        <v>7759</v>
      </c>
    </row>
    <row r="23" spans="1:26" s="8" customFormat="1" ht="18.75" customHeight="1" x14ac:dyDescent="0.2">
      <c r="A23" s="108" t="s">
        <v>352</v>
      </c>
      <c r="B23" s="136">
        <v>821567009</v>
      </c>
      <c r="C23" s="108" t="s">
        <v>294</v>
      </c>
      <c r="D23" s="108" t="s">
        <v>243</v>
      </c>
      <c r="E23" s="108" t="s">
        <v>7445</v>
      </c>
      <c r="F23" s="108" t="s">
        <v>244</v>
      </c>
      <c r="G23" s="108" t="s">
        <v>7446</v>
      </c>
      <c r="H23" s="108">
        <v>0</v>
      </c>
      <c r="I23" s="129">
        <v>0</v>
      </c>
      <c r="J23" s="108" t="s">
        <v>8544</v>
      </c>
      <c r="K23" s="108" t="s">
        <v>6793</v>
      </c>
      <c r="L23" s="108" t="s">
        <v>49</v>
      </c>
      <c r="M23" s="108" t="s">
        <v>353</v>
      </c>
      <c r="N23" s="136" t="s">
        <v>354</v>
      </c>
      <c r="O23" s="108">
        <v>0</v>
      </c>
      <c r="P23" s="108">
        <v>0</v>
      </c>
      <c r="Q23" s="108" t="s">
        <v>248</v>
      </c>
      <c r="R23" s="108" t="s">
        <v>7462</v>
      </c>
      <c r="S23" s="152">
        <v>37970</v>
      </c>
      <c r="T23" s="132">
        <v>1500</v>
      </c>
      <c r="U23" s="167">
        <v>30217410</v>
      </c>
      <c r="V23" s="167">
        <v>125477167</v>
      </c>
      <c r="W23" s="131">
        <v>44316</v>
      </c>
      <c r="X23" s="132" t="s">
        <v>7743</v>
      </c>
      <c r="Y23" s="132" t="s">
        <v>7744</v>
      </c>
      <c r="Z23" s="132" t="s">
        <v>7760</v>
      </c>
    </row>
    <row r="24" spans="1:26" s="8" customFormat="1" ht="18.75" customHeight="1" x14ac:dyDescent="0.2">
      <c r="A24" s="108" t="s">
        <v>352</v>
      </c>
      <c r="B24" s="136">
        <v>821567009</v>
      </c>
      <c r="C24" s="108" t="s">
        <v>294</v>
      </c>
      <c r="D24" s="108" t="s">
        <v>243</v>
      </c>
      <c r="E24" s="108" t="s">
        <v>7445</v>
      </c>
      <c r="F24" s="108" t="s">
        <v>244</v>
      </c>
      <c r="G24" s="108" t="s">
        <v>7446</v>
      </c>
      <c r="H24" s="108">
        <v>0</v>
      </c>
      <c r="I24" s="129">
        <v>0</v>
      </c>
      <c r="J24" s="108" t="s">
        <v>8544</v>
      </c>
      <c r="K24" s="108" t="s">
        <v>6793</v>
      </c>
      <c r="L24" s="108" t="s">
        <v>49</v>
      </c>
      <c r="M24" s="108" t="s">
        <v>353</v>
      </c>
      <c r="N24" s="136" t="s">
        <v>354</v>
      </c>
      <c r="O24" s="108">
        <v>0</v>
      </c>
      <c r="P24" s="108">
        <v>0</v>
      </c>
      <c r="Q24" s="108" t="s">
        <v>248</v>
      </c>
      <c r="R24" s="108" t="s">
        <v>7462</v>
      </c>
      <c r="S24" s="152">
        <v>37970</v>
      </c>
      <c r="T24" s="132">
        <v>1500</v>
      </c>
      <c r="U24" s="167">
        <v>31478043</v>
      </c>
      <c r="V24" s="167">
        <v>115735877</v>
      </c>
      <c r="W24" s="131">
        <v>44316</v>
      </c>
      <c r="X24" s="132" t="s">
        <v>7743</v>
      </c>
      <c r="Y24" s="132" t="s">
        <v>7744</v>
      </c>
      <c r="Z24" s="132" t="s">
        <v>7762</v>
      </c>
    </row>
    <row r="25" spans="1:26" s="8" customFormat="1" ht="18.75" customHeight="1" x14ac:dyDescent="0.2">
      <c r="A25" s="108" t="s">
        <v>358</v>
      </c>
      <c r="B25" s="136">
        <v>700230201</v>
      </c>
      <c r="C25" s="108" t="s">
        <v>242</v>
      </c>
      <c r="D25" s="108" t="s">
        <v>359</v>
      </c>
      <c r="E25" s="108" t="s">
        <v>27</v>
      </c>
      <c r="F25" s="108" t="s">
        <v>244</v>
      </c>
      <c r="G25" s="108" t="s">
        <v>29</v>
      </c>
      <c r="H25" s="108">
        <v>0</v>
      </c>
      <c r="I25" s="129">
        <v>0</v>
      </c>
      <c r="J25" s="108" t="s">
        <v>360</v>
      </c>
      <c r="K25" s="108" t="s">
        <v>361</v>
      </c>
      <c r="L25" s="108" t="s">
        <v>49</v>
      </c>
      <c r="M25" s="108" t="s">
        <v>362</v>
      </c>
      <c r="N25" s="136" t="s">
        <v>7990</v>
      </c>
      <c r="O25" s="108" t="s">
        <v>7991</v>
      </c>
      <c r="P25" s="108">
        <v>0</v>
      </c>
      <c r="Q25" s="108" t="s">
        <v>363</v>
      </c>
      <c r="R25" s="108" t="s">
        <v>7992</v>
      </c>
      <c r="S25" s="152">
        <v>37970</v>
      </c>
      <c r="T25" s="132">
        <v>1550</v>
      </c>
      <c r="U25" s="167">
        <v>17477666</v>
      </c>
      <c r="V25" s="167">
        <v>40228200</v>
      </c>
      <c r="W25" s="131">
        <v>44316</v>
      </c>
      <c r="X25" s="132" t="s">
        <v>7743</v>
      </c>
      <c r="Y25" s="132" t="s">
        <v>7744</v>
      </c>
      <c r="Z25" s="132" t="s">
        <v>7763</v>
      </c>
    </row>
    <row r="26" spans="1:26" s="8" customFormat="1" ht="18.75" customHeight="1" x14ac:dyDescent="0.2">
      <c r="A26" s="108" t="s">
        <v>385</v>
      </c>
      <c r="B26" s="136">
        <v>817951724</v>
      </c>
      <c r="C26" s="108" t="s">
        <v>242</v>
      </c>
      <c r="D26" s="108" t="s">
        <v>386</v>
      </c>
      <c r="E26" s="108" t="s">
        <v>27</v>
      </c>
      <c r="F26" s="108" t="s">
        <v>244</v>
      </c>
      <c r="G26" s="108" t="s">
        <v>29</v>
      </c>
      <c r="H26" s="108">
        <v>0</v>
      </c>
      <c r="I26" s="129">
        <v>0</v>
      </c>
      <c r="J26" s="108" t="s">
        <v>381</v>
      </c>
      <c r="K26" s="108" t="s">
        <v>6919</v>
      </c>
      <c r="L26" s="108" t="s">
        <v>339</v>
      </c>
      <c r="M26" s="108" t="s">
        <v>1100</v>
      </c>
      <c r="N26" s="136" t="s">
        <v>6417</v>
      </c>
      <c r="O26" s="108" t="s">
        <v>6418</v>
      </c>
      <c r="P26" s="108">
        <v>0</v>
      </c>
      <c r="Q26" s="108" t="s">
        <v>277</v>
      </c>
      <c r="R26" s="108" t="s">
        <v>6887</v>
      </c>
      <c r="S26" s="152">
        <v>37970</v>
      </c>
      <c r="T26" s="132">
        <v>1750</v>
      </c>
      <c r="U26" s="167">
        <v>14209553</v>
      </c>
      <c r="V26" s="167">
        <v>57950893</v>
      </c>
      <c r="W26" s="131">
        <v>44316</v>
      </c>
      <c r="X26" s="132" t="s">
        <v>7743</v>
      </c>
      <c r="Y26" s="132" t="s">
        <v>7744</v>
      </c>
      <c r="Z26" s="132" t="s">
        <v>7764</v>
      </c>
    </row>
    <row r="27" spans="1:26" s="8" customFormat="1" ht="18.75" customHeight="1" x14ac:dyDescent="0.2">
      <c r="A27" s="108" t="s">
        <v>385</v>
      </c>
      <c r="B27" s="136">
        <v>817951724</v>
      </c>
      <c r="C27" s="108" t="s">
        <v>242</v>
      </c>
      <c r="D27" s="108" t="s">
        <v>386</v>
      </c>
      <c r="E27" s="108" t="s">
        <v>27</v>
      </c>
      <c r="F27" s="108" t="s">
        <v>244</v>
      </c>
      <c r="G27" s="108" t="s">
        <v>29</v>
      </c>
      <c r="H27" s="108">
        <v>0</v>
      </c>
      <c r="I27" s="129">
        <v>0</v>
      </c>
      <c r="J27" s="108" t="s">
        <v>381</v>
      </c>
      <c r="K27" s="108" t="s">
        <v>6919</v>
      </c>
      <c r="L27" s="108" t="s">
        <v>339</v>
      </c>
      <c r="M27" s="108" t="s">
        <v>1100</v>
      </c>
      <c r="N27" s="136" t="s">
        <v>6417</v>
      </c>
      <c r="O27" s="108" t="s">
        <v>6418</v>
      </c>
      <c r="P27" s="108">
        <v>0</v>
      </c>
      <c r="Q27" s="108" t="s">
        <v>277</v>
      </c>
      <c r="R27" s="108" t="s">
        <v>6887</v>
      </c>
      <c r="S27" s="152">
        <v>37970</v>
      </c>
      <c r="T27" s="132">
        <v>1750</v>
      </c>
      <c r="U27" s="167">
        <v>24090482</v>
      </c>
      <c r="V27" s="167">
        <v>84912763</v>
      </c>
      <c r="W27" s="131">
        <v>44316</v>
      </c>
      <c r="X27" s="132" t="s">
        <v>7743</v>
      </c>
      <c r="Y27" s="132" t="s">
        <v>7744</v>
      </c>
      <c r="Z27" s="132" t="s">
        <v>7765</v>
      </c>
    </row>
    <row r="28" spans="1:26" s="8" customFormat="1" ht="18.75" customHeight="1" x14ac:dyDescent="0.2">
      <c r="A28" s="108" t="s">
        <v>385</v>
      </c>
      <c r="B28" s="136">
        <v>817951724</v>
      </c>
      <c r="C28" s="108" t="s">
        <v>242</v>
      </c>
      <c r="D28" s="108" t="s">
        <v>386</v>
      </c>
      <c r="E28" s="108" t="s">
        <v>27</v>
      </c>
      <c r="F28" s="108" t="s">
        <v>244</v>
      </c>
      <c r="G28" s="108" t="s">
        <v>29</v>
      </c>
      <c r="H28" s="108">
        <v>0</v>
      </c>
      <c r="I28" s="129">
        <v>0</v>
      </c>
      <c r="J28" s="108" t="s">
        <v>381</v>
      </c>
      <c r="K28" s="108" t="s">
        <v>6919</v>
      </c>
      <c r="L28" s="108" t="s">
        <v>339</v>
      </c>
      <c r="M28" s="108" t="s">
        <v>1100</v>
      </c>
      <c r="N28" s="136" t="s">
        <v>6417</v>
      </c>
      <c r="O28" s="108" t="s">
        <v>6418</v>
      </c>
      <c r="P28" s="108">
        <v>0</v>
      </c>
      <c r="Q28" s="108" t="s">
        <v>277</v>
      </c>
      <c r="R28" s="108" t="s">
        <v>6887</v>
      </c>
      <c r="S28" s="152">
        <v>37970</v>
      </c>
      <c r="T28" s="132">
        <v>1750</v>
      </c>
      <c r="U28" s="167">
        <v>16734463</v>
      </c>
      <c r="V28" s="167">
        <v>72012283</v>
      </c>
      <c r="W28" s="131">
        <v>44316</v>
      </c>
      <c r="X28" s="132" t="s">
        <v>7743</v>
      </c>
      <c r="Y28" s="132" t="s">
        <v>7744</v>
      </c>
      <c r="Z28" s="132" t="s">
        <v>7766</v>
      </c>
    </row>
    <row r="29" spans="1:26" s="8" customFormat="1" ht="18.75" customHeight="1" x14ac:dyDescent="0.2">
      <c r="A29" s="108" t="s">
        <v>385</v>
      </c>
      <c r="B29" s="136">
        <v>817951724</v>
      </c>
      <c r="C29" s="108" t="s">
        <v>242</v>
      </c>
      <c r="D29" s="108" t="s">
        <v>386</v>
      </c>
      <c r="E29" s="108" t="s">
        <v>27</v>
      </c>
      <c r="F29" s="108" t="s">
        <v>244</v>
      </c>
      <c r="G29" s="108" t="s">
        <v>29</v>
      </c>
      <c r="H29" s="108">
        <v>0</v>
      </c>
      <c r="I29" s="129">
        <v>0</v>
      </c>
      <c r="J29" s="108" t="s">
        <v>381</v>
      </c>
      <c r="K29" s="108" t="s">
        <v>6919</v>
      </c>
      <c r="L29" s="108" t="s">
        <v>339</v>
      </c>
      <c r="M29" s="108" t="s">
        <v>1100</v>
      </c>
      <c r="N29" s="136" t="s">
        <v>6417</v>
      </c>
      <c r="O29" s="108" t="s">
        <v>6418</v>
      </c>
      <c r="P29" s="108">
        <v>0</v>
      </c>
      <c r="Q29" s="108" t="s">
        <v>277</v>
      </c>
      <c r="R29" s="108" t="s">
        <v>6887</v>
      </c>
      <c r="S29" s="152">
        <v>37970</v>
      </c>
      <c r="T29" s="132">
        <v>1750</v>
      </c>
      <c r="U29" s="167">
        <v>3474363</v>
      </c>
      <c r="V29" s="167">
        <v>15386803</v>
      </c>
      <c r="W29" s="131">
        <v>44316</v>
      </c>
      <c r="X29" s="132" t="s">
        <v>7743</v>
      </c>
      <c r="Y29" s="132" t="s">
        <v>7744</v>
      </c>
      <c r="Z29" s="132" t="s">
        <v>159</v>
      </c>
    </row>
    <row r="30" spans="1:26" s="8" customFormat="1" ht="18.75" customHeight="1" x14ac:dyDescent="0.2">
      <c r="A30" s="108" t="s">
        <v>385</v>
      </c>
      <c r="B30" s="136">
        <v>817951724</v>
      </c>
      <c r="C30" s="108" t="s">
        <v>242</v>
      </c>
      <c r="D30" s="108" t="s">
        <v>386</v>
      </c>
      <c r="E30" s="108" t="s">
        <v>27</v>
      </c>
      <c r="F30" s="108" t="s">
        <v>244</v>
      </c>
      <c r="G30" s="108" t="s">
        <v>29</v>
      </c>
      <c r="H30" s="108">
        <v>0</v>
      </c>
      <c r="I30" s="129">
        <v>0</v>
      </c>
      <c r="J30" s="108" t="s">
        <v>381</v>
      </c>
      <c r="K30" s="108" t="s">
        <v>6919</v>
      </c>
      <c r="L30" s="108" t="s">
        <v>339</v>
      </c>
      <c r="M30" s="108" t="s">
        <v>1100</v>
      </c>
      <c r="N30" s="136" t="s">
        <v>6417</v>
      </c>
      <c r="O30" s="108" t="s">
        <v>6418</v>
      </c>
      <c r="P30" s="108">
        <v>0</v>
      </c>
      <c r="Q30" s="108" t="s">
        <v>277</v>
      </c>
      <c r="R30" s="108" t="s">
        <v>6887</v>
      </c>
      <c r="S30" s="152">
        <v>37970</v>
      </c>
      <c r="T30" s="132">
        <v>1750</v>
      </c>
      <c r="U30" s="167">
        <v>22794245</v>
      </c>
      <c r="V30" s="167">
        <v>79298353</v>
      </c>
      <c r="W30" s="131">
        <v>44316</v>
      </c>
      <c r="X30" s="132" t="s">
        <v>7743</v>
      </c>
      <c r="Y30" s="132" t="s">
        <v>7744</v>
      </c>
      <c r="Z30" s="132" t="s">
        <v>7767</v>
      </c>
    </row>
    <row r="31" spans="1:26" s="8" customFormat="1" ht="18.75" customHeight="1" x14ac:dyDescent="0.2">
      <c r="A31" s="108" t="s">
        <v>385</v>
      </c>
      <c r="B31" s="136">
        <v>817951724</v>
      </c>
      <c r="C31" s="108" t="s">
        <v>242</v>
      </c>
      <c r="D31" s="108" t="s">
        <v>386</v>
      </c>
      <c r="E31" s="108" t="s">
        <v>27</v>
      </c>
      <c r="F31" s="108" t="s">
        <v>244</v>
      </c>
      <c r="G31" s="108" t="s">
        <v>29</v>
      </c>
      <c r="H31" s="108">
        <v>0</v>
      </c>
      <c r="I31" s="129">
        <v>0</v>
      </c>
      <c r="J31" s="108" t="s">
        <v>381</v>
      </c>
      <c r="K31" s="108" t="s">
        <v>6919</v>
      </c>
      <c r="L31" s="108" t="s">
        <v>339</v>
      </c>
      <c r="M31" s="108" t="s">
        <v>1100</v>
      </c>
      <c r="N31" s="136" t="s">
        <v>6417</v>
      </c>
      <c r="O31" s="108" t="s">
        <v>6418</v>
      </c>
      <c r="P31" s="108">
        <v>0</v>
      </c>
      <c r="Q31" s="108" t="s">
        <v>277</v>
      </c>
      <c r="R31" s="108" t="s">
        <v>6887</v>
      </c>
      <c r="S31" s="152">
        <v>37970</v>
      </c>
      <c r="T31" s="132">
        <v>1750</v>
      </c>
      <c r="U31" s="167">
        <v>2667924</v>
      </c>
      <c r="V31" s="167">
        <v>10671696</v>
      </c>
      <c r="W31" s="131">
        <v>44316</v>
      </c>
      <c r="X31" s="132" t="s">
        <v>7743</v>
      </c>
      <c r="Y31" s="132" t="s">
        <v>7744</v>
      </c>
      <c r="Z31" s="132" t="s">
        <v>184</v>
      </c>
    </row>
    <row r="32" spans="1:26" s="8" customFormat="1" ht="18.75" customHeight="1" x14ac:dyDescent="0.2">
      <c r="A32" s="108" t="s">
        <v>385</v>
      </c>
      <c r="B32" s="136">
        <v>817951724</v>
      </c>
      <c r="C32" s="108" t="s">
        <v>242</v>
      </c>
      <c r="D32" s="108" t="s">
        <v>386</v>
      </c>
      <c r="E32" s="108" t="s">
        <v>27</v>
      </c>
      <c r="F32" s="108" t="s">
        <v>244</v>
      </c>
      <c r="G32" s="108" t="s">
        <v>29</v>
      </c>
      <c r="H32" s="108">
        <v>0</v>
      </c>
      <c r="I32" s="129">
        <v>0</v>
      </c>
      <c r="J32" s="108" t="s">
        <v>381</v>
      </c>
      <c r="K32" s="108" t="s">
        <v>6919</v>
      </c>
      <c r="L32" s="108" t="s">
        <v>339</v>
      </c>
      <c r="M32" s="108" t="s">
        <v>1100</v>
      </c>
      <c r="N32" s="136" t="s">
        <v>6417</v>
      </c>
      <c r="O32" s="108" t="s">
        <v>6418</v>
      </c>
      <c r="P32" s="108">
        <v>0</v>
      </c>
      <c r="Q32" s="108" t="s">
        <v>277</v>
      </c>
      <c r="R32" s="108" t="s">
        <v>6887</v>
      </c>
      <c r="S32" s="152">
        <v>37970</v>
      </c>
      <c r="T32" s="132">
        <v>1750</v>
      </c>
      <c r="U32" s="167">
        <v>11924046</v>
      </c>
      <c r="V32" s="167">
        <v>80509938</v>
      </c>
      <c r="W32" s="131">
        <v>44316</v>
      </c>
      <c r="X32" s="132" t="s">
        <v>7743</v>
      </c>
      <c r="Y32" s="132" t="s">
        <v>7744</v>
      </c>
      <c r="Z32" s="132" t="s">
        <v>7768</v>
      </c>
    </row>
    <row r="33" spans="1:26" s="8" customFormat="1" ht="18.75" customHeight="1" x14ac:dyDescent="0.2">
      <c r="A33" s="108" t="s">
        <v>385</v>
      </c>
      <c r="B33" s="136">
        <v>817951724</v>
      </c>
      <c r="C33" s="108" t="s">
        <v>242</v>
      </c>
      <c r="D33" s="108" t="s">
        <v>386</v>
      </c>
      <c r="E33" s="108" t="s">
        <v>27</v>
      </c>
      <c r="F33" s="108" t="s">
        <v>244</v>
      </c>
      <c r="G33" s="108" t="s">
        <v>29</v>
      </c>
      <c r="H33" s="108">
        <v>0</v>
      </c>
      <c r="I33" s="129">
        <v>0</v>
      </c>
      <c r="J33" s="108" t="s">
        <v>381</v>
      </c>
      <c r="K33" s="108" t="s">
        <v>6919</v>
      </c>
      <c r="L33" s="108" t="s">
        <v>339</v>
      </c>
      <c r="M33" s="108" t="s">
        <v>1100</v>
      </c>
      <c r="N33" s="136" t="s">
        <v>6417</v>
      </c>
      <c r="O33" s="108" t="s">
        <v>6418</v>
      </c>
      <c r="P33" s="108">
        <v>0</v>
      </c>
      <c r="Q33" s="108" t="s">
        <v>277</v>
      </c>
      <c r="R33" s="108" t="s">
        <v>6887</v>
      </c>
      <c r="S33" s="152">
        <v>37970</v>
      </c>
      <c r="T33" s="132">
        <v>1750</v>
      </c>
      <c r="U33" s="167">
        <v>7844890</v>
      </c>
      <c r="V33" s="167">
        <v>31876071</v>
      </c>
      <c r="W33" s="131">
        <v>44316</v>
      </c>
      <c r="X33" s="132" t="s">
        <v>7743</v>
      </c>
      <c r="Y33" s="132" t="s">
        <v>7744</v>
      </c>
      <c r="Z33" s="132" t="s">
        <v>7769</v>
      </c>
    </row>
    <row r="34" spans="1:26" s="8" customFormat="1" ht="18.75" customHeight="1" x14ac:dyDescent="0.2">
      <c r="A34" s="108" t="s">
        <v>385</v>
      </c>
      <c r="B34" s="136">
        <v>817951724</v>
      </c>
      <c r="C34" s="108" t="s">
        <v>242</v>
      </c>
      <c r="D34" s="108" t="s">
        <v>386</v>
      </c>
      <c r="E34" s="108" t="s">
        <v>27</v>
      </c>
      <c r="F34" s="108" t="s">
        <v>244</v>
      </c>
      <c r="G34" s="108" t="s">
        <v>29</v>
      </c>
      <c r="H34" s="108">
        <v>0</v>
      </c>
      <c r="I34" s="129">
        <v>0</v>
      </c>
      <c r="J34" s="108" t="s">
        <v>381</v>
      </c>
      <c r="K34" s="108" t="s">
        <v>6919</v>
      </c>
      <c r="L34" s="108" t="s">
        <v>339</v>
      </c>
      <c r="M34" s="108" t="s">
        <v>1100</v>
      </c>
      <c r="N34" s="136" t="s">
        <v>6417</v>
      </c>
      <c r="O34" s="108" t="s">
        <v>6418</v>
      </c>
      <c r="P34" s="108">
        <v>0</v>
      </c>
      <c r="Q34" s="108" t="s">
        <v>277</v>
      </c>
      <c r="R34" s="108" t="s">
        <v>6887</v>
      </c>
      <c r="S34" s="152">
        <v>37970</v>
      </c>
      <c r="T34" s="132">
        <v>1750</v>
      </c>
      <c r="U34" s="167">
        <v>13723902</v>
      </c>
      <c r="V34" s="167">
        <v>73933562</v>
      </c>
      <c r="W34" s="131">
        <v>44316</v>
      </c>
      <c r="X34" s="132" t="s">
        <v>7743</v>
      </c>
      <c r="Y34" s="132" t="s">
        <v>7744</v>
      </c>
      <c r="Z34" s="132" t="s">
        <v>7749</v>
      </c>
    </row>
    <row r="35" spans="1:26" s="8" customFormat="1" ht="18.75" customHeight="1" x14ac:dyDescent="0.2">
      <c r="A35" s="108" t="s">
        <v>385</v>
      </c>
      <c r="B35" s="136">
        <v>817951724</v>
      </c>
      <c r="C35" s="108" t="s">
        <v>242</v>
      </c>
      <c r="D35" s="108" t="s">
        <v>386</v>
      </c>
      <c r="E35" s="108" t="s">
        <v>27</v>
      </c>
      <c r="F35" s="108" t="s">
        <v>244</v>
      </c>
      <c r="G35" s="108" t="s">
        <v>29</v>
      </c>
      <c r="H35" s="108">
        <v>0</v>
      </c>
      <c r="I35" s="129">
        <v>0</v>
      </c>
      <c r="J35" s="108" t="s">
        <v>381</v>
      </c>
      <c r="K35" s="108" t="s">
        <v>6919</v>
      </c>
      <c r="L35" s="108" t="s">
        <v>339</v>
      </c>
      <c r="M35" s="108" t="s">
        <v>1100</v>
      </c>
      <c r="N35" s="136" t="s">
        <v>6417</v>
      </c>
      <c r="O35" s="108" t="s">
        <v>6418</v>
      </c>
      <c r="P35" s="108">
        <v>0</v>
      </c>
      <c r="Q35" s="108" t="s">
        <v>277</v>
      </c>
      <c r="R35" s="108" t="s">
        <v>6887</v>
      </c>
      <c r="S35" s="152">
        <v>37970</v>
      </c>
      <c r="T35" s="132">
        <v>1750</v>
      </c>
      <c r="U35" s="167">
        <v>21934038</v>
      </c>
      <c r="V35" s="167">
        <v>115320083</v>
      </c>
      <c r="W35" s="131">
        <v>44316</v>
      </c>
      <c r="X35" s="132" t="s">
        <v>7743</v>
      </c>
      <c r="Y35" s="132" t="s">
        <v>7744</v>
      </c>
      <c r="Z35" s="132" t="s">
        <v>7770</v>
      </c>
    </row>
    <row r="36" spans="1:26" s="8" customFormat="1" ht="18.75" customHeight="1" x14ac:dyDescent="0.2">
      <c r="A36" s="108" t="s">
        <v>6108</v>
      </c>
      <c r="B36" s="136">
        <v>700376001</v>
      </c>
      <c r="C36" s="108" t="s">
        <v>1568</v>
      </c>
      <c r="D36" s="108" t="s">
        <v>1766</v>
      </c>
      <c r="E36" s="108" t="s">
        <v>7216</v>
      </c>
      <c r="F36" s="108" t="s">
        <v>1767</v>
      </c>
      <c r="G36" s="108" t="s">
        <v>8600</v>
      </c>
      <c r="H36" s="108" t="s">
        <v>1768</v>
      </c>
      <c r="I36" s="129" t="s">
        <v>8054</v>
      </c>
      <c r="J36" s="108" t="s">
        <v>7217</v>
      </c>
      <c r="K36" s="108" t="s">
        <v>1769</v>
      </c>
      <c r="L36" s="108" t="s">
        <v>49</v>
      </c>
      <c r="M36" s="108" t="s">
        <v>845</v>
      </c>
      <c r="N36" s="136" t="s">
        <v>1770</v>
      </c>
      <c r="O36" s="108" t="s">
        <v>1771</v>
      </c>
      <c r="P36" s="108">
        <v>0</v>
      </c>
      <c r="Q36" s="108" t="s">
        <v>47</v>
      </c>
      <c r="R36" s="108" t="s">
        <v>7419</v>
      </c>
      <c r="S36" s="152">
        <v>37970</v>
      </c>
      <c r="T36" s="132">
        <v>1800</v>
      </c>
      <c r="U36" s="167">
        <v>17649347</v>
      </c>
      <c r="V36" s="167">
        <v>63932431</v>
      </c>
      <c r="W36" s="131">
        <v>44316</v>
      </c>
      <c r="X36" s="132" t="s">
        <v>7743</v>
      </c>
      <c r="Y36" s="132" t="s">
        <v>7744</v>
      </c>
      <c r="Z36" s="132" t="s">
        <v>7771</v>
      </c>
    </row>
    <row r="37" spans="1:26" s="8" customFormat="1" ht="18.75" customHeight="1" x14ac:dyDescent="0.2">
      <c r="A37" s="108" t="s">
        <v>6108</v>
      </c>
      <c r="B37" s="136">
        <v>700376001</v>
      </c>
      <c r="C37" s="108" t="s">
        <v>1568</v>
      </c>
      <c r="D37" s="108" t="s">
        <v>1766</v>
      </c>
      <c r="E37" s="108" t="s">
        <v>7216</v>
      </c>
      <c r="F37" s="108" t="s">
        <v>1767</v>
      </c>
      <c r="G37" s="108" t="s">
        <v>8600</v>
      </c>
      <c r="H37" s="108" t="s">
        <v>1768</v>
      </c>
      <c r="I37" s="129" t="s">
        <v>8054</v>
      </c>
      <c r="J37" s="108" t="s">
        <v>7217</v>
      </c>
      <c r="K37" s="108" t="s">
        <v>1769</v>
      </c>
      <c r="L37" s="108" t="s">
        <v>49</v>
      </c>
      <c r="M37" s="108" t="s">
        <v>845</v>
      </c>
      <c r="N37" s="136" t="s">
        <v>1770</v>
      </c>
      <c r="O37" s="108" t="s">
        <v>1771</v>
      </c>
      <c r="P37" s="108">
        <v>0</v>
      </c>
      <c r="Q37" s="108" t="s">
        <v>47</v>
      </c>
      <c r="R37" s="108" t="s">
        <v>7419</v>
      </c>
      <c r="S37" s="152">
        <v>37970</v>
      </c>
      <c r="T37" s="132">
        <v>1800</v>
      </c>
      <c r="U37" s="167">
        <v>66575195</v>
      </c>
      <c r="V37" s="167">
        <v>255510641</v>
      </c>
      <c r="W37" s="131">
        <v>44316</v>
      </c>
      <c r="X37" s="132" t="s">
        <v>7743</v>
      </c>
      <c r="Y37" s="132" t="s">
        <v>7744</v>
      </c>
      <c r="Z37" s="132" t="s">
        <v>227</v>
      </c>
    </row>
    <row r="38" spans="1:26" s="8" customFormat="1" ht="18.75" customHeight="1" x14ac:dyDescent="0.2">
      <c r="A38" s="108" t="s">
        <v>6108</v>
      </c>
      <c r="B38" s="136">
        <v>700376001</v>
      </c>
      <c r="C38" s="108" t="s">
        <v>1568</v>
      </c>
      <c r="D38" s="108" t="s">
        <v>1766</v>
      </c>
      <c r="E38" s="108" t="s">
        <v>7216</v>
      </c>
      <c r="F38" s="108" t="s">
        <v>1767</v>
      </c>
      <c r="G38" s="108" t="s">
        <v>8600</v>
      </c>
      <c r="H38" s="108" t="s">
        <v>1768</v>
      </c>
      <c r="I38" s="129" t="s">
        <v>8054</v>
      </c>
      <c r="J38" s="108" t="s">
        <v>7217</v>
      </c>
      <c r="K38" s="108" t="s">
        <v>1769</v>
      </c>
      <c r="L38" s="108" t="s">
        <v>49</v>
      </c>
      <c r="M38" s="108" t="s">
        <v>845</v>
      </c>
      <c r="N38" s="136" t="s">
        <v>1770</v>
      </c>
      <c r="O38" s="108" t="s">
        <v>1771</v>
      </c>
      <c r="P38" s="108">
        <v>0</v>
      </c>
      <c r="Q38" s="108" t="s">
        <v>47</v>
      </c>
      <c r="R38" s="108" t="s">
        <v>7419</v>
      </c>
      <c r="S38" s="152">
        <v>37970</v>
      </c>
      <c r="T38" s="132">
        <v>1800</v>
      </c>
      <c r="U38" s="167">
        <v>20522496</v>
      </c>
      <c r="V38" s="167">
        <v>88025784</v>
      </c>
      <c r="W38" s="131">
        <v>44316</v>
      </c>
      <c r="X38" s="132" t="s">
        <v>7743</v>
      </c>
      <c r="Y38" s="132" t="s">
        <v>7744</v>
      </c>
      <c r="Z38" s="132" t="s">
        <v>7747</v>
      </c>
    </row>
    <row r="39" spans="1:26" s="8" customFormat="1" ht="18.75" customHeight="1" x14ac:dyDescent="0.2">
      <c r="A39" s="108" t="s">
        <v>6108</v>
      </c>
      <c r="B39" s="136">
        <v>700376001</v>
      </c>
      <c r="C39" s="108" t="s">
        <v>1568</v>
      </c>
      <c r="D39" s="108" t="s">
        <v>1766</v>
      </c>
      <c r="E39" s="108" t="s">
        <v>7216</v>
      </c>
      <c r="F39" s="108" t="s">
        <v>1767</v>
      </c>
      <c r="G39" s="108" t="s">
        <v>8600</v>
      </c>
      <c r="H39" s="108" t="s">
        <v>1768</v>
      </c>
      <c r="I39" s="129" t="s">
        <v>8054</v>
      </c>
      <c r="J39" s="108" t="s">
        <v>7217</v>
      </c>
      <c r="K39" s="108" t="s">
        <v>1769</v>
      </c>
      <c r="L39" s="108" t="s">
        <v>49</v>
      </c>
      <c r="M39" s="108" t="s">
        <v>845</v>
      </c>
      <c r="N39" s="136" t="s">
        <v>1770</v>
      </c>
      <c r="O39" s="108" t="s">
        <v>1771</v>
      </c>
      <c r="P39" s="108">
        <v>0</v>
      </c>
      <c r="Q39" s="108" t="s">
        <v>47</v>
      </c>
      <c r="R39" s="108" t="s">
        <v>7419</v>
      </c>
      <c r="S39" s="152">
        <v>37970</v>
      </c>
      <c r="T39" s="132">
        <v>1800</v>
      </c>
      <c r="U39" s="167">
        <v>50605515</v>
      </c>
      <c r="V39" s="167">
        <v>236657489</v>
      </c>
      <c r="W39" s="131">
        <v>44316</v>
      </c>
      <c r="X39" s="132" t="s">
        <v>7743</v>
      </c>
      <c r="Y39" s="132" t="s">
        <v>7744</v>
      </c>
      <c r="Z39" s="132" t="s">
        <v>7772</v>
      </c>
    </row>
    <row r="40" spans="1:26" s="8" customFormat="1" ht="18.75" customHeight="1" x14ac:dyDescent="0.2">
      <c r="A40" s="108" t="s">
        <v>6108</v>
      </c>
      <c r="B40" s="136">
        <v>700376001</v>
      </c>
      <c r="C40" s="108" t="s">
        <v>1568</v>
      </c>
      <c r="D40" s="108" t="s">
        <v>1766</v>
      </c>
      <c r="E40" s="108" t="s">
        <v>7216</v>
      </c>
      <c r="F40" s="108" t="s">
        <v>1767</v>
      </c>
      <c r="G40" s="108" t="s">
        <v>8600</v>
      </c>
      <c r="H40" s="108" t="s">
        <v>1768</v>
      </c>
      <c r="I40" s="129" t="s">
        <v>8054</v>
      </c>
      <c r="J40" s="108" t="s">
        <v>7217</v>
      </c>
      <c r="K40" s="108" t="s">
        <v>1769</v>
      </c>
      <c r="L40" s="108" t="s">
        <v>49</v>
      </c>
      <c r="M40" s="108" t="s">
        <v>845</v>
      </c>
      <c r="N40" s="136" t="s">
        <v>1770</v>
      </c>
      <c r="O40" s="108" t="s">
        <v>1771</v>
      </c>
      <c r="P40" s="108">
        <v>0</v>
      </c>
      <c r="Q40" s="108" t="s">
        <v>47</v>
      </c>
      <c r="R40" s="108" t="s">
        <v>7419</v>
      </c>
      <c r="S40" s="152">
        <v>37970</v>
      </c>
      <c r="T40" s="132">
        <v>1800</v>
      </c>
      <c r="U40" s="167">
        <v>19557297</v>
      </c>
      <c r="V40" s="167">
        <v>170259448</v>
      </c>
      <c r="W40" s="131">
        <v>44316</v>
      </c>
      <c r="X40" s="132" t="s">
        <v>7743</v>
      </c>
      <c r="Y40" s="132" t="s">
        <v>7744</v>
      </c>
      <c r="Z40" s="132" t="s">
        <v>7773</v>
      </c>
    </row>
    <row r="41" spans="1:26" s="8" customFormat="1" ht="18.75" customHeight="1" x14ac:dyDescent="0.2">
      <c r="A41" s="108" t="s">
        <v>6108</v>
      </c>
      <c r="B41" s="136">
        <v>700376001</v>
      </c>
      <c r="C41" s="108" t="s">
        <v>1568</v>
      </c>
      <c r="D41" s="108" t="s">
        <v>1766</v>
      </c>
      <c r="E41" s="108" t="s">
        <v>7216</v>
      </c>
      <c r="F41" s="108" t="s">
        <v>1767</v>
      </c>
      <c r="G41" s="108" t="s">
        <v>8600</v>
      </c>
      <c r="H41" s="108" t="s">
        <v>1768</v>
      </c>
      <c r="I41" s="129" t="s">
        <v>8054</v>
      </c>
      <c r="J41" s="108" t="s">
        <v>7217</v>
      </c>
      <c r="K41" s="108" t="s">
        <v>1769</v>
      </c>
      <c r="L41" s="108" t="s">
        <v>49</v>
      </c>
      <c r="M41" s="108" t="s">
        <v>845</v>
      </c>
      <c r="N41" s="136" t="s">
        <v>1770</v>
      </c>
      <c r="O41" s="108" t="s">
        <v>1771</v>
      </c>
      <c r="P41" s="108">
        <v>0</v>
      </c>
      <c r="Q41" s="108" t="s">
        <v>47</v>
      </c>
      <c r="R41" s="108" t="s">
        <v>7419</v>
      </c>
      <c r="S41" s="152">
        <v>37970</v>
      </c>
      <c r="T41" s="132">
        <v>1800</v>
      </c>
      <c r="U41" s="167">
        <v>23030089</v>
      </c>
      <c r="V41" s="167">
        <v>82798651</v>
      </c>
      <c r="W41" s="131">
        <v>44316</v>
      </c>
      <c r="X41" s="132" t="s">
        <v>7743</v>
      </c>
      <c r="Y41" s="132" t="s">
        <v>7744</v>
      </c>
      <c r="Z41" s="132" t="s">
        <v>7774</v>
      </c>
    </row>
    <row r="42" spans="1:26" s="8" customFormat="1" ht="18.75" customHeight="1" x14ac:dyDescent="0.2">
      <c r="A42" s="108" t="s">
        <v>6108</v>
      </c>
      <c r="B42" s="136">
        <v>700376001</v>
      </c>
      <c r="C42" s="108" t="s">
        <v>1568</v>
      </c>
      <c r="D42" s="108" t="s">
        <v>1766</v>
      </c>
      <c r="E42" s="108" t="s">
        <v>7216</v>
      </c>
      <c r="F42" s="108" t="s">
        <v>1767</v>
      </c>
      <c r="G42" s="108" t="s">
        <v>8600</v>
      </c>
      <c r="H42" s="108" t="s">
        <v>1768</v>
      </c>
      <c r="I42" s="129" t="s">
        <v>8054</v>
      </c>
      <c r="J42" s="108" t="s">
        <v>7217</v>
      </c>
      <c r="K42" s="108" t="s">
        <v>1769</v>
      </c>
      <c r="L42" s="108" t="s">
        <v>49</v>
      </c>
      <c r="M42" s="108" t="s">
        <v>845</v>
      </c>
      <c r="N42" s="136" t="s">
        <v>1770</v>
      </c>
      <c r="O42" s="108" t="s">
        <v>1771</v>
      </c>
      <c r="P42" s="108">
        <v>0</v>
      </c>
      <c r="Q42" s="108" t="s">
        <v>47</v>
      </c>
      <c r="R42" s="108" t="s">
        <v>7419</v>
      </c>
      <c r="S42" s="152">
        <v>37970</v>
      </c>
      <c r="T42" s="132">
        <v>1800</v>
      </c>
      <c r="U42" s="167">
        <v>30807018</v>
      </c>
      <c r="V42" s="167">
        <v>186566895</v>
      </c>
      <c r="W42" s="131">
        <v>44316</v>
      </c>
      <c r="X42" s="132" t="s">
        <v>7743</v>
      </c>
      <c r="Y42" s="132" t="s">
        <v>7744</v>
      </c>
      <c r="Z42" s="132" t="s">
        <v>7775</v>
      </c>
    </row>
    <row r="43" spans="1:26" s="8" customFormat="1" ht="18.75" customHeight="1" x14ac:dyDescent="0.2">
      <c r="A43" s="108" t="s">
        <v>6108</v>
      </c>
      <c r="B43" s="136">
        <v>700376001</v>
      </c>
      <c r="C43" s="108" t="s">
        <v>1568</v>
      </c>
      <c r="D43" s="108" t="s">
        <v>1766</v>
      </c>
      <c r="E43" s="108" t="s">
        <v>7216</v>
      </c>
      <c r="F43" s="108" t="s">
        <v>1767</v>
      </c>
      <c r="G43" s="108" t="s">
        <v>8600</v>
      </c>
      <c r="H43" s="108" t="s">
        <v>1768</v>
      </c>
      <c r="I43" s="129" t="s">
        <v>8054</v>
      </c>
      <c r="J43" s="108" t="s">
        <v>7217</v>
      </c>
      <c r="K43" s="108" t="s">
        <v>1769</v>
      </c>
      <c r="L43" s="108" t="s">
        <v>49</v>
      </c>
      <c r="M43" s="108" t="s">
        <v>845</v>
      </c>
      <c r="N43" s="136" t="s">
        <v>1770</v>
      </c>
      <c r="O43" s="108" t="s">
        <v>1771</v>
      </c>
      <c r="P43" s="108">
        <v>0</v>
      </c>
      <c r="Q43" s="108" t="s">
        <v>47</v>
      </c>
      <c r="R43" s="108" t="s">
        <v>7419</v>
      </c>
      <c r="S43" s="152">
        <v>37970</v>
      </c>
      <c r="T43" s="132">
        <v>1800</v>
      </c>
      <c r="U43" s="167">
        <v>6982200</v>
      </c>
      <c r="V43" s="167">
        <v>27718583</v>
      </c>
      <c r="W43" s="131">
        <v>44316</v>
      </c>
      <c r="X43" s="132" t="s">
        <v>7743</v>
      </c>
      <c r="Y43" s="132" t="s">
        <v>7744</v>
      </c>
      <c r="Z43" s="132" t="s">
        <v>7776</v>
      </c>
    </row>
    <row r="44" spans="1:26" s="8" customFormat="1" ht="18.75" customHeight="1" x14ac:dyDescent="0.2">
      <c r="A44" s="108" t="s">
        <v>6108</v>
      </c>
      <c r="B44" s="136">
        <v>700376001</v>
      </c>
      <c r="C44" s="108" t="s">
        <v>1568</v>
      </c>
      <c r="D44" s="108" t="s">
        <v>1766</v>
      </c>
      <c r="E44" s="108" t="s">
        <v>7216</v>
      </c>
      <c r="F44" s="108" t="s">
        <v>1767</v>
      </c>
      <c r="G44" s="108" t="s">
        <v>8600</v>
      </c>
      <c r="H44" s="108" t="s">
        <v>1768</v>
      </c>
      <c r="I44" s="129" t="s">
        <v>8054</v>
      </c>
      <c r="J44" s="108" t="s">
        <v>7217</v>
      </c>
      <c r="K44" s="108" t="s">
        <v>1769</v>
      </c>
      <c r="L44" s="108" t="s">
        <v>49</v>
      </c>
      <c r="M44" s="108" t="s">
        <v>845</v>
      </c>
      <c r="N44" s="136" t="s">
        <v>1770</v>
      </c>
      <c r="O44" s="108" t="s">
        <v>1771</v>
      </c>
      <c r="P44" s="108">
        <v>0</v>
      </c>
      <c r="Q44" s="108" t="s">
        <v>47</v>
      </c>
      <c r="R44" s="108" t="s">
        <v>7419</v>
      </c>
      <c r="S44" s="152">
        <v>37970</v>
      </c>
      <c r="T44" s="132">
        <v>1800</v>
      </c>
      <c r="U44" s="167">
        <v>16267285</v>
      </c>
      <c r="V44" s="167">
        <v>51177975</v>
      </c>
      <c r="W44" s="131">
        <v>44316</v>
      </c>
      <c r="X44" s="132" t="s">
        <v>7743</v>
      </c>
      <c r="Y44" s="132" t="s">
        <v>7744</v>
      </c>
      <c r="Z44" s="132" t="s">
        <v>159</v>
      </c>
    </row>
    <row r="45" spans="1:26" s="8" customFormat="1" ht="18.75" customHeight="1" x14ac:dyDescent="0.2">
      <c r="A45" s="108" t="s">
        <v>6108</v>
      </c>
      <c r="B45" s="136">
        <v>700376001</v>
      </c>
      <c r="C45" s="108" t="s">
        <v>1568</v>
      </c>
      <c r="D45" s="108" t="s">
        <v>1766</v>
      </c>
      <c r="E45" s="108" t="s">
        <v>7216</v>
      </c>
      <c r="F45" s="108" t="s">
        <v>1767</v>
      </c>
      <c r="G45" s="108" t="s">
        <v>8600</v>
      </c>
      <c r="H45" s="108" t="s">
        <v>1768</v>
      </c>
      <c r="I45" s="129" t="s">
        <v>8054</v>
      </c>
      <c r="J45" s="108" t="s">
        <v>7217</v>
      </c>
      <c r="K45" s="108" t="s">
        <v>1769</v>
      </c>
      <c r="L45" s="108" t="s">
        <v>49</v>
      </c>
      <c r="M45" s="108" t="s">
        <v>845</v>
      </c>
      <c r="N45" s="136" t="s">
        <v>1770</v>
      </c>
      <c r="O45" s="108" t="s">
        <v>1771</v>
      </c>
      <c r="P45" s="108">
        <v>0</v>
      </c>
      <c r="Q45" s="108" t="s">
        <v>47</v>
      </c>
      <c r="R45" s="108" t="s">
        <v>7419</v>
      </c>
      <c r="S45" s="152">
        <v>37970</v>
      </c>
      <c r="T45" s="132">
        <v>1800</v>
      </c>
      <c r="U45" s="167">
        <v>22906271</v>
      </c>
      <c r="V45" s="167">
        <v>81012138</v>
      </c>
      <c r="W45" s="131">
        <v>44316</v>
      </c>
      <c r="X45" s="132" t="s">
        <v>7743</v>
      </c>
      <c r="Y45" s="132" t="s">
        <v>7744</v>
      </c>
      <c r="Z45" s="132" t="s">
        <v>7777</v>
      </c>
    </row>
    <row r="46" spans="1:26" s="8" customFormat="1" ht="18.75" customHeight="1" x14ac:dyDescent="0.2">
      <c r="A46" s="108" t="s">
        <v>6108</v>
      </c>
      <c r="B46" s="136">
        <v>700376001</v>
      </c>
      <c r="C46" s="108" t="s">
        <v>1568</v>
      </c>
      <c r="D46" s="108" t="s">
        <v>1766</v>
      </c>
      <c r="E46" s="108" t="s">
        <v>7216</v>
      </c>
      <c r="F46" s="108" t="s">
        <v>1767</v>
      </c>
      <c r="G46" s="108" t="s">
        <v>8600</v>
      </c>
      <c r="H46" s="108" t="s">
        <v>1768</v>
      </c>
      <c r="I46" s="129" t="s">
        <v>8054</v>
      </c>
      <c r="J46" s="108" t="s">
        <v>7217</v>
      </c>
      <c r="K46" s="108" t="s">
        <v>1769</v>
      </c>
      <c r="L46" s="108" t="s">
        <v>49</v>
      </c>
      <c r="M46" s="108" t="s">
        <v>845</v>
      </c>
      <c r="N46" s="136" t="s">
        <v>1770</v>
      </c>
      <c r="O46" s="108" t="s">
        <v>1771</v>
      </c>
      <c r="P46" s="108">
        <v>0</v>
      </c>
      <c r="Q46" s="108" t="s">
        <v>47</v>
      </c>
      <c r="R46" s="108" t="s">
        <v>7419</v>
      </c>
      <c r="S46" s="152">
        <v>37970</v>
      </c>
      <c r="T46" s="132">
        <v>1800</v>
      </c>
      <c r="U46" s="167">
        <v>9876666</v>
      </c>
      <c r="V46" s="167">
        <v>32374866</v>
      </c>
      <c r="W46" s="131">
        <v>44316</v>
      </c>
      <c r="X46" s="132" t="s">
        <v>7743</v>
      </c>
      <c r="Y46" s="132" t="s">
        <v>7744</v>
      </c>
      <c r="Z46" s="132" t="s">
        <v>7778</v>
      </c>
    </row>
    <row r="47" spans="1:26" s="8" customFormat="1" ht="18.75" customHeight="1" x14ac:dyDescent="0.2">
      <c r="A47" s="108" t="s">
        <v>6108</v>
      </c>
      <c r="B47" s="136">
        <v>700376001</v>
      </c>
      <c r="C47" s="108" t="s">
        <v>1568</v>
      </c>
      <c r="D47" s="108" t="s">
        <v>1766</v>
      </c>
      <c r="E47" s="108" t="s">
        <v>7216</v>
      </c>
      <c r="F47" s="108" t="s">
        <v>1767</v>
      </c>
      <c r="G47" s="108" t="s">
        <v>8600</v>
      </c>
      <c r="H47" s="108" t="s">
        <v>1768</v>
      </c>
      <c r="I47" s="129" t="s">
        <v>8054</v>
      </c>
      <c r="J47" s="108" t="s">
        <v>7217</v>
      </c>
      <c r="K47" s="108" t="s">
        <v>1769</v>
      </c>
      <c r="L47" s="108" t="s">
        <v>49</v>
      </c>
      <c r="M47" s="108" t="s">
        <v>845</v>
      </c>
      <c r="N47" s="136" t="s">
        <v>1770</v>
      </c>
      <c r="O47" s="108" t="s">
        <v>1771</v>
      </c>
      <c r="P47" s="108">
        <v>0</v>
      </c>
      <c r="Q47" s="108" t="s">
        <v>47</v>
      </c>
      <c r="R47" s="108" t="s">
        <v>7419</v>
      </c>
      <c r="S47" s="152">
        <v>37970</v>
      </c>
      <c r="T47" s="132">
        <v>1800</v>
      </c>
      <c r="U47" s="167">
        <v>7075296</v>
      </c>
      <c r="V47" s="167">
        <v>30512213</v>
      </c>
      <c r="W47" s="131">
        <v>44316</v>
      </c>
      <c r="X47" s="132" t="s">
        <v>7743</v>
      </c>
      <c r="Y47" s="132" t="s">
        <v>7744</v>
      </c>
      <c r="Z47" s="132" t="s">
        <v>7779</v>
      </c>
    </row>
    <row r="48" spans="1:26" s="8" customFormat="1" ht="18.75" customHeight="1" x14ac:dyDescent="0.2">
      <c r="A48" s="108" t="s">
        <v>6108</v>
      </c>
      <c r="B48" s="136">
        <v>700376001</v>
      </c>
      <c r="C48" s="108" t="s">
        <v>1568</v>
      </c>
      <c r="D48" s="108" t="s">
        <v>1766</v>
      </c>
      <c r="E48" s="108" t="s">
        <v>7216</v>
      </c>
      <c r="F48" s="108" t="s">
        <v>1767</v>
      </c>
      <c r="G48" s="108" t="s">
        <v>8600</v>
      </c>
      <c r="H48" s="108" t="s">
        <v>1768</v>
      </c>
      <c r="I48" s="129" t="s">
        <v>8054</v>
      </c>
      <c r="J48" s="108" t="s">
        <v>7217</v>
      </c>
      <c r="K48" s="108" t="s">
        <v>1769</v>
      </c>
      <c r="L48" s="108" t="s">
        <v>49</v>
      </c>
      <c r="M48" s="108" t="s">
        <v>845</v>
      </c>
      <c r="N48" s="136" t="s">
        <v>1770</v>
      </c>
      <c r="O48" s="108" t="s">
        <v>1771</v>
      </c>
      <c r="P48" s="108">
        <v>0</v>
      </c>
      <c r="Q48" s="108" t="s">
        <v>47</v>
      </c>
      <c r="R48" s="108" t="s">
        <v>7419</v>
      </c>
      <c r="S48" s="152">
        <v>37970</v>
      </c>
      <c r="T48" s="132">
        <v>1800</v>
      </c>
      <c r="U48" s="167">
        <v>31489923</v>
      </c>
      <c r="V48" s="167">
        <v>109726974</v>
      </c>
      <c r="W48" s="131">
        <v>44316</v>
      </c>
      <c r="X48" s="132" t="s">
        <v>7743</v>
      </c>
      <c r="Y48" s="132" t="s">
        <v>7744</v>
      </c>
      <c r="Z48" s="132" t="s">
        <v>7780</v>
      </c>
    </row>
    <row r="49" spans="1:26" s="8" customFormat="1" ht="18.75" customHeight="1" x14ac:dyDescent="0.2">
      <c r="A49" s="108" t="s">
        <v>6108</v>
      </c>
      <c r="B49" s="136">
        <v>700376001</v>
      </c>
      <c r="C49" s="108" t="s">
        <v>1568</v>
      </c>
      <c r="D49" s="108" t="s">
        <v>1766</v>
      </c>
      <c r="E49" s="108" t="s">
        <v>7216</v>
      </c>
      <c r="F49" s="108" t="s">
        <v>1767</v>
      </c>
      <c r="G49" s="108" t="s">
        <v>8600</v>
      </c>
      <c r="H49" s="108" t="s">
        <v>1768</v>
      </c>
      <c r="I49" s="129" t="s">
        <v>8054</v>
      </c>
      <c r="J49" s="108" t="s">
        <v>7217</v>
      </c>
      <c r="K49" s="108" t="s">
        <v>1769</v>
      </c>
      <c r="L49" s="108" t="s">
        <v>49</v>
      </c>
      <c r="M49" s="108" t="s">
        <v>845</v>
      </c>
      <c r="N49" s="136" t="s">
        <v>1770</v>
      </c>
      <c r="O49" s="108" t="s">
        <v>1771</v>
      </c>
      <c r="P49" s="108">
        <v>0</v>
      </c>
      <c r="Q49" s="108" t="s">
        <v>47</v>
      </c>
      <c r="R49" s="108" t="s">
        <v>7419</v>
      </c>
      <c r="S49" s="152">
        <v>37970</v>
      </c>
      <c r="T49" s="132">
        <v>1800</v>
      </c>
      <c r="U49" s="167">
        <v>24049800</v>
      </c>
      <c r="V49" s="167">
        <v>72925200</v>
      </c>
      <c r="W49" s="131">
        <v>44316</v>
      </c>
      <c r="X49" s="132" t="s">
        <v>7743</v>
      </c>
      <c r="Y49" s="132" t="s">
        <v>7744</v>
      </c>
      <c r="Z49" s="132" t="s">
        <v>247</v>
      </c>
    </row>
    <row r="50" spans="1:26" s="8" customFormat="1" ht="18.75" customHeight="1" x14ac:dyDescent="0.2">
      <c r="A50" s="108" t="s">
        <v>6108</v>
      </c>
      <c r="B50" s="136">
        <v>700376001</v>
      </c>
      <c r="C50" s="108" t="s">
        <v>1568</v>
      </c>
      <c r="D50" s="108" t="s">
        <v>1766</v>
      </c>
      <c r="E50" s="108" t="s">
        <v>7216</v>
      </c>
      <c r="F50" s="108" t="s">
        <v>1767</v>
      </c>
      <c r="G50" s="108" t="s">
        <v>8600</v>
      </c>
      <c r="H50" s="108" t="s">
        <v>1768</v>
      </c>
      <c r="I50" s="129" t="s">
        <v>8054</v>
      </c>
      <c r="J50" s="108" t="s">
        <v>7217</v>
      </c>
      <c r="K50" s="108" t="s">
        <v>1769</v>
      </c>
      <c r="L50" s="108" t="s">
        <v>49</v>
      </c>
      <c r="M50" s="108" t="s">
        <v>845</v>
      </c>
      <c r="N50" s="136" t="s">
        <v>1770</v>
      </c>
      <c r="O50" s="108" t="s">
        <v>1771</v>
      </c>
      <c r="P50" s="108">
        <v>0</v>
      </c>
      <c r="Q50" s="108" t="s">
        <v>47</v>
      </c>
      <c r="R50" s="108" t="s">
        <v>7419</v>
      </c>
      <c r="S50" s="152">
        <v>37970</v>
      </c>
      <c r="T50" s="132">
        <v>1800</v>
      </c>
      <c r="U50" s="167">
        <v>23289517</v>
      </c>
      <c r="V50" s="167">
        <v>87556789</v>
      </c>
      <c r="W50" s="131">
        <v>44316</v>
      </c>
      <c r="X50" s="132" t="s">
        <v>7743</v>
      </c>
      <c r="Y50" s="132" t="s">
        <v>7744</v>
      </c>
      <c r="Z50" s="132" t="s">
        <v>7781</v>
      </c>
    </row>
    <row r="51" spans="1:26" s="8" customFormat="1" ht="18.75" customHeight="1" x14ac:dyDescent="0.2">
      <c r="A51" s="108" t="s">
        <v>6108</v>
      </c>
      <c r="B51" s="136">
        <v>700376001</v>
      </c>
      <c r="C51" s="108" t="s">
        <v>1568</v>
      </c>
      <c r="D51" s="108" t="s">
        <v>1766</v>
      </c>
      <c r="E51" s="108" t="s">
        <v>7216</v>
      </c>
      <c r="F51" s="108" t="s">
        <v>1767</v>
      </c>
      <c r="G51" s="108" t="s">
        <v>8600</v>
      </c>
      <c r="H51" s="108" t="s">
        <v>1768</v>
      </c>
      <c r="I51" s="129" t="s">
        <v>8054</v>
      </c>
      <c r="J51" s="108" t="s">
        <v>7217</v>
      </c>
      <c r="K51" s="108" t="s">
        <v>1769</v>
      </c>
      <c r="L51" s="108" t="s">
        <v>49</v>
      </c>
      <c r="M51" s="108" t="s">
        <v>845</v>
      </c>
      <c r="N51" s="136" t="s">
        <v>1770</v>
      </c>
      <c r="O51" s="108" t="s">
        <v>1771</v>
      </c>
      <c r="P51" s="108">
        <v>0</v>
      </c>
      <c r="Q51" s="108" t="s">
        <v>47</v>
      </c>
      <c r="R51" s="108" t="s">
        <v>7419</v>
      </c>
      <c r="S51" s="152">
        <v>37970</v>
      </c>
      <c r="T51" s="132">
        <v>1800</v>
      </c>
      <c r="U51" s="167">
        <v>18277848</v>
      </c>
      <c r="V51" s="167">
        <v>74025283</v>
      </c>
      <c r="W51" s="131">
        <v>44316</v>
      </c>
      <c r="X51" s="132" t="s">
        <v>7743</v>
      </c>
      <c r="Y51" s="132" t="s">
        <v>7744</v>
      </c>
      <c r="Z51" s="132" t="s">
        <v>7782</v>
      </c>
    </row>
    <row r="52" spans="1:26" s="8" customFormat="1" ht="18.75" customHeight="1" x14ac:dyDescent="0.2">
      <c r="A52" s="108" t="s">
        <v>6108</v>
      </c>
      <c r="B52" s="136">
        <v>700376001</v>
      </c>
      <c r="C52" s="108" t="s">
        <v>1568</v>
      </c>
      <c r="D52" s="108" t="s">
        <v>1766</v>
      </c>
      <c r="E52" s="108" t="s">
        <v>7216</v>
      </c>
      <c r="F52" s="108" t="s">
        <v>1767</v>
      </c>
      <c r="G52" s="108" t="s">
        <v>8600</v>
      </c>
      <c r="H52" s="108" t="s">
        <v>1768</v>
      </c>
      <c r="I52" s="129" t="s">
        <v>8054</v>
      </c>
      <c r="J52" s="108" t="s">
        <v>7217</v>
      </c>
      <c r="K52" s="108" t="s">
        <v>1769</v>
      </c>
      <c r="L52" s="108" t="s">
        <v>49</v>
      </c>
      <c r="M52" s="108" t="s">
        <v>845</v>
      </c>
      <c r="N52" s="136" t="s">
        <v>1770</v>
      </c>
      <c r="O52" s="108" t="s">
        <v>1771</v>
      </c>
      <c r="P52" s="108">
        <v>0</v>
      </c>
      <c r="Q52" s="108" t="s">
        <v>47</v>
      </c>
      <c r="R52" s="108" t="s">
        <v>7419</v>
      </c>
      <c r="S52" s="152">
        <v>37970</v>
      </c>
      <c r="T52" s="132">
        <v>1800</v>
      </c>
      <c r="U52" s="167">
        <v>62444403</v>
      </c>
      <c r="V52" s="167">
        <v>219799491</v>
      </c>
      <c r="W52" s="131">
        <v>44316</v>
      </c>
      <c r="X52" s="132" t="s">
        <v>7743</v>
      </c>
      <c r="Y52" s="132" t="s">
        <v>7744</v>
      </c>
      <c r="Z52" s="132" t="s">
        <v>7757</v>
      </c>
    </row>
    <row r="53" spans="1:26" s="8" customFormat="1" ht="18.75" customHeight="1" x14ac:dyDescent="0.2">
      <c r="A53" s="108" t="s">
        <v>6108</v>
      </c>
      <c r="B53" s="136">
        <v>700376001</v>
      </c>
      <c r="C53" s="108" t="s">
        <v>1568</v>
      </c>
      <c r="D53" s="108" t="s">
        <v>1766</v>
      </c>
      <c r="E53" s="108" t="s">
        <v>7216</v>
      </c>
      <c r="F53" s="108" t="s">
        <v>1767</v>
      </c>
      <c r="G53" s="108" t="s">
        <v>8600</v>
      </c>
      <c r="H53" s="108" t="s">
        <v>1768</v>
      </c>
      <c r="I53" s="129" t="s">
        <v>8054</v>
      </c>
      <c r="J53" s="108" t="s">
        <v>7217</v>
      </c>
      <c r="K53" s="108" t="s">
        <v>1769</v>
      </c>
      <c r="L53" s="108" t="s">
        <v>49</v>
      </c>
      <c r="M53" s="108" t="s">
        <v>845</v>
      </c>
      <c r="N53" s="136" t="s">
        <v>1770</v>
      </c>
      <c r="O53" s="108" t="s">
        <v>1771</v>
      </c>
      <c r="P53" s="108">
        <v>0</v>
      </c>
      <c r="Q53" s="108" t="s">
        <v>47</v>
      </c>
      <c r="R53" s="108" t="s">
        <v>7419</v>
      </c>
      <c r="S53" s="152">
        <v>37970</v>
      </c>
      <c r="T53" s="132">
        <v>1800</v>
      </c>
      <c r="U53" s="167">
        <v>7429061</v>
      </c>
      <c r="V53" s="167">
        <v>40417629</v>
      </c>
      <c r="W53" s="131">
        <v>44316</v>
      </c>
      <c r="X53" s="132" t="s">
        <v>7743</v>
      </c>
      <c r="Y53" s="132" t="s">
        <v>7744</v>
      </c>
      <c r="Z53" s="132" t="s">
        <v>7783</v>
      </c>
    </row>
    <row r="54" spans="1:26" s="8" customFormat="1" ht="18.75" customHeight="1" x14ac:dyDescent="0.2">
      <c r="A54" s="108" t="s">
        <v>6108</v>
      </c>
      <c r="B54" s="136">
        <v>700376001</v>
      </c>
      <c r="C54" s="108" t="s">
        <v>1568</v>
      </c>
      <c r="D54" s="108" t="s">
        <v>1766</v>
      </c>
      <c r="E54" s="108" t="s">
        <v>7216</v>
      </c>
      <c r="F54" s="108" t="s">
        <v>1767</v>
      </c>
      <c r="G54" s="108" t="s">
        <v>8600</v>
      </c>
      <c r="H54" s="108" t="s">
        <v>1768</v>
      </c>
      <c r="I54" s="129" t="s">
        <v>8054</v>
      </c>
      <c r="J54" s="108" t="s">
        <v>7217</v>
      </c>
      <c r="K54" s="108" t="s">
        <v>1769</v>
      </c>
      <c r="L54" s="108" t="s">
        <v>49</v>
      </c>
      <c r="M54" s="108" t="s">
        <v>845</v>
      </c>
      <c r="N54" s="136" t="s">
        <v>1770</v>
      </c>
      <c r="O54" s="108" t="s">
        <v>1771</v>
      </c>
      <c r="P54" s="108">
        <v>0</v>
      </c>
      <c r="Q54" s="108" t="s">
        <v>47</v>
      </c>
      <c r="R54" s="108" t="s">
        <v>7419</v>
      </c>
      <c r="S54" s="152">
        <v>37970</v>
      </c>
      <c r="T54" s="132">
        <v>1800</v>
      </c>
      <c r="U54" s="167">
        <v>20456295</v>
      </c>
      <c r="V54" s="167">
        <v>76860057</v>
      </c>
      <c r="W54" s="131">
        <v>44316</v>
      </c>
      <c r="X54" s="132" t="s">
        <v>7743</v>
      </c>
      <c r="Y54" s="132" t="s">
        <v>7744</v>
      </c>
      <c r="Z54" s="132" t="s">
        <v>7784</v>
      </c>
    </row>
    <row r="55" spans="1:26" s="8" customFormat="1" ht="18.75" customHeight="1" x14ac:dyDescent="0.2">
      <c r="A55" s="108" t="s">
        <v>6108</v>
      </c>
      <c r="B55" s="136">
        <v>700376001</v>
      </c>
      <c r="C55" s="108" t="s">
        <v>1568</v>
      </c>
      <c r="D55" s="108" t="s">
        <v>1766</v>
      </c>
      <c r="E55" s="108" t="s">
        <v>7216</v>
      </c>
      <c r="F55" s="108" t="s">
        <v>1767</v>
      </c>
      <c r="G55" s="108" t="s">
        <v>8600</v>
      </c>
      <c r="H55" s="108" t="s">
        <v>1768</v>
      </c>
      <c r="I55" s="129" t="s">
        <v>8054</v>
      </c>
      <c r="J55" s="108" t="s">
        <v>7217</v>
      </c>
      <c r="K55" s="108" t="s">
        <v>1769</v>
      </c>
      <c r="L55" s="108" t="s">
        <v>49</v>
      </c>
      <c r="M55" s="108" t="s">
        <v>845</v>
      </c>
      <c r="N55" s="136" t="s">
        <v>1770</v>
      </c>
      <c r="O55" s="108" t="s">
        <v>1771</v>
      </c>
      <c r="P55" s="108">
        <v>0</v>
      </c>
      <c r="Q55" s="108" t="s">
        <v>47</v>
      </c>
      <c r="R55" s="108" t="s">
        <v>7419</v>
      </c>
      <c r="S55" s="152">
        <v>37970</v>
      </c>
      <c r="T55" s="132">
        <v>1800</v>
      </c>
      <c r="U55" s="167">
        <v>60858924</v>
      </c>
      <c r="V55" s="167">
        <v>222844739</v>
      </c>
      <c r="W55" s="131">
        <v>44316</v>
      </c>
      <c r="X55" s="132" t="s">
        <v>7743</v>
      </c>
      <c r="Y55" s="132" t="s">
        <v>7744</v>
      </c>
      <c r="Z55" s="132" t="s">
        <v>7785</v>
      </c>
    </row>
    <row r="56" spans="1:26" s="8" customFormat="1" ht="18.75" customHeight="1" x14ac:dyDescent="0.2">
      <c r="A56" s="108" t="s">
        <v>6108</v>
      </c>
      <c r="B56" s="136">
        <v>700376001</v>
      </c>
      <c r="C56" s="108" t="s">
        <v>1568</v>
      </c>
      <c r="D56" s="108" t="s">
        <v>1766</v>
      </c>
      <c r="E56" s="108" t="s">
        <v>7216</v>
      </c>
      <c r="F56" s="108" t="s">
        <v>1767</v>
      </c>
      <c r="G56" s="108" t="s">
        <v>8600</v>
      </c>
      <c r="H56" s="108" t="s">
        <v>1768</v>
      </c>
      <c r="I56" s="129" t="s">
        <v>8054</v>
      </c>
      <c r="J56" s="108" t="s">
        <v>7217</v>
      </c>
      <c r="K56" s="108" t="s">
        <v>1769</v>
      </c>
      <c r="L56" s="108" t="s">
        <v>49</v>
      </c>
      <c r="M56" s="108" t="s">
        <v>845</v>
      </c>
      <c r="N56" s="136" t="s">
        <v>1770</v>
      </c>
      <c r="O56" s="108" t="s">
        <v>1771</v>
      </c>
      <c r="P56" s="108">
        <v>0</v>
      </c>
      <c r="Q56" s="108" t="s">
        <v>47</v>
      </c>
      <c r="R56" s="108" t="s">
        <v>7419</v>
      </c>
      <c r="S56" s="152">
        <v>37970</v>
      </c>
      <c r="T56" s="132">
        <v>1800</v>
      </c>
      <c r="U56" s="167">
        <v>18598512</v>
      </c>
      <c r="V56" s="167">
        <v>57435060</v>
      </c>
      <c r="W56" s="131">
        <v>44316</v>
      </c>
      <c r="X56" s="132" t="s">
        <v>7743</v>
      </c>
      <c r="Y56" s="132" t="s">
        <v>7744</v>
      </c>
      <c r="Z56" s="132" t="s">
        <v>7786</v>
      </c>
    </row>
    <row r="57" spans="1:26" s="8" customFormat="1" ht="18.75" customHeight="1" x14ac:dyDescent="0.2">
      <c r="A57" s="108" t="s">
        <v>6108</v>
      </c>
      <c r="B57" s="136">
        <v>700376001</v>
      </c>
      <c r="C57" s="108" t="s">
        <v>1568</v>
      </c>
      <c r="D57" s="108" t="s">
        <v>1766</v>
      </c>
      <c r="E57" s="108" t="s">
        <v>7216</v>
      </c>
      <c r="F57" s="108" t="s">
        <v>1767</v>
      </c>
      <c r="G57" s="108" t="s">
        <v>8600</v>
      </c>
      <c r="H57" s="108" t="s">
        <v>1768</v>
      </c>
      <c r="I57" s="129" t="s">
        <v>8054</v>
      </c>
      <c r="J57" s="108" t="s">
        <v>7217</v>
      </c>
      <c r="K57" s="108" t="s">
        <v>1769</v>
      </c>
      <c r="L57" s="108" t="s">
        <v>49</v>
      </c>
      <c r="M57" s="108" t="s">
        <v>845</v>
      </c>
      <c r="N57" s="136" t="s">
        <v>1770</v>
      </c>
      <c r="O57" s="108" t="s">
        <v>1771</v>
      </c>
      <c r="P57" s="108">
        <v>0</v>
      </c>
      <c r="Q57" s="108" t="s">
        <v>47</v>
      </c>
      <c r="R57" s="108" t="s">
        <v>7419</v>
      </c>
      <c r="S57" s="152">
        <v>37970</v>
      </c>
      <c r="T57" s="132">
        <v>1800</v>
      </c>
      <c r="U57" s="167">
        <v>25487968</v>
      </c>
      <c r="V57" s="167">
        <v>112636157</v>
      </c>
      <c r="W57" s="131">
        <v>44316</v>
      </c>
      <c r="X57" s="132" t="s">
        <v>7743</v>
      </c>
      <c r="Y57" s="132" t="s">
        <v>7744</v>
      </c>
      <c r="Z57" s="132" t="s">
        <v>7745</v>
      </c>
    </row>
    <row r="58" spans="1:26" s="8" customFormat="1" ht="18.75" customHeight="1" x14ac:dyDescent="0.2">
      <c r="A58" s="108" t="s">
        <v>6108</v>
      </c>
      <c r="B58" s="136">
        <v>700376001</v>
      </c>
      <c r="C58" s="108" t="s">
        <v>1568</v>
      </c>
      <c r="D58" s="108" t="s">
        <v>1766</v>
      </c>
      <c r="E58" s="108" t="s">
        <v>7216</v>
      </c>
      <c r="F58" s="108" t="s">
        <v>1767</v>
      </c>
      <c r="G58" s="108" t="s">
        <v>8600</v>
      </c>
      <c r="H58" s="108" t="s">
        <v>1768</v>
      </c>
      <c r="I58" s="129" t="s">
        <v>8054</v>
      </c>
      <c r="J58" s="108" t="s">
        <v>7217</v>
      </c>
      <c r="K58" s="108" t="s">
        <v>1769</v>
      </c>
      <c r="L58" s="108" t="s">
        <v>49</v>
      </c>
      <c r="M58" s="108" t="s">
        <v>845</v>
      </c>
      <c r="N58" s="136" t="s">
        <v>1770</v>
      </c>
      <c r="O58" s="108" t="s">
        <v>1771</v>
      </c>
      <c r="P58" s="108">
        <v>0</v>
      </c>
      <c r="Q58" s="108" t="s">
        <v>47</v>
      </c>
      <c r="R58" s="108" t="s">
        <v>7419</v>
      </c>
      <c r="S58" s="152">
        <v>37970</v>
      </c>
      <c r="T58" s="132">
        <v>1800</v>
      </c>
      <c r="U58" s="167">
        <v>13708386</v>
      </c>
      <c r="V58" s="167">
        <v>59403004</v>
      </c>
      <c r="W58" s="131">
        <v>44316</v>
      </c>
      <c r="X58" s="132" t="s">
        <v>7743</v>
      </c>
      <c r="Y58" s="132" t="s">
        <v>7744</v>
      </c>
      <c r="Z58" s="132" t="s">
        <v>7787</v>
      </c>
    </row>
    <row r="59" spans="1:26" s="8" customFormat="1" ht="18.75" customHeight="1" x14ac:dyDescent="0.2">
      <c r="A59" s="108" t="s">
        <v>6108</v>
      </c>
      <c r="B59" s="136">
        <v>700376001</v>
      </c>
      <c r="C59" s="108" t="s">
        <v>1568</v>
      </c>
      <c r="D59" s="108" t="s">
        <v>1766</v>
      </c>
      <c r="E59" s="108" t="s">
        <v>7216</v>
      </c>
      <c r="F59" s="108" t="s">
        <v>1767</v>
      </c>
      <c r="G59" s="108" t="s">
        <v>8600</v>
      </c>
      <c r="H59" s="108" t="s">
        <v>1768</v>
      </c>
      <c r="I59" s="129" t="s">
        <v>8054</v>
      </c>
      <c r="J59" s="108" t="s">
        <v>7217</v>
      </c>
      <c r="K59" s="108" t="s">
        <v>1769</v>
      </c>
      <c r="L59" s="108" t="s">
        <v>49</v>
      </c>
      <c r="M59" s="108" t="s">
        <v>845</v>
      </c>
      <c r="N59" s="136" t="s">
        <v>1770</v>
      </c>
      <c r="O59" s="108" t="s">
        <v>1771</v>
      </c>
      <c r="P59" s="108">
        <v>0</v>
      </c>
      <c r="Q59" s="108" t="s">
        <v>47</v>
      </c>
      <c r="R59" s="108" t="s">
        <v>7419</v>
      </c>
      <c r="S59" s="152">
        <v>37970</v>
      </c>
      <c r="T59" s="132">
        <v>1800</v>
      </c>
      <c r="U59" s="167">
        <v>13708386</v>
      </c>
      <c r="V59" s="167">
        <v>54833544</v>
      </c>
      <c r="W59" s="131">
        <v>44316</v>
      </c>
      <c r="X59" s="132" t="s">
        <v>7743</v>
      </c>
      <c r="Y59" s="132" t="s">
        <v>7744</v>
      </c>
      <c r="Z59" s="132" t="s">
        <v>7788</v>
      </c>
    </row>
    <row r="60" spans="1:26" s="8" customFormat="1" ht="18.75" customHeight="1" x14ac:dyDescent="0.2">
      <c r="A60" s="108" t="s">
        <v>6108</v>
      </c>
      <c r="B60" s="136">
        <v>700376001</v>
      </c>
      <c r="C60" s="108" t="s">
        <v>1568</v>
      </c>
      <c r="D60" s="108" t="s">
        <v>1766</v>
      </c>
      <c r="E60" s="108" t="s">
        <v>7216</v>
      </c>
      <c r="F60" s="108" t="s">
        <v>1767</v>
      </c>
      <c r="G60" s="108" t="s">
        <v>8600</v>
      </c>
      <c r="H60" s="108" t="s">
        <v>1768</v>
      </c>
      <c r="I60" s="129" t="s">
        <v>8054</v>
      </c>
      <c r="J60" s="108" t="s">
        <v>7217</v>
      </c>
      <c r="K60" s="108" t="s">
        <v>1769</v>
      </c>
      <c r="L60" s="108" t="s">
        <v>49</v>
      </c>
      <c r="M60" s="108" t="s">
        <v>845</v>
      </c>
      <c r="N60" s="136" t="s">
        <v>1770</v>
      </c>
      <c r="O60" s="108" t="s">
        <v>1771</v>
      </c>
      <c r="P60" s="108">
        <v>0</v>
      </c>
      <c r="Q60" s="108" t="s">
        <v>47</v>
      </c>
      <c r="R60" s="108" t="s">
        <v>7419</v>
      </c>
      <c r="S60" s="152">
        <v>37970</v>
      </c>
      <c r="T60" s="132">
        <v>1800</v>
      </c>
      <c r="U60" s="167">
        <v>35645424</v>
      </c>
      <c r="V60" s="167">
        <v>131865312</v>
      </c>
      <c r="W60" s="131">
        <v>44316</v>
      </c>
      <c r="X60" s="132" t="s">
        <v>7743</v>
      </c>
      <c r="Y60" s="132" t="s">
        <v>7744</v>
      </c>
      <c r="Z60" s="132" t="s">
        <v>7789</v>
      </c>
    </row>
    <row r="61" spans="1:26" s="8" customFormat="1" ht="18.75" customHeight="1" x14ac:dyDescent="0.2">
      <c r="A61" s="108" t="s">
        <v>6108</v>
      </c>
      <c r="B61" s="136">
        <v>700376001</v>
      </c>
      <c r="C61" s="108" t="s">
        <v>1568</v>
      </c>
      <c r="D61" s="108" t="s">
        <v>1766</v>
      </c>
      <c r="E61" s="108" t="s">
        <v>7216</v>
      </c>
      <c r="F61" s="108" t="s">
        <v>1767</v>
      </c>
      <c r="G61" s="108" t="s">
        <v>8600</v>
      </c>
      <c r="H61" s="108" t="s">
        <v>1768</v>
      </c>
      <c r="I61" s="129" t="s">
        <v>8054</v>
      </c>
      <c r="J61" s="108" t="s">
        <v>7217</v>
      </c>
      <c r="K61" s="108" t="s">
        <v>1769</v>
      </c>
      <c r="L61" s="108" t="s">
        <v>49</v>
      </c>
      <c r="M61" s="108" t="s">
        <v>845</v>
      </c>
      <c r="N61" s="136" t="s">
        <v>1770</v>
      </c>
      <c r="O61" s="108" t="s">
        <v>1771</v>
      </c>
      <c r="P61" s="108">
        <v>0</v>
      </c>
      <c r="Q61" s="108" t="s">
        <v>47</v>
      </c>
      <c r="R61" s="108" t="s">
        <v>7419</v>
      </c>
      <c r="S61" s="152">
        <v>37970</v>
      </c>
      <c r="T61" s="132">
        <v>1800</v>
      </c>
      <c r="U61" s="167">
        <v>11637000</v>
      </c>
      <c r="V61" s="167">
        <v>49258128</v>
      </c>
      <c r="W61" s="131">
        <v>44316</v>
      </c>
      <c r="X61" s="132" t="s">
        <v>7743</v>
      </c>
      <c r="Y61" s="132" t="s">
        <v>7744</v>
      </c>
      <c r="Z61" s="132" t="s">
        <v>7790</v>
      </c>
    </row>
    <row r="62" spans="1:26" s="8" customFormat="1" ht="18.75" customHeight="1" x14ac:dyDescent="0.2">
      <c r="A62" s="108" t="s">
        <v>6108</v>
      </c>
      <c r="B62" s="136">
        <v>700376001</v>
      </c>
      <c r="C62" s="108" t="s">
        <v>1568</v>
      </c>
      <c r="D62" s="108" t="s">
        <v>1766</v>
      </c>
      <c r="E62" s="108" t="s">
        <v>7216</v>
      </c>
      <c r="F62" s="108" t="s">
        <v>1767</v>
      </c>
      <c r="G62" s="108" t="s">
        <v>8600</v>
      </c>
      <c r="H62" s="108" t="s">
        <v>1768</v>
      </c>
      <c r="I62" s="129" t="s">
        <v>8054</v>
      </c>
      <c r="J62" s="108" t="s">
        <v>7217</v>
      </c>
      <c r="K62" s="108" t="s">
        <v>1769</v>
      </c>
      <c r="L62" s="108" t="s">
        <v>49</v>
      </c>
      <c r="M62" s="108" t="s">
        <v>845</v>
      </c>
      <c r="N62" s="136" t="s">
        <v>1770</v>
      </c>
      <c r="O62" s="108" t="s">
        <v>1771</v>
      </c>
      <c r="P62" s="108">
        <v>0</v>
      </c>
      <c r="Q62" s="108" t="s">
        <v>47</v>
      </c>
      <c r="R62" s="108" t="s">
        <v>7419</v>
      </c>
      <c r="S62" s="152">
        <v>37970</v>
      </c>
      <c r="T62" s="132">
        <v>1800</v>
      </c>
      <c r="U62" s="167">
        <v>43727536</v>
      </c>
      <c r="V62" s="167">
        <v>173815404</v>
      </c>
      <c r="W62" s="131">
        <v>44316</v>
      </c>
      <c r="X62" s="132" t="s">
        <v>7743</v>
      </c>
      <c r="Y62" s="132" t="s">
        <v>7744</v>
      </c>
      <c r="Z62" s="132" t="s">
        <v>7791</v>
      </c>
    </row>
    <row r="63" spans="1:26" s="8" customFormat="1" ht="18.75" customHeight="1" x14ac:dyDescent="0.2">
      <c r="A63" s="108" t="s">
        <v>6108</v>
      </c>
      <c r="B63" s="136">
        <v>700376001</v>
      </c>
      <c r="C63" s="108" t="s">
        <v>1568</v>
      </c>
      <c r="D63" s="108" t="s">
        <v>1766</v>
      </c>
      <c r="E63" s="108" t="s">
        <v>7216</v>
      </c>
      <c r="F63" s="108" t="s">
        <v>1767</v>
      </c>
      <c r="G63" s="108" t="s">
        <v>8600</v>
      </c>
      <c r="H63" s="108" t="s">
        <v>1768</v>
      </c>
      <c r="I63" s="129" t="s">
        <v>8054</v>
      </c>
      <c r="J63" s="108" t="s">
        <v>7217</v>
      </c>
      <c r="K63" s="108" t="s">
        <v>1769</v>
      </c>
      <c r="L63" s="108" t="s">
        <v>49</v>
      </c>
      <c r="M63" s="108" t="s">
        <v>845</v>
      </c>
      <c r="N63" s="136" t="s">
        <v>1770</v>
      </c>
      <c r="O63" s="108" t="s">
        <v>1771</v>
      </c>
      <c r="P63" s="108">
        <v>0</v>
      </c>
      <c r="Q63" s="108" t="s">
        <v>47</v>
      </c>
      <c r="R63" s="108" t="s">
        <v>7419</v>
      </c>
      <c r="S63" s="152">
        <v>37970</v>
      </c>
      <c r="T63" s="132">
        <v>1800</v>
      </c>
      <c r="U63" s="167">
        <v>123441937</v>
      </c>
      <c r="V63" s="167">
        <v>519115827</v>
      </c>
      <c r="W63" s="131">
        <v>44316</v>
      </c>
      <c r="X63" s="132" t="s">
        <v>7743</v>
      </c>
      <c r="Y63" s="132" t="s">
        <v>7744</v>
      </c>
      <c r="Z63" s="132" t="s">
        <v>7792</v>
      </c>
    </row>
    <row r="64" spans="1:26" s="8" customFormat="1" ht="18.75" customHeight="1" x14ac:dyDescent="0.2">
      <c r="A64" s="108" t="s">
        <v>6108</v>
      </c>
      <c r="B64" s="136">
        <v>700376001</v>
      </c>
      <c r="C64" s="108" t="s">
        <v>1568</v>
      </c>
      <c r="D64" s="108" t="s">
        <v>1766</v>
      </c>
      <c r="E64" s="108" t="s">
        <v>7216</v>
      </c>
      <c r="F64" s="108" t="s">
        <v>1767</v>
      </c>
      <c r="G64" s="108" t="s">
        <v>8600</v>
      </c>
      <c r="H64" s="108" t="s">
        <v>1768</v>
      </c>
      <c r="I64" s="129" t="s">
        <v>8054</v>
      </c>
      <c r="J64" s="108" t="s">
        <v>7217</v>
      </c>
      <c r="K64" s="108" t="s">
        <v>1769</v>
      </c>
      <c r="L64" s="108" t="s">
        <v>49</v>
      </c>
      <c r="M64" s="108" t="s">
        <v>845</v>
      </c>
      <c r="N64" s="136" t="s">
        <v>1770</v>
      </c>
      <c r="O64" s="108" t="s">
        <v>1771</v>
      </c>
      <c r="P64" s="108">
        <v>0</v>
      </c>
      <c r="Q64" s="108" t="s">
        <v>47</v>
      </c>
      <c r="R64" s="108" t="s">
        <v>7419</v>
      </c>
      <c r="S64" s="152">
        <v>37970</v>
      </c>
      <c r="T64" s="132">
        <v>1800</v>
      </c>
      <c r="U64" s="167">
        <v>26315136</v>
      </c>
      <c r="V64" s="167">
        <v>95206066</v>
      </c>
      <c r="W64" s="131">
        <v>44316</v>
      </c>
      <c r="X64" s="132" t="s">
        <v>7743</v>
      </c>
      <c r="Y64" s="132" t="s">
        <v>7744</v>
      </c>
      <c r="Z64" s="132" t="s">
        <v>7793</v>
      </c>
    </row>
    <row r="65" spans="1:26" s="8" customFormat="1" ht="18.75" customHeight="1" x14ac:dyDescent="0.2">
      <c r="A65" s="108" t="s">
        <v>6108</v>
      </c>
      <c r="B65" s="136">
        <v>700376001</v>
      </c>
      <c r="C65" s="108" t="s">
        <v>1568</v>
      </c>
      <c r="D65" s="108" t="s">
        <v>1766</v>
      </c>
      <c r="E65" s="108" t="s">
        <v>7216</v>
      </c>
      <c r="F65" s="108" t="s">
        <v>1767</v>
      </c>
      <c r="G65" s="108" t="s">
        <v>8600</v>
      </c>
      <c r="H65" s="108" t="s">
        <v>1768</v>
      </c>
      <c r="I65" s="129" t="s">
        <v>8054</v>
      </c>
      <c r="J65" s="108" t="s">
        <v>7217</v>
      </c>
      <c r="K65" s="108" t="s">
        <v>1769</v>
      </c>
      <c r="L65" s="108" t="s">
        <v>49</v>
      </c>
      <c r="M65" s="108" t="s">
        <v>845</v>
      </c>
      <c r="N65" s="136" t="s">
        <v>1770</v>
      </c>
      <c r="O65" s="108" t="s">
        <v>1771</v>
      </c>
      <c r="P65" s="108">
        <v>0</v>
      </c>
      <c r="Q65" s="108" t="s">
        <v>47</v>
      </c>
      <c r="R65" s="108" t="s">
        <v>7419</v>
      </c>
      <c r="S65" s="152">
        <v>37970</v>
      </c>
      <c r="T65" s="132">
        <v>1800</v>
      </c>
      <c r="U65" s="167">
        <v>29826924</v>
      </c>
      <c r="V65" s="167">
        <v>107158668</v>
      </c>
      <c r="W65" s="131">
        <v>44316</v>
      </c>
      <c r="X65" s="132" t="s">
        <v>7743</v>
      </c>
      <c r="Y65" s="132" t="s">
        <v>7744</v>
      </c>
      <c r="Z65" s="132" t="s">
        <v>7794</v>
      </c>
    </row>
    <row r="66" spans="1:26" s="8" customFormat="1" ht="18.75" customHeight="1" x14ac:dyDescent="0.2">
      <c r="A66" s="108" t="s">
        <v>6108</v>
      </c>
      <c r="B66" s="136">
        <v>700376001</v>
      </c>
      <c r="C66" s="108" t="s">
        <v>1568</v>
      </c>
      <c r="D66" s="108" t="s">
        <v>1766</v>
      </c>
      <c r="E66" s="108" t="s">
        <v>7216</v>
      </c>
      <c r="F66" s="108" t="s">
        <v>1767</v>
      </c>
      <c r="G66" s="108" t="s">
        <v>8600</v>
      </c>
      <c r="H66" s="108" t="s">
        <v>1768</v>
      </c>
      <c r="I66" s="129" t="s">
        <v>8054</v>
      </c>
      <c r="J66" s="108" t="s">
        <v>7217</v>
      </c>
      <c r="K66" s="108" t="s">
        <v>1769</v>
      </c>
      <c r="L66" s="108" t="s">
        <v>49</v>
      </c>
      <c r="M66" s="108" t="s">
        <v>845</v>
      </c>
      <c r="N66" s="136" t="s">
        <v>1770</v>
      </c>
      <c r="O66" s="108" t="s">
        <v>1771</v>
      </c>
      <c r="P66" s="108">
        <v>0</v>
      </c>
      <c r="Q66" s="108" t="s">
        <v>47</v>
      </c>
      <c r="R66" s="108" t="s">
        <v>7419</v>
      </c>
      <c r="S66" s="152">
        <v>37970</v>
      </c>
      <c r="T66" s="132">
        <v>1800</v>
      </c>
      <c r="U66" s="167">
        <v>24530796</v>
      </c>
      <c r="V66" s="167">
        <v>81288324</v>
      </c>
      <c r="W66" s="131">
        <v>44316</v>
      </c>
      <c r="X66" s="132" t="s">
        <v>7743</v>
      </c>
      <c r="Y66" s="132" t="s">
        <v>7744</v>
      </c>
      <c r="Z66" s="132" t="s">
        <v>7795</v>
      </c>
    </row>
    <row r="67" spans="1:26" s="8" customFormat="1" ht="18.75" customHeight="1" x14ac:dyDescent="0.2">
      <c r="A67" s="108" t="s">
        <v>6108</v>
      </c>
      <c r="B67" s="136">
        <v>700376001</v>
      </c>
      <c r="C67" s="108" t="s">
        <v>1568</v>
      </c>
      <c r="D67" s="108" t="s">
        <v>1766</v>
      </c>
      <c r="E67" s="108" t="s">
        <v>7216</v>
      </c>
      <c r="F67" s="108" t="s">
        <v>1767</v>
      </c>
      <c r="G67" s="108" t="s">
        <v>8600</v>
      </c>
      <c r="H67" s="108" t="s">
        <v>1768</v>
      </c>
      <c r="I67" s="129" t="s">
        <v>8054</v>
      </c>
      <c r="J67" s="108" t="s">
        <v>7217</v>
      </c>
      <c r="K67" s="108" t="s">
        <v>1769</v>
      </c>
      <c r="L67" s="108" t="s">
        <v>49</v>
      </c>
      <c r="M67" s="108" t="s">
        <v>845</v>
      </c>
      <c r="N67" s="136" t="s">
        <v>1770</v>
      </c>
      <c r="O67" s="108" t="s">
        <v>1771</v>
      </c>
      <c r="P67" s="108">
        <v>0</v>
      </c>
      <c r="Q67" s="108" t="s">
        <v>47</v>
      </c>
      <c r="R67" s="108" t="s">
        <v>7419</v>
      </c>
      <c r="S67" s="152">
        <v>37970</v>
      </c>
      <c r="T67" s="132">
        <v>1800</v>
      </c>
      <c r="U67" s="167">
        <v>6633090</v>
      </c>
      <c r="V67" s="167">
        <v>51384336</v>
      </c>
      <c r="W67" s="131">
        <v>44316</v>
      </c>
      <c r="X67" s="132" t="s">
        <v>7743</v>
      </c>
      <c r="Y67" s="132" t="s">
        <v>7744</v>
      </c>
      <c r="Z67" s="132" t="s">
        <v>7796</v>
      </c>
    </row>
    <row r="68" spans="1:26" s="8" customFormat="1" ht="18.75" customHeight="1" x14ac:dyDescent="0.2">
      <c r="A68" s="108" t="s">
        <v>6108</v>
      </c>
      <c r="B68" s="136">
        <v>700376001</v>
      </c>
      <c r="C68" s="108" t="s">
        <v>1568</v>
      </c>
      <c r="D68" s="108" t="s">
        <v>1766</v>
      </c>
      <c r="E68" s="108" t="s">
        <v>7216</v>
      </c>
      <c r="F68" s="108" t="s">
        <v>1767</v>
      </c>
      <c r="G68" s="108" t="s">
        <v>8600</v>
      </c>
      <c r="H68" s="108" t="s">
        <v>1768</v>
      </c>
      <c r="I68" s="129" t="s">
        <v>8054</v>
      </c>
      <c r="J68" s="108" t="s">
        <v>7217</v>
      </c>
      <c r="K68" s="108" t="s">
        <v>1769</v>
      </c>
      <c r="L68" s="108" t="s">
        <v>49</v>
      </c>
      <c r="M68" s="108" t="s">
        <v>845</v>
      </c>
      <c r="N68" s="136" t="s">
        <v>1770</v>
      </c>
      <c r="O68" s="108" t="s">
        <v>1771</v>
      </c>
      <c r="P68" s="108">
        <v>0</v>
      </c>
      <c r="Q68" s="108" t="s">
        <v>47</v>
      </c>
      <c r="R68" s="108" t="s">
        <v>7419</v>
      </c>
      <c r="S68" s="152">
        <v>37970</v>
      </c>
      <c r="T68" s="132">
        <v>1800</v>
      </c>
      <c r="U68" s="167">
        <v>24149200</v>
      </c>
      <c r="V68" s="167">
        <v>94673797</v>
      </c>
      <c r="W68" s="131">
        <v>44316</v>
      </c>
      <c r="X68" s="132" t="s">
        <v>7743</v>
      </c>
      <c r="Y68" s="132" t="s">
        <v>7744</v>
      </c>
      <c r="Z68" s="132" t="s">
        <v>7797</v>
      </c>
    </row>
    <row r="69" spans="1:26" s="8" customFormat="1" ht="18.75" customHeight="1" x14ac:dyDescent="0.2">
      <c r="A69" s="108" t="s">
        <v>6108</v>
      </c>
      <c r="B69" s="136">
        <v>700376001</v>
      </c>
      <c r="C69" s="108" t="s">
        <v>1568</v>
      </c>
      <c r="D69" s="108" t="s">
        <v>1766</v>
      </c>
      <c r="E69" s="108" t="s">
        <v>7216</v>
      </c>
      <c r="F69" s="108" t="s">
        <v>1767</v>
      </c>
      <c r="G69" s="108" t="s">
        <v>8600</v>
      </c>
      <c r="H69" s="108" t="s">
        <v>1768</v>
      </c>
      <c r="I69" s="129" t="s">
        <v>8054</v>
      </c>
      <c r="J69" s="108" t="s">
        <v>7217</v>
      </c>
      <c r="K69" s="108" t="s">
        <v>1769</v>
      </c>
      <c r="L69" s="108" t="s">
        <v>49</v>
      </c>
      <c r="M69" s="108" t="s">
        <v>845</v>
      </c>
      <c r="N69" s="136" t="s">
        <v>1770</v>
      </c>
      <c r="O69" s="108" t="s">
        <v>1771</v>
      </c>
      <c r="P69" s="108">
        <v>0</v>
      </c>
      <c r="Q69" s="108" t="s">
        <v>47</v>
      </c>
      <c r="R69" s="108" t="s">
        <v>7419</v>
      </c>
      <c r="S69" s="152">
        <v>37970</v>
      </c>
      <c r="T69" s="132">
        <v>1800</v>
      </c>
      <c r="U69" s="167">
        <v>6982200</v>
      </c>
      <c r="V69" s="167">
        <v>27716081</v>
      </c>
      <c r="W69" s="131">
        <v>44316</v>
      </c>
      <c r="X69" s="132" t="s">
        <v>7743</v>
      </c>
      <c r="Y69" s="132" t="s">
        <v>7744</v>
      </c>
      <c r="Z69" s="132" t="s">
        <v>7798</v>
      </c>
    </row>
    <row r="70" spans="1:26" s="8" customFormat="1" ht="18.75" customHeight="1" x14ac:dyDescent="0.2">
      <c r="A70" s="108" t="s">
        <v>6108</v>
      </c>
      <c r="B70" s="136">
        <v>700376001</v>
      </c>
      <c r="C70" s="108" t="s">
        <v>1568</v>
      </c>
      <c r="D70" s="108" t="s">
        <v>1766</v>
      </c>
      <c r="E70" s="108" t="s">
        <v>7216</v>
      </c>
      <c r="F70" s="108" t="s">
        <v>1767</v>
      </c>
      <c r="G70" s="108" t="s">
        <v>8600</v>
      </c>
      <c r="H70" s="108" t="s">
        <v>1768</v>
      </c>
      <c r="I70" s="129" t="s">
        <v>8054</v>
      </c>
      <c r="J70" s="108" t="s">
        <v>7217</v>
      </c>
      <c r="K70" s="108" t="s">
        <v>1769</v>
      </c>
      <c r="L70" s="108" t="s">
        <v>49</v>
      </c>
      <c r="M70" s="108" t="s">
        <v>845</v>
      </c>
      <c r="N70" s="136" t="s">
        <v>1770</v>
      </c>
      <c r="O70" s="108" t="s">
        <v>1771</v>
      </c>
      <c r="P70" s="108">
        <v>0</v>
      </c>
      <c r="Q70" s="108" t="s">
        <v>47</v>
      </c>
      <c r="R70" s="108" t="s">
        <v>7419</v>
      </c>
      <c r="S70" s="152">
        <v>37970</v>
      </c>
      <c r="T70" s="132">
        <v>1800</v>
      </c>
      <c r="U70" s="167">
        <v>16084507</v>
      </c>
      <c r="V70" s="167">
        <v>51543532</v>
      </c>
      <c r="W70" s="131">
        <v>44316</v>
      </c>
      <c r="X70" s="132" t="s">
        <v>7743</v>
      </c>
      <c r="Y70" s="132" t="s">
        <v>7744</v>
      </c>
      <c r="Z70" s="132" t="s">
        <v>7799</v>
      </c>
    </row>
    <row r="71" spans="1:26" s="8" customFormat="1" ht="18.75" customHeight="1" x14ac:dyDescent="0.2">
      <c r="A71" s="108" t="s">
        <v>6108</v>
      </c>
      <c r="B71" s="136">
        <v>700376001</v>
      </c>
      <c r="C71" s="108" t="s">
        <v>1568</v>
      </c>
      <c r="D71" s="108" t="s">
        <v>1766</v>
      </c>
      <c r="E71" s="108" t="s">
        <v>7216</v>
      </c>
      <c r="F71" s="108" t="s">
        <v>1767</v>
      </c>
      <c r="G71" s="108" t="s">
        <v>8600</v>
      </c>
      <c r="H71" s="108" t="s">
        <v>1768</v>
      </c>
      <c r="I71" s="129" t="s">
        <v>8054</v>
      </c>
      <c r="J71" s="108" t="s">
        <v>7217</v>
      </c>
      <c r="K71" s="108" t="s">
        <v>1769</v>
      </c>
      <c r="L71" s="108" t="s">
        <v>49</v>
      </c>
      <c r="M71" s="108" t="s">
        <v>845</v>
      </c>
      <c r="N71" s="136" t="s">
        <v>1770</v>
      </c>
      <c r="O71" s="108" t="s">
        <v>1771</v>
      </c>
      <c r="P71" s="108">
        <v>0</v>
      </c>
      <c r="Q71" s="108" t="s">
        <v>47</v>
      </c>
      <c r="R71" s="108" t="s">
        <v>7419</v>
      </c>
      <c r="S71" s="152">
        <v>37970</v>
      </c>
      <c r="T71" s="132">
        <v>1800</v>
      </c>
      <c r="U71" s="167">
        <v>24049800</v>
      </c>
      <c r="V71" s="167">
        <v>107719668</v>
      </c>
      <c r="W71" s="131">
        <v>44316</v>
      </c>
      <c r="X71" s="132" t="s">
        <v>7743</v>
      </c>
      <c r="Y71" s="132" t="s">
        <v>7744</v>
      </c>
      <c r="Z71" s="132" t="s">
        <v>7800</v>
      </c>
    </row>
    <row r="72" spans="1:26" s="8" customFormat="1" ht="18.75" customHeight="1" x14ac:dyDescent="0.2">
      <c r="A72" s="108" t="s">
        <v>6108</v>
      </c>
      <c r="B72" s="136">
        <v>700376001</v>
      </c>
      <c r="C72" s="108" t="s">
        <v>1568</v>
      </c>
      <c r="D72" s="108" t="s">
        <v>1766</v>
      </c>
      <c r="E72" s="108" t="s">
        <v>7216</v>
      </c>
      <c r="F72" s="108" t="s">
        <v>1767</v>
      </c>
      <c r="G72" s="108" t="s">
        <v>8600</v>
      </c>
      <c r="H72" s="108" t="s">
        <v>1768</v>
      </c>
      <c r="I72" s="129" t="s">
        <v>8054</v>
      </c>
      <c r="J72" s="108" t="s">
        <v>7217</v>
      </c>
      <c r="K72" s="108" t="s">
        <v>1769</v>
      </c>
      <c r="L72" s="108" t="s">
        <v>49</v>
      </c>
      <c r="M72" s="108" t="s">
        <v>845</v>
      </c>
      <c r="N72" s="136" t="s">
        <v>1770</v>
      </c>
      <c r="O72" s="108" t="s">
        <v>1771</v>
      </c>
      <c r="P72" s="108">
        <v>0</v>
      </c>
      <c r="Q72" s="108" t="s">
        <v>47</v>
      </c>
      <c r="R72" s="108" t="s">
        <v>7419</v>
      </c>
      <c r="S72" s="152">
        <v>37970</v>
      </c>
      <c r="T72" s="132">
        <v>1800</v>
      </c>
      <c r="U72" s="167">
        <v>54352548</v>
      </c>
      <c r="V72" s="167">
        <v>192238068</v>
      </c>
      <c r="W72" s="131">
        <v>44316</v>
      </c>
      <c r="X72" s="132" t="s">
        <v>7743</v>
      </c>
      <c r="Y72" s="132" t="s">
        <v>7744</v>
      </c>
      <c r="Z72" s="132" t="s">
        <v>7801</v>
      </c>
    </row>
    <row r="73" spans="1:26" s="8" customFormat="1" ht="18.75" customHeight="1" x14ac:dyDescent="0.2">
      <c r="A73" s="108" t="s">
        <v>6108</v>
      </c>
      <c r="B73" s="136">
        <v>700376001</v>
      </c>
      <c r="C73" s="108" t="s">
        <v>1568</v>
      </c>
      <c r="D73" s="108" t="s">
        <v>1766</v>
      </c>
      <c r="E73" s="108" t="s">
        <v>7216</v>
      </c>
      <c r="F73" s="108" t="s">
        <v>1767</v>
      </c>
      <c r="G73" s="108" t="s">
        <v>8600</v>
      </c>
      <c r="H73" s="108" t="s">
        <v>1768</v>
      </c>
      <c r="I73" s="129" t="s">
        <v>8054</v>
      </c>
      <c r="J73" s="108" t="s">
        <v>7217</v>
      </c>
      <c r="K73" s="108" t="s">
        <v>1769</v>
      </c>
      <c r="L73" s="108" t="s">
        <v>49</v>
      </c>
      <c r="M73" s="108" t="s">
        <v>845</v>
      </c>
      <c r="N73" s="136" t="s">
        <v>1770</v>
      </c>
      <c r="O73" s="108" t="s">
        <v>1771</v>
      </c>
      <c r="P73" s="108">
        <v>0</v>
      </c>
      <c r="Q73" s="108" t="s">
        <v>47</v>
      </c>
      <c r="R73" s="108" t="s">
        <v>7419</v>
      </c>
      <c r="S73" s="152">
        <v>37970</v>
      </c>
      <c r="T73" s="132">
        <v>1800</v>
      </c>
      <c r="U73" s="167">
        <v>31029301</v>
      </c>
      <c r="V73" s="167">
        <v>117006326</v>
      </c>
      <c r="W73" s="131">
        <v>44316</v>
      </c>
      <c r="X73" s="132" t="s">
        <v>7743</v>
      </c>
      <c r="Y73" s="132" t="s">
        <v>7744</v>
      </c>
      <c r="Z73" s="132" t="s">
        <v>195</v>
      </c>
    </row>
    <row r="74" spans="1:26" s="8" customFormat="1" ht="18.75" customHeight="1" x14ac:dyDescent="0.2">
      <c r="A74" s="108" t="s">
        <v>6108</v>
      </c>
      <c r="B74" s="136">
        <v>700376001</v>
      </c>
      <c r="C74" s="108" t="s">
        <v>1568</v>
      </c>
      <c r="D74" s="108" t="s">
        <v>1766</v>
      </c>
      <c r="E74" s="108" t="s">
        <v>7216</v>
      </c>
      <c r="F74" s="108" t="s">
        <v>1767</v>
      </c>
      <c r="G74" s="108" t="s">
        <v>8600</v>
      </c>
      <c r="H74" s="108" t="s">
        <v>1768</v>
      </c>
      <c r="I74" s="129" t="s">
        <v>8054</v>
      </c>
      <c r="J74" s="108" t="s">
        <v>7217</v>
      </c>
      <c r="K74" s="108" t="s">
        <v>1769</v>
      </c>
      <c r="L74" s="108" t="s">
        <v>49</v>
      </c>
      <c r="M74" s="108" t="s">
        <v>845</v>
      </c>
      <c r="N74" s="136" t="s">
        <v>1770</v>
      </c>
      <c r="O74" s="108" t="s">
        <v>1771</v>
      </c>
      <c r="P74" s="108">
        <v>0</v>
      </c>
      <c r="Q74" s="108" t="s">
        <v>47</v>
      </c>
      <c r="R74" s="108" t="s">
        <v>7419</v>
      </c>
      <c r="S74" s="152">
        <v>37970</v>
      </c>
      <c r="T74" s="132">
        <v>1800</v>
      </c>
      <c r="U74" s="167">
        <v>32452259</v>
      </c>
      <c r="V74" s="167">
        <v>141965262</v>
      </c>
      <c r="W74" s="131">
        <v>44316</v>
      </c>
      <c r="X74" s="132" t="s">
        <v>7743</v>
      </c>
      <c r="Y74" s="132" t="s">
        <v>7744</v>
      </c>
      <c r="Z74" s="132" t="s">
        <v>7802</v>
      </c>
    </row>
    <row r="75" spans="1:26" s="8" customFormat="1" ht="18.75" customHeight="1" x14ac:dyDescent="0.2">
      <c r="A75" s="108" t="s">
        <v>6108</v>
      </c>
      <c r="B75" s="136">
        <v>700376001</v>
      </c>
      <c r="C75" s="108" t="s">
        <v>1568</v>
      </c>
      <c r="D75" s="108" t="s">
        <v>1766</v>
      </c>
      <c r="E75" s="108" t="s">
        <v>7216</v>
      </c>
      <c r="F75" s="108" t="s">
        <v>1767</v>
      </c>
      <c r="G75" s="108" t="s">
        <v>8600</v>
      </c>
      <c r="H75" s="108" t="s">
        <v>1768</v>
      </c>
      <c r="I75" s="129" t="s">
        <v>8054</v>
      </c>
      <c r="J75" s="108" t="s">
        <v>7217</v>
      </c>
      <c r="K75" s="108" t="s">
        <v>1769</v>
      </c>
      <c r="L75" s="108" t="s">
        <v>49</v>
      </c>
      <c r="M75" s="108" t="s">
        <v>845</v>
      </c>
      <c r="N75" s="136" t="s">
        <v>1770</v>
      </c>
      <c r="O75" s="108" t="s">
        <v>1771</v>
      </c>
      <c r="P75" s="108">
        <v>0</v>
      </c>
      <c r="Q75" s="108" t="s">
        <v>47</v>
      </c>
      <c r="R75" s="108" t="s">
        <v>7419</v>
      </c>
      <c r="S75" s="152">
        <v>37970</v>
      </c>
      <c r="T75" s="132">
        <v>1800</v>
      </c>
      <c r="U75" s="167">
        <v>16033200</v>
      </c>
      <c r="V75" s="167">
        <v>72149400</v>
      </c>
      <c r="W75" s="131">
        <v>44316</v>
      </c>
      <c r="X75" s="132" t="s">
        <v>7743</v>
      </c>
      <c r="Y75" s="132" t="s">
        <v>7744</v>
      </c>
      <c r="Z75" s="132" t="s">
        <v>7752</v>
      </c>
    </row>
    <row r="76" spans="1:26" s="8" customFormat="1" ht="18.75" customHeight="1" x14ac:dyDescent="0.2">
      <c r="A76" s="108" t="s">
        <v>6108</v>
      </c>
      <c r="B76" s="136">
        <v>700376001</v>
      </c>
      <c r="C76" s="108" t="s">
        <v>1568</v>
      </c>
      <c r="D76" s="108" t="s">
        <v>1766</v>
      </c>
      <c r="E76" s="108" t="s">
        <v>7216</v>
      </c>
      <c r="F76" s="108" t="s">
        <v>1767</v>
      </c>
      <c r="G76" s="108" t="s">
        <v>8600</v>
      </c>
      <c r="H76" s="108" t="s">
        <v>1768</v>
      </c>
      <c r="I76" s="129" t="s">
        <v>8054</v>
      </c>
      <c r="J76" s="108" t="s">
        <v>7217</v>
      </c>
      <c r="K76" s="108" t="s">
        <v>1769</v>
      </c>
      <c r="L76" s="108" t="s">
        <v>49</v>
      </c>
      <c r="M76" s="108" t="s">
        <v>845</v>
      </c>
      <c r="N76" s="136" t="s">
        <v>1770</v>
      </c>
      <c r="O76" s="108" t="s">
        <v>1771</v>
      </c>
      <c r="P76" s="108">
        <v>0</v>
      </c>
      <c r="Q76" s="108" t="s">
        <v>47</v>
      </c>
      <c r="R76" s="108" t="s">
        <v>7419</v>
      </c>
      <c r="S76" s="152">
        <v>37970</v>
      </c>
      <c r="T76" s="132">
        <v>1800</v>
      </c>
      <c r="U76" s="167">
        <v>32066400</v>
      </c>
      <c r="V76" s="167">
        <v>136456481</v>
      </c>
      <c r="W76" s="131">
        <v>44316</v>
      </c>
      <c r="X76" s="132" t="s">
        <v>7743</v>
      </c>
      <c r="Y76" s="132" t="s">
        <v>7744</v>
      </c>
      <c r="Z76" s="132" t="s">
        <v>7803</v>
      </c>
    </row>
    <row r="77" spans="1:26" s="8" customFormat="1" ht="18.75" customHeight="1" x14ac:dyDescent="0.2">
      <c r="A77" s="108" t="s">
        <v>6108</v>
      </c>
      <c r="B77" s="136">
        <v>700376001</v>
      </c>
      <c r="C77" s="108" t="s">
        <v>1568</v>
      </c>
      <c r="D77" s="108" t="s">
        <v>1766</v>
      </c>
      <c r="E77" s="108" t="s">
        <v>7216</v>
      </c>
      <c r="F77" s="108" t="s">
        <v>1767</v>
      </c>
      <c r="G77" s="108" t="s">
        <v>8600</v>
      </c>
      <c r="H77" s="108" t="s">
        <v>1768</v>
      </c>
      <c r="I77" s="129" t="s">
        <v>8054</v>
      </c>
      <c r="J77" s="108" t="s">
        <v>7217</v>
      </c>
      <c r="K77" s="108" t="s">
        <v>1769</v>
      </c>
      <c r="L77" s="108" t="s">
        <v>49</v>
      </c>
      <c r="M77" s="108" t="s">
        <v>845</v>
      </c>
      <c r="N77" s="136" t="s">
        <v>1770</v>
      </c>
      <c r="O77" s="108" t="s">
        <v>1771</v>
      </c>
      <c r="P77" s="108">
        <v>0</v>
      </c>
      <c r="Q77" s="108" t="s">
        <v>47</v>
      </c>
      <c r="R77" s="108" t="s">
        <v>7419</v>
      </c>
      <c r="S77" s="152">
        <v>37970</v>
      </c>
      <c r="T77" s="132">
        <v>1800</v>
      </c>
      <c r="U77" s="167">
        <v>18277848</v>
      </c>
      <c r="V77" s="167">
        <v>63972468</v>
      </c>
      <c r="W77" s="131">
        <v>44316</v>
      </c>
      <c r="X77" s="132" t="s">
        <v>7743</v>
      </c>
      <c r="Y77" s="132" t="s">
        <v>7744</v>
      </c>
      <c r="Z77" s="132" t="s">
        <v>7804</v>
      </c>
    </row>
    <row r="78" spans="1:26" s="8" customFormat="1" ht="18.75" customHeight="1" x14ac:dyDescent="0.2">
      <c r="A78" s="108" t="s">
        <v>4104</v>
      </c>
      <c r="B78" s="136">
        <v>700175006</v>
      </c>
      <c r="C78" s="108" t="s">
        <v>52</v>
      </c>
      <c r="D78" s="108" t="s">
        <v>4105</v>
      </c>
      <c r="E78" s="108" t="s">
        <v>7234</v>
      </c>
      <c r="F78" s="108" t="s">
        <v>4106</v>
      </c>
      <c r="G78" s="108" t="s">
        <v>7235</v>
      </c>
      <c r="H78" s="108" t="s">
        <v>1560</v>
      </c>
      <c r="I78" s="129" t="s">
        <v>7236</v>
      </c>
      <c r="J78" s="108" t="s">
        <v>7237</v>
      </c>
      <c r="K78" s="108" t="s">
        <v>4107</v>
      </c>
      <c r="L78" s="108" t="s">
        <v>49</v>
      </c>
      <c r="M78" s="108" t="s">
        <v>1420</v>
      </c>
      <c r="N78" s="136" t="s">
        <v>4109</v>
      </c>
      <c r="O78" s="108" t="s">
        <v>4108</v>
      </c>
      <c r="P78" s="108">
        <v>0</v>
      </c>
      <c r="Q78" s="108" t="s">
        <v>89</v>
      </c>
      <c r="R78" s="108" t="s">
        <v>7238</v>
      </c>
      <c r="S78" s="152">
        <v>37970</v>
      </c>
      <c r="T78" s="132">
        <v>1950</v>
      </c>
      <c r="U78" s="167">
        <v>36992980</v>
      </c>
      <c r="V78" s="167">
        <v>139508147</v>
      </c>
      <c r="W78" s="131">
        <v>44316</v>
      </c>
      <c r="X78" s="132" t="s">
        <v>7743</v>
      </c>
      <c r="Y78" s="132" t="s">
        <v>7744</v>
      </c>
      <c r="Z78" s="132" t="s">
        <v>7805</v>
      </c>
    </row>
    <row r="79" spans="1:26" s="8" customFormat="1" ht="18.75" customHeight="1" x14ac:dyDescent="0.2">
      <c r="A79" s="108" t="s">
        <v>1820</v>
      </c>
      <c r="B79" s="136">
        <v>702670004</v>
      </c>
      <c r="C79" s="108" t="s">
        <v>1555</v>
      </c>
      <c r="D79" s="108" t="s">
        <v>1821</v>
      </c>
      <c r="E79" s="108" t="s">
        <v>7432</v>
      </c>
      <c r="F79" s="108" t="s">
        <v>1822</v>
      </c>
      <c r="G79" s="108" t="s">
        <v>7433</v>
      </c>
      <c r="H79" s="108" t="s">
        <v>1823</v>
      </c>
      <c r="I79" s="129" t="s">
        <v>7434</v>
      </c>
      <c r="J79" s="108" t="s">
        <v>7435</v>
      </c>
      <c r="K79" s="108" t="s">
        <v>1824</v>
      </c>
      <c r="L79" s="108" t="s">
        <v>49</v>
      </c>
      <c r="M79" s="108" t="s">
        <v>1825</v>
      </c>
      <c r="N79" s="136" t="s">
        <v>1826</v>
      </c>
      <c r="O79" s="108" t="s">
        <v>1827</v>
      </c>
      <c r="P79" s="108">
        <v>0</v>
      </c>
      <c r="Q79" s="108">
        <v>93401</v>
      </c>
      <c r="R79" s="108" t="s">
        <v>7427</v>
      </c>
      <c r="S79" s="152">
        <v>37970</v>
      </c>
      <c r="T79" s="132">
        <v>2150</v>
      </c>
      <c r="U79" s="167">
        <v>33070181</v>
      </c>
      <c r="V79" s="167">
        <v>127778242</v>
      </c>
      <c r="W79" s="131">
        <v>44316</v>
      </c>
      <c r="X79" s="132" t="s">
        <v>7743</v>
      </c>
      <c r="Y79" s="132" t="s">
        <v>7744</v>
      </c>
      <c r="Z79" s="132" t="s">
        <v>227</v>
      </c>
    </row>
    <row r="80" spans="1:26" s="8" customFormat="1" ht="18.75" customHeight="1" x14ac:dyDescent="0.2">
      <c r="A80" s="108" t="s">
        <v>1820</v>
      </c>
      <c r="B80" s="136">
        <v>702670004</v>
      </c>
      <c r="C80" s="108" t="s">
        <v>1555</v>
      </c>
      <c r="D80" s="108" t="s">
        <v>1821</v>
      </c>
      <c r="E80" s="108" t="s">
        <v>7432</v>
      </c>
      <c r="F80" s="108" t="s">
        <v>1822</v>
      </c>
      <c r="G80" s="108" t="s">
        <v>7433</v>
      </c>
      <c r="H80" s="108" t="s">
        <v>1823</v>
      </c>
      <c r="I80" s="129" t="s">
        <v>7434</v>
      </c>
      <c r="J80" s="108" t="s">
        <v>7435</v>
      </c>
      <c r="K80" s="108" t="s">
        <v>1824</v>
      </c>
      <c r="L80" s="108" t="s">
        <v>49</v>
      </c>
      <c r="M80" s="108" t="s">
        <v>1825</v>
      </c>
      <c r="N80" s="136" t="s">
        <v>1826</v>
      </c>
      <c r="O80" s="108" t="s">
        <v>1827</v>
      </c>
      <c r="P80" s="108">
        <v>0</v>
      </c>
      <c r="Q80" s="108">
        <v>93401</v>
      </c>
      <c r="R80" s="108" t="s">
        <v>7427</v>
      </c>
      <c r="S80" s="152">
        <v>37970</v>
      </c>
      <c r="T80" s="132">
        <v>2150</v>
      </c>
      <c r="U80" s="167">
        <v>7023076</v>
      </c>
      <c r="V80" s="167">
        <v>29003524</v>
      </c>
      <c r="W80" s="131">
        <v>44316</v>
      </c>
      <c r="X80" s="132" t="s">
        <v>7743</v>
      </c>
      <c r="Y80" s="132" t="s">
        <v>7744</v>
      </c>
      <c r="Z80" s="132" t="s">
        <v>7746</v>
      </c>
    </row>
    <row r="81" spans="1:26" s="8" customFormat="1" ht="18.75" customHeight="1" x14ac:dyDescent="0.2">
      <c r="A81" s="108" t="s">
        <v>1820</v>
      </c>
      <c r="B81" s="136">
        <v>702670004</v>
      </c>
      <c r="C81" s="108" t="s">
        <v>1555</v>
      </c>
      <c r="D81" s="108" t="s">
        <v>1821</v>
      </c>
      <c r="E81" s="108" t="s">
        <v>7432</v>
      </c>
      <c r="F81" s="108" t="s">
        <v>1822</v>
      </c>
      <c r="G81" s="108" t="s">
        <v>7433</v>
      </c>
      <c r="H81" s="108" t="s">
        <v>1823</v>
      </c>
      <c r="I81" s="129" t="s">
        <v>7434</v>
      </c>
      <c r="J81" s="108" t="s">
        <v>7435</v>
      </c>
      <c r="K81" s="108" t="s">
        <v>1824</v>
      </c>
      <c r="L81" s="108" t="s">
        <v>49</v>
      </c>
      <c r="M81" s="108" t="s">
        <v>1825</v>
      </c>
      <c r="N81" s="136" t="s">
        <v>1826</v>
      </c>
      <c r="O81" s="108" t="s">
        <v>1827</v>
      </c>
      <c r="P81" s="108">
        <v>0</v>
      </c>
      <c r="Q81" s="108">
        <v>93401</v>
      </c>
      <c r="R81" s="108" t="s">
        <v>7427</v>
      </c>
      <c r="S81" s="152">
        <v>37970</v>
      </c>
      <c r="T81" s="132">
        <v>2150</v>
      </c>
      <c r="U81" s="167">
        <v>32640698</v>
      </c>
      <c r="V81" s="167">
        <v>148004951</v>
      </c>
      <c r="W81" s="131">
        <v>44316</v>
      </c>
      <c r="X81" s="132" t="s">
        <v>7743</v>
      </c>
      <c r="Y81" s="132" t="s">
        <v>7744</v>
      </c>
      <c r="Z81" s="132" t="s">
        <v>7775</v>
      </c>
    </row>
    <row r="82" spans="1:26" s="8" customFormat="1" ht="18.75" customHeight="1" x14ac:dyDescent="0.2">
      <c r="A82" s="108" t="s">
        <v>1820</v>
      </c>
      <c r="B82" s="136">
        <v>702670004</v>
      </c>
      <c r="C82" s="108" t="s">
        <v>1555</v>
      </c>
      <c r="D82" s="108" t="s">
        <v>1821</v>
      </c>
      <c r="E82" s="108" t="s">
        <v>7432</v>
      </c>
      <c r="F82" s="108" t="s">
        <v>1822</v>
      </c>
      <c r="G82" s="108" t="s">
        <v>7433</v>
      </c>
      <c r="H82" s="108" t="s">
        <v>1823</v>
      </c>
      <c r="I82" s="129" t="s">
        <v>7434</v>
      </c>
      <c r="J82" s="108" t="s">
        <v>7435</v>
      </c>
      <c r="K82" s="108" t="s">
        <v>1824</v>
      </c>
      <c r="L82" s="108" t="s">
        <v>49</v>
      </c>
      <c r="M82" s="108" t="s">
        <v>1825</v>
      </c>
      <c r="N82" s="136" t="s">
        <v>1826</v>
      </c>
      <c r="O82" s="108" t="s">
        <v>1827</v>
      </c>
      <c r="P82" s="108">
        <v>0</v>
      </c>
      <c r="Q82" s="108">
        <v>93401</v>
      </c>
      <c r="R82" s="108" t="s">
        <v>7427</v>
      </c>
      <c r="S82" s="152">
        <v>37970</v>
      </c>
      <c r="T82" s="132">
        <v>2150</v>
      </c>
      <c r="U82" s="167">
        <v>11955078</v>
      </c>
      <c r="V82" s="167">
        <v>20844339</v>
      </c>
      <c r="W82" s="131">
        <v>44316</v>
      </c>
      <c r="X82" s="132" t="s">
        <v>7743</v>
      </c>
      <c r="Y82" s="132" t="s">
        <v>7744</v>
      </c>
      <c r="Z82" s="132" t="s">
        <v>7806</v>
      </c>
    </row>
    <row r="83" spans="1:26" s="8" customFormat="1" ht="18.75" customHeight="1" x14ac:dyDescent="0.2">
      <c r="A83" s="108" t="s">
        <v>1820</v>
      </c>
      <c r="B83" s="136">
        <v>702670004</v>
      </c>
      <c r="C83" s="108" t="s">
        <v>1555</v>
      </c>
      <c r="D83" s="108" t="s">
        <v>1821</v>
      </c>
      <c r="E83" s="108" t="s">
        <v>7432</v>
      </c>
      <c r="F83" s="108" t="s">
        <v>1822</v>
      </c>
      <c r="G83" s="108" t="s">
        <v>7433</v>
      </c>
      <c r="H83" s="108" t="s">
        <v>1823</v>
      </c>
      <c r="I83" s="129" t="s">
        <v>7434</v>
      </c>
      <c r="J83" s="108" t="s">
        <v>7435</v>
      </c>
      <c r="K83" s="108" t="s">
        <v>1824</v>
      </c>
      <c r="L83" s="108" t="s">
        <v>49</v>
      </c>
      <c r="M83" s="108" t="s">
        <v>1825</v>
      </c>
      <c r="N83" s="136" t="s">
        <v>1826</v>
      </c>
      <c r="O83" s="108" t="s">
        <v>1827</v>
      </c>
      <c r="P83" s="108">
        <v>0</v>
      </c>
      <c r="Q83" s="108">
        <v>93401</v>
      </c>
      <c r="R83" s="108" t="s">
        <v>7427</v>
      </c>
      <c r="S83" s="152">
        <v>37970</v>
      </c>
      <c r="T83" s="132">
        <v>2150</v>
      </c>
      <c r="U83" s="167">
        <v>18784210</v>
      </c>
      <c r="V83" s="167">
        <v>74656864</v>
      </c>
      <c r="W83" s="131">
        <v>44316</v>
      </c>
      <c r="X83" s="132" t="s">
        <v>7743</v>
      </c>
      <c r="Y83" s="132" t="s">
        <v>7744</v>
      </c>
      <c r="Z83" s="132" t="s">
        <v>7807</v>
      </c>
    </row>
    <row r="84" spans="1:26" s="8" customFormat="1" ht="18.75" customHeight="1" x14ac:dyDescent="0.2">
      <c r="A84" s="108" t="s">
        <v>1820</v>
      </c>
      <c r="B84" s="136">
        <v>702670004</v>
      </c>
      <c r="C84" s="108" t="s">
        <v>1555</v>
      </c>
      <c r="D84" s="108" t="s">
        <v>1821</v>
      </c>
      <c r="E84" s="108" t="s">
        <v>7432</v>
      </c>
      <c r="F84" s="108" t="s">
        <v>1822</v>
      </c>
      <c r="G84" s="108" t="s">
        <v>7433</v>
      </c>
      <c r="H84" s="108" t="s">
        <v>1823</v>
      </c>
      <c r="I84" s="129" t="s">
        <v>7434</v>
      </c>
      <c r="J84" s="108" t="s">
        <v>7435</v>
      </c>
      <c r="K84" s="108" t="s">
        <v>1824</v>
      </c>
      <c r="L84" s="108" t="s">
        <v>49</v>
      </c>
      <c r="M84" s="108" t="s">
        <v>1825</v>
      </c>
      <c r="N84" s="136" t="s">
        <v>1826</v>
      </c>
      <c r="O84" s="108" t="s">
        <v>1827</v>
      </c>
      <c r="P84" s="108">
        <v>0</v>
      </c>
      <c r="Q84" s="108">
        <v>93401</v>
      </c>
      <c r="R84" s="108" t="s">
        <v>7427</v>
      </c>
      <c r="S84" s="152">
        <v>37970</v>
      </c>
      <c r="T84" s="132">
        <v>2150</v>
      </c>
      <c r="U84" s="167">
        <v>0</v>
      </c>
      <c r="V84" s="167">
        <v>13944383</v>
      </c>
      <c r="W84" s="131">
        <v>44316</v>
      </c>
      <c r="X84" s="132" t="s">
        <v>7743</v>
      </c>
      <c r="Y84" s="132" t="s">
        <v>7744</v>
      </c>
      <c r="Z84" s="132" t="s">
        <v>7808</v>
      </c>
    </row>
    <row r="85" spans="1:26" s="8" customFormat="1" ht="18.75" customHeight="1" x14ac:dyDescent="0.2">
      <c r="A85" s="108" t="s">
        <v>1820</v>
      </c>
      <c r="B85" s="136">
        <v>702670004</v>
      </c>
      <c r="C85" s="108" t="s">
        <v>1555</v>
      </c>
      <c r="D85" s="108" t="s">
        <v>1821</v>
      </c>
      <c r="E85" s="108" t="s">
        <v>7432</v>
      </c>
      <c r="F85" s="108" t="s">
        <v>1822</v>
      </c>
      <c r="G85" s="108" t="s">
        <v>7433</v>
      </c>
      <c r="H85" s="108" t="s">
        <v>1823</v>
      </c>
      <c r="I85" s="129" t="s">
        <v>7434</v>
      </c>
      <c r="J85" s="108" t="s">
        <v>7435</v>
      </c>
      <c r="K85" s="108" t="s">
        <v>1824</v>
      </c>
      <c r="L85" s="108" t="s">
        <v>49</v>
      </c>
      <c r="M85" s="108" t="s">
        <v>1825</v>
      </c>
      <c r="N85" s="136" t="s">
        <v>1826</v>
      </c>
      <c r="O85" s="108" t="s">
        <v>1827</v>
      </c>
      <c r="P85" s="108">
        <v>0</v>
      </c>
      <c r="Q85" s="108">
        <v>93401</v>
      </c>
      <c r="R85" s="108" t="s">
        <v>7427</v>
      </c>
      <c r="S85" s="152">
        <v>37970</v>
      </c>
      <c r="T85" s="132">
        <v>2150</v>
      </c>
      <c r="U85" s="167">
        <v>4294053</v>
      </c>
      <c r="V85" s="167">
        <v>16645194</v>
      </c>
      <c r="W85" s="131">
        <v>44316</v>
      </c>
      <c r="X85" s="132" t="s">
        <v>7743</v>
      </c>
      <c r="Y85" s="132" t="s">
        <v>7744</v>
      </c>
      <c r="Z85" s="132" t="s">
        <v>7809</v>
      </c>
    </row>
    <row r="86" spans="1:26" s="8" customFormat="1" ht="18.75" customHeight="1" x14ac:dyDescent="0.2">
      <c r="A86" s="108" t="s">
        <v>1820</v>
      </c>
      <c r="B86" s="136">
        <v>702670004</v>
      </c>
      <c r="C86" s="108" t="s">
        <v>1555</v>
      </c>
      <c r="D86" s="108" t="s">
        <v>1821</v>
      </c>
      <c r="E86" s="108" t="s">
        <v>7432</v>
      </c>
      <c r="F86" s="108" t="s">
        <v>1822</v>
      </c>
      <c r="G86" s="108" t="s">
        <v>7433</v>
      </c>
      <c r="H86" s="108" t="s">
        <v>1823</v>
      </c>
      <c r="I86" s="129" t="s">
        <v>7434</v>
      </c>
      <c r="J86" s="108" t="s">
        <v>7435</v>
      </c>
      <c r="K86" s="108" t="s">
        <v>1824</v>
      </c>
      <c r="L86" s="108" t="s">
        <v>49</v>
      </c>
      <c r="M86" s="108" t="s">
        <v>1825</v>
      </c>
      <c r="N86" s="136" t="s">
        <v>1826</v>
      </c>
      <c r="O86" s="108" t="s">
        <v>1827</v>
      </c>
      <c r="P86" s="108">
        <v>0</v>
      </c>
      <c r="Q86" s="108">
        <v>93401</v>
      </c>
      <c r="R86" s="108" t="s">
        <v>7427</v>
      </c>
      <c r="S86" s="152">
        <v>37970</v>
      </c>
      <c r="T86" s="132">
        <v>2150</v>
      </c>
      <c r="U86" s="167">
        <v>7264003</v>
      </c>
      <c r="V86" s="167">
        <v>19975230</v>
      </c>
      <c r="W86" s="131">
        <v>44316</v>
      </c>
      <c r="X86" s="132" t="s">
        <v>7743</v>
      </c>
      <c r="Y86" s="132" t="s">
        <v>7744</v>
      </c>
      <c r="Z86" s="132" t="s">
        <v>7781</v>
      </c>
    </row>
    <row r="87" spans="1:26" s="8" customFormat="1" ht="18.75" customHeight="1" x14ac:dyDescent="0.2">
      <c r="A87" s="108" t="s">
        <v>1820</v>
      </c>
      <c r="B87" s="136">
        <v>702670004</v>
      </c>
      <c r="C87" s="108" t="s">
        <v>1555</v>
      </c>
      <c r="D87" s="108" t="s">
        <v>1821</v>
      </c>
      <c r="E87" s="108" t="s">
        <v>7432</v>
      </c>
      <c r="F87" s="108" t="s">
        <v>1822</v>
      </c>
      <c r="G87" s="108" t="s">
        <v>7433</v>
      </c>
      <c r="H87" s="108" t="s">
        <v>1823</v>
      </c>
      <c r="I87" s="129" t="s">
        <v>7434</v>
      </c>
      <c r="J87" s="108" t="s">
        <v>7435</v>
      </c>
      <c r="K87" s="108" t="s">
        <v>1824</v>
      </c>
      <c r="L87" s="108" t="s">
        <v>49</v>
      </c>
      <c r="M87" s="108" t="s">
        <v>1825</v>
      </c>
      <c r="N87" s="136" t="s">
        <v>1826</v>
      </c>
      <c r="O87" s="108" t="s">
        <v>1827</v>
      </c>
      <c r="P87" s="108">
        <v>0</v>
      </c>
      <c r="Q87" s="108">
        <v>93401</v>
      </c>
      <c r="R87" s="108" t="s">
        <v>7427</v>
      </c>
      <c r="S87" s="152">
        <v>37970</v>
      </c>
      <c r="T87" s="132">
        <v>2150</v>
      </c>
      <c r="U87" s="167">
        <v>30063802</v>
      </c>
      <c r="V87" s="167">
        <v>119149532</v>
      </c>
      <c r="W87" s="131">
        <v>44316</v>
      </c>
      <c r="X87" s="132" t="s">
        <v>7743</v>
      </c>
      <c r="Y87" s="132" t="s">
        <v>7744</v>
      </c>
      <c r="Z87" s="132" t="s">
        <v>7745</v>
      </c>
    </row>
    <row r="88" spans="1:26" s="8" customFormat="1" ht="18.75" customHeight="1" x14ac:dyDescent="0.2">
      <c r="A88" s="108" t="s">
        <v>1820</v>
      </c>
      <c r="B88" s="136">
        <v>702670004</v>
      </c>
      <c r="C88" s="108" t="s">
        <v>1555</v>
      </c>
      <c r="D88" s="108" t="s">
        <v>1821</v>
      </c>
      <c r="E88" s="108" t="s">
        <v>7432</v>
      </c>
      <c r="F88" s="108" t="s">
        <v>1822</v>
      </c>
      <c r="G88" s="108" t="s">
        <v>7433</v>
      </c>
      <c r="H88" s="108" t="s">
        <v>1823</v>
      </c>
      <c r="I88" s="129" t="s">
        <v>7434</v>
      </c>
      <c r="J88" s="108" t="s">
        <v>7435</v>
      </c>
      <c r="K88" s="108" t="s">
        <v>1824</v>
      </c>
      <c r="L88" s="108" t="s">
        <v>49</v>
      </c>
      <c r="M88" s="108" t="s">
        <v>1825</v>
      </c>
      <c r="N88" s="136" t="s">
        <v>1826</v>
      </c>
      <c r="O88" s="108" t="s">
        <v>1827</v>
      </c>
      <c r="P88" s="108">
        <v>0</v>
      </c>
      <c r="Q88" s="108">
        <v>93401</v>
      </c>
      <c r="R88" s="108" t="s">
        <v>7427</v>
      </c>
      <c r="S88" s="152">
        <v>37970</v>
      </c>
      <c r="T88" s="132">
        <v>2150</v>
      </c>
      <c r="U88" s="167">
        <v>1937948</v>
      </c>
      <c r="V88" s="167">
        <v>6213187</v>
      </c>
      <c r="W88" s="131">
        <v>44316</v>
      </c>
      <c r="X88" s="132" t="s">
        <v>7743</v>
      </c>
      <c r="Y88" s="132" t="s">
        <v>7744</v>
      </c>
      <c r="Z88" s="132" t="s">
        <v>7811</v>
      </c>
    </row>
    <row r="89" spans="1:26" s="8" customFormat="1" ht="18.75" customHeight="1" x14ac:dyDescent="0.2">
      <c r="A89" s="108" t="s">
        <v>1820</v>
      </c>
      <c r="B89" s="136">
        <v>702670004</v>
      </c>
      <c r="C89" s="108" t="s">
        <v>1555</v>
      </c>
      <c r="D89" s="108" t="s">
        <v>1821</v>
      </c>
      <c r="E89" s="108" t="s">
        <v>7432</v>
      </c>
      <c r="F89" s="108" t="s">
        <v>1822</v>
      </c>
      <c r="G89" s="108" t="s">
        <v>7433</v>
      </c>
      <c r="H89" s="108" t="s">
        <v>1823</v>
      </c>
      <c r="I89" s="129" t="s">
        <v>7434</v>
      </c>
      <c r="J89" s="108" t="s">
        <v>7435</v>
      </c>
      <c r="K89" s="108" t="s">
        <v>1824</v>
      </c>
      <c r="L89" s="108" t="s">
        <v>49</v>
      </c>
      <c r="M89" s="108" t="s">
        <v>1825</v>
      </c>
      <c r="N89" s="136" t="s">
        <v>1826</v>
      </c>
      <c r="O89" s="108" t="s">
        <v>1827</v>
      </c>
      <c r="P89" s="108">
        <v>0</v>
      </c>
      <c r="Q89" s="108">
        <v>93401</v>
      </c>
      <c r="R89" s="108" t="s">
        <v>7427</v>
      </c>
      <c r="S89" s="152">
        <v>37970</v>
      </c>
      <c r="T89" s="132">
        <v>2150</v>
      </c>
      <c r="U89" s="167">
        <v>13255836</v>
      </c>
      <c r="V89" s="167">
        <v>38319348</v>
      </c>
      <c r="W89" s="131">
        <v>44316</v>
      </c>
      <c r="X89" s="132" t="s">
        <v>7743</v>
      </c>
      <c r="Y89" s="132" t="s">
        <v>7744</v>
      </c>
      <c r="Z89" s="132" t="s">
        <v>75</v>
      </c>
    </row>
    <row r="90" spans="1:26" s="8" customFormat="1" ht="18.75" customHeight="1" x14ac:dyDescent="0.2">
      <c r="A90" s="108" t="s">
        <v>1820</v>
      </c>
      <c r="B90" s="136">
        <v>702670004</v>
      </c>
      <c r="C90" s="108" t="s">
        <v>1555</v>
      </c>
      <c r="D90" s="108" t="s">
        <v>1821</v>
      </c>
      <c r="E90" s="108" t="s">
        <v>7432</v>
      </c>
      <c r="F90" s="108" t="s">
        <v>1822</v>
      </c>
      <c r="G90" s="108" t="s">
        <v>7433</v>
      </c>
      <c r="H90" s="108" t="s">
        <v>1823</v>
      </c>
      <c r="I90" s="129" t="s">
        <v>7434</v>
      </c>
      <c r="J90" s="108" t="s">
        <v>7435</v>
      </c>
      <c r="K90" s="108" t="s">
        <v>1824</v>
      </c>
      <c r="L90" s="108" t="s">
        <v>49</v>
      </c>
      <c r="M90" s="108" t="s">
        <v>1825</v>
      </c>
      <c r="N90" s="136" t="s">
        <v>1826</v>
      </c>
      <c r="O90" s="108" t="s">
        <v>1827</v>
      </c>
      <c r="P90" s="108">
        <v>0</v>
      </c>
      <c r="Q90" s="108">
        <v>93401</v>
      </c>
      <c r="R90" s="108" t="s">
        <v>7427</v>
      </c>
      <c r="S90" s="152">
        <v>37970</v>
      </c>
      <c r="T90" s="132">
        <v>2150</v>
      </c>
      <c r="U90" s="167">
        <v>38173051</v>
      </c>
      <c r="V90" s="167">
        <v>66995823</v>
      </c>
      <c r="W90" s="131">
        <v>44316</v>
      </c>
      <c r="X90" s="132" t="s">
        <v>7743</v>
      </c>
      <c r="Y90" s="132" t="s">
        <v>7744</v>
      </c>
      <c r="Z90" s="132" t="s">
        <v>7792</v>
      </c>
    </row>
    <row r="91" spans="1:26" s="8" customFormat="1" ht="18.75" customHeight="1" x14ac:dyDescent="0.2">
      <c r="A91" s="108" t="s">
        <v>1820</v>
      </c>
      <c r="B91" s="136">
        <v>702670004</v>
      </c>
      <c r="C91" s="108" t="s">
        <v>1555</v>
      </c>
      <c r="D91" s="108" t="s">
        <v>1821</v>
      </c>
      <c r="E91" s="108" t="s">
        <v>7432</v>
      </c>
      <c r="F91" s="108" t="s">
        <v>1822</v>
      </c>
      <c r="G91" s="108" t="s">
        <v>7433</v>
      </c>
      <c r="H91" s="108" t="s">
        <v>1823</v>
      </c>
      <c r="I91" s="129" t="s">
        <v>7434</v>
      </c>
      <c r="J91" s="108" t="s">
        <v>7435</v>
      </c>
      <c r="K91" s="108" t="s">
        <v>1824</v>
      </c>
      <c r="L91" s="108" t="s">
        <v>49</v>
      </c>
      <c r="M91" s="108" t="s">
        <v>1825</v>
      </c>
      <c r="N91" s="136" t="s">
        <v>1826</v>
      </c>
      <c r="O91" s="108" t="s">
        <v>1827</v>
      </c>
      <c r="P91" s="108">
        <v>0</v>
      </c>
      <c r="Q91" s="108">
        <v>93401</v>
      </c>
      <c r="R91" s="108" t="s">
        <v>7427</v>
      </c>
      <c r="S91" s="152">
        <v>37970</v>
      </c>
      <c r="T91" s="132">
        <v>2150</v>
      </c>
      <c r="U91" s="167">
        <v>19344573</v>
      </c>
      <c r="V91" s="167">
        <v>72884757</v>
      </c>
      <c r="W91" s="131">
        <v>44316</v>
      </c>
      <c r="X91" s="132" t="s">
        <v>7743</v>
      </c>
      <c r="Y91" s="132" t="s">
        <v>7744</v>
      </c>
      <c r="Z91" s="132" t="s">
        <v>7812</v>
      </c>
    </row>
    <row r="92" spans="1:26" s="8" customFormat="1" ht="18.75" customHeight="1" x14ac:dyDescent="0.2">
      <c r="A92" s="108" t="s">
        <v>1820</v>
      </c>
      <c r="B92" s="136">
        <v>702670004</v>
      </c>
      <c r="C92" s="108" t="s">
        <v>1555</v>
      </c>
      <c r="D92" s="108" t="s">
        <v>1821</v>
      </c>
      <c r="E92" s="108" t="s">
        <v>7432</v>
      </c>
      <c r="F92" s="108" t="s">
        <v>1822</v>
      </c>
      <c r="G92" s="108" t="s">
        <v>7433</v>
      </c>
      <c r="H92" s="108" t="s">
        <v>1823</v>
      </c>
      <c r="I92" s="129" t="s">
        <v>7434</v>
      </c>
      <c r="J92" s="108" t="s">
        <v>7435</v>
      </c>
      <c r="K92" s="108" t="s">
        <v>1824</v>
      </c>
      <c r="L92" s="108" t="s">
        <v>49</v>
      </c>
      <c r="M92" s="108" t="s">
        <v>1825</v>
      </c>
      <c r="N92" s="136" t="s">
        <v>1826</v>
      </c>
      <c r="O92" s="108" t="s">
        <v>1827</v>
      </c>
      <c r="P92" s="108">
        <v>0</v>
      </c>
      <c r="Q92" s="108">
        <v>93401</v>
      </c>
      <c r="R92" s="108" t="s">
        <v>7427</v>
      </c>
      <c r="S92" s="152">
        <v>37970</v>
      </c>
      <c r="T92" s="132">
        <v>2150</v>
      </c>
      <c r="U92" s="167">
        <v>2284731</v>
      </c>
      <c r="V92" s="167">
        <v>15611753</v>
      </c>
      <c r="W92" s="131">
        <v>44316</v>
      </c>
      <c r="X92" s="132" t="s">
        <v>7743</v>
      </c>
      <c r="Y92" s="132" t="s">
        <v>7744</v>
      </c>
      <c r="Z92" s="132" t="s">
        <v>7763</v>
      </c>
    </row>
    <row r="93" spans="1:26" s="8" customFormat="1" ht="18.75" customHeight="1" x14ac:dyDescent="0.2">
      <c r="A93" s="108" t="s">
        <v>1820</v>
      </c>
      <c r="B93" s="136">
        <v>702670004</v>
      </c>
      <c r="C93" s="108" t="s">
        <v>1555</v>
      </c>
      <c r="D93" s="108" t="s">
        <v>1821</v>
      </c>
      <c r="E93" s="108" t="s">
        <v>7432</v>
      </c>
      <c r="F93" s="108" t="s">
        <v>1822</v>
      </c>
      <c r="G93" s="108" t="s">
        <v>7433</v>
      </c>
      <c r="H93" s="108" t="s">
        <v>1823</v>
      </c>
      <c r="I93" s="129" t="s">
        <v>7434</v>
      </c>
      <c r="J93" s="108" t="s">
        <v>7435</v>
      </c>
      <c r="K93" s="108" t="s">
        <v>1824</v>
      </c>
      <c r="L93" s="108" t="s">
        <v>49</v>
      </c>
      <c r="M93" s="108" t="s">
        <v>1825</v>
      </c>
      <c r="N93" s="136" t="s">
        <v>1826</v>
      </c>
      <c r="O93" s="108" t="s">
        <v>1827</v>
      </c>
      <c r="P93" s="108">
        <v>0</v>
      </c>
      <c r="Q93" s="108">
        <v>93401</v>
      </c>
      <c r="R93" s="108" t="s">
        <v>7427</v>
      </c>
      <c r="S93" s="152">
        <v>37970</v>
      </c>
      <c r="T93" s="132">
        <v>2150</v>
      </c>
      <c r="U93" s="167">
        <v>5937628</v>
      </c>
      <c r="V93" s="167">
        <v>19025613</v>
      </c>
      <c r="W93" s="131">
        <v>44316</v>
      </c>
      <c r="X93" s="132" t="s">
        <v>7743</v>
      </c>
      <c r="Y93" s="132" t="s">
        <v>7744</v>
      </c>
      <c r="Z93" s="132" t="s">
        <v>195</v>
      </c>
    </row>
    <row r="94" spans="1:26" s="8" customFormat="1" ht="18.75" customHeight="1" x14ac:dyDescent="0.2">
      <c r="A94" s="108" t="s">
        <v>1820</v>
      </c>
      <c r="B94" s="136">
        <v>702670004</v>
      </c>
      <c r="C94" s="108" t="s">
        <v>1555</v>
      </c>
      <c r="D94" s="108" t="s">
        <v>1821</v>
      </c>
      <c r="E94" s="108" t="s">
        <v>7432</v>
      </c>
      <c r="F94" s="108" t="s">
        <v>1822</v>
      </c>
      <c r="G94" s="108" t="s">
        <v>7433</v>
      </c>
      <c r="H94" s="108" t="s">
        <v>1823</v>
      </c>
      <c r="I94" s="129" t="s">
        <v>7434</v>
      </c>
      <c r="J94" s="108" t="s">
        <v>7435</v>
      </c>
      <c r="K94" s="108" t="s">
        <v>1824</v>
      </c>
      <c r="L94" s="108" t="s">
        <v>49</v>
      </c>
      <c r="M94" s="108" t="s">
        <v>1825</v>
      </c>
      <c r="N94" s="136" t="s">
        <v>1826</v>
      </c>
      <c r="O94" s="108" t="s">
        <v>1827</v>
      </c>
      <c r="P94" s="108">
        <v>0</v>
      </c>
      <c r="Q94" s="108">
        <v>93401</v>
      </c>
      <c r="R94" s="108" t="s">
        <v>7427</v>
      </c>
      <c r="S94" s="152">
        <v>37970</v>
      </c>
      <c r="T94" s="132">
        <v>2150</v>
      </c>
      <c r="U94" s="167">
        <v>6549562</v>
      </c>
      <c r="V94" s="167">
        <v>25816123</v>
      </c>
      <c r="W94" s="131">
        <v>44316</v>
      </c>
      <c r="X94" s="132" t="s">
        <v>7743</v>
      </c>
      <c r="Y94" s="132" t="s">
        <v>7744</v>
      </c>
      <c r="Z94" s="132" t="s">
        <v>7753</v>
      </c>
    </row>
    <row r="95" spans="1:26" s="8" customFormat="1" ht="18.75" customHeight="1" x14ac:dyDescent="0.2">
      <c r="A95" s="108" t="s">
        <v>8765</v>
      </c>
      <c r="B95" s="136">
        <v>711620001</v>
      </c>
      <c r="C95" s="108" t="s">
        <v>78</v>
      </c>
      <c r="D95" s="108" t="s">
        <v>927</v>
      </c>
      <c r="E95" s="108" t="s">
        <v>7076</v>
      </c>
      <c r="F95" s="108" t="s">
        <v>928</v>
      </c>
      <c r="G95" s="108" t="s">
        <v>7077</v>
      </c>
      <c r="H95" s="108" t="s">
        <v>7078</v>
      </c>
      <c r="I95" s="129" t="s">
        <v>6645</v>
      </c>
      <c r="J95" s="108" t="s">
        <v>929</v>
      </c>
      <c r="K95" s="108" t="s">
        <v>930</v>
      </c>
      <c r="L95" s="108" t="s">
        <v>49</v>
      </c>
      <c r="M95" s="108" t="s">
        <v>664</v>
      </c>
      <c r="N95" s="136">
        <v>225589874</v>
      </c>
      <c r="O95" s="108" t="s">
        <v>6548</v>
      </c>
      <c r="P95" s="108">
        <v>0</v>
      </c>
      <c r="Q95" s="108">
        <v>93401</v>
      </c>
      <c r="R95" s="108" t="s">
        <v>7126</v>
      </c>
      <c r="S95" s="152">
        <v>37970</v>
      </c>
      <c r="T95" s="132">
        <v>2260</v>
      </c>
      <c r="U95" s="167">
        <v>7413200</v>
      </c>
      <c r="V95" s="167">
        <v>29652800</v>
      </c>
      <c r="W95" s="131">
        <v>44316</v>
      </c>
      <c r="X95" s="132" t="s">
        <v>7743</v>
      </c>
      <c r="Y95" s="132" t="s">
        <v>7744</v>
      </c>
      <c r="Z95" s="132" t="s">
        <v>7806</v>
      </c>
    </row>
    <row r="96" spans="1:26" s="8" customFormat="1" ht="18.75" customHeight="1" x14ac:dyDescent="0.2">
      <c r="A96" s="108" t="s">
        <v>8765</v>
      </c>
      <c r="B96" s="136">
        <v>711620001</v>
      </c>
      <c r="C96" s="108" t="s">
        <v>78</v>
      </c>
      <c r="D96" s="108" t="s">
        <v>927</v>
      </c>
      <c r="E96" s="108" t="s">
        <v>7076</v>
      </c>
      <c r="F96" s="108" t="s">
        <v>928</v>
      </c>
      <c r="G96" s="108" t="s">
        <v>7077</v>
      </c>
      <c r="H96" s="108" t="s">
        <v>7078</v>
      </c>
      <c r="I96" s="129" t="s">
        <v>6645</v>
      </c>
      <c r="J96" s="108" t="s">
        <v>929</v>
      </c>
      <c r="K96" s="108" t="s">
        <v>930</v>
      </c>
      <c r="L96" s="108" t="s">
        <v>49</v>
      </c>
      <c r="M96" s="108" t="s">
        <v>664</v>
      </c>
      <c r="N96" s="136">
        <v>225589874</v>
      </c>
      <c r="O96" s="108" t="s">
        <v>6548</v>
      </c>
      <c r="P96" s="108">
        <v>0</v>
      </c>
      <c r="Q96" s="108">
        <v>93401</v>
      </c>
      <c r="R96" s="108" t="s">
        <v>7126</v>
      </c>
      <c r="S96" s="152">
        <v>37970</v>
      </c>
      <c r="T96" s="132">
        <v>2260</v>
      </c>
      <c r="U96" s="167">
        <v>16873650</v>
      </c>
      <c r="V96" s="167">
        <v>173104716</v>
      </c>
      <c r="W96" s="131">
        <v>44316</v>
      </c>
      <c r="X96" s="132" t="s">
        <v>7743</v>
      </c>
      <c r="Y96" s="132" t="s">
        <v>7744</v>
      </c>
      <c r="Z96" s="132" t="s">
        <v>7813</v>
      </c>
    </row>
    <row r="97" spans="1:26" s="8" customFormat="1" ht="18.75" customHeight="1" x14ac:dyDescent="0.2">
      <c r="A97" s="108" t="s">
        <v>8765</v>
      </c>
      <c r="B97" s="136">
        <v>711620001</v>
      </c>
      <c r="C97" s="108" t="s">
        <v>78</v>
      </c>
      <c r="D97" s="108" t="s">
        <v>927</v>
      </c>
      <c r="E97" s="108" t="s">
        <v>7076</v>
      </c>
      <c r="F97" s="108" t="s">
        <v>928</v>
      </c>
      <c r="G97" s="108" t="s">
        <v>7077</v>
      </c>
      <c r="H97" s="108" t="s">
        <v>7078</v>
      </c>
      <c r="I97" s="129" t="s">
        <v>6645</v>
      </c>
      <c r="J97" s="108" t="s">
        <v>929</v>
      </c>
      <c r="K97" s="108" t="s">
        <v>930</v>
      </c>
      <c r="L97" s="108" t="s">
        <v>49</v>
      </c>
      <c r="M97" s="108" t="s">
        <v>664</v>
      </c>
      <c r="N97" s="136">
        <v>225589874</v>
      </c>
      <c r="O97" s="108" t="s">
        <v>6548</v>
      </c>
      <c r="P97" s="108">
        <v>0</v>
      </c>
      <c r="Q97" s="108">
        <v>93401</v>
      </c>
      <c r="R97" s="108" t="s">
        <v>7126</v>
      </c>
      <c r="S97" s="152">
        <v>37970</v>
      </c>
      <c r="T97" s="132">
        <v>2260</v>
      </c>
      <c r="U97" s="167">
        <v>9940584</v>
      </c>
      <c r="V97" s="167">
        <v>39121008</v>
      </c>
      <c r="W97" s="131">
        <v>44316</v>
      </c>
      <c r="X97" s="132" t="s">
        <v>7743</v>
      </c>
      <c r="Y97" s="132" t="s">
        <v>7744</v>
      </c>
      <c r="Z97" s="132" t="s">
        <v>7814</v>
      </c>
    </row>
    <row r="98" spans="1:26" s="8" customFormat="1" ht="18.75" customHeight="1" x14ac:dyDescent="0.2">
      <c r="A98" s="108" t="s">
        <v>8765</v>
      </c>
      <c r="B98" s="136">
        <v>711620001</v>
      </c>
      <c r="C98" s="108" t="s">
        <v>78</v>
      </c>
      <c r="D98" s="108" t="s">
        <v>927</v>
      </c>
      <c r="E98" s="108" t="s">
        <v>7076</v>
      </c>
      <c r="F98" s="108" t="s">
        <v>928</v>
      </c>
      <c r="G98" s="108" t="s">
        <v>7077</v>
      </c>
      <c r="H98" s="108" t="s">
        <v>7078</v>
      </c>
      <c r="I98" s="129" t="s">
        <v>6645</v>
      </c>
      <c r="J98" s="108" t="s">
        <v>929</v>
      </c>
      <c r="K98" s="108" t="s">
        <v>930</v>
      </c>
      <c r="L98" s="108" t="s">
        <v>49</v>
      </c>
      <c r="M98" s="108" t="s">
        <v>664</v>
      </c>
      <c r="N98" s="136">
        <v>225589874</v>
      </c>
      <c r="O98" s="108" t="s">
        <v>6548</v>
      </c>
      <c r="P98" s="108">
        <v>0</v>
      </c>
      <c r="Q98" s="108">
        <v>93401</v>
      </c>
      <c r="R98" s="108" t="s">
        <v>7126</v>
      </c>
      <c r="S98" s="152">
        <v>37970</v>
      </c>
      <c r="T98" s="132">
        <v>2260</v>
      </c>
      <c r="U98" s="167">
        <v>8016600</v>
      </c>
      <c r="V98" s="167">
        <v>32066400</v>
      </c>
      <c r="W98" s="131">
        <v>44316</v>
      </c>
      <c r="X98" s="132" t="s">
        <v>7743</v>
      </c>
      <c r="Y98" s="132" t="s">
        <v>7744</v>
      </c>
      <c r="Z98" s="132" t="s">
        <v>7815</v>
      </c>
    </row>
    <row r="99" spans="1:26" s="8" customFormat="1" ht="18.75" customHeight="1" x14ac:dyDescent="0.2">
      <c r="A99" s="108" t="s">
        <v>8765</v>
      </c>
      <c r="B99" s="136">
        <v>711620001</v>
      </c>
      <c r="C99" s="108" t="s">
        <v>78</v>
      </c>
      <c r="D99" s="108" t="s">
        <v>927</v>
      </c>
      <c r="E99" s="108" t="s">
        <v>7076</v>
      </c>
      <c r="F99" s="108" t="s">
        <v>928</v>
      </c>
      <c r="G99" s="108" t="s">
        <v>7077</v>
      </c>
      <c r="H99" s="108" t="s">
        <v>7078</v>
      </c>
      <c r="I99" s="129" t="s">
        <v>6645</v>
      </c>
      <c r="J99" s="108" t="s">
        <v>929</v>
      </c>
      <c r="K99" s="108" t="s">
        <v>930</v>
      </c>
      <c r="L99" s="108" t="s">
        <v>49</v>
      </c>
      <c r="M99" s="108" t="s">
        <v>664</v>
      </c>
      <c r="N99" s="136">
        <v>225589874</v>
      </c>
      <c r="O99" s="108" t="s">
        <v>6548</v>
      </c>
      <c r="P99" s="108">
        <v>0</v>
      </c>
      <c r="Q99" s="108">
        <v>93401</v>
      </c>
      <c r="R99" s="108" t="s">
        <v>7126</v>
      </c>
      <c r="S99" s="152">
        <v>37970</v>
      </c>
      <c r="T99" s="132">
        <v>2260</v>
      </c>
      <c r="U99" s="167">
        <v>21498280</v>
      </c>
      <c r="V99" s="167">
        <v>81545200</v>
      </c>
      <c r="W99" s="131">
        <v>44316</v>
      </c>
      <c r="X99" s="132" t="s">
        <v>7743</v>
      </c>
      <c r="Y99" s="132" t="s">
        <v>7744</v>
      </c>
      <c r="Z99" s="132" t="s">
        <v>7801</v>
      </c>
    </row>
    <row r="100" spans="1:26" s="8" customFormat="1" ht="18.75" customHeight="1" x14ac:dyDescent="0.2">
      <c r="A100" s="108" t="s">
        <v>980</v>
      </c>
      <c r="B100" s="136">
        <v>713523003</v>
      </c>
      <c r="C100" s="108" t="s">
        <v>78</v>
      </c>
      <c r="D100" s="108" t="s">
        <v>981</v>
      </c>
      <c r="E100" s="108" t="s">
        <v>6966</v>
      </c>
      <c r="F100" s="108" t="s">
        <v>982</v>
      </c>
      <c r="G100" s="108" t="s">
        <v>6967</v>
      </c>
      <c r="H100" s="108" t="s">
        <v>896</v>
      </c>
      <c r="I100" s="129" t="s">
        <v>6968</v>
      </c>
      <c r="J100" s="108" t="s">
        <v>983</v>
      </c>
      <c r="K100" s="108" t="s">
        <v>6970</v>
      </c>
      <c r="L100" s="108" t="s">
        <v>6115</v>
      </c>
      <c r="M100" s="108" t="s">
        <v>984</v>
      </c>
      <c r="N100" s="136" t="s">
        <v>985</v>
      </c>
      <c r="O100" s="108" t="s">
        <v>6969</v>
      </c>
      <c r="P100" s="108" t="s">
        <v>6971</v>
      </c>
      <c r="Q100" s="108" t="s">
        <v>414</v>
      </c>
      <c r="R100" s="108" t="s">
        <v>7048</v>
      </c>
      <c r="S100" s="152">
        <v>37970</v>
      </c>
      <c r="T100" s="132">
        <v>2330</v>
      </c>
      <c r="U100" s="167">
        <v>5483354</v>
      </c>
      <c r="V100" s="167">
        <v>22044944</v>
      </c>
      <c r="W100" s="131">
        <v>44316</v>
      </c>
      <c r="X100" s="132" t="s">
        <v>7743</v>
      </c>
      <c r="Y100" s="132" t="s">
        <v>7744</v>
      </c>
      <c r="Z100" s="132" t="s">
        <v>7816</v>
      </c>
    </row>
    <row r="101" spans="1:26" s="8" customFormat="1" ht="18.75" customHeight="1" x14ac:dyDescent="0.2">
      <c r="A101" s="108" t="s">
        <v>980</v>
      </c>
      <c r="B101" s="136">
        <v>713523003</v>
      </c>
      <c r="C101" s="108" t="s">
        <v>78</v>
      </c>
      <c r="D101" s="108" t="s">
        <v>981</v>
      </c>
      <c r="E101" s="108" t="s">
        <v>6966</v>
      </c>
      <c r="F101" s="108" t="s">
        <v>982</v>
      </c>
      <c r="G101" s="108" t="s">
        <v>6967</v>
      </c>
      <c r="H101" s="108" t="s">
        <v>896</v>
      </c>
      <c r="I101" s="129" t="s">
        <v>6968</v>
      </c>
      <c r="J101" s="108" t="s">
        <v>983</v>
      </c>
      <c r="K101" s="108" t="s">
        <v>6970</v>
      </c>
      <c r="L101" s="108" t="s">
        <v>6115</v>
      </c>
      <c r="M101" s="108" t="s">
        <v>984</v>
      </c>
      <c r="N101" s="136" t="s">
        <v>985</v>
      </c>
      <c r="O101" s="108" t="s">
        <v>6969</v>
      </c>
      <c r="P101" s="108" t="s">
        <v>6971</v>
      </c>
      <c r="Q101" s="108" t="s">
        <v>414</v>
      </c>
      <c r="R101" s="108" t="s">
        <v>7048</v>
      </c>
      <c r="S101" s="152">
        <v>37970</v>
      </c>
      <c r="T101" s="132">
        <v>2330</v>
      </c>
      <c r="U101" s="167">
        <v>8401914</v>
      </c>
      <c r="V101" s="167">
        <v>34668950</v>
      </c>
      <c r="W101" s="131">
        <v>44316</v>
      </c>
      <c r="X101" s="132" t="s">
        <v>7743</v>
      </c>
      <c r="Y101" s="132" t="s">
        <v>7744</v>
      </c>
      <c r="Z101" s="132" t="s">
        <v>7817</v>
      </c>
    </row>
    <row r="102" spans="1:26" s="8" customFormat="1" ht="18.75" customHeight="1" x14ac:dyDescent="0.2">
      <c r="A102" s="108" t="s">
        <v>980</v>
      </c>
      <c r="B102" s="136">
        <v>713523003</v>
      </c>
      <c r="C102" s="108" t="s">
        <v>78</v>
      </c>
      <c r="D102" s="108" t="s">
        <v>981</v>
      </c>
      <c r="E102" s="108" t="s">
        <v>6966</v>
      </c>
      <c r="F102" s="108" t="s">
        <v>982</v>
      </c>
      <c r="G102" s="108" t="s">
        <v>6967</v>
      </c>
      <c r="H102" s="108" t="s">
        <v>896</v>
      </c>
      <c r="I102" s="129" t="s">
        <v>6968</v>
      </c>
      <c r="J102" s="108" t="s">
        <v>983</v>
      </c>
      <c r="K102" s="108" t="s">
        <v>6970</v>
      </c>
      <c r="L102" s="108" t="s">
        <v>6115</v>
      </c>
      <c r="M102" s="108" t="s">
        <v>984</v>
      </c>
      <c r="N102" s="136" t="s">
        <v>985</v>
      </c>
      <c r="O102" s="108" t="s">
        <v>6969</v>
      </c>
      <c r="P102" s="108" t="s">
        <v>6971</v>
      </c>
      <c r="Q102" s="108" t="s">
        <v>414</v>
      </c>
      <c r="R102" s="108" t="s">
        <v>7048</v>
      </c>
      <c r="S102" s="152">
        <v>37970</v>
      </c>
      <c r="T102" s="132">
        <v>2330</v>
      </c>
      <c r="U102" s="167">
        <v>17860603</v>
      </c>
      <c r="V102" s="167">
        <v>71566620</v>
      </c>
      <c r="W102" s="131">
        <v>44316</v>
      </c>
      <c r="X102" s="132" t="s">
        <v>7743</v>
      </c>
      <c r="Y102" s="132" t="s">
        <v>7744</v>
      </c>
      <c r="Z102" s="132" t="s">
        <v>7818</v>
      </c>
    </row>
    <row r="103" spans="1:26" s="8" customFormat="1" ht="18.75" customHeight="1" x14ac:dyDescent="0.2">
      <c r="A103" s="108" t="s">
        <v>980</v>
      </c>
      <c r="B103" s="136">
        <v>713523003</v>
      </c>
      <c r="C103" s="108" t="s">
        <v>78</v>
      </c>
      <c r="D103" s="108" t="s">
        <v>981</v>
      </c>
      <c r="E103" s="108" t="s">
        <v>6966</v>
      </c>
      <c r="F103" s="108" t="s">
        <v>982</v>
      </c>
      <c r="G103" s="108" t="s">
        <v>6967</v>
      </c>
      <c r="H103" s="108" t="s">
        <v>896</v>
      </c>
      <c r="I103" s="129" t="s">
        <v>6968</v>
      </c>
      <c r="J103" s="108" t="s">
        <v>983</v>
      </c>
      <c r="K103" s="108" t="s">
        <v>6970</v>
      </c>
      <c r="L103" s="108" t="s">
        <v>6115</v>
      </c>
      <c r="M103" s="108" t="s">
        <v>984</v>
      </c>
      <c r="N103" s="136" t="s">
        <v>985</v>
      </c>
      <c r="O103" s="108" t="s">
        <v>6969</v>
      </c>
      <c r="P103" s="108" t="s">
        <v>6971</v>
      </c>
      <c r="Q103" s="108" t="s">
        <v>414</v>
      </c>
      <c r="R103" s="108" t="s">
        <v>7048</v>
      </c>
      <c r="S103" s="152">
        <v>37970</v>
      </c>
      <c r="T103" s="132">
        <v>2330</v>
      </c>
      <c r="U103" s="167">
        <v>9138924</v>
      </c>
      <c r="V103" s="167">
        <v>36555696</v>
      </c>
      <c r="W103" s="131">
        <v>44316</v>
      </c>
      <c r="X103" s="132" t="s">
        <v>7743</v>
      </c>
      <c r="Y103" s="132" t="s">
        <v>7744</v>
      </c>
      <c r="Z103" s="132" t="s">
        <v>7756</v>
      </c>
    </row>
    <row r="104" spans="1:26" s="8" customFormat="1" ht="18.75" customHeight="1" x14ac:dyDescent="0.2">
      <c r="A104" s="108" t="s">
        <v>980</v>
      </c>
      <c r="B104" s="136">
        <v>713523003</v>
      </c>
      <c r="C104" s="108" t="s">
        <v>78</v>
      </c>
      <c r="D104" s="108" t="s">
        <v>981</v>
      </c>
      <c r="E104" s="108" t="s">
        <v>6966</v>
      </c>
      <c r="F104" s="108" t="s">
        <v>982</v>
      </c>
      <c r="G104" s="108" t="s">
        <v>6967</v>
      </c>
      <c r="H104" s="108" t="s">
        <v>896</v>
      </c>
      <c r="I104" s="129" t="s">
        <v>6968</v>
      </c>
      <c r="J104" s="108" t="s">
        <v>983</v>
      </c>
      <c r="K104" s="108" t="s">
        <v>6970</v>
      </c>
      <c r="L104" s="108" t="s">
        <v>6115</v>
      </c>
      <c r="M104" s="108" t="s">
        <v>984</v>
      </c>
      <c r="N104" s="136" t="s">
        <v>985</v>
      </c>
      <c r="O104" s="108" t="s">
        <v>6969</v>
      </c>
      <c r="P104" s="108" t="s">
        <v>6971</v>
      </c>
      <c r="Q104" s="108" t="s">
        <v>414</v>
      </c>
      <c r="R104" s="108" t="s">
        <v>7048</v>
      </c>
      <c r="S104" s="152">
        <v>37970</v>
      </c>
      <c r="T104" s="132">
        <v>2330</v>
      </c>
      <c r="U104" s="167">
        <v>8401914</v>
      </c>
      <c r="V104" s="167">
        <v>35464920</v>
      </c>
      <c r="W104" s="131">
        <v>44316</v>
      </c>
      <c r="X104" s="132" t="s">
        <v>7743</v>
      </c>
      <c r="Y104" s="132" t="s">
        <v>7744</v>
      </c>
      <c r="Z104" s="132" t="s">
        <v>7819</v>
      </c>
    </row>
    <row r="105" spans="1:26" s="8" customFormat="1" ht="18.75" customHeight="1" x14ac:dyDescent="0.2">
      <c r="A105" s="108" t="s">
        <v>980</v>
      </c>
      <c r="B105" s="136">
        <v>713523003</v>
      </c>
      <c r="C105" s="108" t="s">
        <v>78</v>
      </c>
      <c r="D105" s="108" t="s">
        <v>981</v>
      </c>
      <c r="E105" s="108" t="s">
        <v>6966</v>
      </c>
      <c r="F105" s="108" t="s">
        <v>982</v>
      </c>
      <c r="G105" s="108" t="s">
        <v>6967</v>
      </c>
      <c r="H105" s="108" t="s">
        <v>896</v>
      </c>
      <c r="I105" s="129" t="s">
        <v>6968</v>
      </c>
      <c r="J105" s="108" t="s">
        <v>983</v>
      </c>
      <c r="K105" s="108" t="s">
        <v>6970</v>
      </c>
      <c r="L105" s="108" t="s">
        <v>6115</v>
      </c>
      <c r="M105" s="108" t="s">
        <v>984</v>
      </c>
      <c r="N105" s="136" t="s">
        <v>985</v>
      </c>
      <c r="O105" s="108" t="s">
        <v>6969</v>
      </c>
      <c r="P105" s="108" t="s">
        <v>6971</v>
      </c>
      <c r="Q105" s="108" t="s">
        <v>414</v>
      </c>
      <c r="R105" s="108" t="s">
        <v>7048</v>
      </c>
      <c r="S105" s="152">
        <v>37970</v>
      </c>
      <c r="T105" s="132">
        <v>2330</v>
      </c>
      <c r="U105" s="167">
        <v>17819264</v>
      </c>
      <c r="V105" s="167">
        <v>38575672</v>
      </c>
      <c r="W105" s="131">
        <v>44316</v>
      </c>
      <c r="X105" s="132" t="s">
        <v>7743</v>
      </c>
      <c r="Y105" s="132" t="s">
        <v>7744</v>
      </c>
      <c r="Z105" s="132" t="s">
        <v>7780</v>
      </c>
    </row>
    <row r="106" spans="1:26" s="8" customFormat="1" ht="18.75" customHeight="1" x14ac:dyDescent="0.2">
      <c r="A106" s="108" t="s">
        <v>980</v>
      </c>
      <c r="B106" s="136">
        <v>713523003</v>
      </c>
      <c r="C106" s="108" t="s">
        <v>78</v>
      </c>
      <c r="D106" s="108" t="s">
        <v>981</v>
      </c>
      <c r="E106" s="108" t="s">
        <v>6966</v>
      </c>
      <c r="F106" s="108" t="s">
        <v>982</v>
      </c>
      <c r="G106" s="108" t="s">
        <v>6967</v>
      </c>
      <c r="H106" s="108" t="s">
        <v>896</v>
      </c>
      <c r="I106" s="129" t="s">
        <v>6968</v>
      </c>
      <c r="J106" s="108" t="s">
        <v>983</v>
      </c>
      <c r="K106" s="108" t="s">
        <v>6970</v>
      </c>
      <c r="L106" s="108" t="s">
        <v>6115</v>
      </c>
      <c r="M106" s="108" t="s">
        <v>984</v>
      </c>
      <c r="N106" s="136" t="s">
        <v>985</v>
      </c>
      <c r="O106" s="108" t="s">
        <v>6969</v>
      </c>
      <c r="P106" s="108" t="s">
        <v>6971</v>
      </c>
      <c r="Q106" s="108" t="s">
        <v>414</v>
      </c>
      <c r="R106" s="108" t="s">
        <v>7048</v>
      </c>
      <c r="S106" s="152">
        <v>37970</v>
      </c>
      <c r="T106" s="132">
        <v>2330</v>
      </c>
      <c r="U106" s="167">
        <v>69479408</v>
      </c>
      <c r="V106" s="167">
        <v>232192925</v>
      </c>
      <c r="W106" s="131">
        <v>44316</v>
      </c>
      <c r="X106" s="132" t="s">
        <v>7743</v>
      </c>
      <c r="Y106" s="132" t="s">
        <v>7744</v>
      </c>
      <c r="Z106" s="132" t="s">
        <v>7781</v>
      </c>
    </row>
    <row r="107" spans="1:26" s="8" customFormat="1" ht="18.75" customHeight="1" x14ac:dyDescent="0.2">
      <c r="A107" s="108" t="s">
        <v>980</v>
      </c>
      <c r="B107" s="136">
        <v>713523003</v>
      </c>
      <c r="C107" s="108" t="s">
        <v>78</v>
      </c>
      <c r="D107" s="108" t="s">
        <v>981</v>
      </c>
      <c r="E107" s="108" t="s">
        <v>6966</v>
      </c>
      <c r="F107" s="108" t="s">
        <v>982</v>
      </c>
      <c r="G107" s="108" t="s">
        <v>6967</v>
      </c>
      <c r="H107" s="108" t="s">
        <v>896</v>
      </c>
      <c r="I107" s="129" t="s">
        <v>6968</v>
      </c>
      <c r="J107" s="108" t="s">
        <v>983</v>
      </c>
      <c r="K107" s="108" t="s">
        <v>6970</v>
      </c>
      <c r="L107" s="108" t="s">
        <v>6115</v>
      </c>
      <c r="M107" s="108" t="s">
        <v>984</v>
      </c>
      <c r="N107" s="136" t="s">
        <v>985</v>
      </c>
      <c r="O107" s="108" t="s">
        <v>6969</v>
      </c>
      <c r="P107" s="108" t="s">
        <v>6971</v>
      </c>
      <c r="Q107" s="108" t="s">
        <v>414</v>
      </c>
      <c r="R107" s="108" t="s">
        <v>7048</v>
      </c>
      <c r="S107" s="152">
        <v>37970</v>
      </c>
      <c r="T107" s="132">
        <v>2330</v>
      </c>
      <c r="U107" s="167">
        <v>29936363</v>
      </c>
      <c r="V107" s="167">
        <v>108762434</v>
      </c>
      <c r="W107" s="131">
        <v>44316</v>
      </c>
      <c r="X107" s="132" t="s">
        <v>7743</v>
      </c>
      <c r="Y107" s="132" t="s">
        <v>7744</v>
      </c>
      <c r="Z107" s="132" t="s">
        <v>7820</v>
      </c>
    </row>
    <row r="108" spans="1:26" s="8" customFormat="1" ht="18.75" customHeight="1" x14ac:dyDescent="0.2">
      <c r="A108" s="108" t="s">
        <v>980</v>
      </c>
      <c r="B108" s="136">
        <v>713523003</v>
      </c>
      <c r="C108" s="108" t="s">
        <v>78</v>
      </c>
      <c r="D108" s="108" t="s">
        <v>981</v>
      </c>
      <c r="E108" s="108" t="s">
        <v>6966</v>
      </c>
      <c r="F108" s="108" t="s">
        <v>982</v>
      </c>
      <c r="G108" s="108" t="s">
        <v>6967</v>
      </c>
      <c r="H108" s="108" t="s">
        <v>896</v>
      </c>
      <c r="I108" s="129" t="s">
        <v>6968</v>
      </c>
      <c r="J108" s="108" t="s">
        <v>983</v>
      </c>
      <c r="K108" s="108" t="s">
        <v>6970</v>
      </c>
      <c r="L108" s="108" t="s">
        <v>6115</v>
      </c>
      <c r="M108" s="108" t="s">
        <v>984</v>
      </c>
      <c r="N108" s="136" t="s">
        <v>985</v>
      </c>
      <c r="O108" s="108" t="s">
        <v>6969</v>
      </c>
      <c r="P108" s="108" t="s">
        <v>6971</v>
      </c>
      <c r="Q108" s="108" t="s">
        <v>414</v>
      </c>
      <c r="R108" s="108" t="s">
        <v>7048</v>
      </c>
      <c r="S108" s="152">
        <v>37970</v>
      </c>
      <c r="T108" s="132">
        <v>2330</v>
      </c>
      <c r="U108" s="167">
        <v>28532430</v>
      </c>
      <c r="V108" s="167">
        <v>72487705</v>
      </c>
      <c r="W108" s="131">
        <v>44316</v>
      </c>
      <c r="X108" s="132" t="s">
        <v>7743</v>
      </c>
      <c r="Y108" s="132" t="s">
        <v>7744</v>
      </c>
      <c r="Z108" s="132" t="s">
        <v>7770</v>
      </c>
    </row>
    <row r="109" spans="1:26" s="8" customFormat="1" ht="18.75" customHeight="1" x14ac:dyDescent="0.2">
      <c r="A109" s="108" t="s">
        <v>980</v>
      </c>
      <c r="B109" s="136">
        <v>713523003</v>
      </c>
      <c r="C109" s="108" t="s">
        <v>78</v>
      </c>
      <c r="D109" s="108" t="s">
        <v>981</v>
      </c>
      <c r="E109" s="108" t="s">
        <v>6966</v>
      </c>
      <c r="F109" s="108" t="s">
        <v>982</v>
      </c>
      <c r="G109" s="108" t="s">
        <v>6967</v>
      </c>
      <c r="H109" s="108" t="s">
        <v>896</v>
      </c>
      <c r="I109" s="129" t="s">
        <v>6968</v>
      </c>
      <c r="J109" s="108" t="s">
        <v>983</v>
      </c>
      <c r="K109" s="108" t="s">
        <v>6970</v>
      </c>
      <c r="L109" s="108" t="s">
        <v>6115</v>
      </c>
      <c r="M109" s="108" t="s">
        <v>984</v>
      </c>
      <c r="N109" s="136" t="s">
        <v>985</v>
      </c>
      <c r="O109" s="108" t="s">
        <v>6969</v>
      </c>
      <c r="P109" s="108" t="s">
        <v>6971</v>
      </c>
      <c r="Q109" s="108" t="s">
        <v>414</v>
      </c>
      <c r="R109" s="108" t="s">
        <v>7048</v>
      </c>
      <c r="S109" s="152">
        <v>37970</v>
      </c>
      <c r="T109" s="132">
        <v>2330</v>
      </c>
      <c r="U109" s="167">
        <v>22316662</v>
      </c>
      <c r="V109" s="167">
        <v>72225012</v>
      </c>
      <c r="W109" s="131">
        <v>44316</v>
      </c>
      <c r="X109" s="132" t="s">
        <v>7743</v>
      </c>
      <c r="Y109" s="132" t="s">
        <v>7744</v>
      </c>
      <c r="Z109" s="132" t="s">
        <v>7821</v>
      </c>
    </row>
    <row r="110" spans="1:26" s="8" customFormat="1" ht="18.75" customHeight="1" x14ac:dyDescent="0.2">
      <c r="A110" s="108" t="s">
        <v>1106</v>
      </c>
      <c r="B110" s="136">
        <v>700028100</v>
      </c>
      <c r="C110" s="108" t="s">
        <v>52</v>
      </c>
      <c r="D110" s="108" t="s">
        <v>1107</v>
      </c>
      <c r="E110" s="108" t="s">
        <v>7472</v>
      </c>
      <c r="F110" s="108" t="s">
        <v>1108</v>
      </c>
      <c r="G110" s="108" t="s">
        <v>7473</v>
      </c>
      <c r="H110" s="108" t="s">
        <v>1109</v>
      </c>
      <c r="I110" s="129" t="s">
        <v>7474</v>
      </c>
      <c r="J110" s="108" t="s">
        <v>8774</v>
      </c>
      <c r="K110" s="108" t="s">
        <v>1110</v>
      </c>
      <c r="L110" s="108" t="s">
        <v>49</v>
      </c>
      <c r="M110" s="108" t="s">
        <v>723</v>
      </c>
      <c r="N110" s="136" t="s">
        <v>6649</v>
      </c>
      <c r="O110" s="108" t="s">
        <v>1111</v>
      </c>
      <c r="P110" s="108">
        <v>0</v>
      </c>
      <c r="Q110" s="108">
        <v>93401</v>
      </c>
      <c r="R110" s="108" t="s">
        <v>7556</v>
      </c>
      <c r="S110" s="152">
        <v>37970</v>
      </c>
      <c r="T110" s="132">
        <v>2450</v>
      </c>
      <c r="U110" s="167">
        <v>12904107</v>
      </c>
      <c r="V110" s="167">
        <v>24583993</v>
      </c>
      <c r="W110" s="131">
        <v>44316</v>
      </c>
      <c r="X110" s="132" t="s">
        <v>7743</v>
      </c>
      <c r="Y110" s="132" t="s">
        <v>7744</v>
      </c>
      <c r="Z110" s="132" t="s">
        <v>7777</v>
      </c>
    </row>
    <row r="111" spans="1:26" s="8" customFormat="1" ht="18.75" customHeight="1" x14ac:dyDescent="0.2">
      <c r="A111" s="108" t="s">
        <v>1106</v>
      </c>
      <c r="B111" s="136">
        <v>700028100</v>
      </c>
      <c r="C111" s="108" t="s">
        <v>52</v>
      </c>
      <c r="D111" s="108" t="s">
        <v>1107</v>
      </c>
      <c r="E111" s="108" t="s">
        <v>7472</v>
      </c>
      <c r="F111" s="108" t="s">
        <v>1108</v>
      </c>
      <c r="G111" s="108" t="s">
        <v>7473</v>
      </c>
      <c r="H111" s="108" t="s">
        <v>1109</v>
      </c>
      <c r="I111" s="129" t="s">
        <v>7474</v>
      </c>
      <c r="J111" s="108" t="s">
        <v>8774</v>
      </c>
      <c r="K111" s="108" t="s">
        <v>1110</v>
      </c>
      <c r="L111" s="108" t="s">
        <v>49</v>
      </c>
      <c r="M111" s="108" t="s">
        <v>723</v>
      </c>
      <c r="N111" s="136" t="s">
        <v>6649</v>
      </c>
      <c r="O111" s="108" t="s">
        <v>1111</v>
      </c>
      <c r="P111" s="108">
        <v>0</v>
      </c>
      <c r="Q111" s="108">
        <v>93401</v>
      </c>
      <c r="R111" s="108" t="s">
        <v>7556</v>
      </c>
      <c r="S111" s="152">
        <v>37970</v>
      </c>
      <c r="T111" s="132">
        <v>2450</v>
      </c>
      <c r="U111" s="167">
        <v>31750815</v>
      </c>
      <c r="V111" s="167">
        <v>131577450</v>
      </c>
      <c r="W111" s="131">
        <v>44316</v>
      </c>
      <c r="X111" s="132" t="s">
        <v>7743</v>
      </c>
      <c r="Y111" s="132" t="s">
        <v>7744</v>
      </c>
      <c r="Z111" s="132" t="s">
        <v>7822</v>
      </c>
    </row>
    <row r="112" spans="1:26" s="8" customFormat="1" ht="18.75" customHeight="1" x14ac:dyDescent="0.2">
      <c r="A112" s="108" t="s">
        <v>1146</v>
      </c>
      <c r="B112" s="136">
        <v>708781002</v>
      </c>
      <c r="C112" s="108" t="s">
        <v>78</v>
      </c>
      <c r="D112" s="108" t="s">
        <v>1147</v>
      </c>
      <c r="E112" s="108" t="s">
        <v>7450</v>
      </c>
      <c r="F112" s="108" t="s">
        <v>1148</v>
      </c>
      <c r="G112" s="108" t="s">
        <v>7470</v>
      </c>
      <c r="H112" s="108" t="s">
        <v>1075</v>
      </c>
      <c r="I112" s="129" t="s">
        <v>7471</v>
      </c>
      <c r="J112" s="108" t="s">
        <v>6416</v>
      </c>
      <c r="K112" s="108" t="s">
        <v>1150</v>
      </c>
      <c r="L112" s="108" t="s">
        <v>49</v>
      </c>
      <c r="M112" s="108" t="s">
        <v>1152</v>
      </c>
      <c r="N112" s="136" t="s">
        <v>1151</v>
      </c>
      <c r="O112" s="108" t="s">
        <v>1149</v>
      </c>
      <c r="P112" s="108">
        <v>0</v>
      </c>
      <c r="Q112" s="108">
        <v>93101</v>
      </c>
      <c r="R112" s="108" t="s">
        <v>7449</v>
      </c>
      <c r="S112" s="152">
        <v>37970</v>
      </c>
      <c r="T112" s="132">
        <v>2550</v>
      </c>
      <c r="U112" s="167">
        <v>45282950</v>
      </c>
      <c r="V112" s="167">
        <v>93669123</v>
      </c>
      <c r="W112" s="131">
        <v>44316</v>
      </c>
      <c r="X112" s="132" t="s">
        <v>7743</v>
      </c>
      <c r="Y112" s="132" t="s">
        <v>7744</v>
      </c>
      <c r="Z112" s="132" t="s">
        <v>7823</v>
      </c>
    </row>
    <row r="113" spans="1:26" s="8" customFormat="1" ht="18.75" customHeight="1" x14ac:dyDescent="0.2">
      <c r="A113" s="108" t="s">
        <v>1146</v>
      </c>
      <c r="B113" s="136">
        <v>708781002</v>
      </c>
      <c r="C113" s="108" t="s">
        <v>78</v>
      </c>
      <c r="D113" s="108" t="s">
        <v>1147</v>
      </c>
      <c r="E113" s="108" t="s">
        <v>7450</v>
      </c>
      <c r="F113" s="108" t="s">
        <v>1148</v>
      </c>
      <c r="G113" s="108" t="s">
        <v>7470</v>
      </c>
      <c r="H113" s="108" t="s">
        <v>1075</v>
      </c>
      <c r="I113" s="129" t="s">
        <v>7471</v>
      </c>
      <c r="J113" s="108" t="s">
        <v>6416</v>
      </c>
      <c r="K113" s="108" t="s">
        <v>1150</v>
      </c>
      <c r="L113" s="108" t="s">
        <v>49</v>
      </c>
      <c r="M113" s="108" t="s">
        <v>1152</v>
      </c>
      <c r="N113" s="136" t="s">
        <v>1151</v>
      </c>
      <c r="O113" s="108" t="s">
        <v>1149</v>
      </c>
      <c r="P113" s="108">
        <v>0</v>
      </c>
      <c r="Q113" s="108">
        <v>93101</v>
      </c>
      <c r="R113" s="108" t="s">
        <v>7449</v>
      </c>
      <c r="S113" s="152">
        <v>37970</v>
      </c>
      <c r="T113" s="132">
        <v>2550</v>
      </c>
      <c r="U113" s="167">
        <v>12125415</v>
      </c>
      <c r="V113" s="167">
        <v>28318947</v>
      </c>
      <c r="W113" s="131">
        <v>44316</v>
      </c>
      <c r="X113" s="132" t="s">
        <v>7743</v>
      </c>
      <c r="Y113" s="132" t="s">
        <v>7744</v>
      </c>
      <c r="Z113" s="132" t="s">
        <v>247</v>
      </c>
    </row>
    <row r="114" spans="1:26" s="8" customFormat="1" ht="18.75" customHeight="1" x14ac:dyDescent="0.2">
      <c r="A114" s="108" t="s">
        <v>1399</v>
      </c>
      <c r="B114" s="136">
        <v>709963007</v>
      </c>
      <c r="C114" s="108" t="s">
        <v>78</v>
      </c>
      <c r="D114" s="108" t="s">
        <v>8582</v>
      </c>
      <c r="E114" s="108" t="s">
        <v>7513</v>
      </c>
      <c r="F114" s="108" t="s">
        <v>1400</v>
      </c>
      <c r="G114" s="108" t="s">
        <v>6475</v>
      </c>
      <c r="H114" s="108" t="s">
        <v>1401</v>
      </c>
      <c r="I114" s="129" t="s">
        <v>7514</v>
      </c>
      <c r="J114" s="108" t="s">
        <v>6241</v>
      </c>
      <c r="K114" s="108" t="s">
        <v>1403</v>
      </c>
      <c r="L114" s="108" t="s">
        <v>49</v>
      </c>
      <c r="M114" s="108" t="s">
        <v>1404</v>
      </c>
      <c r="N114" s="136">
        <v>0</v>
      </c>
      <c r="O114" s="108" t="s">
        <v>1402</v>
      </c>
      <c r="P114" s="108">
        <v>0</v>
      </c>
      <c r="Q114" s="108" t="s">
        <v>47</v>
      </c>
      <c r="R114" s="108" t="s">
        <v>7502</v>
      </c>
      <c r="S114" s="152">
        <v>37970</v>
      </c>
      <c r="T114" s="132">
        <v>3200</v>
      </c>
      <c r="U114" s="167">
        <v>11200311</v>
      </c>
      <c r="V114" s="167">
        <v>45010192</v>
      </c>
      <c r="W114" s="131">
        <v>44316</v>
      </c>
      <c r="X114" s="132" t="s">
        <v>7743</v>
      </c>
      <c r="Y114" s="132" t="s">
        <v>7744</v>
      </c>
      <c r="Z114" s="132" t="s">
        <v>7824</v>
      </c>
    </row>
    <row r="115" spans="1:26" s="8" customFormat="1" ht="18.75" customHeight="1" x14ac:dyDescent="0.2">
      <c r="A115" s="108" t="s">
        <v>1399</v>
      </c>
      <c r="B115" s="136">
        <v>709963007</v>
      </c>
      <c r="C115" s="108" t="s">
        <v>78</v>
      </c>
      <c r="D115" s="108" t="s">
        <v>8582</v>
      </c>
      <c r="E115" s="108" t="s">
        <v>7513</v>
      </c>
      <c r="F115" s="108" t="s">
        <v>1400</v>
      </c>
      <c r="G115" s="108" t="s">
        <v>6475</v>
      </c>
      <c r="H115" s="108" t="s">
        <v>1401</v>
      </c>
      <c r="I115" s="129" t="s">
        <v>7514</v>
      </c>
      <c r="J115" s="108" t="s">
        <v>6241</v>
      </c>
      <c r="K115" s="108" t="s">
        <v>1403</v>
      </c>
      <c r="L115" s="108" t="s">
        <v>49</v>
      </c>
      <c r="M115" s="108" t="s">
        <v>1404</v>
      </c>
      <c r="N115" s="136">
        <v>0</v>
      </c>
      <c r="O115" s="108" t="s">
        <v>1402</v>
      </c>
      <c r="P115" s="108">
        <v>0</v>
      </c>
      <c r="Q115" s="108" t="s">
        <v>47</v>
      </c>
      <c r="R115" s="108" t="s">
        <v>7502</v>
      </c>
      <c r="S115" s="152">
        <v>37970</v>
      </c>
      <c r="T115" s="132">
        <v>3200</v>
      </c>
      <c r="U115" s="167">
        <v>0</v>
      </c>
      <c r="V115" s="167">
        <v>32981499</v>
      </c>
      <c r="W115" s="131">
        <v>44316</v>
      </c>
      <c r="X115" s="132" t="s">
        <v>7743</v>
      </c>
      <c r="Y115" s="132" t="s">
        <v>7744</v>
      </c>
      <c r="Z115" s="132" t="s">
        <v>7810</v>
      </c>
    </row>
    <row r="116" spans="1:26" s="8" customFormat="1" ht="18.75" customHeight="1" x14ac:dyDescent="0.2">
      <c r="A116" s="108" t="s">
        <v>1399</v>
      </c>
      <c r="B116" s="136">
        <v>709963007</v>
      </c>
      <c r="C116" s="108" t="s">
        <v>78</v>
      </c>
      <c r="D116" s="108" t="s">
        <v>8582</v>
      </c>
      <c r="E116" s="108" t="s">
        <v>7513</v>
      </c>
      <c r="F116" s="108" t="s">
        <v>1400</v>
      </c>
      <c r="G116" s="108" t="s">
        <v>6475</v>
      </c>
      <c r="H116" s="108" t="s">
        <v>1401</v>
      </c>
      <c r="I116" s="129" t="s">
        <v>7514</v>
      </c>
      <c r="J116" s="108" t="s">
        <v>6241</v>
      </c>
      <c r="K116" s="108" t="s">
        <v>1403</v>
      </c>
      <c r="L116" s="108" t="s">
        <v>49</v>
      </c>
      <c r="M116" s="108" t="s">
        <v>1404</v>
      </c>
      <c r="N116" s="136">
        <v>0</v>
      </c>
      <c r="O116" s="108" t="s">
        <v>1402</v>
      </c>
      <c r="P116" s="108">
        <v>0</v>
      </c>
      <c r="Q116" s="108" t="s">
        <v>47</v>
      </c>
      <c r="R116" s="108" t="s">
        <v>7502</v>
      </c>
      <c r="S116" s="152">
        <v>37970</v>
      </c>
      <c r="T116" s="132">
        <v>3200</v>
      </c>
      <c r="U116" s="167">
        <v>9280637</v>
      </c>
      <c r="V116" s="167">
        <v>40198336</v>
      </c>
      <c r="W116" s="131">
        <v>44316</v>
      </c>
      <c r="X116" s="132" t="s">
        <v>7743</v>
      </c>
      <c r="Y116" s="132" t="s">
        <v>7744</v>
      </c>
      <c r="Z116" s="132" t="s">
        <v>7825</v>
      </c>
    </row>
    <row r="117" spans="1:26" s="8" customFormat="1" ht="18.75" customHeight="1" x14ac:dyDescent="0.2">
      <c r="A117" s="108" t="s">
        <v>1399</v>
      </c>
      <c r="B117" s="136">
        <v>709963007</v>
      </c>
      <c r="C117" s="108" t="s">
        <v>78</v>
      </c>
      <c r="D117" s="108" t="s">
        <v>8582</v>
      </c>
      <c r="E117" s="108" t="s">
        <v>7513</v>
      </c>
      <c r="F117" s="108" t="s">
        <v>1400</v>
      </c>
      <c r="G117" s="108" t="s">
        <v>6475</v>
      </c>
      <c r="H117" s="108" t="s">
        <v>1401</v>
      </c>
      <c r="I117" s="129" t="s">
        <v>7514</v>
      </c>
      <c r="J117" s="108" t="s">
        <v>6241</v>
      </c>
      <c r="K117" s="108" t="s">
        <v>1403</v>
      </c>
      <c r="L117" s="108" t="s">
        <v>49</v>
      </c>
      <c r="M117" s="108" t="s">
        <v>1404</v>
      </c>
      <c r="N117" s="136">
        <v>0</v>
      </c>
      <c r="O117" s="108" t="s">
        <v>1402</v>
      </c>
      <c r="P117" s="108">
        <v>0</v>
      </c>
      <c r="Q117" s="108" t="s">
        <v>47</v>
      </c>
      <c r="R117" s="108" t="s">
        <v>7502</v>
      </c>
      <c r="S117" s="152">
        <v>37970</v>
      </c>
      <c r="T117" s="132">
        <v>3200</v>
      </c>
      <c r="U117" s="167">
        <v>26094637</v>
      </c>
      <c r="V117" s="167">
        <v>104158392</v>
      </c>
      <c r="W117" s="131">
        <v>44316</v>
      </c>
      <c r="X117" s="132" t="s">
        <v>7743</v>
      </c>
      <c r="Y117" s="132" t="s">
        <v>7744</v>
      </c>
      <c r="Z117" s="132" t="s">
        <v>7791</v>
      </c>
    </row>
    <row r="118" spans="1:26" s="8" customFormat="1" ht="18.75" customHeight="1" x14ac:dyDescent="0.2">
      <c r="A118" s="108" t="s">
        <v>1549</v>
      </c>
      <c r="B118" s="136">
        <v>705121001</v>
      </c>
      <c r="C118" s="108" t="s">
        <v>1550</v>
      </c>
      <c r="D118" s="108" t="s">
        <v>1551</v>
      </c>
      <c r="E118" s="108" t="s">
        <v>27</v>
      </c>
      <c r="F118" s="108" t="s">
        <v>1552</v>
      </c>
      <c r="G118" s="108" t="s">
        <v>7634</v>
      </c>
      <c r="H118" s="108" t="s">
        <v>7637</v>
      </c>
      <c r="I118" s="129" t="s">
        <v>7635</v>
      </c>
      <c r="J118" s="108" t="s">
        <v>7636</v>
      </c>
      <c r="K118" s="108" t="s">
        <v>1553</v>
      </c>
      <c r="L118" s="108" t="s">
        <v>49</v>
      </c>
      <c r="M118" s="108" t="s">
        <v>845</v>
      </c>
      <c r="N118" s="136" t="s">
        <v>7632</v>
      </c>
      <c r="O118" s="108" t="s">
        <v>7633</v>
      </c>
      <c r="P118" s="108">
        <v>0</v>
      </c>
      <c r="Q118" s="108" t="s">
        <v>47</v>
      </c>
      <c r="R118" s="108" t="s">
        <v>7628</v>
      </c>
      <c r="S118" s="152">
        <v>37970</v>
      </c>
      <c r="T118" s="132">
        <v>3450</v>
      </c>
      <c r="U118" s="167">
        <v>34180096</v>
      </c>
      <c r="V118" s="167">
        <v>115642905</v>
      </c>
      <c r="W118" s="131">
        <v>44316</v>
      </c>
      <c r="X118" s="132" t="s">
        <v>7743</v>
      </c>
      <c r="Y118" s="132" t="s">
        <v>7744</v>
      </c>
      <c r="Z118" s="132" t="s">
        <v>7826</v>
      </c>
    </row>
    <row r="119" spans="1:26" s="8" customFormat="1" ht="18.75" customHeight="1" x14ac:dyDescent="0.2">
      <c r="A119" s="108" t="s">
        <v>1549</v>
      </c>
      <c r="B119" s="136">
        <v>705121001</v>
      </c>
      <c r="C119" s="108" t="s">
        <v>1550</v>
      </c>
      <c r="D119" s="108" t="s">
        <v>1551</v>
      </c>
      <c r="E119" s="108" t="s">
        <v>27</v>
      </c>
      <c r="F119" s="108" t="s">
        <v>1552</v>
      </c>
      <c r="G119" s="108" t="s">
        <v>7634</v>
      </c>
      <c r="H119" s="108" t="s">
        <v>7637</v>
      </c>
      <c r="I119" s="129" t="s">
        <v>7635</v>
      </c>
      <c r="J119" s="108" t="s">
        <v>7636</v>
      </c>
      <c r="K119" s="108" t="s">
        <v>1553</v>
      </c>
      <c r="L119" s="108" t="s">
        <v>49</v>
      </c>
      <c r="M119" s="108" t="s">
        <v>845</v>
      </c>
      <c r="N119" s="136" t="s">
        <v>7632</v>
      </c>
      <c r="O119" s="108" t="s">
        <v>7633</v>
      </c>
      <c r="P119" s="108">
        <v>0</v>
      </c>
      <c r="Q119" s="108" t="s">
        <v>47</v>
      </c>
      <c r="R119" s="108" t="s">
        <v>7628</v>
      </c>
      <c r="S119" s="152">
        <v>37970</v>
      </c>
      <c r="T119" s="132">
        <v>3450</v>
      </c>
      <c r="U119" s="167">
        <v>14150592</v>
      </c>
      <c r="V119" s="167">
        <v>24586665</v>
      </c>
      <c r="W119" s="131">
        <v>44316</v>
      </c>
      <c r="X119" s="132" t="s">
        <v>7743</v>
      </c>
      <c r="Y119" s="132" t="s">
        <v>7744</v>
      </c>
      <c r="Z119" s="132" t="s">
        <v>7827</v>
      </c>
    </row>
    <row r="120" spans="1:26" s="8" customFormat="1" ht="18.75" customHeight="1" x14ac:dyDescent="0.2">
      <c r="A120" s="108" t="s">
        <v>1840</v>
      </c>
      <c r="B120" s="136">
        <v>714041002</v>
      </c>
      <c r="C120" s="108" t="s">
        <v>1643</v>
      </c>
      <c r="D120" s="108" t="s">
        <v>1842</v>
      </c>
      <c r="E120" s="108" t="s">
        <v>7198</v>
      </c>
      <c r="F120" s="108" t="s">
        <v>1841</v>
      </c>
      <c r="G120" s="108" t="s">
        <v>6677</v>
      </c>
      <c r="H120" s="108" t="s">
        <v>265</v>
      </c>
      <c r="I120" s="129" t="s">
        <v>7199</v>
      </c>
      <c r="J120" s="108" t="s">
        <v>7204</v>
      </c>
      <c r="K120" s="108" t="s">
        <v>6803</v>
      </c>
      <c r="L120" s="108" t="s">
        <v>623</v>
      </c>
      <c r="M120" s="108" t="s">
        <v>4355</v>
      </c>
      <c r="N120" s="136">
        <v>352471664</v>
      </c>
      <c r="O120" s="108" t="s">
        <v>6804</v>
      </c>
      <c r="P120" s="108">
        <v>0</v>
      </c>
      <c r="Q120" s="108" t="s">
        <v>1266</v>
      </c>
      <c r="R120" s="108" t="s">
        <v>7218</v>
      </c>
      <c r="S120" s="152">
        <v>37970</v>
      </c>
      <c r="T120" s="132">
        <v>3650</v>
      </c>
      <c r="U120" s="167">
        <v>44062239</v>
      </c>
      <c r="V120" s="167">
        <v>193420461</v>
      </c>
      <c r="W120" s="131">
        <v>44316</v>
      </c>
      <c r="X120" s="132" t="s">
        <v>7743</v>
      </c>
      <c r="Y120" s="132" t="s">
        <v>7744</v>
      </c>
      <c r="Z120" s="132" t="s">
        <v>7828</v>
      </c>
    </row>
    <row r="121" spans="1:26" s="8" customFormat="1" ht="18.75" customHeight="1" x14ac:dyDescent="0.2">
      <c r="A121" s="108" t="s">
        <v>1760</v>
      </c>
      <c r="B121" s="136">
        <v>700177300</v>
      </c>
      <c r="C121" s="108" t="s">
        <v>1666</v>
      </c>
      <c r="D121" s="108" t="s">
        <v>1761</v>
      </c>
      <c r="E121" s="108" t="s">
        <v>1685</v>
      </c>
      <c r="F121" s="108" t="s">
        <v>1762</v>
      </c>
      <c r="G121" s="108" t="s">
        <v>6916</v>
      </c>
      <c r="H121" s="108" t="s">
        <v>7515</v>
      </c>
      <c r="I121" s="129" t="s">
        <v>7516</v>
      </c>
      <c r="J121" s="108" t="s">
        <v>1763</v>
      </c>
      <c r="K121" s="108" t="s">
        <v>6918</v>
      </c>
      <c r="L121" s="108" t="s">
        <v>339</v>
      </c>
      <c r="M121" s="108" t="s">
        <v>1765</v>
      </c>
      <c r="N121" s="136">
        <v>0</v>
      </c>
      <c r="O121" s="108" t="s">
        <v>1764</v>
      </c>
      <c r="P121" s="108">
        <v>0</v>
      </c>
      <c r="Q121" s="108" t="s">
        <v>47</v>
      </c>
      <c r="R121" s="108" t="s">
        <v>6917</v>
      </c>
      <c r="S121" s="152">
        <v>37970</v>
      </c>
      <c r="T121" s="132">
        <v>3800</v>
      </c>
      <c r="U121" s="167">
        <v>26932673</v>
      </c>
      <c r="V121" s="167">
        <v>93558150</v>
      </c>
      <c r="W121" s="131">
        <v>44316</v>
      </c>
      <c r="X121" s="132" t="s">
        <v>7743</v>
      </c>
      <c r="Y121" s="132" t="s">
        <v>7744</v>
      </c>
      <c r="Z121" s="132" t="s">
        <v>7774</v>
      </c>
    </row>
    <row r="122" spans="1:26" s="8" customFormat="1" ht="18.75" customHeight="1" x14ac:dyDescent="0.2">
      <c r="A122" s="108" t="s">
        <v>1760</v>
      </c>
      <c r="B122" s="136">
        <v>700177300</v>
      </c>
      <c r="C122" s="108" t="s">
        <v>1666</v>
      </c>
      <c r="D122" s="108" t="s">
        <v>1761</v>
      </c>
      <c r="E122" s="108" t="s">
        <v>1685</v>
      </c>
      <c r="F122" s="108" t="s">
        <v>1762</v>
      </c>
      <c r="G122" s="108" t="s">
        <v>6916</v>
      </c>
      <c r="H122" s="108" t="s">
        <v>7515</v>
      </c>
      <c r="I122" s="129" t="s">
        <v>7516</v>
      </c>
      <c r="J122" s="108" t="s">
        <v>1763</v>
      </c>
      <c r="K122" s="108" t="s">
        <v>6918</v>
      </c>
      <c r="L122" s="108" t="s">
        <v>339</v>
      </c>
      <c r="M122" s="108" t="s">
        <v>1765</v>
      </c>
      <c r="N122" s="136">
        <v>0</v>
      </c>
      <c r="O122" s="108" t="s">
        <v>1764</v>
      </c>
      <c r="P122" s="108">
        <v>0</v>
      </c>
      <c r="Q122" s="108" t="s">
        <v>47</v>
      </c>
      <c r="R122" s="108" t="s">
        <v>6917</v>
      </c>
      <c r="S122" s="152">
        <v>37970</v>
      </c>
      <c r="T122" s="132">
        <v>3800</v>
      </c>
      <c r="U122" s="167">
        <v>90794567</v>
      </c>
      <c r="V122" s="167">
        <v>297354853</v>
      </c>
      <c r="W122" s="131">
        <v>44316</v>
      </c>
      <c r="X122" s="132" t="s">
        <v>7743</v>
      </c>
      <c r="Y122" s="132" t="s">
        <v>7744</v>
      </c>
      <c r="Z122" s="132" t="s">
        <v>159</v>
      </c>
    </row>
    <row r="123" spans="1:26" s="8" customFormat="1" ht="18.75" customHeight="1" x14ac:dyDescent="0.2">
      <c r="A123" s="108" t="s">
        <v>1760</v>
      </c>
      <c r="B123" s="136">
        <v>700177300</v>
      </c>
      <c r="C123" s="108" t="s">
        <v>1666</v>
      </c>
      <c r="D123" s="108" t="s">
        <v>1761</v>
      </c>
      <c r="E123" s="108" t="s">
        <v>1685</v>
      </c>
      <c r="F123" s="108" t="s">
        <v>1762</v>
      </c>
      <c r="G123" s="108" t="s">
        <v>6916</v>
      </c>
      <c r="H123" s="108" t="s">
        <v>7515</v>
      </c>
      <c r="I123" s="129" t="s">
        <v>7516</v>
      </c>
      <c r="J123" s="108" t="s">
        <v>1763</v>
      </c>
      <c r="K123" s="108" t="s">
        <v>6918</v>
      </c>
      <c r="L123" s="108" t="s">
        <v>339</v>
      </c>
      <c r="M123" s="108" t="s">
        <v>1765</v>
      </c>
      <c r="N123" s="136">
        <v>0</v>
      </c>
      <c r="O123" s="108" t="s">
        <v>1764</v>
      </c>
      <c r="P123" s="108">
        <v>0</v>
      </c>
      <c r="Q123" s="108" t="s">
        <v>47</v>
      </c>
      <c r="R123" s="108" t="s">
        <v>6917</v>
      </c>
      <c r="S123" s="152">
        <v>37970</v>
      </c>
      <c r="T123" s="132">
        <v>3800</v>
      </c>
      <c r="U123" s="167">
        <v>100872477</v>
      </c>
      <c r="V123" s="167">
        <v>402688484</v>
      </c>
      <c r="W123" s="131">
        <v>44316</v>
      </c>
      <c r="X123" s="132" t="s">
        <v>7743</v>
      </c>
      <c r="Y123" s="132" t="s">
        <v>7744</v>
      </c>
      <c r="Z123" s="132" t="s">
        <v>7807</v>
      </c>
    </row>
    <row r="124" spans="1:26" s="8" customFormat="1" ht="18.75" customHeight="1" x14ac:dyDescent="0.2">
      <c r="A124" s="108" t="s">
        <v>1760</v>
      </c>
      <c r="B124" s="136">
        <v>700177300</v>
      </c>
      <c r="C124" s="108" t="s">
        <v>1666</v>
      </c>
      <c r="D124" s="108" t="s">
        <v>1761</v>
      </c>
      <c r="E124" s="108" t="s">
        <v>1685</v>
      </c>
      <c r="F124" s="108" t="s">
        <v>1762</v>
      </c>
      <c r="G124" s="108" t="s">
        <v>6916</v>
      </c>
      <c r="H124" s="108" t="s">
        <v>7515</v>
      </c>
      <c r="I124" s="129" t="s">
        <v>7516</v>
      </c>
      <c r="J124" s="108" t="s">
        <v>1763</v>
      </c>
      <c r="K124" s="108" t="s">
        <v>6918</v>
      </c>
      <c r="L124" s="108" t="s">
        <v>339</v>
      </c>
      <c r="M124" s="108" t="s">
        <v>1765</v>
      </c>
      <c r="N124" s="136">
        <v>0</v>
      </c>
      <c r="O124" s="108" t="s">
        <v>1764</v>
      </c>
      <c r="P124" s="108">
        <v>0</v>
      </c>
      <c r="Q124" s="108" t="s">
        <v>47</v>
      </c>
      <c r="R124" s="108" t="s">
        <v>6917</v>
      </c>
      <c r="S124" s="152">
        <v>37970</v>
      </c>
      <c r="T124" s="132">
        <v>3800</v>
      </c>
      <c r="U124" s="167">
        <v>24309538</v>
      </c>
      <c r="V124" s="167">
        <v>75032076</v>
      </c>
      <c r="W124" s="131">
        <v>44316</v>
      </c>
      <c r="X124" s="132" t="s">
        <v>7743</v>
      </c>
      <c r="Y124" s="132" t="s">
        <v>7744</v>
      </c>
      <c r="Z124" s="132" t="s">
        <v>7799</v>
      </c>
    </row>
    <row r="125" spans="1:26" s="8" customFormat="1" ht="18.75" customHeight="1" x14ac:dyDescent="0.2">
      <c r="A125" s="108" t="s">
        <v>1760</v>
      </c>
      <c r="B125" s="136">
        <v>700177300</v>
      </c>
      <c r="C125" s="108" t="s">
        <v>1666</v>
      </c>
      <c r="D125" s="108" t="s">
        <v>1761</v>
      </c>
      <c r="E125" s="108" t="s">
        <v>1685</v>
      </c>
      <c r="F125" s="108" t="s">
        <v>1762</v>
      </c>
      <c r="G125" s="108" t="s">
        <v>6916</v>
      </c>
      <c r="H125" s="108" t="s">
        <v>7515</v>
      </c>
      <c r="I125" s="129" t="s">
        <v>7516</v>
      </c>
      <c r="J125" s="108" t="s">
        <v>1763</v>
      </c>
      <c r="K125" s="108" t="s">
        <v>6918</v>
      </c>
      <c r="L125" s="108" t="s">
        <v>339</v>
      </c>
      <c r="M125" s="108" t="s">
        <v>1765</v>
      </c>
      <c r="N125" s="136">
        <v>0</v>
      </c>
      <c r="O125" s="108" t="s">
        <v>1764</v>
      </c>
      <c r="P125" s="108">
        <v>0</v>
      </c>
      <c r="Q125" s="108" t="s">
        <v>47</v>
      </c>
      <c r="R125" s="108" t="s">
        <v>6917</v>
      </c>
      <c r="S125" s="152">
        <v>37970</v>
      </c>
      <c r="T125" s="132">
        <v>3800</v>
      </c>
      <c r="U125" s="167">
        <v>48268605</v>
      </c>
      <c r="V125" s="167">
        <v>166176162</v>
      </c>
      <c r="W125" s="131">
        <v>44316</v>
      </c>
      <c r="X125" s="132" t="s">
        <v>7743</v>
      </c>
      <c r="Y125" s="132" t="s">
        <v>7744</v>
      </c>
      <c r="Z125" s="132" t="s">
        <v>7829</v>
      </c>
    </row>
    <row r="126" spans="1:26" s="8" customFormat="1" ht="18.75" customHeight="1" x14ac:dyDescent="0.2">
      <c r="A126" s="108" t="s">
        <v>7283</v>
      </c>
      <c r="B126" s="136">
        <v>719400000</v>
      </c>
      <c r="C126" s="108" t="s">
        <v>78</v>
      </c>
      <c r="D126" s="108" t="s">
        <v>717</v>
      </c>
      <c r="E126" s="108" t="s">
        <v>7284</v>
      </c>
      <c r="F126" s="108" t="s">
        <v>718</v>
      </c>
      <c r="G126" s="108" t="s">
        <v>7285</v>
      </c>
      <c r="H126" s="108" t="s">
        <v>719</v>
      </c>
      <c r="I126" s="129" t="s">
        <v>720</v>
      </c>
      <c r="J126" s="108" t="s">
        <v>721</v>
      </c>
      <c r="K126" s="108" t="s">
        <v>722</v>
      </c>
      <c r="L126" s="108" t="s">
        <v>49</v>
      </c>
      <c r="M126" s="108" t="s">
        <v>723</v>
      </c>
      <c r="N126" s="136" t="s">
        <v>7286</v>
      </c>
      <c r="O126" s="108" t="s">
        <v>724</v>
      </c>
      <c r="P126" s="108">
        <v>0</v>
      </c>
      <c r="Q126" s="108" t="s">
        <v>414</v>
      </c>
      <c r="R126" s="108" t="s">
        <v>7300</v>
      </c>
      <c r="S126" s="152">
        <v>37970</v>
      </c>
      <c r="T126" s="132">
        <v>3842</v>
      </c>
      <c r="U126" s="167">
        <v>4683763</v>
      </c>
      <c r="V126" s="167">
        <v>18539895</v>
      </c>
      <c r="W126" s="131">
        <v>44316</v>
      </c>
      <c r="X126" s="132" t="s">
        <v>7743</v>
      </c>
      <c r="Y126" s="132" t="s">
        <v>7744</v>
      </c>
      <c r="Z126" s="132" t="s">
        <v>7778</v>
      </c>
    </row>
    <row r="127" spans="1:26" s="8" customFormat="1" ht="18.75" customHeight="1" x14ac:dyDescent="0.2">
      <c r="A127" s="108" t="s">
        <v>7283</v>
      </c>
      <c r="B127" s="136">
        <v>719400000</v>
      </c>
      <c r="C127" s="108" t="s">
        <v>78</v>
      </c>
      <c r="D127" s="108" t="s">
        <v>717</v>
      </c>
      <c r="E127" s="108" t="s">
        <v>7284</v>
      </c>
      <c r="F127" s="108" t="s">
        <v>718</v>
      </c>
      <c r="G127" s="108" t="s">
        <v>7285</v>
      </c>
      <c r="H127" s="108" t="s">
        <v>719</v>
      </c>
      <c r="I127" s="129" t="s">
        <v>720</v>
      </c>
      <c r="J127" s="108" t="s">
        <v>721</v>
      </c>
      <c r="K127" s="108" t="s">
        <v>722</v>
      </c>
      <c r="L127" s="108" t="s">
        <v>49</v>
      </c>
      <c r="M127" s="108" t="s">
        <v>723</v>
      </c>
      <c r="N127" s="136" t="s">
        <v>7286</v>
      </c>
      <c r="O127" s="108" t="s">
        <v>724</v>
      </c>
      <c r="P127" s="108">
        <v>0</v>
      </c>
      <c r="Q127" s="108" t="s">
        <v>414</v>
      </c>
      <c r="R127" s="108" t="s">
        <v>7300</v>
      </c>
      <c r="S127" s="152">
        <v>37970</v>
      </c>
      <c r="T127" s="132">
        <v>3842</v>
      </c>
      <c r="U127" s="167">
        <v>11857394</v>
      </c>
      <c r="V127" s="167">
        <v>48230346</v>
      </c>
      <c r="W127" s="131">
        <v>44316</v>
      </c>
      <c r="X127" s="132" t="s">
        <v>7743</v>
      </c>
      <c r="Y127" s="132" t="s">
        <v>7744</v>
      </c>
      <c r="Z127" s="132" t="s">
        <v>7830</v>
      </c>
    </row>
    <row r="128" spans="1:26" s="8" customFormat="1" ht="18.75" customHeight="1" x14ac:dyDescent="0.2">
      <c r="A128" s="108" t="s">
        <v>7283</v>
      </c>
      <c r="B128" s="136">
        <v>719400000</v>
      </c>
      <c r="C128" s="108" t="s">
        <v>78</v>
      </c>
      <c r="D128" s="108" t="s">
        <v>717</v>
      </c>
      <c r="E128" s="108" t="s">
        <v>7284</v>
      </c>
      <c r="F128" s="108" t="s">
        <v>718</v>
      </c>
      <c r="G128" s="108" t="s">
        <v>7285</v>
      </c>
      <c r="H128" s="108" t="s">
        <v>719</v>
      </c>
      <c r="I128" s="129" t="s">
        <v>720</v>
      </c>
      <c r="J128" s="108" t="s">
        <v>721</v>
      </c>
      <c r="K128" s="108" t="s">
        <v>722</v>
      </c>
      <c r="L128" s="108" t="s">
        <v>49</v>
      </c>
      <c r="M128" s="108" t="s">
        <v>723</v>
      </c>
      <c r="N128" s="136" t="s">
        <v>7286</v>
      </c>
      <c r="O128" s="108" t="s">
        <v>724</v>
      </c>
      <c r="P128" s="108">
        <v>0</v>
      </c>
      <c r="Q128" s="108" t="s">
        <v>414</v>
      </c>
      <c r="R128" s="108" t="s">
        <v>7300</v>
      </c>
      <c r="S128" s="152">
        <v>37970</v>
      </c>
      <c r="T128" s="132">
        <v>3842</v>
      </c>
      <c r="U128" s="167">
        <v>47195918</v>
      </c>
      <c r="V128" s="167">
        <v>210735648</v>
      </c>
      <c r="W128" s="131">
        <v>44316</v>
      </c>
      <c r="X128" s="132" t="s">
        <v>7743</v>
      </c>
      <c r="Y128" s="132" t="s">
        <v>7744</v>
      </c>
      <c r="Z128" s="132" t="s">
        <v>7762</v>
      </c>
    </row>
    <row r="129" spans="1:26" s="8" customFormat="1" ht="18.75" customHeight="1" x14ac:dyDescent="0.2">
      <c r="A129" s="108" t="s">
        <v>7283</v>
      </c>
      <c r="B129" s="136">
        <v>719400000</v>
      </c>
      <c r="C129" s="108" t="s">
        <v>78</v>
      </c>
      <c r="D129" s="108" t="s">
        <v>717</v>
      </c>
      <c r="E129" s="108" t="s">
        <v>7284</v>
      </c>
      <c r="F129" s="108" t="s">
        <v>718</v>
      </c>
      <c r="G129" s="108" t="s">
        <v>7285</v>
      </c>
      <c r="H129" s="108" t="s">
        <v>719</v>
      </c>
      <c r="I129" s="129" t="s">
        <v>720</v>
      </c>
      <c r="J129" s="108" t="s">
        <v>721</v>
      </c>
      <c r="K129" s="108" t="s">
        <v>722</v>
      </c>
      <c r="L129" s="108" t="s">
        <v>49</v>
      </c>
      <c r="M129" s="108" t="s">
        <v>723</v>
      </c>
      <c r="N129" s="136" t="s">
        <v>7286</v>
      </c>
      <c r="O129" s="108" t="s">
        <v>724</v>
      </c>
      <c r="P129" s="108">
        <v>0</v>
      </c>
      <c r="Q129" s="108" t="s">
        <v>414</v>
      </c>
      <c r="R129" s="108" t="s">
        <v>7300</v>
      </c>
      <c r="S129" s="152">
        <v>37970</v>
      </c>
      <c r="T129" s="132">
        <v>3842</v>
      </c>
      <c r="U129" s="167">
        <v>663740</v>
      </c>
      <c r="V129" s="167">
        <v>27478836</v>
      </c>
      <c r="W129" s="131">
        <v>44316</v>
      </c>
      <c r="X129" s="132" t="s">
        <v>7743</v>
      </c>
      <c r="Y129" s="132" t="s">
        <v>7744</v>
      </c>
      <c r="Z129" s="132" t="s">
        <v>7831</v>
      </c>
    </row>
    <row r="130" spans="1:26" s="8" customFormat="1" ht="18.75" customHeight="1" x14ac:dyDescent="0.2">
      <c r="A130" s="108" t="s">
        <v>7283</v>
      </c>
      <c r="B130" s="136">
        <v>719400000</v>
      </c>
      <c r="C130" s="108" t="s">
        <v>78</v>
      </c>
      <c r="D130" s="108" t="s">
        <v>717</v>
      </c>
      <c r="E130" s="108" t="s">
        <v>7284</v>
      </c>
      <c r="F130" s="108" t="s">
        <v>718</v>
      </c>
      <c r="G130" s="108" t="s">
        <v>7285</v>
      </c>
      <c r="H130" s="108" t="s">
        <v>719</v>
      </c>
      <c r="I130" s="129" t="s">
        <v>720</v>
      </c>
      <c r="J130" s="108" t="s">
        <v>721</v>
      </c>
      <c r="K130" s="108" t="s">
        <v>722</v>
      </c>
      <c r="L130" s="108" t="s">
        <v>49</v>
      </c>
      <c r="M130" s="108" t="s">
        <v>723</v>
      </c>
      <c r="N130" s="136" t="s">
        <v>7286</v>
      </c>
      <c r="O130" s="108" t="s">
        <v>724</v>
      </c>
      <c r="P130" s="108">
        <v>0</v>
      </c>
      <c r="Q130" s="108" t="s">
        <v>414</v>
      </c>
      <c r="R130" s="108" t="s">
        <v>7300</v>
      </c>
      <c r="S130" s="152">
        <v>37970</v>
      </c>
      <c r="T130" s="132">
        <v>3842</v>
      </c>
      <c r="U130" s="167">
        <v>39184574</v>
      </c>
      <c r="V130" s="167">
        <v>171239448</v>
      </c>
      <c r="W130" s="131">
        <v>44316</v>
      </c>
      <c r="X130" s="132" t="s">
        <v>7743</v>
      </c>
      <c r="Y130" s="132" t="s">
        <v>7744</v>
      </c>
      <c r="Z130" s="132" t="s">
        <v>7832</v>
      </c>
    </row>
    <row r="131" spans="1:26" s="8" customFormat="1" ht="18.75" customHeight="1" x14ac:dyDescent="0.2">
      <c r="A131" s="108" t="s">
        <v>7283</v>
      </c>
      <c r="B131" s="136">
        <v>719400000</v>
      </c>
      <c r="C131" s="108" t="s">
        <v>78</v>
      </c>
      <c r="D131" s="108" t="s">
        <v>717</v>
      </c>
      <c r="E131" s="108" t="s">
        <v>7284</v>
      </c>
      <c r="F131" s="108" t="s">
        <v>718</v>
      </c>
      <c r="G131" s="108" t="s">
        <v>7285</v>
      </c>
      <c r="H131" s="108" t="s">
        <v>719</v>
      </c>
      <c r="I131" s="129" t="s">
        <v>720</v>
      </c>
      <c r="J131" s="108" t="s">
        <v>721</v>
      </c>
      <c r="K131" s="108" t="s">
        <v>722</v>
      </c>
      <c r="L131" s="108" t="s">
        <v>49</v>
      </c>
      <c r="M131" s="108" t="s">
        <v>723</v>
      </c>
      <c r="N131" s="136" t="s">
        <v>7286</v>
      </c>
      <c r="O131" s="108" t="s">
        <v>724</v>
      </c>
      <c r="P131" s="108">
        <v>0</v>
      </c>
      <c r="Q131" s="108" t="s">
        <v>414</v>
      </c>
      <c r="R131" s="108" t="s">
        <v>7300</v>
      </c>
      <c r="S131" s="152">
        <v>37970</v>
      </c>
      <c r="T131" s="132">
        <v>3842</v>
      </c>
      <c r="U131" s="167">
        <v>14570041</v>
      </c>
      <c r="V131" s="167">
        <v>123365131</v>
      </c>
      <c r="W131" s="131">
        <v>44316</v>
      </c>
      <c r="X131" s="132" t="s">
        <v>7743</v>
      </c>
      <c r="Y131" s="132" t="s">
        <v>7744</v>
      </c>
      <c r="Z131" s="132" t="s">
        <v>7833</v>
      </c>
    </row>
    <row r="132" spans="1:26" s="8" customFormat="1" ht="18.75" customHeight="1" x14ac:dyDescent="0.2">
      <c r="A132" s="108" t="s">
        <v>7283</v>
      </c>
      <c r="B132" s="136">
        <v>719400000</v>
      </c>
      <c r="C132" s="108" t="s">
        <v>78</v>
      </c>
      <c r="D132" s="108" t="s">
        <v>717</v>
      </c>
      <c r="E132" s="108" t="s">
        <v>7284</v>
      </c>
      <c r="F132" s="108" t="s">
        <v>718</v>
      </c>
      <c r="G132" s="108" t="s">
        <v>7285</v>
      </c>
      <c r="H132" s="108" t="s">
        <v>719</v>
      </c>
      <c r="I132" s="129" t="s">
        <v>720</v>
      </c>
      <c r="J132" s="108" t="s">
        <v>721</v>
      </c>
      <c r="K132" s="108" t="s">
        <v>722</v>
      </c>
      <c r="L132" s="108" t="s">
        <v>49</v>
      </c>
      <c r="M132" s="108" t="s">
        <v>723</v>
      </c>
      <c r="N132" s="136" t="s">
        <v>7286</v>
      </c>
      <c r="O132" s="108" t="s">
        <v>724</v>
      </c>
      <c r="P132" s="108">
        <v>0</v>
      </c>
      <c r="Q132" s="108" t="s">
        <v>414</v>
      </c>
      <c r="R132" s="108" t="s">
        <v>7300</v>
      </c>
      <c r="S132" s="152">
        <v>37970</v>
      </c>
      <c r="T132" s="132">
        <v>3842</v>
      </c>
      <c r="U132" s="167">
        <v>25521062</v>
      </c>
      <c r="V132" s="167">
        <v>82375824</v>
      </c>
      <c r="W132" s="131">
        <v>44316</v>
      </c>
      <c r="X132" s="132" t="s">
        <v>7743</v>
      </c>
      <c r="Y132" s="132" t="s">
        <v>7744</v>
      </c>
      <c r="Z132" s="132" t="s">
        <v>7798</v>
      </c>
    </row>
    <row r="133" spans="1:26" s="8" customFormat="1" ht="18.75" customHeight="1" x14ac:dyDescent="0.2">
      <c r="A133" s="108" t="s">
        <v>7283</v>
      </c>
      <c r="B133" s="136">
        <v>719400000</v>
      </c>
      <c r="C133" s="108" t="s">
        <v>78</v>
      </c>
      <c r="D133" s="108" t="s">
        <v>717</v>
      </c>
      <c r="E133" s="108" t="s">
        <v>7284</v>
      </c>
      <c r="F133" s="108" t="s">
        <v>718</v>
      </c>
      <c r="G133" s="108" t="s">
        <v>7285</v>
      </c>
      <c r="H133" s="108" t="s">
        <v>719</v>
      </c>
      <c r="I133" s="129" t="s">
        <v>720</v>
      </c>
      <c r="J133" s="108" t="s">
        <v>721</v>
      </c>
      <c r="K133" s="108" t="s">
        <v>722</v>
      </c>
      <c r="L133" s="108" t="s">
        <v>49</v>
      </c>
      <c r="M133" s="108" t="s">
        <v>723</v>
      </c>
      <c r="N133" s="136" t="s">
        <v>7286</v>
      </c>
      <c r="O133" s="108" t="s">
        <v>724</v>
      </c>
      <c r="P133" s="108">
        <v>0</v>
      </c>
      <c r="Q133" s="108" t="s">
        <v>414</v>
      </c>
      <c r="R133" s="108" t="s">
        <v>7300</v>
      </c>
      <c r="S133" s="152">
        <v>37970</v>
      </c>
      <c r="T133" s="132">
        <v>3842</v>
      </c>
      <c r="U133" s="167">
        <v>7827477</v>
      </c>
      <c r="V133" s="167">
        <v>72346108</v>
      </c>
      <c r="W133" s="131">
        <v>44316</v>
      </c>
      <c r="X133" s="132" t="s">
        <v>7743</v>
      </c>
      <c r="Y133" s="132" t="s">
        <v>7744</v>
      </c>
      <c r="Z133" s="132" t="s">
        <v>7812</v>
      </c>
    </row>
    <row r="134" spans="1:26" s="8" customFormat="1" ht="18.75" customHeight="1" x14ac:dyDescent="0.2">
      <c r="A134" s="108" t="s">
        <v>7283</v>
      </c>
      <c r="B134" s="136">
        <v>719400000</v>
      </c>
      <c r="C134" s="108" t="s">
        <v>78</v>
      </c>
      <c r="D134" s="108" t="s">
        <v>717</v>
      </c>
      <c r="E134" s="108" t="s">
        <v>7284</v>
      </c>
      <c r="F134" s="108" t="s">
        <v>718</v>
      </c>
      <c r="G134" s="108" t="s">
        <v>7285</v>
      </c>
      <c r="H134" s="108" t="s">
        <v>719</v>
      </c>
      <c r="I134" s="129" t="s">
        <v>720</v>
      </c>
      <c r="J134" s="108" t="s">
        <v>721</v>
      </c>
      <c r="K134" s="108" t="s">
        <v>722</v>
      </c>
      <c r="L134" s="108" t="s">
        <v>49</v>
      </c>
      <c r="M134" s="108" t="s">
        <v>723</v>
      </c>
      <c r="N134" s="136" t="s">
        <v>7286</v>
      </c>
      <c r="O134" s="108" t="s">
        <v>724</v>
      </c>
      <c r="P134" s="108">
        <v>0</v>
      </c>
      <c r="Q134" s="108" t="s">
        <v>414</v>
      </c>
      <c r="R134" s="108" t="s">
        <v>7300</v>
      </c>
      <c r="S134" s="152">
        <v>37970</v>
      </c>
      <c r="T134" s="132">
        <v>3842</v>
      </c>
      <c r="U134" s="167">
        <v>6897552</v>
      </c>
      <c r="V134" s="167">
        <v>68218853</v>
      </c>
      <c r="W134" s="131">
        <v>44316</v>
      </c>
      <c r="X134" s="132" t="s">
        <v>7743</v>
      </c>
      <c r="Y134" s="132" t="s">
        <v>7744</v>
      </c>
      <c r="Z134" s="132" t="s">
        <v>6421</v>
      </c>
    </row>
    <row r="135" spans="1:26" s="8" customFormat="1" ht="18.75" customHeight="1" x14ac:dyDescent="0.2">
      <c r="A135" s="108" t="s">
        <v>7283</v>
      </c>
      <c r="B135" s="136">
        <v>719400000</v>
      </c>
      <c r="C135" s="108" t="s">
        <v>78</v>
      </c>
      <c r="D135" s="108" t="s">
        <v>717</v>
      </c>
      <c r="E135" s="108" t="s">
        <v>7284</v>
      </c>
      <c r="F135" s="108" t="s">
        <v>718</v>
      </c>
      <c r="G135" s="108" t="s">
        <v>7285</v>
      </c>
      <c r="H135" s="108" t="s">
        <v>719</v>
      </c>
      <c r="I135" s="129" t="s">
        <v>720</v>
      </c>
      <c r="J135" s="108" t="s">
        <v>721</v>
      </c>
      <c r="K135" s="108" t="s">
        <v>722</v>
      </c>
      <c r="L135" s="108" t="s">
        <v>49</v>
      </c>
      <c r="M135" s="108" t="s">
        <v>723</v>
      </c>
      <c r="N135" s="136" t="s">
        <v>7286</v>
      </c>
      <c r="O135" s="108" t="s">
        <v>724</v>
      </c>
      <c r="P135" s="108">
        <v>0</v>
      </c>
      <c r="Q135" s="108" t="s">
        <v>414</v>
      </c>
      <c r="R135" s="108" t="s">
        <v>7300</v>
      </c>
      <c r="S135" s="152">
        <v>37970</v>
      </c>
      <c r="T135" s="132">
        <v>3842</v>
      </c>
      <c r="U135" s="167">
        <v>6808593</v>
      </c>
      <c r="V135" s="167">
        <v>48110978</v>
      </c>
      <c r="W135" s="131">
        <v>44316</v>
      </c>
      <c r="X135" s="132" t="s">
        <v>7743</v>
      </c>
      <c r="Y135" s="132" t="s">
        <v>7744</v>
      </c>
      <c r="Z135" s="132" t="s">
        <v>7801</v>
      </c>
    </row>
    <row r="136" spans="1:26" s="8" customFormat="1" ht="18.75" customHeight="1" x14ac:dyDescent="0.2">
      <c r="A136" s="108" t="s">
        <v>5764</v>
      </c>
      <c r="B136" s="136">
        <v>800665612</v>
      </c>
      <c r="C136" s="108" t="s">
        <v>3933</v>
      </c>
      <c r="D136" s="108" t="s">
        <v>5765</v>
      </c>
      <c r="E136" s="108" t="s">
        <v>5766</v>
      </c>
      <c r="F136" s="108" t="s">
        <v>5766</v>
      </c>
      <c r="G136" s="108" t="s">
        <v>29</v>
      </c>
      <c r="H136" s="108">
        <v>0</v>
      </c>
      <c r="I136" s="129">
        <v>0</v>
      </c>
      <c r="J136" s="108" t="s">
        <v>7536</v>
      </c>
      <c r="K136" s="108" t="s">
        <v>5767</v>
      </c>
      <c r="L136" s="108" t="s">
        <v>339</v>
      </c>
      <c r="M136" s="108" t="s">
        <v>1721</v>
      </c>
      <c r="N136" s="136" t="s">
        <v>5768</v>
      </c>
      <c r="O136" s="108">
        <v>0</v>
      </c>
      <c r="P136" s="108">
        <v>0</v>
      </c>
      <c r="Q136" s="108" t="s">
        <v>248</v>
      </c>
      <c r="R136" s="108" t="s">
        <v>7429</v>
      </c>
      <c r="S136" s="152">
        <v>37970</v>
      </c>
      <c r="T136" s="132">
        <v>3846</v>
      </c>
      <c r="U136" s="167">
        <v>8454192</v>
      </c>
      <c r="V136" s="167">
        <v>35151643</v>
      </c>
      <c r="W136" s="131">
        <v>44316</v>
      </c>
      <c r="X136" s="132" t="s">
        <v>7743</v>
      </c>
      <c r="Y136" s="132" t="s">
        <v>7744</v>
      </c>
      <c r="Z136" s="132" t="s">
        <v>7777</v>
      </c>
    </row>
    <row r="137" spans="1:26" s="8" customFormat="1" ht="18.75" customHeight="1" x14ac:dyDescent="0.2">
      <c r="A137" s="108" t="s">
        <v>3932</v>
      </c>
      <c r="B137" s="136">
        <v>702085047</v>
      </c>
      <c r="C137" s="108" t="s">
        <v>3933</v>
      </c>
      <c r="D137" s="108" t="s">
        <v>150</v>
      </c>
      <c r="E137" s="108" t="s">
        <v>1685</v>
      </c>
      <c r="F137" s="108" t="s">
        <v>3934</v>
      </c>
      <c r="G137" s="108" t="s">
        <v>29</v>
      </c>
      <c r="H137" s="108">
        <v>0</v>
      </c>
      <c r="I137" s="129">
        <v>0</v>
      </c>
      <c r="J137" s="108" t="s">
        <v>7063</v>
      </c>
      <c r="K137" s="108" t="s">
        <v>6386</v>
      </c>
      <c r="L137" s="108" t="s">
        <v>6112</v>
      </c>
      <c r="M137" s="108" t="s">
        <v>4235</v>
      </c>
      <c r="N137" s="136" t="s">
        <v>6385</v>
      </c>
      <c r="O137" s="108" t="s">
        <v>6387</v>
      </c>
      <c r="P137" s="108">
        <v>0</v>
      </c>
      <c r="Q137" s="108" t="s">
        <v>248</v>
      </c>
      <c r="R137" s="108" t="s">
        <v>7190</v>
      </c>
      <c r="S137" s="152">
        <v>37970</v>
      </c>
      <c r="T137" s="132">
        <v>3848</v>
      </c>
      <c r="U137" s="167">
        <v>6721531</v>
      </c>
      <c r="V137" s="167">
        <v>28489858</v>
      </c>
      <c r="W137" s="131">
        <v>44316</v>
      </c>
      <c r="X137" s="132" t="s">
        <v>7743</v>
      </c>
      <c r="Y137" s="132" t="s">
        <v>7744</v>
      </c>
      <c r="Z137" s="132" t="s">
        <v>7792</v>
      </c>
    </row>
    <row r="138" spans="1:26" s="8" customFormat="1" ht="18.75" customHeight="1" x14ac:dyDescent="0.2">
      <c r="A138" s="108" t="s">
        <v>7159</v>
      </c>
      <c r="B138" s="136">
        <v>711524002</v>
      </c>
      <c r="C138" s="108" t="s">
        <v>1555</v>
      </c>
      <c r="D138" s="108" t="s">
        <v>1868</v>
      </c>
      <c r="E138" s="108" t="s">
        <v>7160</v>
      </c>
      <c r="F138" s="108" t="s">
        <v>1869</v>
      </c>
      <c r="G138" s="108" t="s">
        <v>7161</v>
      </c>
      <c r="H138" s="108" t="s">
        <v>1870</v>
      </c>
      <c r="I138" s="129" t="s">
        <v>7162</v>
      </c>
      <c r="J138" s="108" t="s">
        <v>1871</v>
      </c>
      <c r="K138" s="108" t="s">
        <v>1872</v>
      </c>
      <c r="L138" s="108" t="s">
        <v>49</v>
      </c>
      <c r="M138" s="108" t="s">
        <v>1874</v>
      </c>
      <c r="N138" s="136" t="s">
        <v>1873</v>
      </c>
      <c r="O138" s="108">
        <v>0</v>
      </c>
      <c r="P138" s="108">
        <v>0</v>
      </c>
      <c r="Q138" s="108">
        <v>93401</v>
      </c>
      <c r="R138" s="108" t="s">
        <v>7174</v>
      </c>
      <c r="S138" s="152">
        <v>37970</v>
      </c>
      <c r="T138" s="132">
        <v>3860</v>
      </c>
      <c r="U138" s="167">
        <v>19386992</v>
      </c>
      <c r="V138" s="167">
        <v>76901086</v>
      </c>
      <c r="W138" s="131">
        <v>44316</v>
      </c>
      <c r="X138" s="132" t="s">
        <v>7743</v>
      </c>
      <c r="Y138" s="132" t="s">
        <v>7744</v>
      </c>
      <c r="Z138" s="132" t="s">
        <v>7791</v>
      </c>
    </row>
    <row r="139" spans="1:26" s="8" customFormat="1" ht="18.75" customHeight="1" x14ac:dyDescent="0.2">
      <c r="A139" s="108" t="s">
        <v>1875</v>
      </c>
      <c r="B139" s="136">
        <v>814968006</v>
      </c>
      <c r="C139" s="108" t="s">
        <v>1555</v>
      </c>
      <c r="D139" s="108" t="s">
        <v>1876</v>
      </c>
      <c r="E139" s="108" t="s">
        <v>7091</v>
      </c>
      <c r="F139" s="108" t="s">
        <v>1877</v>
      </c>
      <c r="G139" s="108" t="s">
        <v>7357</v>
      </c>
      <c r="H139" s="108" t="s">
        <v>7346</v>
      </c>
      <c r="I139" s="129" t="s">
        <v>8056</v>
      </c>
      <c r="J139" s="108" t="s">
        <v>7358</v>
      </c>
      <c r="K139" s="108" t="s">
        <v>6802</v>
      </c>
      <c r="L139" s="108" t="s">
        <v>49</v>
      </c>
      <c r="M139" s="108" t="s">
        <v>1878</v>
      </c>
      <c r="N139" s="136">
        <v>225409300</v>
      </c>
      <c r="O139" s="108" t="s">
        <v>7345</v>
      </c>
      <c r="P139" s="108">
        <v>0</v>
      </c>
      <c r="Q139" s="108" t="s">
        <v>1266</v>
      </c>
      <c r="R139" s="108" t="s">
        <v>6840</v>
      </c>
      <c r="S139" s="152">
        <v>37970</v>
      </c>
      <c r="T139" s="132">
        <v>3950</v>
      </c>
      <c r="U139" s="167">
        <v>11453410</v>
      </c>
      <c r="V139" s="167">
        <v>35706632</v>
      </c>
      <c r="W139" s="131">
        <v>44316</v>
      </c>
      <c r="X139" s="132" t="s">
        <v>7743</v>
      </c>
      <c r="Y139" s="132" t="s">
        <v>7744</v>
      </c>
      <c r="Z139" s="132" t="s">
        <v>7830</v>
      </c>
    </row>
    <row r="140" spans="1:26" s="8" customFormat="1" ht="18.75" customHeight="1" x14ac:dyDescent="0.2">
      <c r="A140" s="108" t="s">
        <v>1875</v>
      </c>
      <c r="B140" s="136">
        <v>814968006</v>
      </c>
      <c r="C140" s="108" t="s">
        <v>1555</v>
      </c>
      <c r="D140" s="108" t="s">
        <v>1876</v>
      </c>
      <c r="E140" s="108" t="s">
        <v>7091</v>
      </c>
      <c r="F140" s="108" t="s">
        <v>1877</v>
      </c>
      <c r="G140" s="108" t="s">
        <v>7357</v>
      </c>
      <c r="H140" s="108" t="s">
        <v>7346</v>
      </c>
      <c r="I140" s="129" t="s">
        <v>8056</v>
      </c>
      <c r="J140" s="108" t="s">
        <v>7358</v>
      </c>
      <c r="K140" s="108" t="s">
        <v>6802</v>
      </c>
      <c r="L140" s="108" t="s">
        <v>49</v>
      </c>
      <c r="M140" s="108" t="s">
        <v>1878</v>
      </c>
      <c r="N140" s="136">
        <v>225409300</v>
      </c>
      <c r="O140" s="108" t="s">
        <v>7345</v>
      </c>
      <c r="P140" s="108">
        <v>0</v>
      </c>
      <c r="Q140" s="108" t="s">
        <v>1266</v>
      </c>
      <c r="R140" s="108" t="s">
        <v>6840</v>
      </c>
      <c r="S140" s="152">
        <v>37970</v>
      </c>
      <c r="T140" s="132">
        <v>3950</v>
      </c>
      <c r="U140" s="167">
        <v>29572685</v>
      </c>
      <c r="V140" s="167">
        <v>102474690</v>
      </c>
      <c r="W140" s="131">
        <v>44316</v>
      </c>
      <c r="X140" s="132" t="s">
        <v>7743</v>
      </c>
      <c r="Y140" s="132" t="s">
        <v>7744</v>
      </c>
      <c r="Z140" s="132" t="s">
        <v>7781</v>
      </c>
    </row>
    <row r="141" spans="1:26" s="8" customFormat="1" ht="18.75" customHeight="1" x14ac:dyDescent="0.2">
      <c r="A141" s="108" t="s">
        <v>2143</v>
      </c>
      <c r="B141" s="136">
        <v>707182008</v>
      </c>
      <c r="C141" s="108" t="s">
        <v>1568</v>
      </c>
      <c r="D141" s="108" t="s">
        <v>2144</v>
      </c>
      <c r="E141" s="108" t="s">
        <v>2145</v>
      </c>
      <c r="F141" s="108" t="s">
        <v>2146</v>
      </c>
      <c r="G141" s="108" t="s">
        <v>6897</v>
      </c>
      <c r="H141" s="108" t="s">
        <v>2147</v>
      </c>
      <c r="I141" s="129" t="s">
        <v>6898</v>
      </c>
      <c r="J141" s="108" t="s">
        <v>2148</v>
      </c>
      <c r="K141" s="108" t="s">
        <v>2150</v>
      </c>
      <c r="L141" s="108" t="s">
        <v>6117</v>
      </c>
      <c r="M141" s="108" t="s">
        <v>1005</v>
      </c>
      <c r="N141" s="136" t="s">
        <v>2151</v>
      </c>
      <c r="O141" s="108" t="s">
        <v>2149</v>
      </c>
      <c r="P141" s="108">
        <v>0</v>
      </c>
      <c r="Q141" s="108">
        <v>91401</v>
      </c>
      <c r="R141" s="108" t="s">
        <v>6899</v>
      </c>
      <c r="S141" s="152">
        <v>37970</v>
      </c>
      <c r="T141" s="132">
        <v>4100</v>
      </c>
      <c r="U141" s="167">
        <v>0</v>
      </c>
      <c r="V141" s="167">
        <v>23034103</v>
      </c>
      <c r="W141" s="131">
        <v>44316</v>
      </c>
      <c r="X141" s="132" t="s">
        <v>7743</v>
      </c>
      <c r="Y141" s="132" t="s">
        <v>7744</v>
      </c>
      <c r="Z141" s="132" t="s">
        <v>7763</v>
      </c>
    </row>
    <row r="142" spans="1:26" s="8" customFormat="1" ht="18.75" customHeight="1" x14ac:dyDescent="0.2">
      <c r="A142" s="108" t="s">
        <v>2334</v>
      </c>
      <c r="B142" s="136" t="s">
        <v>7680</v>
      </c>
      <c r="C142" s="108" t="s">
        <v>1624</v>
      </c>
      <c r="D142" s="108" t="s">
        <v>2335</v>
      </c>
      <c r="E142" s="108" t="s">
        <v>7582</v>
      </c>
      <c r="F142" s="108" t="s">
        <v>2336</v>
      </c>
      <c r="G142" s="108" t="s">
        <v>8066</v>
      </c>
      <c r="H142" s="108" t="s">
        <v>477</v>
      </c>
      <c r="I142" s="129" t="s">
        <v>7583</v>
      </c>
      <c r="J142" s="108" t="s">
        <v>8067</v>
      </c>
      <c r="K142" s="108" t="s">
        <v>2337</v>
      </c>
      <c r="L142" s="108" t="s">
        <v>49</v>
      </c>
      <c r="M142" s="108" t="s">
        <v>845</v>
      </c>
      <c r="N142" s="136" t="s">
        <v>2338</v>
      </c>
      <c r="O142" s="108" t="s">
        <v>7612</v>
      </c>
      <c r="P142" s="108">
        <v>0</v>
      </c>
      <c r="Q142" s="108">
        <v>93401</v>
      </c>
      <c r="R142" s="108" t="s">
        <v>6920</v>
      </c>
      <c r="S142" s="152">
        <v>37970</v>
      </c>
      <c r="T142" s="132">
        <v>4250</v>
      </c>
      <c r="U142" s="167">
        <v>10420339</v>
      </c>
      <c r="V142" s="167">
        <v>43117928</v>
      </c>
      <c r="W142" s="131">
        <v>44316</v>
      </c>
      <c r="X142" s="132" t="s">
        <v>7743</v>
      </c>
      <c r="Y142" s="132" t="s">
        <v>7744</v>
      </c>
      <c r="Z142" s="132" t="s">
        <v>7771</v>
      </c>
    </row>
    <row r="143" spans="1:26" s="8" customFormat="1" ht="18.75" customHeight="1" x14ac:dyDescent="0.2">
      <c r="A143" s="108" t="s">
        <v>2334</v>
      </c>
      <c r="B143" s="136" t="s">
        <v>7680</v>
      </c>
      <c r="C143" s="108" t="s">
        <v>1624</v>
      </c>
      <c r="D143" s="108" t="s">
        <v>2335</v>
      </c>
      <c r="E143" s="108" t="s">
        <v>7582</v>
      </c>
      <c r="F143" s="108" t="s">
        <v>2336</v>
      </c>
      <c r="G143" s="108" t="s">
        <v>8066</v>
      </c>
      <c r="H143" s="108" t="s">
        <v>477</v>
      </c>
      <c r="I143" s="129" t="s">
        <v>7583</v>
      </c>
      <c r="J143" s="108" t="s">
        <v>8067</v>
      </c>
      <c r="K143" s="108" t="s">
        <v>2337</v>
      </c>
      <c r="L143" s="108" t="s">
        <v>49</v>
      </c>
      <c r="M143" s="108" t="s">
        <v>845</v>
      </c>
      <c r="N143" s="136" t="s">
        <v>2338</v>
      </c>
      <c r="O143" s="108" t="s">
        <v>7612</v>
      </c>
      <c r="P143" s="108">
        <v>0</v>
      </c>
      <c r="Q143" s="108">
        <v>93401</v>
      </c>
      <c r="R143" s="108" t="s">
        <v>6920</v>
      </c>
      <c r="S143" s="152">
        <v>37970</v>
      </c>
      <c r="T143" s="132">
        <v>4250</v>
      </c>
      <c r="U143" s="167">
        <v>19938812</v>
      </c>
      <c r="V143" s="167">
        <v>134480095</v>
      </c>
      <c r="W143" s="131">
        <v>44316</v>
      </c>
      <c r="X143" s="132" t="s">
        <v>7743</v>
      </c>
      <c r="Y143" s="132" t="s">
        <v>7744</v>
      </c>
      <c r="Z143" s="132" t="s">
        <v>7746</v>
      </c>
    </row>
    <row r="144" spans="1:26" s="8" customFormat="1" ht="18.75" customHeight="1" x14ac:dyDescent="0.2">
      <c r="A144" s="108" t="s">
        <v>2334</v>
      </c>
      <c r="B144" s="136" t="s">
        <v>7680</v>
      </c>
      <c r="C144" s="108" t="s">
        <v>1624</v>
      </c>
      <c r="D144" s="108" t="s">
        <v>2335</v>
      </c>
      <c r="E144" s="108" t="s">
        <v>7582</v>
      </c>
      <c r="F144" s="108" t="s">
        <v>2336</v>
      </c>
      <c r="G144" s="108" t="s">
        <v>8066</v>
      </c>
      <c r="H144" s="108" t="s">
        <v>477</v>
      </c>
      <c r="I144" s="129" t="s">
        <v>7583</v>
      </c>
      <c r="J144" s="108" t="s">
        <v>8067</v>
      </c>
      <c r="K144" s="108" t="s">
        <v>2337</v>
      </c>
      <c r="L144" s="108" t="s">
        <v>49</v>
      </c>
      <c r="M144" s="108" t="s">
        <v>845</v>
      </c>
      <c r="N144" s="136" t="s">
        <v>2338</v>
      </c>
      <c r="O144" s="108" t="s">
        <v>7612</v>
      </c>
      <c r="P144" s="108">
        <v>0</v>
      </c>
      <c r="Q144" s="108">
        <v>93401</v>
      </c>
      <c r="R144" s="108" t="s">
        <v>6920</v>
      </c>
      <c r="S144" s="152">
        <v>37970</v>
      </c>
      <c r="T144" s="132">
        <v>4250</v>
      </c>
      <c r="U144" s="167">
        <v>13939850</v>
      </c>
      <c r="V144" s="167">
        <v>69895648</v>
      </c>
      <c r="W144" s="131">
        <v>44316</v>
      </c>
      <c r="X144" s="132" t="s">
        <v>7743</v>
      </c>
      <c r="Y144" s="132" t="s">
        <v>7744</v>
      </c>
      <c r="Z144" s="132" t="s">
        <v>7764</v>
      </c>
    </row>
    <row r="145" spans="1:26" s="8" customFormat="1" ht="18.75" customHeight="1" x14ac:dyDescent="0.2">
      <c r="A145" s="108" t="s">
        <v>2334</v>
      </c>
      <c r="B145" s="136" t="s">
        <v>7680</v>
      </c>
      <c r="C145" s="108" t="s">
        <v>1624</v>
      </c>
      <c r="D145" s="108" t="s">
        <v>2335</v>
      </c>
      <c r="E145" s="108" t="s">
        <v>7582</v>
      </c>
      <c r="F145" s="108" t="s">
        <v>2336</v>
      </c>
      <c r="G145" s="108" t="s">
        <v>8066</v>
      </c>
      <c r="H145" s="108" t="s">
        <v>477</v>
      </c>
      <c r="I145" s="129" t="s">
        <v>7583</v>
      </c>
      <c r="J145" s="108" t="s">
        <v>8067</v>
      </c>
      <c r="K145" s="108" t="s">
        <v>2337</v>
      </c>
      <c r="L145" s="108" t="s">
        <v>49</v>
      </c>
      <c r="M145" s="108" t="s">
        <v>845</v>
      </c>
      <c r="N145" s="136" t="s">
        <v>2338</v>
      </c>
      <c r="O145" s="108" t="s">
        <v>7612</v>
      </c>
      <c r="P145" s="108">
        <v>0</v>
      </c>
      <c r="Q145" s="108">
        <v>93401</v>
      </c>
      <c r="R145" s="108" t="s">
        <v>6920</v>
      </c>
      <c r="S145" s="152">
        <v>37970</v>
      </c>
      <c r="T145" s="132">
        <v>4250</v>
      </c>
      <c r="U145" s="167">
        <v>16033200</v>
      </c>
      <c r="V145" s="167">
        <v>64132800</v>
      </c>
      <c r="W145" s="131">
        <v>44316</v>
      </c>
      <c r="X145" s="132" t="s">
        <v>7743</v>
      </c>
      <c r="Y145" s="132" t="s">
        <v>7744</v>
      </c>
      <c r="Z145" s="132" t="s">
        <v>7759</v>
      </c>
    </row>
    <row r="146" spans="1:26" s="8" customFormat="1" ht="18.75" customHeight="1" x14ac:dyDescent="0.2">
      <c r="A146" s="108" t="s">
        <v>2334</v>
      </c>
      <c r="B146" s="136" t="s">
        <v>7680</v>
      </c>
      <c r="C146" s="108" t="s">
        <v>1624</v>
      </c>
      <c r="D146" s="108" t="s">
        <v>2335</v>
      </c>
      <c r="E146" s="108" t="s">
        <v>7582</v>
      </c>
      <c r="F146" s="108" t="s">
        <v>2336</v>
      </c>
      <c r="G146" s="108" t="s">
        <v>8066</v>
      </c>
      <c r="H146" s="108" t="s">
        <v>477</v>
      </c>
      <c r="I146" s="129" t="s">
        <v>7583</v>
      </c>
      <c r="J146" s="108" t="s">
        <v>8067</v>
      </c>
      <c r="K146" s="108" t="s">
        <v>2337</v>
      </c>
      <c r="L146" s="108" t="s">
        <v>49</v>
      </c>
      <c r="M146" s="108" t="s">
        <v>845</v>
      </c>
      <c r="N146" s="136" t="s">
        <v>2338</v>
      </c>
      <c r="O146" s="108" t="s">
        <v>7612</v>
      </c>
      <c r="P146" s="108">
        <v>0</v>
      </c>
      <c r="Q146" s="108">
        <v>93401</v>
      </c>
      <c r="R146" s="108" t="s">
        <v>6920</v>
      </c>
      <c r="S146" s="152">
        <v>37970</v>
      </c>
      <c r="T146" s="132">
        <v>4250</v>
      </c>
      <c r="U146" s="167">
        <v>65094470</v>
      </c>
      <c r="V146" s="167">
        <v>280797979</v>
      </c>
      <c r="W146" s="131">
        <v>44316</v>
      </c>
      <c r="X146" s="132" t="s">
        <v>7743</v>
      </c>
      <c r="Y146" s="132" t="s">
        <v>7744</v>
      </c>
      <c r="Z146" s="132" t="s">
        <v>7747</v>
      </c>
    </row>
    <row r="147" spans="1:26" s="8" customFormat="1" ht="18.75" customHeight="1" x14ac:dyDescent="0.2">
      <c r="A147" s="108" t="s">
        <v>2334</v>
      </c>
      <c r="B147" s="136" t="s">
        <v>7680</v>
      </c>
      <c r="C147" s="108" t="s">
        <v>1624</v>
      </c>
      <c r="D147" s="108" t="s">
        <v>2335</v>
      </c>
      <c r="E147" s="108" t="s">
        <v>7582</v>
      </c>
      <c r="F147" s="108" t="s">
        <v>2336</v>
      </c>
      <c r="G147" s="108" t="s">
        <v>8066</v>
      </c>
      <c r="H147" s="108" t="s">
        <v>477</v>
      </c>
      <c r="I147" s="129" t="s">
        <v>7583</v>
      </c>
      <c r="J147" s="108" t="s">
        <v>8067</v>
      </c>
      <c r="K147" s="108" t="s">
        <v>2337</v>
      </c>
      <c r="L147" s="108" t="s">
        <v>49</v>
      </c>
      <c r="M147" s="108" t="s">
        <v>845</v>
      </c>
      <c r="N147" s="136" t="s">
        <v>2338</v>
      </c>
      <c r="O147" s="108" t="s">
        <v>7612</v>
      </c>
      <c r="P147" s="108">
        <v>0</v>
      </c>
      <c r="Q147" s="108">
        <v>93401</v>
      </c>
      <c r="R147" s="108" t="s">
        <v>6920</v>
      </c>
      <c r="S147" s="152">
        <v>37970</v>
      </c>
      <c r="T147" s="132">
        <v>4250</v>
      </c>
      <c r="U147" s="167">
        <v>21474145</v>
      </c>
      <c r="V147" s="167">
        <v>83365604</v>
      </c>
      <c r="W147" s="131">
        <v>44316</v>
      </c>
      <c r="X147" s="132" t="s">
        <v>7743</v>
      </c>
      <c r="Y147" s="132" t="s">
        <v>7744</v>
      </c>
      <c r="Z147" s="132" t="s">
        <v>7835</v>
      </c>
    </row>
    <row r="148" spans="1:26" s="8" customFormat="1" ht="18.75" customHeight="1" x14ac:dyDescent="0.2">
      <c r="A148" s="108" t="s">
        <v>2334</v>
      </c>
      <c r="B148" s="136" t="s">
        <v>7680</v>
      </c>
      <c r="C148" s="108" t="s">
        <v>1624</v>
      </c>
      <c r="D148" s="108" t="s">
        <v>2335</v>
      </c>
      <c r="E148" s="108" t="s">
        <v>7582</v>
      </c>
      <c r="F148" s="108" t="s">
        <v>2336</v>
      </c>
      <c r="G148" s="108" t="s">
        <v>8066</v>
      </c>
      <c r="H148" s="108" t="s">
        <v>477</v>
      </c>
      <c r="I148" s="129" t="s">
        <v>7583</v>
      </c>
      <c r="J148" s="108" t="s">
        <v>8067</v>
      </c>
      <c r="K148" s="108" t="s">
        <v>2337</v>
      </c>
      <c r="L148" s="108" t="s">
        <v>49</v>
      </c>
      <c r="M148" s="108" t="s">
        <v>845</v>
      </c>
      <c r="N148" s="136" t="s">
        <v>2338</v>
      </c>
      <c r="O148" s="108" t="s">
        <v>7612</v>
      </c>
      <c r="P148" s="108">
        <v>0</v>
      </c>
      <c r="Q148" s="108">
        <v>93401</v>
      </c>
      <c r="R148" s="108" t="s">
        <v>6920</v>
      </c>
      <c r="S148" s="152">
        <v>37970</v>
      </c>
      <c r="T148" s="132">
        <v>4250</v>
      </c>
      <c r="U148" s="167">
        <v>232740</v>
      </c>
      <c r="V148" s="167">
        <v>18929520</v>
      </c>
      <c r="W148" s="131">
        <v>44316</v>
      </c>
      <c r="X148" s="132" t="s">
        <v>7743</v>
      </c>
      <c r="Y148" s="132" t="s">
        <v>7744</v>
      </c>
      <c r="Z148" s="132" t="s">
        <v>7836</v>
      </c>
    </row>
    <row r="149" spans="1:26" s="8" customFormat="1" ht="18.75" customHeight="1" x14ac:dyDescent="0.2">
      <c r="A149" s="108" t="s">
        <v>2334</v>
      </c>
      <c r="B149" s="136" t="s">
        <v>7680</v>
      </c>
      <c r="C149" s="108" t="s">
        <v>1624</v>
      </c>
      <c r="D149" s="108" t="s">
        <v>2335</v>
      </c>
      <c r="E149" s="108" t="s">
        <v>7582</v>
      </c>
      <c r="F149" s="108" t="s">
        <v>2336</v>
      </c>
      <c r="G149" s="108" t="s">
        <v>8066</v>
      </c>
      <c r="H149" s="108" t="s">
        <v>477</v>
      </c>
      <c r="I149" s="129" t="s">
        <v>7583</v>
      </c>
      <c r="J149" s="108" t="s">
        <v>8067</v>
      </c>
      <c r="K149" s="108" t="s">
        <v>2337</v>
      </c>
      <c r="L149" s="108" t="s">
        <v>49</v>
      </c>
      <c r="M149" s="108" t="s">
        <v>845</v>
      </c>
      <c r="N149" s="136" t="s">
        <v>2338</v>
      </c>
      <c r="O149" s="108" t="s">
        <v>7612</v>
      </c>
      <c r="P149" s="108">
        <v>0</v>
      </c>
      <c r="Q149" s="108">
        <v>93401</v>
      </c>
      <c r="R149" s="108" t="s">
        <v>6920</v>
      </c>
      <c r="S149" s="152">
        <v>37970</v>
      </c>
      <c r="T149" s="132">
        <v>4250</v>
      </c>
      <c r="U149" s="167">
        <v>7944192</v>
      </c>
      <c r="V149" s="167">
        <v>31776768</v>
      </c>
      <c r="W149" s="131">
        <v>44316</v>
      </c>
      <c r="X149" s="132" t="s">
        <v>7743</v>
      </c>
      <c r="Y149" s="132" t="s">
        <v>7744</v>
      </c>
      <c r="Z149" s="132" t="s">
        <v>7772</v>
      </c>
    </row>
    <row r="150" spans="1:26" s="8" customFormat="1" ht="18.75" customHeight="1" x14ac:dyDescent="0.2">
      <c r="A150" s="108" t="s">
        <v>2334</v>
      </c>
      <c r="B150" s="136" t="s">
        <v>7680</v>
      </c>
      <c r="C150" s="108" t="s">
        <v>1624</v>
      </c>
      <c r="D150" s="108" t="s">
        <v>2335</v>
      </c>
      <c r="E150" s="108" t="s">
        <v>7582</v>
      </c>
      <c r="F150" s="108" t="s">
        <v>2336</v>
      </c>
      <c r="G150" s="108" t="s">
        <v>8066</v>
      </c>
      <c r="H150" s="108" t="s">
        <v>477</v>
      </c>
      <c r="I150" s="129" t="s">
        <v>7583</v>
      </c>
      <c r="J150" s="108" t="s">
        <v>8067</v>
      </c>
      <c r="K150" s="108" t="s">
        <v>2337</v>
      </c>
      <c r="L150" s="108" t="s">
        <v>49</v>
      </c>
      <c r="M150" s="108" t="s">
        <v>845</v>
      </c>
      <c r="N150" s="136" t="s">
        <v>2338</v>
      </c>
      <c r="O150" s="108" t="s">
        <v>7612</v>
      </c>
      <c r="P150" s="108">
        <v>0</v>
      </c>
      <c r="Q150" s="108">
        <v>93401</v>
      </c>
      <c r="R150" s="108" t="s">
        <v>6920</v>
      </c>
      <c r="S150" s="152">
        <v>37970</v>
      </c>
      <c r="T150" s="132">
        <v>4250</v>
      </c>
      <c r="U150" s="167">
        <v>32689109</v>
      </c>
      <c r="V150" s="167">
        <v>132764413</v>
      </c>
      <c r="W150" s="131">
        <v>44316</v>
      </c>
      <c r="X150" s="132" t="s">
        <v>7743</v>
      </c>
      <c r="Y150" s="132" t="s">
        <v>7744</v>
      </c>
      <c r="Z150" s="132" t="s">
        <v>7837</v>
      </c>
    </row>
    <row r="151" spans="1:26" s="8" customFormat="1" ht="18.75" customHeight="1" x14ac:dyDescent="0.2">
      <c r="A151" s="108" t="s">
        <v>2334</v>
      </c>
      <c r="B151" s="136" t="s">
        <v>7680</v>
      </c>
      <c r="C151" s="108" t="s">
        <v>1624</v>
      </c>
      <c r="D151" s="108" t="s">
        <v>2335</v>
      </c>
      <c r="E151" s="108" t="s">
        <v>7582</v>
      </c>
      <c r="F151" s="108" t="s">
        <v>2336</v>
      </c>
      <c r="G151" s="108" t="s">
        <v>8066</v>
      </c>
      <c r="H151" s="108" t="s">
        <v>477</v>
      </c>
      <c r="I151" s="129" t="s">
        <v>7583</v>
      </c>
      <c r="J151" s="108" t="s">
        <v>8067</v>
      </c>
      <c r="K151" s="108" t="s">
        <v>2337</v>
      </c>
      <c r="L151" s="108" t="s">
        <v>49</v>
      </c>
      <c r="M151" s="108" t="s">
        <v>845</v>
      </c>
      <c r="N151" s="136" t="s">
        <v>2338</v>
      </c>
      <c r="O151" s="108" t="s">
        <v>7612</v>
      </c>
      <c r="P151" s="108">
        <v>0</v>
      </c>
      <c r="Q151" s="108">
        <v>93401</v>
      </c>
      <c r="R151" s="108" t="s">
        <v>6920</v>
      </c>
      <c r="S151" s="152">
        <v>37970</v>
      </c>
      <c r="T151" s="132">
        <v>4250</v>
      </c>
      <c r="U151" s="167">
        <v>12955860</v>
      </c>
      <c r="V151" s="167">
        <v>41505300</v>
      </c>
      <c r="W151" s="131">
        <v>44316</v>
      </c>
      <c r="X151" s="132" t="s">
        <v>7743</v>
      </c>
      <c r="Y151" s="132" t="s">
        <v>7744</v>
      </c>
      <c r="Z151" s="132" t="s">
        <v>7755</v>
      </c>
    </row>
    <row r="152" spans="1:26" s="8" customFormat="1" ht="18.75" customHeight="1" x14ac:dyDescent="0.2">
      <c r="A152" s="108" t="s">
        <v>2334</v>
      </c>
      <c r="B152" s="136" t="s">
        <v>7680</v>
      </c>
      <c r="C152" s="108" t="s">
        <v>1624</v>
      </c>
      <c r="D152" s="108" t="s">
        <v>2335</v>
      </c>
      <c r="E152" s="108" t="s">
        <v>7582</v>
      </c>
      <c r="F152" s="108" t="s">
        <v>2336</v>
      </c>
      <c r="G152" s="108" t="s">
        <v>8066</v>
      </c>
      <c r="H152" s="108" t="s">
        <v>477</v>
      </c>
      <c r="I152" s="129" t="s">
        <v>7583</v>
      </c>
      <c r="J152" s="108" t="s">
        <v>8067</v>
      </c>
      <c r="K152" s="108" t="s">
        <v>2337</v>
      </c>
      <c r="L152" s="108" t="s">
        <v>49</v>
      </c>
      <c r="M152" s="108" t="s">
        <v>845</v>
      </c>
      <c r="N152" s="136" t="s">
        <v>2338</v>
      </c>
      <c r="O152" s="108" t="s">
        <v>7612</v>
      </c>
      <c r="P152" s="108">
        <v>0</v>
      </c>
      <c r="Q152" s="108">
        <v>93401</v>
      </c>
      <c r="R152" s="108" t="s">
        <v>6920</v>
      </c>
      <c r="S152" s="152">
        <v>37970</v>
      </c>
      <c r="T152" s="132">
        <v>4250</v>
      </c>
      <c r="U152" s="167">
        <v>2741677</v>
      </c>
      <c r="V152" s="167">
        <v>10966708</v>
      </c>
      <c r="W152" s="131">
        <v>44316</v>
      </c>
      <c r="X152" s="132" t="s">
        <v>7743</v>
      </c>
      <c r="Y152" s="132" t="s">
        <v>7744</v>
      </c>
      <c r="Z152" s="132" t="s">
        <v>7818</v>
      </c>
    </row>
    <row r="153" spans="1:26" s="8" customFormat="1" ht="18.75" customHeight="1" x14ac:dyDescent="0.2">
      <c r="A153" s="108" t="s">
        <v>2334</v>
      </c>
      <c r="B153" s="136" t="s">
        <v>7680</v>
      </c>
      <c r="C153" s="108" t="s">
        <v>1624</v>
      </c>
      <c r="D153" s="108" t="s">
        <v>2335</v>
      </c>
      <c r="E153" s="108" t="s">
        <v>7582</v>
      </c>
      <c r="F153" s="108" t="s">
        <v>2336</v>
      </c>
      <c r="G153" s="108" t="s">
        <v>8066</v>
      </c>
      <c r="H153" s="108" t="s">
        <v>477</v>
      </c>
      <c r="I153" s="129" t="s">
        <v>7583</v>
      </c>
      <c r="J153" s="108" t="s">
        <v>8067</v>
      </c>
      <c r="K153" s="108" t="s">
        <v>2337</v>
      </c>
      <c r="L153" s="108" t="s">
        <v>49</v>
      </c>
      <c r="M153" s="108" t="s">
        <v>845</v>
      </c>
      <c r="N153" s="136" t="s">
        <v>2338</v>
      </c>
      <c r="O153" s="108" t="s">
        <v>7612</v>
      </c>
      <c r="P153" s="108">
        <v>0</v>
      </c>
      <c r="Q153" s="108">
        <v>93401</v>
      </c>
      <c r="R153" s="108" t="s">
        <v>6920</v>
      </c>
      <c r="S153" s="152">
        <v>37970</v>
      </c>
      <c r="T153" s="132">
        <v>4250</v>
      </c>
      <c r="U153" s="167">
        <v>3290013</v>
      </c>
      <c r="V153" s="167">
        <v>13160052</v>
      </c>
      <c r="W153" s="131">
        <v>44316</v>
      </c>
      <c r="X153" s="132" t="s">
        <v>7743</v>
      </c>
      <c r="Y153" s="132" t="s">
        <v>7744</v>
      </c>
      <c r="Z153" s="132" t="s">
        <v>7756</v>
      </c>
    </row>
    <row r="154" spans="1:26" s="8" customFormat="1" ht="18.75" customHeight="1" x14ac:dyDescent="0.2">
      <c r="A154" s="108" t="s">
        <v>2334</v>
      </c>
      <c r="B154" s="136" t="s">
        <v>7680</v>
      </c>
      <c r="C154" s="108" t="s">
        <v>1624</v>
      </c>
      <c r="D154" s="108" t="s">
        <v>2335</v>
      </c>
      <c r="E154" s="108" t="s">
        <v>7582</v>
      </c>
      <c r="F154" s="108" t="s">
        <v>2336</v>
      </c>
      <c r="G154" s="108" t="s">
        <v>8066</v>
      </c>
      <c r="H154" s="108" t="s">
        <v>477</v>
      </c>
      <c r="I154" s="129" t="s">
        <v>7583</v>
      </c>
      <c r="J154" s="108" t="s">
        <v>8067</v>
      </c>
      <c r="K154" s="108" t="s">
        <v>2337</v>
      </c>
      <c r="L154" s="108" t="s">
        <v>49</v>
      </c>
      <c r="M154" s="108" t="s">
        <v>845</v>
      </c>
      <c r="N154" s="136" t="s">
        <v>2338</v>
      </c>
      <c r="O154" s="108" t="s">
        <v>7612</v>
      </c>
      <c r="P154" s="108">
        <v>0</v>
      </c>
      <c r="Q154" s="108">
        <v>93401</v>
      </c>
      <c r="R154" s="108" t="s">
        <v>6920</v>
      </c>
      <c r="S154" s="152">
        <v>37970</v>
      </c>
      <c r="T154" s="132">
        <v>4250</v>
      </c>
      <c r="U154" s="167">
        <v>8016600</v>
      </c>
      <c r="V154" s="167">
        <v>32066400</v>
      </c>
      <c r="W154" s="131">
        <v>44316</v>
      </c>
      <c r="X154" s="132" t="s">
        <v>7743</v>
      </c>
      <c r="Y154" s="132" t="s">
        <v>7744</v>
      </c>
      <c r="Z154" s="132" t="s">
        <v>7813</v>
      </c>
    </row>
    <row r="155" spans="1:26" s="8" customFormat="1" ht="18.75" customHeight="1" x14ac:dyDescent="0.2">
      <c r="A155" s="108" t="s">
        <v>2334</v>
      </c>
      <c r="B155" s="136" t="s">
        <v>7680</v>
      </c>
      <c r="C155" s="108" t="s">
        <v>1624</v>
      </c>
      <c r="D155" s="108" t="s">
        <v>2335</v>
      </c>
      <c r="E155" s="108" t="s">
        <v>7582</v>
      </c>
      <c r="F155" s="108" t="s">
        <v>2336</v>
      </c>
      <c r="G155" s="108" t="s">
        <v>8066</v>
      </c>
      <c r="H155" s="108" t="s">
        <v>477</v>
      </c>
      <c r="I155" s="129" t="s">
        <v>7583</v>
      </c>
      <c r="J155" s="108" t="s">
        <v>8067</v>
      </c>
      <c r="K155" s="108" t="s">
        <v>2337</v>
      </c>
      <c r="L155" s="108" t="s">
        <v>49</v>
      </c>
      <c r="M155" s="108" t="s">
        <v>845</v>
      </c>
      <c r="N155" s="136" t="s">
        <v>2338</v>
      </c>
      <c r="O155" s="108" t="s">
        <v>7612</v>
      </c>
      <c r="P155" s="108">
        <v>0</v>
      </c>
      <c r="Q155" s="108">
        <v>93401</v>
      </c>
      <c r="R155" s="108" t="s">
        <v>6920</v>
      </c>
      <c r="S155" s="152">
        <v>37970</v>
      </c>
      <c r="T155" s="132">
        <v>4250</v>
      </c>
      <c r="U155" s="167">
        <v>8048149</v>
      </c>
      <c r="V155" s="167">
        <v>30423772</v>
      </c>
      <c r="W155" s="131">
        <v>44316</v>
      </c>
      <c r="X155" s="132" t="s">
        <v>7743</v>
      </c>
      <c r="Y155" s="132" t="s">
        <v>7744</v>
      </c>
      <c r="Z155" s="132" t="s">
        <v>7838</v>
      </c>
    </row>
    <row r="156" spans="1:26" s="8" customFormat="1" ht="18.75" customHeight="1" x14ac:dyDescent="0.2">
      <c r="A156" s="108" t="s">
        <v>2334</v>
      </c>
      <c r="B156" s="136" t="s">
        <v>7680</v>
      </c>
      <c r="C156" s="108" t="s">
        <v>1624</v>
      </c>
      <c r="D156" s="108" t="s">
        <v>2335</v>
      </c>
      <c r="E156" s="108" t="s">
        <v>7582</v>
      </c>
      <c r="F156" s="108" t="s">
        <v>2336</v>
      </c>
      <c r="G156" s="108" t="s">
        <v>8066</v>
      </c>
      <c r="H156" s="108" t="s">
        <v>477</v>
      </c>
      <c r="I156" s="129" t="s">
        <v>7583</v>
      </c>
      <c r="J156" s="108" t="s">
        <v>8067</v>
      </c>
      <c r="K156" s="108" t="s">
        <v>2337</v>
      </c>
      <c r="L156" s="108" t="s">
        <v>49</v>
      </c>
      <c r="M156" s="108" t="s">
        <v>845</v>
      </c>
      <c r="N156" s="136" t="s">
        <v>2338</v>
      </c>
      <c r="O156" s="108" t="s">
        <v>7612</v>
      </c>
      <c r="P156" s="108">
        <v>0</v>
      </c>
      <c r="Q156" s="108">
        <v>93401</v>
      </c>
      <c r="R156" s="108" t="s">
        <v>6920</v>
      </c>
      <c r="S156" s="152">
        <v>37970</v>
      </c>
      <c r="T156" s="132">
        <v>4250</v>
      </c>
      <c r="U156" s="167">
        <v>3993818</v>
      </c>
      <c r="V156" s="167">
        <v>15249124</v>
      </c>
      <c r="W156" s="131">
        <v>44316</v>
      </c>
      <c r="X156" s="132" t="s">
        <v>7743</v>
      </c>
      <c r="Y156" s="132" t="s">
        <v>7744</v>
      </c>
      <c r="Z156" s="132" t="s">
        <v>7839</v>
      </c>
    </row>
    <row r="157" spans="1:26" s="8" customFormat="1" ht="18.75" customHeight="1" x14ac:dyDescent="0.2">
      <c r="A157" s="108" t="s">
        <v>2334</v>
      </c>
      <c r="B157" s="136" t="s">
        <v>7680</v>
      </c>
      <c r="C157" s="108" t="s">
        <v>1624</v>
      </c>
      <c r="D157" s="108" t="s">
        <v>2335</v>
      </c>
      <c r="E157" s="108" t="s">
        <v>7582</v>
      </c>
      <c r="F157" s="108" t="s">
        <v>2336</v>
      </c>
      <c r="G157" s="108" t="s">
        <v>8066</v>
      </c>
      <c r="H157" s="108" t="s">
        <v>477</v>
      </c>
      <c r="I157" s="129" t="s">
        <v>7583</v>
      </c>
      <c r="J157" s="108" t="s">
        <v>8067</v>
      </c>
      <c r="K157" s="108" t="s">
        <v>2337</v>
      </c>
      <c r="L157" s="108" t="s">
        <v>49</v>
      </c>
      <c r="M157" s="108" t="s">
        <v>845</v>
      </c>
      <c r="N157" s="136" t="s">
        <v>2338</v>
      </c>
      <c r="O157" s="108" t="s">
        <v>7612</v>
      </c>
      <c r="P157" s="108">
        <v>0</v>
      </c>
      <c r="Q157" s="108">
        <v>93401</v>
      </c>
      <c r="R157" s="108" t="s">
        <v>6920</v>
      </c>
      <c r="S157" s="152">
        <v>37970</v>
      </c>
      <c r="T157" s="132">
        <v>4250</v>
      </c>
      <c r="U157" s="167">
        <v>19550160</v>
      </c>
      <c r="V157" s="167">
        <v>35686800</v>
      </c>
      <c r="W157" s="131">
        <v>44316</v>
      </c>
      <c r="X157" s="132" t="s">
        <v>7743</v>
      </c>
      <c r="Y157" s="132" t="s">
        <v>7744</v>
      </c>
      <c r="Z157" s="132" t="s">
        <v>7834</v>
      </c>
    </row>
    <row r="158" spans="1:26" s="8" customFormat="1" ht="18.75" customHeight="1" x14ac:dyDescent="0.2">
      <c r="A158" s="108" t="s">
        <v>2334</v>
      </c>
      <c r="B158" s="136" t="s">
        <v>7680</v>
      </c>
      <c r="C158" s="108" t="s">
        <v>1624</v>
      </c>
      <c r="D158" s="108" t="s">
        <v>2335</v>
      </c>
      <c r="E158" s="108" t="s">
        <v>7582</v>
      </c>
      <c r="F158" s="108" t="s">
        <v>2336</v>
      </c>
      <c r="G158" s="108" t="s">
        <v>8066</v>
      </c>
      <c r="H158" s="108" t="s">
        <v>477</v>
      </c>
      <c r="I158" s="129" t="s">
        <v>7583</v>
      </c>
      <c r="J158" s="108" t="s">
        <v>8067</v>
      </c>
      <c r="K158" s="108" t="s">
        <v>2337</v>
      </c>
      <c r="L158" s="108" t="s">
        <v>49</v>
      </c>
      <c r="M158" s="108" t="s">
        <v>845</v>
      </c>
      <c r="N158" s="136" t="s">
        <v>2338</v>
      </c>
      <c r="O158" s="108" t="s">
        <v>7612</v>
      </c>
      <c r="P158" s="108">
        <v>0</v>
      </c>
      <c r="Q158" s="108">
        <v>93401</v>
      </c>
      <c r="R158" s="108" t="s">
        <v>6920</v>
      </c>
      <c r="S158" s="152">
        <v>37970</v>
      </c>
      <c r="T158" s="132">
        <v>4250</v>
      </c>
      <c r="U158" s="167">
        <v>7075296</v>
      </c>
      <c r="V158" s="167">
        <v>24866136</v>
      </c>
      <c r="W158" s="131">
        <v>44316</v>
      </c>
      <c r="X158" s="132" t="s">
        <v>7743</v>
      </c>
      <c r="Y158" s="132" t="s">
        <v>7744</v>
      </c>
      <c r="Z158" s="132" t="s">
        <v>7840</v>
      </c>
    </row>
    <row r="159" spans="1:26" s="8" customFormat="1" ht="18.75" customHeight="1" x14ac:dyDescent="0.2">
      <c r="A159" s="108" t="s">
        <v>2334</v>
      </c>
      <c r="B159" s="136" t="s">
        <v>7680</v>
      </c>
      <c r="C159" s="108" t="s">
        <v>1624</v>
      </c>
      <c r="D159" s="108" t="s">
        <v>2335</v>
      </c>
      <c r="E159" s="108" t="s">
        <v>7582</v>
      </c>
      <c r="F159" s="108" t="s">
        <v>2336</v>
      </c>
      <c r="G159" s="108" t="s">
        <v>8066</v>
      </c>
      <c r="H159" s="108" t="s">
        <v>477</v>
      </c>
      <c r="I159" s="129" t="s">
        <v>7583</v>
      </c>
      <c r="J159" s="108" t="s">
        <v>8067</v>
      </c>
      <c r="K159" s="108" t="s">
        <v>2337</v>
      </c>
      <c r="L159" s="108" t="s">
        <v>49</v>
      </c>
      <c r="M159" s="108" t="s">
        <v>845</v>
      </c>
      <c r="N159" s="136" t="s">
        <v>2338</v>
      </c>
      <c r="O159" s="108" t="s">
        <v>7612</v>
      </c>
      <c r="P159" s="108">
        <v>0</v>
      </c>
      <c r="Q159" s="108">
        <v>93401</v>
      </c>
      <c r="R159" s="108" t="s">
        <v>6920</v>
      </c>
      <c r="S159" s="152">
        <v>37970</v>
      </c>
      <c r="T159" s="132">
        <v>4250</v>
      </c>
      <c r="U159" s="167">
        <v>19881168</v>
      </c>
      <c r="V159" s="167">
        <v>71989068</v>
      </c>
      <c r="W159" s="131">
        <v>44316</v>
      </c>
      <c r="X159" s="132" t="s">
        <v>7743</v>
      </c>
      <c r="Y159" s="132" t="s">
        <v>7744</v>
      </c>
      <c r="Z159" s="132" t="s">
        <v>7808</v>
      </c>
    </row>
    <row r="160" spans="1:26" s="8" customFormat="1" ht="18.75" customHeight="1" x14ac:dyDescent="0.2">
      <c r="A160" s="108" t="s">
        <v>2334</v>
      </c>
      <c r="B160" s="136" t="s">
        <v>7680</v>
      </c>
      <c r="C160" s="108" t="s">
        <v>1624</v>
      </c>
      <c r="D160" s="108" t="s">
        <v>2335</v>
      </c>
      <c r="E160" s="108" t="s">
        <v>7582</v>
      </c>
      <c r="F160" s="108" t="s">
        <v>2336</v>
      </c>
      <c r="G160" s="108" t="s">
        <v>8066</v>
      </c>
      <c r="H160" s="108" t="s">
        <v>477</v>
      </c>
      <c r="I160" s="129" t="s">
        <v>7583</v>
      </c>
      <c r="J160" s="108" t="s">
        <v>8067</v>
      </c>
      <c r="K160" s="108" t="s">
        <v>2337</v>
      </c>
      <c r="L160" s="108" t="s">
        <v>49</v>
      </c>
      <c r="M160" s="108" t="s">
        <v>845</v>
      </c>
      <c r="N160" s="136" t="s">
        <v>2338</v>
      </c>
      <c r="O160" s="108" t="s">
        <v>7612</v>
      </c>
      <c r="P160" s="108">
        <v>0</v>
      </c>
      <c r="Q160" s="108">
        <v>93401</v>
      </c>
      <c r="R160" s="108" t="s">
        <v>6920</v>
      </c>
      <c r="S160" s="152">
        <v>37970</v>
      </c>
      <c r="T160" s="132">
        <v>4250</v>
      </c>
      <c r="U160" s="167">
        <v>8016600</v>
      </c>
      <c r="V160" s="167">
        <v>32066400</v>
      </c>
      <c r="W160" s="131">
        <v>44316</v>
      </c>
      <c r="X160" s="132" t="s">
        <v>7743</v>
      </c>
      <c r="Y160" s="132" t="s">
        <v>7744</v>
      </c>
      <c r="Z160" s="132" t="s">
        <v>7841</v>
      </c>
    </row>
    <row r="161" spans="1:26" s="8" customFormat="1" ht="18.75" customHeight="1" x14ac:dyDescent="0.2">
      <c r="A161" s="108" t="s">
        <v>2334</v>
      </c>
      <c r="B161" s="136" t="s">
        <v>7680</v>
      </c>
      <c r="C161" s="108" t="s">
        <v>1624</v>
      </c>
      <c r="D161" s="108" t="s">
        <v>2335</v>
      </c>
      <c r="E161" s="108" t="s">
        <v>7582</v>
      </c>
      <c r="F161" s="108" t="s">
        <v>2336</v>
      </c>
      <c r="G161" s="108" t="s">
        <v>8066</v>
      </c>
      <c r="H161" s="108" t="s">
        <v>477</v>
      </c>
      <c r="I161" s="129" t="s">
        <v>7583</v>
      </c>
      <c r="J161" s="108" t="s">
        <v>8067</v>
      </c>
      <c r="K161" s="108" t="s">
        <v>2337</v>
      </c>
      <c r="L161" s="108" t="s">
        <v>49</v>
      </c>
      <c r="M161" s="108" t="s">
        <v>845</v>
      </c>
      <c r="N161" s="136" t="s">
        <v>2338</v>
      </c>
      <c r="O161" s="108" t="s">
        <v>7612</v>
      </c>
      <c r="P161" s="108">
        <v>0</v>
      </c>
      <c r="Q161" s="108">
        <v>93401</v>
      </c>
      <c r="R161" s="108" t="s">
        <v>6920</v>
      </c>
      <c r="S161" s="152">
        <v>37970</v>
      </c>
      <c r="T161" s="132">
        <v>4250</v>
      </c>
      <c r="U161" s="167">
        <v>23729136</v>
      </c>
      <c r="V161" s="167">
        <v>79364340</v>
      </c>
      <c r="W161" s="131">
        <v>44316</v>
      </c>
      <c r="X161" s="132" t="s">
        <v>7743</v>
      </c>
      <c r="Y161" s="132" t="s">
        <v>7744</v>
      </c>
      <c r="Z161" s="132" t="s">
        <v>7805</v>
      </c>
    </row>
    <row r="162" spans="1:26" s="8" customFormat="1" ht="18.75" customHeight="1" x14ac:dyDescent="0.2">
      <c r="A162" s="108" t="s">
        <v>2334</v>
      </c>
      <c r="B162" s="136" t="s">
        <v>7680</v>
      </c>
      <c r="C162" s="108" t="s">
        <v>1624</v>
      </c>
      <c r="D162" s="108" t="s">
        <v>2335</v>
      </c>
      <c r="E162" s="108" t="s">
        <v>7582</v>
      </c>
      <c r="F162" s="108" t="s">
        <v>2336</v>
      </c>
      <c r="G162" s="108" t="s">
        <v>8066</v>
      </c>
      <c r="H162" s="108" t="s">
        <v>477</v>
      </c>
      <c r="I162" s="129" t="s">
        <v>7583</v>
      </c>
      <c r="J162" s="108" t="s">
        <v>8067</v>
      </c>
      <c r="K162" s="108" t="s">
        <v>2337</v>
      </c>
      <c r="L162" s="108" t="s">
        <v>49</v>
      </c>
      <c r="M162" s="108" t="s">
        <v>845</v>
      </c>
      <c r="N162" s="136" t="s">
        <v>2338</v>
      </c>
      <c r="O162" s="108" t="s">
        <v>7612</v>
      </c>
      <c r="P162" s="108">
        <v>0</v>
      </c>
      <c r="Q162" s="108">
        <v>93401</v>
      </c>
      <c r="R162" s="108" t="s">
        <v>6920</v>
      </c>
      <c r="S162" s="152">
        <v>37970</v>
      </c>
      <c r="T162" s="132">
        <v>4250</v>
      </c>
      <c r="U162" s="167">
        <v>17145180</v>
      </c>
      <c r="V162" s="167">
        <v>66175740</v>
      </c>
      <c r="W162" s="131">
        <v>44316</v>
      </c>
      <c r="X162" s="132" t="s">
        <v>7743</v>
      </c>
      <c r="Y162" s="132" t="s">
        <v>7744</v>
      </c>
      <c r="Z162" s="132" t="s">
        <v>7842</v>
      </c>
    </row>
    <row r="163" spans="1:26" s="8" customFormat="1" ht="18.75" customHeight="1" x14ac:dyDescent="0.2">
      <c r="A163" s="108" t="s">
        <v>2334</v>
      </c>
      <c r="B163" s="136" t="s">
        <v>7680</v>
      </c>
      <c r="C163" s="108" t="s">
        <v>1624</v>
      </c>
      <c r="D163" s="108" t="s">
        <v>2335</v>
      </c>
      <c r="E163" s="108" t="s">
        <v>7582</v>
      </c>
      <c r="F163" s="108" t="s">
        <v>2336</v>
      </c>
      <c r="G163" s="108" t="s">
        <v>8066</v>
      </c>
      <c r="H163" s="108" t="s">
        <v>477</v>
      </c>
      <c r="I163" s="129" t="s">
        <v>7583</v>
      </c>
      <c r="J163" s="108" t="s">
        <v>8067</v>
      </c>
      <c r="K163" s="108" t="s">
        <v>2337</v>
      </c>
      <c r="L163" s="108" t="s">
        <v>49</v>
      </c>
      <c r="M163" s="108" t="s">
        <v>845</v>
      </c>
      <c r="N163" s="136" t="s">
        <v>2338</v>
      </c>
      <c r="O163" s="108" t="s">
        <v>7612</v>
      </c>
      <c r="P163" s="108">
        <v>0</v>
      </c>
      <c r="Q163" s="108">
        <v>93401</v>
      </c>
      <c r="R163" s="108" t="s">
        <v>6920</v>
      </c>
      <c r="S163" s="152">
        <v>37970</v>
      </c>
      <c r="T163" s="132">
        <v>4250</v>
      </c>
      <c r="U163" s="167">
        <v>4744448</v>
      </c>
      <c r="V163" s="167">
        <v>26897799</v>
      </c>
      <c r="W163" s="131">
        <v>44316</v>
      </c>
      <c r="X163" s="132" t="s">
        <v>7743</v>
      </c>
      <c r="Y163" s="132" t="s">
        <v>7744</v>
      </c>
      <c r="Z163" s="132" t="s">
        <v>7843</v>
      </c>
    </row>
    <row r="164" spans="1:26" s="8" customFormat="1" ht="18.75" customHeight="1" x14ac:dyDescent="0.2">
      <c r="A164" s="108" t="s">
        <v>2334</v>
      </c>
      <c r="B164" s="136" t="s">
        <v>7680</v>
      </c>
      <c r="C164" s="108" t="s">
        <v>1624</v>
      </c>
      <c r="D164" s="108" t="s">
        <v>2335</v>
      </c>
      <c r="E164" s="108" t="s">
        <v>7582</v>
      </c>
      <c r="F164" s="108" t="s">
        <v>2336</v>
      </c>
      <c r="G164" s="108" t="s">
        <v>8066</v>
      </c>
      <c r="H164" s="108" t="s">
        <v>477</v>
      </c>
      <c r="I164" s="129" t="s">
        <v>7583</v>
      </c>
      <c r="J164" s="108" t="s">
        <v>8067</v>
      </c>
      <c r="K164" s="108" t="s">
        <v>2337</v>
      </c>
      <c r="L164" s="108" t="s">
        <v>49</v>
      </c>
      <c r="M164" s="108" t="s">
        <v>845</v>
      </c>
      <c r="N164" s="136" t="s">
        <v>2338</v>
      </c>
      <c r="O164" s="108" t="s">
        <v>7612</v>
      </c>
      <c r="P164" s="108">
        <v>0</v>
      </c>
      <c r="Q164" s="108">
        <v>93401</v>
      </c>
      <c r="R164" s="108" t="s">
        <v>6920</v>
      </c>
      <c r="S164" s="152">
        <v>37970</v>
      </c>
      <c r="T164" s="132">
        <v>4250</v>
      </c>
      <c r="U164" s="167">
        <v>28539096</v>
      </c>
      <c r="V164" s="167">
        <v>88663596</v>
      </c>
      <c r="W164" s="131">
        <v>44316</v>
      </c>
      <c r="X164" s="132" t="s">
        <v>7743</v>
      </c>
      <c r="Y164" s="132" t="s">
        <v>7744</v>
      </c>
      <c r="Z164" s="132" t="s">
        <v>7814</v>
      </c>
    </row>
    <row r="165" spans="1:26" s="8" customFormat="1" ht="18.75" customHeight="1" x14ac:dyDescent="0.2">
      <c r="A165" s="108" t="s">
        <v>2334</v>
      </c>
      <c r="B165" s="136" t="s">
        <v>7680</v>
      </c>
      <c r="C165" s="108" t="s">
        <v>1624</v>
      </c>
      <c r="D165" s="108" t="s">
        <v>2335</v>
      </c>
      <c r="E165" s="108" t="s">
        <v>7582</v>
      </c>
      <c r="F165" s="108" t="s">
        <v>2336</v>
      </c>
      <c r="G165" s="108" t="s">
        <v>8066</v>
      </c>
      <c r="H165" s="108" t="s">
        <v>477</v>
      </c>
      <c r="I165" s="129" t="s">
        <v>7583</v>
      </c>
      <c r="J165" s="108" t="s">
        <v>8067</v>
      </c>
      <c r="K165" s="108" t="s">
        <v>2337</v>
      </c>
      <c r="L165" s="108" t="s">
        <v>49</v>
      </c>
      <c r="M165" s="108" t="s">
        <v>845</v>
      </c>
      <c r="N165" s="136" t="s">
        <v>2338</v>
      </c>
      <c r="O165" s="108" t="s">
        <v>7612</v>
      </c>
      <c r="P165" s="108">
        <v>0</v>
      </c>
      <c r="Q165" s="108">
        <v>93401</v>
      </c>
      <c r="R165" s="108" t="s">
        <v>6920</v>
      </c>
      <c r="S165" s="152">
        <v>37970</v>
      </c>
      <c r="T165" s="132">
        <v>4250</v>
      </c>
      <c r="U165" s="167">
        <v>8937216</v>
      </c>
      <c r="V165" s="167">
        <v>44884684</v>
      </c>
      <c r="W165" s="131">
        <v>44316</v>
      </c>
      <c r="X165" s="132" t="s">
        <v>7743</v>
      </c>
      <c r="Y165" s="132" t="s">
        <v>7744</v>
      </c>
      <c r="Z165" s="132" t="s">
        <v>7844</v>
      </c>
    </row>
    <row r="166" spans="1:26" s="8" customFormat="1" ht="18.75" customHeight="1" x14ac:dyDescent="0.2">
      <c r="A166" s="108" t="s">
        <v>2334</v>
      </c>
      <c r="B166" s="136" t="s">
        <v>7680</v>
      </c>
      <c r="C166" s="108" t="s">
        <v>1624</v>
      </c>
      <c r="D166" s="108" t="s">
        <v>2335</v>
      </c>
      <c r="E166" s="108" t="s">
        <v>7582</v>
      </c>
      <c r="F166" s="108" t="s">
        <v>2336</v>
      </c>
      <c r="G166" s="108" t="s">
        <v>8066</v>
      </c>
      <c r="H166" s="108" t="s">
        <v>477</v>
      </c>
      <c r="I166" s="129" t="s">
        <v>7583</v>
      </c>
      <c r="J166" s="108" t="s">
        <v>8067</v>
      </c>
      <c r="K166" s="108" t="s">
        <v>2337</v>
      </c>
      <c r="L166" s="108" t="s">
        <v>49</v>
      </c>
      <c r="M166" s="108" t="s">
        <v>845</v>
      </c>
      <c r="N166" s="136" t="s">
        <v>2338</v>
      </c>
      <c r="O166" s="108" t="s">
        <v>7612</v>
      </c>
      <c r="P166" s="108">
        <v>0</v>
      </c>
      <c r="Q166" s="108">
        <v>93401</v>
      </c>
      <c r="R166" s="108" t="s">
        <v>6920</v>
      </c>
      <c r="S166" s="152">
        <v>37970</v>
      </c>
      <c r="T166" s="132">
        <v>4250</v>
      </c>
      <c r="U166" s="167">
        <v>80251325</v>
      </c>
      <c r="V166" s="167">
        <v>289561420</v>
      </c>
      <c r="W166" s="131">
        <v>44316</v>
      </c>
      <c r="X166" s="132" t="s">
        <v>7743</v>
      </c>
      <c r="Y166" s="132" t="s">
        <v>7744</v>
      </c>
      <c r="Z166" s="132" t="s">
        <v>7745</v>
      </c>
    </row>
    <row r="167" spans="1:26" s="8" customFormat="1" ht="18.75" customHeight="1" x14ac:dyDescent="0.2">
      <c r="A167" s="108" t="s">
        <v>2334</v>
      </c>
      <c r="B167" s="136" t="s">
        <v>7680</v>
      </c>
      <c r="C167" s="108" t="s">
        <v>1624</v>
      </c>
      <c r="D167" s="108" t="s">
        <v>2335</v>
      </c>
      <c r="E167" s="108" t="s">
        <v>7582</v>
      </c>
      <c r="F167" s="108" t="s">
        <v>2336</v>
      </c>
      <c r="G167" s="108" t="s">
        <v>8066</v>
      </c>
      <c r="H167" s="108" t="s">
        <v>477</v>
      </c>
      <c r="I167" s="129" t="s">
        <v>7583</v>
      </c>
      <c r="J167" s="108" t="s">
        <v>8067</v>
      </c>
      <c r="K167" s="108" t="s">
        <v>2337</v>
      </c>
      <c r="L167" s="108" t="s">
        <v>49</v>
      </c>
      <c r="M167" s="108" t="s">
        <v>845</v>
      </c>
      <c r="N167" s="136" t="s">
        <v>2338</v>
      </c>
      <c r="O167" s="108" t="s">
        <v>7612</v>
      </c>
      <c r="P167" s="108">
        <v>0</v>
      </c>
      <c r="Q167" s="108">
        <v>93401</v>
      </c>
      <c r="R167" s="108" t="s">
        <v>6920</v>
      </c>
      <c r="S167" s="152">
        <v>37970</v>
      </c>
      <c r="T167" s="132">
        <v>4250</v>
      </c>
      <c r="U167" s="167">
        <v>36101697</v>
      </c>
      <c r="V167" s="167">
        <v>124678506</v>
      </c>
      <c r="W167" s="131">
        <v>44316</v>
      </c>
      <c r="X167" s="132" t="s">
        <v>7743</v>
      </c>
      <c r="Y167" s="132" t="s">
        <v>7744</v>
      </c>
      <c r="Z167" s="132" t="s">
        <v>7820</v>
      </c>
    </row>
    <row r="168" spans="1:26" s="8" customFormat="1" ht="18.75" customHeight="1" x14ac:dyDescent="0.2">
      <c r="A168" s="108" t="s">
        <v>2334</v>
      </c>
      <c r="B168" s="136" t="s">
        <v>7680</v>
      </c>
      <c r="C168" s="108" t="s">
        <v>1624</v>
      </c>
      <c r="D168" s="108" t="s">
        <v>2335</v>
      </c>
      <c r="E168" s="108" t="s">
        <v>7582</v>
      </c>
      <c r="F168" s="108" t="s">
        <v>2336</v>
      </c>
      <c r="G168" s="108" t="s">
        <v>8066</v>
      </c>
      <c r="H168" s="108" t="s">
        <v>477</v>
      </c>
      <c r="I168" s="129" t="s">
        <v>7583</v>
      </c>
      <c r="J168" s="108" t="s">
        <v>8067</v>
      </c>
      <c r="K168" s="108" t="s">
        <v>2337</v>
      </c>
      <c r="L168" s="108" t="s">
        <v>49</v>
      </c>
      <c r="M168" s="108" t="s">
        <v>845</v>
      </c>
      <c r="N168" s="136" t="s">
        <v>2338</v>
      </c>
      <c r="O168" s="108" t="s">
        <v>7612</v>
      </c>
      <c r="P168" s="108">
        <v>0</v>
      </c>
      <c r="Q168" s="108">
        <v>93401</v>
      </c>
      <c r="R168" s="108" t="s">
        <v>6920</v>
      </c>
      <c r="S168" s="152">
        <v>37970</v>
      </c>
      <c r="T168" s="132">
        <v>4250</v>
      </c>
      <c r="U168" s="167">
        <v>8844120</v>
      </c>
      <c r="V168" s="167">
        <v>37675950</v>
      </c>
      <c r="W168" s="131">
        <v>44316</v>
      </c>
      <c r="X168" s="132" t="s">
        <v>7743</v>
      </c>
      <c r="Y168" s="132" t="s">
        <v>7744</v>
      </c>
      <c r="Z168" s="132" t="s">
        <v>7787</v>
      </c>
    </row>
    <row r="169" spans="1:26" s="8" customFormat="1" ht="18.75" customHeight="1" x14ac:dyDescent="0.2">
      <c r="A169" s="108" t="s">
        <v>2334</v>
      </c>
      <c r="B169" s="136" t="s">
        <v>7680</v>
      </c>
      <c r="C169" s="108" t="s">
        <v>1624</v>
      </c>
      <c r="D169" s="108" t="s">
        <v>2335</v>
      </c>
      <c r="E169" s="108" t="s">
        <v>7582</v>
      </c>
      <c r="F169" s="108" t="s">
        <v>2336</v>
      </c>
      <c r="G169" s="108" t="s">
        <v>8066</v>
      </c>
      <c r="H169" s="108" t="s">
        <v>477</v>
      </c>
      <c r="I169" s="129" t="s">
        <v>7583</v>
      </c>
      <c r="J169" s="108" t="s">
        <v>8067</v>
      </c>
      <c r="K169" s="108" t="s">
        <v>2337</v>
      </c>
      <c r="L169" s="108" t="s">
        <v>49</v>
      </c>
      <c r="M169" s="108" t="s">
        <v>845</v>
      </c>
      <c r="N169" s="136" t="s">
        <v>2338</v>
      </c>
      <c r="O169" s="108" t="s">
        <v>7612</v>
      </c>
      <c r="P169" s="108">
        <v>0</v>
      </c>
      <c r="Q169" s="108">
        <v>93401</v>
      </c>
      <c r="R169" s="108" t="s">
        <v>6920</v>
      </c>
      <c r="S169" s="152">
        <v>37970</v>
      </c>
      <c r="T169" s="132">
        <v>4250</v>
      </c>
      <c r="U169" s="167">
        <v>1086120</v>
      </c>
      <c r="V169" s="167">
        <v>20705191</v>
      </c>
      <c r="W169" s="131">
        <v>44316</v>
      </c>
      <c r="X169" s="132" t="s">
        <v>7743</v>
      </c>
      <c r="Y169" s="132" t="s">
        <v>7744</v>
      </c>
      <c r="Z169" s="132" t="s">
        <v>7789</v>
      </c>
    </row>
    <row r="170" spans="1:26" s="8" customFormat="1" ht="18.75" customHeight="1" x14ac:dyDescent="0.2">
      <c r="A170" s="108" t="s">
        <v>2334</v>
      </c>
      <c r="B170" s="136" t="s">
        <v>7680</v>
      </c>
      <c r="C170" s="108" t="s">
        <v>1624</v>
      </c>
      <c r="D170" s="108" t="s">
        <v>2335</v>
      </c>
      <c r="E170" s="108" t="s">
        <v>7582</v>
      </c>
      <c r="F170" s="108" t="s">
        <v>2336</v>
      </c>
      <c r="G170" s="108" t="s">
        <v>8066</v>
      </c>
      <c r="H170" s="108" t="s">
        <v>477</v>
      </c>
      <c r="I170" s="129" t="s">
        <v>7583</v>
      </c>
      <c r="J170" s="108" t="s">
        <v>8067</v>
      </c>
      <c r="K170" s="108" t="s">
        <v>2337</v>
      </c>
      <c r="L170" s="108" t="s">
        <v>49</v>
      </c>
      <c r="M170" s="108" t="s">
        <v>845</v>
      </c>
      <c r="N170" s="136" t="s">
        <v>2338</v>
      </c>
      <c r="O170" s="108" t="s">
        <v>7612</v>
      </c>
      <c r="P170" s="108">
        <v>0</v>
      </c>
      <c r="Q170" s="108">
        <v>93401</v>
      </c>
      <c r="R170" s="108" t="s">
        <v>6920</v>
      </c>
      <c r="S170" s="152">
        <v>37970</v>
      </c>
      <c r="T170" s="132">
        <v>4250</v>
      </c>
      <c r="U170" s="167">
        <v>4137600</v>
      </c>
      <c r="V170" s="167">
        <v>16860720</v>
      </c>
      <c r="W170" s="131">
        <v>44316</v>
      </c>
      <c r="X170" s="132" t="s">
        <v>7743</v>
      </c>
      <c r="Y170" s="132" t="s">
        <v>7744</v>
      </c>
      <c r="Z170" s="132" t="s">
        <v>7910</v>
      </c>
    </row>
    <row r="171" spans="1:26" s="8" customFormat="1" ht="18.75" customHeight="1" x14ac:dyDescent="0.2">
      <c r="A171" s="108" t="s">
        <v>2334</v>
      </c>
      <c r="B171" s="136" t="s">
        <v>7680</v>
      </c>
      <c r="C171" s="108" t="s">
        <v>1624</v>
      </c>
      <c r="D171" s="108" t="s">
        <v>2335</v>
      </c>
      <c r="E171" s="108" t="s">
        <v>7582</v>
      </c>
      <c r="F171" s="108" t="s">
        <v>2336</v>
      </c>
      <c r="G171" s="108" t="s">
        <v>8066</v>
      </c>
      <c r="H171" s="108" t="s">
        <v>477</v>
      </c>
      <c r="I171" s="129" t="s">
        <v>7583</v>
      </c>
      <c r="J171" s="108" t="s">
        <v>8067</v>
      </c>
      <c r="K171" s="108" t="s">
        <v>2337</v>
      </c>
      <c r="L171" s="108" t="s">
        <v>49</v>
      </c>
      <c r="M171" s="108" t="s">
        <v>845</v>
      </c>
      <c r="N171" s="136" t="s">
        <v>2338</v>
      </c>
      <c r="O171" s="108" t="s">
        <v>7612</v>
      </c>
      <c r="P171" s="108">
        <v>0</v>
      </c>
      <c r="Q171" s="108">
        <v>93401</v>
      </c>
      <c r="R171" s="108" t="s">
        <v>6920</v>
      </c>
      <c r="S171" s="152">
        <v>37970</v>
      </c>
      <c r="T171" s="132">
        <v>4250</v>
      </c>
      <c r="U171" s="167">
        <v>15373046</v>
      </c>
      <c r="V171" s="167">
        <v>61492184</v>
      </c>
      <c r="W171" s="131">
        <v>44316</v>
      </c>
      <c r="X171" s="132" t="s">
        <v>7743</v>
      </c>
      <c r="Y171" s="132" t="s">
        <v>7744</v>
      </c>
      <c r="Z171" s="132" t="s">
        <v>7792</v>
      </c>
    </row>
    <row r="172" spans="1:26" s="8" customFormat="1" ht="18.75" customHeight="1" x14ac:dyDescent="0.2">
      <c r="A172" s="108" t="s">
        <v>2334</v>
      </c>
      <c r="B172" s="136" t="s">
        <v>7680</v>
      </c>
      <c r="C172" s="108" t="s">
        <v>1624</v>
      </c>
      <c r="D172" s="108" t="s">
        <v>2335</v>
      </c>
      <c r="E172" s="108" t="s">
        <v>7582</v>
      </c>
      <c r="F172" s="108" t="s">
        <v>2336</v>
      </c>
      <c r="G172" s="108" t="s">
        <v>8066</v>
      </c>
      <c r="H172" s="108" t="s">
        <v>477</v>
      </c>
      <c r="I172" s="129" t="s">
        <v>7583</v>
      </c>
      <c r="J172" s="108" t="s">
        <v>8067</v>
      </c>
      <c r="K172" s="108" t="s">
        <v>2337</v>
      </c>
      <c r="L172" s="108" t="s">
        <v>49</v>
      </c>
      <c r="M172" s="108" t="s">
        <v>845</v>
      </c>
      <c r="N172" s="136" t="s">
        <v>2338</v>
      </c>
      <c r="O172" s="108" t="s">
        <v>7612</v>
      </c>
      <c r="P172" s="108">
        <v>0</v>
      </c>
      <c r="Q172" s="108">
        <v>93401</v>
      </c>
      <c r="R172" s="108" t="s">
        <v>6920</v>
      </c>
      <c r="S172" s="152">
        <v>37970</v>
      </c>
      <c r="T172" s="132">
        <v>4250</v>
      </c>
      <c r="U172" s="167">
        <v>17920980</v>
      </c>
      <c r="V172" s="167">
        <v>118511208</v>
      </c>
      <c r="W172" s="131">
        <v>44316</v>
      </c>
      <c r="X172" s="132" t="s">
        <v>7743</v>
      </c>
      <c r="Y172" s="132" t="s">
        <v>7744</v>
      </c>
      <c r="Z172" s="132" t="s">
        <v>7762</v>
      </c>
    </row>
    <row r="173" spans="1:26" s="8" customFormat="1" ht="18.75" customHeight="1" x14ac:dyDescent="0.2">
      <c r="A173" s="108" t="s">
        <v>2334</v>
      </c>
      <c r="B173" s="136" t="s">
        <v>7680</v>
      </c>
      <c r="C173" s="108" t="s">
        <v>1624</v>
      </c>
      <c r="D173" s="108" t="s">
        <v>2335</v>
      </c>
      <c r="E173" s="108" t="s">
        <v>7582</v>
      </c>
      <c r="F173" s="108" t="s">
        <v>2336</v>
      </c>
      <c r="G173" s="108" t="s">
        <v>8066</v>
      </c>
      <c r="H173" s="108" t="s">
        <v>477</v>
      </c>
      <c r="I173" s="129" t="s">
        <v>7583</v>
      </c>
      <c r="J173" s="108" t="s">
        <v>8067</v>
      </c>
      <c r="K173" s="108" t="s">
        <v>2337</v>
      </c>
      <c r="L173" s="108" t="s">
        <v>49</v>
      </c>
      <c r="M173" s="108" t="s">
        <v>845</v>
      </c>
      <c r="N173" s="136" t="s">
        <v>2338</v>
      </c>
      <c r="O173" s="108" t="s">
        <v>7612</v>
      </c>
      <c r="P173" s="108">
        <v>0</v>
      </c>
      <c r="Q173" s="108">
        <v>93401</v>
      </c>
      <c r="R173" s="108" t="s">
        <v>6920</v>
      </c>
      <c r="S173" s="152">
        <v>37970</v>
      </c>
      <c r="T173" s="132">
        <v>4250</v>
      </c>
      <c r="U173" s="167">
        <v>37153880</v>
      </c>
      <c r="V173" s="167">
        <v>148581792</v>
      </c>
      <c r="W173" s="131">
        <v>44316</v>
      </c>
      <c r="X173" s="132" t="s">
        <v>7743</v>
      </c>
      <c r="Y173" s="132" t="s">
        <v>7744</v>
      </c>
      <c r="Z173" s="132" t="s">
        <v>7797</v>
      </c>
    </row>
    <row r="174" spans="1:26" s="8" customFormat="1" ht="18.75" customHeight="1" x14ac:dyDescent="0.2">
      <c r="A174" s="108" t="s">
        <v>2334</v>
      </c>
      <c r="B174" s="136" t="s">
        <v>7680</v>
      </c>
      <c r="C174" s="108" t="s">
        <v>1624</v>
      </c>
      <c r="D174" s="108" t="s">
        <v>2335</v>
      </c>
      <c r="E174" s="108" t="s">
        <v>7582</v>
      </c>
      <c r="F174" s="108" t="s">
        <v>2336</v>
      </c>
      <c r="G174" s="108" t="s">
        <v>8066</v>
      </c>
      <c r="H174" s="108" t="s">
        <v>477</v>
      </c>
      <c r="I174" s="129" t="s">
        <v>7583</v>
      </c>
      <c r="J174" s="108" t="s">
        <v>8067</v>
      </c>
      <c r="K174" s="108" t="s">
        <v>2337</v>
      </c>
      <c r="L174" s="108" t="s">
        <v>49</v>
      </c>
      <c r="M174" s="108" t="s">
        <v>845</v>
      </c>
      <c r="N174" s="136" t="s">
        <v>2338</v>
      </c>
      <c r="O174" s="108" t="s">
        <v>7612</v>
      </c>
      <c r="P174" s="108">
        <v>0</v>
      </c>
      <c r="Q174" s="108">
        <v>93401</v>
      </c>
      <c r="R174" s="108" t="s">
        <v>6920</v>
      </c>
      <c r="S174" s="152">
        <v>37970</v>
      </c>
      <c r="T174" s="132">
        <v>4250</v>
      </c>
      <c r="U174" s="167">
        <v>64934460</v>
      </c>
      <c r="V174" s="167">
        <v>225899487</v>
      </c>
      <c r="W174" s="131">
        <v>44316</v>
      </c>
      <c r="X174" s="132" t="s">
        <v>7743</v>
      </c>
      <c r="Y174" s="132" t="s">
        <v>7744</v>
      </c>
      <c r="Z174" s="132" t="s">
        <v>7833</v>
      </c>
    </row>
    <row r="175" spans="1:26" s="8" customFormat="1" ht="18.75" customHeight="1" x14ac:dyDescent="0.2">
      <c r="A175" s="108" t="s">
        <v>2334</v>
      </c>
      <c r="B175" s="136" t="s">
        <v>7680</v>
      </c>
      <c r="C175" s="108" t="s">
        <v>1624</v>
      </c>
      <c r="D175" s="108" t="s">
        <v>2335</v>
      </c>
      <c r="E175" s="108" t="s">
        <v>7582</v>
      </c>
      <c r="F175" s="108" t="s">
        <v>2336</v>
      </c>
      <c r="G175" s="108" t="s">
        <v>8066</v>
      </c>
      <c r="H175" s="108" t="s">
        <v>477</v>
      </c>
      <c r="I175" s="129" t="s">
        <v>7583</v>
      </c>
      <c r="J175" s="108" t="s">
        <v>8067</v>
      </c>
      <c r="K175" s="108" t="s">
        <v>2337</v>
      </c>
      <c r="L175" s="108" t="s">
        <v>49</v>
      </c>
      <c r="M175" s="108" t="s">
        <v>845</v>
      </c>
      <c r="N175" s="136" t="s">
        <v>2338</v>
      </c>
      <c r="O175" s="108" t="s">
        <v>7612</v>
      </c>
      <c r="P175" s="108">
        <v>0</v>
      </c>
      <c r="Q175" s="108">
        <v>93401</v>
      </c>
      <c r="R175" s="108" t="s">
        <v>6920</v>
      </c>
      <c r="S175" s="152">
        <v>37970</v>
      </c>
      <c r="T175" s="132">
        <v>4250</v>
      </c>
      <c r="U175" s="167">
        <v>20783682</v>
      </c>
      <c r="V175" s="167">
        <v>144572549</v>
      </c>
      <c r="W175" s="131">
        <v>44316</v>
      </c>
      <c r="X175" s="132" t="s">
        <v>7743</v>
      </c>
      <c r="Y175" s="132" t="s">
        <v>7744</v>
      </c>
      <c r="Z175" s="132" t="s">
        <v>7845</v>
      </c>
    </row>
    <row r="176" spans="1:26" s="8" customFormat="1" ht="18.75" customHeight="1" x14ac:dyDescent="0.2">
      <c r="A176" s="108" t="s">
        <v>2334</v>
      </c>
      <c r="B176" s="136" t="s">
        <v>7680</v>
      </c>
      <c r="C176" s="108" t="s">
        <v>1624</v>
      </c>
      <c r="D176" s="108" t="s">
        <v>2335</v>
      </c>
      <c r="E176" s="108" t="s">
        <v>7582</v>
      </c>
      <c r="F176" s="108" t="s">
        <v>2336</v>
      </c>
      <c r="G176" s="108" t="s">
        <v>8066</v>
      </c>
      <c r="H176" s="108" t="s">
        <v>477</v>
      </c>
      <c r="I176" s="129" t="s">
        <v>7583</v>
      </c>
      <c r="J176" s="108" t="s">
        <v>8067</v>
      </c>
      <c r="K176" s="108" t="s">
        <v>2337</v>
      </c>
      <c r="L176" s="108" t="s">
        <v>49</v>
      </c>
      <c r="M176" s="108" t="s">
        <v>845</v>
      </c>
      <c r="N176" s="136" t="s">
        <v>2338</v>
      </c>
      <c r="O176" s="108" t="s">
        <v>7612</v>
      </c>
      <c r="P176" s="108">
        <v>0</v>
      </c>
      <c r="Q176" s="108">
        <v>93401</v>
      </c>
      <c r="R176" s="108" t="s">
        <v>6920</v>
      </c>
      <c r="S176" s="152">
        <v>37970</v>
      </c>
      <c r="T176" s="132">
        <v>4250</v>
      </c>
      <c r="U176" s="167">
        <v>22239600</v>
      </c>
      <c r="V176" s="167">
        <v>82752000</v>
      </c>
      <c r="W176" s="131">
        <v>44316</v>
      </c>
      <c r="X176" s="132" t="s">
        <v>7743</v>
      </c>
      <c r="Y176" s="132" t="s">
        <v>7744</v>
      </c>
      <c r="Z176" s="132" t="s">
        <v>7812</v>
      </c>
    </row>
    <row r="177" spans="1:26" s="8" customFormat="1" ht="18.75" customHeight="1" x14ac:dyDescent="0.2">
      <c r="A177" s="108" t="s">
        <v>2334</v>
      </c>
      <c r="B177" s="136" t="s">
        <v>7680</v>
      </c>
      <c r="C177" s="108" t="s">
        <v>1624</v>
      </c>
      <c r="D177" s="108" t="s">
        <v>2335</v>
      </c>
      <c r="E177" s="108" t="s">
        <v>7582</v>
      </c>
      <c r="F177" s="108" t="s">
        <v>2336</v>
      </c>
      <c r="G177" s="108" t="s">
        <v>8066</v>
      </c>
      <c r="H177" s="108" t="s">
        <v>477</v>
      </c>
      <c r="I177" s="129" t="s">
        <v>7583</v>
      </c>
      <c r="J177" s="108" t="s">
        <v>8067</v>
      </c>
      <c r="K177" s="108" t="s">
        <v>2337</v>
      </c>
      <c r="L177" s="108" t="s">
        <v>49</v>
      </c>
      <c r="M177" s="108" t="s">
        <v>845</v>
      </c>
      <c r="N177" s="136" t="s">
        <v>2338</v>
      </c>
      <c r="O177" s="108" t="s">
        <v>7612</v>
      </c>
      <c r="P177" s="108">
        <v>0</v>
      </c>
      <c r="Q177" s="108">
        <v>93401</v>
      </c>
      <c r="R177" s="108" t="s">
        <v>6920</v>
      </c>
      <c r="S177" s="152">
        <v>37970</v>
      </c>
      <c r="T177" s="132">
        <v>4250</v>
      </c>
      <c r="U177" s="167">
        <v>8016600</v>
      </c>
      <c r="V177" s="167">
        <v>32066400</v>
      </c>
      <c r="W177" s="131">
        <v>44316</v>
      </c>
      <c r="X177" s="132" t="s">
        <v>7743</v>
      </c>
      <c r="Y177" s="132" t="s">
        <v>7744</v>
      </c>
      <c r="Z177" s="132" t="s">
        <v>7846</v>
      </c>
    </row>
    <row r="178" spans="1:26" s="8" customFormat="1" ht="18.75" customHeight="1" x14ac:dyDescent="0.2">
      <c r="A178" s="108" t="s">
        <v>2334</v>
      </c>
      <c r="B178" s="136" t="s">
        <v>7680</v>
      </c>
      <c r="C178" s="108" t="s">
        <v>1624</v>
      </c>
      <c r="D178" s="108" t="s">
        <v>2335</v>
      </c>
      <c r="E178" s="108" t="s">
        <v>7582</v>
      </c>
      <c r="F178" s="108" t="s">
        <v>2336</v>
      </c>
      <c r="G178" s="108" t="s">
        <v>8066</v>
      </c>
      <c r="H178" s="108" t="s">
        <v>477</v>
      </c>
      <c r="I178" s="129" t="s">
        <v>7583</v>
      </c>
      <c r="J178" s="108" t="s">
        <v>8067</v>
      </c>
      <c r="K178" s="108" t="s">
        <v>2337</v>
      </c>
      <c r="L178" s="108" t="s">
        <v>49</v>
      </c>
      <c r="M178" s="108" t="s">
        <v>845</v>
      </c>
      <c r="N178" s="136" t="s">
        <v>2338</v>
      </c>
      <c r="O178" s="108" t="s">
        <v>7612</v>
      </c>
      <c r="P178" s="108">
        <v>0</v>
      </c>
      <c r="Q178" s="108">
        <v>93401</v>
      </c>
      <c r="R178" s="108" t="s">
        <v>6920</v>
      </c>
      <c r="S178" s="152">
        <v>37970</v>
      </c>
      <c r="T178" s="132">
        <v>4250</v>
      </c>
      <c r="U178" s="167">
        <v>12185232</v>
      </c>
      <c r="V178" s="167">
        <v>37946964</v>
      </c>
      <c r="W178" s="131">
        <v>44316</v>
      </c>
      <c r="X178" s="132" t="s">
        <v>7743</v>
      </c>
      <c r="Y178" s="132" t="s">
        <v>7744</v>
      </c>
      <c r="Z178" s="132" t="s">
        <v>7800</v>
      </c>
    </row>
    <row r="179" spans="1:26" s="8" customFormat="1" ht="18.75" customHeight="1" x14ac:dyDescent="0.2">
      <c r="A179" s="108" t="s">
        <v>2334</v>
      </c>
      <c r="B179" s="136" t="s">
        <v>7680</v>
      </c>
      <c r="C179" s="108" t="s">
        <v>1624</v>
      </c>
      <c r="D179" s="108" t="s">
        <v>2335</v>
      </c>
      <c r="E179" s="108" t="s">
        <v>7582</v>
      </c>
      <c r="F179" s="108" t="s">
        <v>2336</v>
      </c>
      <c r="G179" s="108" t="s">
        <v>8066</v>
      </c>
      <c r="H179" s="108" t="s">
        <v>477</v>
      </c>
      <c r="I179" s="129" t="s">
        <v>7583</v>
      </c>
      <c r="J179" s="108" t="s">
        <v>8067</v>
      </c>
      <c r="K179" s="108" t="s">
        <v>2337</v>
      </c>
      <c r="L179" s="108" t="s">
        <v>49</v>
      </c>
      <c r="M179" s="108" t="s">
        <v>845</v>
      </c>
      <c r="N179" s="136" t="s">
        <v>2338</v>
      </c>
      <c r="O179" s="108" t="s">
        <v>7612</v>
      </c>
      <c r="P179" s="108">
        <v>0</v>
      </c>
      <c r="Q179" s="108">
        <v>93401</v>
      </c>
      <c r="R179" s="108" t="s">
        <v>6920</v>
      </c>
      <c r="S179" s="152">
        <v>37970</v>
      </c>
      <c r="T179" s="132">
        <v>4250</v>
      </c>
      <c r="U179" s="167">
        <v>64594125</v>
      </c>
      <c r="V179" s="167">
        <v>218694232</v>
      </c>
      <c r="W179" s="131">
        <v>44316</v>
      </c>
      <c r="X179" s="132" t="s">
        <v>7743</v>
      </c>
      <c r="Y179" s="132" t="s">
        <v>7744</v>
      </c>
      <c r="Z179" s="132" t="s">
        <v>195</v>
      </c>
    </row>
    <row r="180" spans="1:26" s="8" customFormat="1" ht="18.75" customHeight="1" x14ac:dyDescent="0.2">
      <c r="A180" s="108" t="s">
        <v>2334</v>
      </c>
      <c r="B180" s="136" t="s">
        <v>7680</v>
      </c>
      <c r="C180" s="108" t="s">
        <v>1624</v>
      </c>
      <c r="D180" s="108" t="s">
        <v>2335</v>
      </c>
      <c r="E180" s="108" t="s">
        <v>7582</v>
      </c>
      <c r="F180" s="108" t="s">
        <v>2336</v>
      </c>
      <c r="G180" s="108" t="s">
        <v>8066</v>
      </c>
      <c r="H180" s="108" t="s">
        <v>477</v>
      </c>
      <c r="I180" s="129" t="s">
        <v>7583</v>
      </c>
      <c r="J180" s="108" t="s">
        <v>8067</v>
      </c>
      <c r="K180" s="108" t="s">
        <v>2337</v>
      </c>
      <c r="L180" s="108" t="s">
        <v>49</v>
      </c>
      <c r="M180" s="108" t="s">
        <v>845</v>
      </c>
      <c r="N180" s="136" t="s">
        <v>2338</v>
      </c>
      <c r="O180" s="108" t="s">
        <v>7612</v>
      </c>
      <c r="P180" s="108">
        <v>0</v>
      </c>
      <c r="Q180" s="108">
        <v>93401</v>
      </c>
      <c r="R180" s="108" t="s">
        <v>6920</v>
      </c>
      <c r="S180" s="152">
        <v>37970</v>
      </c>
      <c r="T180" s="132">
        <v>4250</v>
      </c>
      <c r="U180" s="167">
        <v>7075296</v>
      </c>
      <c r="V180" s="167">
        <v>28301184</v>
      </c>
      <c r="W180" s="131">
        <v>44316</v>
      </c>
      <c r="X180" s="132" t="s">
        <v>7743</v>
      </c>
      <c r="Y180" s="132" t="s">
        <v>7744</v>
      </c>
      <c r="Z180" s="132" t="s">
        <v>7848</v>
      </c>
    </row>
    <row r="181" spans="1:26" s="8" customFormat="1" ht="18.75" customHeight="1" x14ac:dyDescent="0.2">
      <c r="A181" s="108" t="s">
        <v>2334</v>
      </c>
      <c r="B181" s="136" t="s">
        <v>7680</v>
      </c>
      <c r="C181" s="108" t="s">
        <v>1624</v>
      </c>
      <c r="D181" s="108" t="s">
        <v>2335</v>
      </c>
      <c r="E181" s="108" t="s">
        <v>7582</v>
      </c>
      <c r="F181" s="108" t="s">
        <v>2336</v>
      </c>
      <c r="G181" s="108" t="s">
        <v>8066</v>
      </c>
      <c r="H181" s="108" t="s">
        <v>477</v>
      </c>
      <c r="I181" s="129" t="s">
        <v>7583</v>
      </c>
      <c r="J181" s="108" t="s">
        <v>8067</v>
      </c>
      <c r="K181" s="108" t="s">
        <v>2337</v>
      </c>
      <c r="L181" s="108" t="s">
        <v>49</v>
      </c>
      <c r="M181" s="108" t="s">
        <v>845</v>
      </c>
      <c r="N181" s="136" t="s">
        <v>2338</v>
      </c>
      <c r="O181" s="108" t="s">
        <v>7612</v>
      </c>
      <c r="P181" s="108">
        <v>0</v>
      </c>
      <c r="Q181" s="108">
        <v>93401</v>
      </c>
      <c r="R181" s="108" t="s">
        <v>6920</v>
      </c>
      <c r="S181" s="152">
        <v>37970</v>
      </c>
      <c r="T181" s="132">
        <v>4250</v>
      </c>
      <c r="U181" s="167">
        <v>50326500</v>
      </c>
      <c r="V181" s="167">
        <v>218052834</v>
      </c>
      <c r="W181" s="131">
        <v>44316</v>
      </c>
      <c r="X181" s="132" t="s">
        <v>7743</v>
      </c>
      <c r="Y181" s="132" t="s">
        <v>7744</v>
      </c>
      <c r="Z181" s="132" t="s">
        <v>7802</v>
      </c>
    </row>
    <row r="182" spans="1:26" s="8" customFormat="1" ht="18.75" customHeight="1" x14ac:dyDescent="0.2">
      <c r="A182" s="108" t="s">
        <v>2334</v>
      </c>
      <c r="B182" s="136" t="s">
        <v>7680</v>
      </c>
      <c r="C182" s="108" t="s">
        <v>1624</v>
      </c>
      <c r="D182" s="108" t="s">
        <v>2335</v>
      </c>
      <c r="E182" s="108" t="s">
        <v>7582</v>
      </c>
      <c r="F182" s="108" t="s">
        <v>2336</v>
      </c>
      <c r="G182" s="108" t="s">
        <v>8066</v>
      </c>
      <c r="H182" s="108" t="s">
        <v>477</v>
      </c>
      <c r="I182" s="129" t="s">
        <v>7583</v>
      </c>
      <c r="J182" s="108" t="s">
        <v>8067</v>
      </c>
      <c r="K182" s="108" t="s">
        <v>2337</v>
      </c>
      <c r="L182" s="108" t="s">
        <v>49</v>
      </c>
      <c r="M182" s="108" t="s">
        <v>845</v>
      </c>
      <c r="N182" s="136" t="s">
        <v>2338</v>
      </c>
      <c r="O182" s="108" t="s">
        <v>7612</v>
      </c>
      <c r="P182" s="108">
        <v>0</v>
      </c>
      <c r="Q182" s="108">
        <v>93401</v>
      </c>
      <c r="R182" s="108" t="s">
        <v>6920</v>
      </c>
      <c r="S182" s="152">
        <v>37970</v>
      </c>
      <c r="T182" s="132">
        <v>4250</v>
      </c>
      <c r="U182" s="167">
        <v>10481920</v>
      </c>
      <c r="V182" s="167">
        <v>46506624</v>
      </c>
      <c r="W182" s="131">
        <v>44316</v>
      </c>
      <c r="X182" s="132" t="s">
        <v>7743</v>
      </c>
      <c r="Y182" s="132" t="s">
        <v>7744</v>
      </c>
      <c r="Z182" s="132" t="s">
        <v>7752</v>
      </c>
    </row>
    <row r="183" spans="1:26" s="8" customFormat="1" ht="18.75" customHeight="1" x14ac:dyDescent="0.2">
      <c r="A183" s="108" t="s">
        <v>2334</v>
      </c>
      <c r="B183" s="136" t="s">
        <v>7680</v>
      </c>
      <c r="C183" s="108" t="s">
        <v>1624</v>
      </c>
      <c r="D183" s="108" t="s">
        <v>2335</v>
      </c>
      <c r="E183" s="108" t="s">
        <v>7582</v>
      </c>
      <c r="F183" s="108" t="s">
        <v>2336</v>
      </c>
      <c r="G183" s="108" t="s">
        <v>8066</v>
      </c>
      <c r="H183" s="108" t="s">
        <v>477</v>
      </c>
      <c r="I183" s="129" t="s">
        <v>7583</v>
      </c>
      <c r="J183" s="108" t="s">
        <v>8067</v>
      </c>
      <c r="K183" s="108" t="s">
        <v>2337</v>
      </c>
      <c r="L183" s="108" t="s">
        <v>49</v>
      </c>
      <c r="M183" s="108" t="s">
        <v>845</v>
      </c>
      <c r="N183" s="136" t="s">
        <v>2338</v>
      </c>
      <c r="O183" s="108" t="s">
        <v>7612</v>
      </c>
      <c r="P183" s="108">
        <v>0</v>
      </c>
      <c r="Q183" s="108">
        <v>93401</v>
      </c>
      <c r="R183" s="108" t="s">
        <v>6920</v>
      </c>
      <c r="S183" s="152">
        <v>37970</v>
      </c>
      <c r="T183" s="132">
        <v>4250</v>
      </c>
      <c r="U183" s="167">
        <v>11308681</v>
      </c>
      <c r="V183" s="167">
        <v>50409518</v>
      </c>
      <c r="W183" s="131">
        <v>44316</v>
      </c>
      <c r="X183" s="132" t="s">
        <v>7743</v>
      </c>
      <c r="Y183" s="132" t="s">
        <v>7744</v>
      </c>
      <c r="Z183" s="132" t="s">
        <v>7849</v>
      </c>
    </row>
    <row r="184" spans="1:26" s="8" customFormat="1" ht="18.75" customHeight="1" x14ac:dyDescent="0.2">
      <c r="A184" s="108" t="s">
        <v>2334</v>
      </c>
      <c r="B184" s="136" t="s">
        <v>7680</v>
      </c>
      <c r="C184" s="108" t="s">
        <v>1624</v>
      </c>
      <c r="D184" s="108" t="s">
        <v>2335</v>
      </c>
      <c r="E184" s="108" t="s">
        <v>7582</v>
      </c>
      <c r="F184" s="108" t="s">
        <v>2336</v>
      </c>
      <c r="G184" s="108" t="s">
        <v>8066</v>
      </c>
      <c r="H184" s="108" t="s">
        <v>477</v>
      </c>
      <c r="I184" s="129" t="s">
        <v>7583</v>
      </c>
      <c r="J184" s="108" t="s">
        <v>8067</v>
      </c>
      <c r="K184" s="108" t="s">
        <v>2337</v>
      </c>
      <c r="L184" s="108" t="s">
        <v>49</v>
      </c>
      <c r="M184" s="108" t="s">
        <v>845</v>
      </c>
      <c r="N184" s="136" t="s">
        <v>2338</v>
      </c>
      <c r="O184" s="108" t="s">
        <v>7612</v>
      </c>
      <c r="P184" s="108">
        <v>0</v>
      </c>
      <c r="Q184" s="108">
        <v>93401</v>
      </c>
      <c r="R184" s="108" t="s">
        <v>6920</v>
      </c>
      <c r="S184" s="152">
        <v>37970</v>
      </c>
      <c r="T184" s="132">
        <v>4250</v>
      </c>
      <c r="U184" s="167">
        <v>7758000</v>
      </c>
      <c r="V184" s="167">
        <v>34367940</v>
      </c>
      <c r="W184" s="131">
        <v>44316</v>
      </c>
      <c r="X184" s="132" t="s">
        <v>7743</v>
      </c>
      <c r="Y184" s="132" t="s">
        <v>7744</v>
      </c>
      <c r="Z184" s="132" t="s">
        <v>7753</v>
      </c>
    </row>
    <row r="185" spans="1:26" s="8" customFormat="1" ht="18.75" customHeight="1" x14ac:dyDescent="0.2">
      <c r="A185" s="108" t="s">
        <v>8766</v>
      </c>
      <c r="B185" s="136" t="s">
        <v>7681</v>
      </c>
      <c r="C185" s="108" t="s">
        <v>1568</v>
      </c>
      <c r="D185" s="108" t="s">
        <v>2339</v>
      </c>
      <c r="E185" s="108" t="s">
        <v>7239</v>
      </c>
      <c r="F185" s="108" t="s">
        <v>2340</v>
      </c>
      <c r="G185" s="108" t="s">
        <v>7241</v>
      </c>
      <c r="H185" s="108" t="s">
        <v>4734</v>
      </c>
      <c r="I185" s="129">
        <v>43622</v>
      </c>
      <c r="J185" s="108" t="s">
        <v>6532</v>
      </c>
      <c r="K185" s="108" t="s">
        <v>2341</v>
      </c>
      <c r="L185" s="108" t="s">
        <v>6117</v>
      </c>
      <c r="M185" s="108" t="s">
        <v>2342</v>
      </c>
      <c r="N185" s="136" t="s">
        <v>7240</v>
      </c>
      <c r="O185" s="108" t="s">
        <v>6531</v>
      </c>
      <c r="P185" s="108">
        <v>0</v>
      </c>
      <c r="Q185" s="108">
        <v>93401</v>
      </c>
      <c r="R185" s="108" t="s">
        <v>6959</v>
      </c>
      <c r="S185" s="152">
        <v>37970</v>
      </c>
      <c r="T185" s="132">
        <v>4300</v>
      </c>
      <c r="U185" s="167">
        <v>21137997</v>
      </c>
      <c r="V185" s="167">
        <v>72772115</v>
      </c>
      <c r="W185" s="131">
        <v>44316</v>
      </c>
      <c r="X185" s="132" t="s">
        <v>7743</v>
      </c>
      <c r="Y185" s="132" t="s">
        <v>7744</v>
      </c>
      <c r="Z185" s="132" t="s">
        <v>7773</v>
      </c>
    </row>
    <row r="186" spans="1:26" s="8" customFormat="1" ht="18.75" customHeight="1" x14ac:dyDescent="0.2">
      <c r="A186" s="108" t="s">
        <v>8766</v>
      </c>
      <c r="B186" s="136" t="s">
        <v>7681</v>
      </c>
      <c r="C186" s="108" t="s">
        <v>1568</v>
      </c>
      <c r="D186" s="108" t="s">
        <v>2339</v>
      </c>
      <c r="E186" s="108" t="s">
        <v>7239</v>
      </c>
      <c r="F186" s="108" t="s">
        <v>2340</v>
      </c>
      <c r="G186" s="108" t="s">
        <v>7241</v>
      </c>
      <c r="H186" s="108" t="s">
        <v>4734</v>
      </c>
      <c r="I186" s="129">
        <v>43622</v>
      </c>
      <c r="J186" s="108" t="s">
        <v>6532</v>
      </c>
      <c r="K186" s="108" t="s">
        <v>2341</v>
      </c>
      <c r="L186" s="108" t="s">
        <v>6117</v>
      </c>
      <c r="M186" s="108" t="s">
        <v>2342</v>
      </c>
      <c r="N186" s="136" t="s">
        <v>7240</v>
      </c>
      <c r="O186" s="108" t="s">
        <v>6531</v>
      </c>
      <c r="P186" s="108">
        <v>0</v>
      </c>
      <c r="Q186" s="108">
        <v>93401</v>
      </c>
      <c r="R186" s="108" t="s">
        <v>6959</v>
      </c>
      <c r="S186" s="152">
        <v>37970</v>
      </c>
      <c r="T186" s="132">
        <v>4300</v>
      </c>
      <c r="U186" s="167">
        <v>19719585</v>
      </c>
      <c r="V186" s="167">
        <v>67336252</v>
      </c>
      <c r="W186" s="131">
        <v>44316</v>
      </c>
      <c r="X186" s="132" t="s">
        <v>7743</v>
      </c>
      <c r="Y186" s="132" t="s">
        <v>7744</v>
      </c>
      <c r="Z186" s="132" t="s">
        <v>7850</v>
      </c>
    </row>
    <row r="187" spans="1:26" s="8" customFormat="1" ht="18.75" customHeight="1" x14ac:dyDescent="0.2">
      <c r="A187" s="108" t="s">
        <v>2397</v>
      </c>
      <c r="B187" s="136">
        <v>702358000</v>
      </c>
      <c r="C187" s="108" t="s">
        <v>1568</v>
      </c>
      <c r="D187" s="108" t="s">
        <v>2398</v>
      </c>
      <c r="E187" s="108" t="s">
        <v>7292</v>
      </c>
      <c r="F187" s="108" t="s">
        <v>2399</v>
      </c>
      <c r="G187" s="108" t="s">
        <v>7293</v>
      </c>
      <c r="H187" s="108" t="s">
        <v>7294</v>
      </c>
      <c r="I187" s="129" t="s">
        <v>7295</v>
      </c>
      <c r="J187" s="108" t="s">
        <v>7296</v>
      </c>
      <c r="K187" s="108" t="s">
        <v>7297</v>
      </c>
      <c r="L187" s="108" t="s">
        <v>49</v>
      </c>
      <c r="M187" s="108" t="s">
        <v>2401</v>
      </c>
      <c r="N187" s="136" t="s">
        <v>2400</v>
      </c>
      <c r="O187" s="108" t="s">
        <v>6815</v>
      </c>
      <c r="P187" s="108">
        <v>0</v>
      </c>
      <c r="Q187" s="108" t="s">
        <v>2402</v>
      </c>
      <c r="R187" s="108" t="s">
        <v>7149</v>
      </c>
      <c r="S187" s="152">
        <v>37970</v>
      </c>
      <c r="T187" s="132">
        <v>4400</v>
      </c>
      <c r="U187" s="167">
        <v>19198464</v>
      </c>
      <c r="V187" s="167">
        <v>86914638</v>
      </c>
      <c r="W187" s="131">
        <v>44316</v>
      </c>
      <c r="X187" s="132" t="s">
        <v>7743</v>
      </c>
      <c r="Y187" s="132" t="s">
        <v>7744</v>
      </c>
      <c r="Z187" s="132" t="s">
        <v>184</v>
      </c>
    </row>
    <row r="188" spans="1:26" s="8" customFormat="1" ht="18.75" customHeight="1" x14ac:dyDescent="0.2">
      <c r="A188" s="108" t="s">
        <v>2397</v>
      </c>
      <c r="B188" s="136">
        <v>702358000</v>
      </c>
      <c r="C188" s="108" t="s">
        <v>1568</v>
      </c>
      <c r="D188" s="108" t="s">
        <v>2398</v>
      </c>
      <c r="E188" s="108" t="s">
        <v>7292</v>
      </c>
      <c r="F188" s="108" t="s">
        <v>2399</v>
      </c>
      <c r="G188" s="108" t="s">
        <v>7293</v>
      </c>
      <c r="H188" s="108" t="s">
        <v>7294</v>
      </c>
      <c r="I188" s="129" t="s">
        <v>7295</v>
      </c>
      <c r="J188" s="108" t="s">
        <v>7296</v>
      </c>
      <c r="K188" s="108" t="s">
        <v>7297</v>
      </c>
      <c r="L188" s="108" t="s">
        <v>49</v>
      </c>
      <c r="M188" s="108" t="s">
        <v>2401</v>
      </c>
      <c r="N188" s="136" t="s">
        <v>2400</v>
      </c>
      <c r="O188" s="108" t="s">
        <v>6815</v>
      </c>
      <c r="P188" s="108">
        <v>0</v>
      </c>
      <c r="Q188" s="108" t="s">
        <v>2402</v>
      </c>
      <c r="R188" s="108" t="s">
        <v>7149</v>
      </c>
      <c r="S188" s="152">
        <v>37970</v>
      </c>
      <c r="T188" s="132">
        <v>4400</v>
      </c>
      <c r="U188" s="167">
        <v>40604046</v>
      </c>
      <c r="V188" s="167">
        <v>159741632</v>
      </c>
      <c r="W188" s="131">
        <v>44316</v>
      </c>
      <c r="X188" s="132" t="s">
        <v>7743</v>
      </c>
      <c r="Y188" s="132" t="s">
        <v>7744</v>
      </c>
      <c r="Z188" s="132" t="s">
        <v>7851</v>
      </c>
    </row>
    <row r="189" spans="1:26" s="8" customFormat="1" ht="18.75" customHeight="1" x14ac:dyDescent="0.2">
      <c r="A189" s="108" t="s">
        <v>2397</v>
      </c>
      <c r="B189" s="136">
        <v>702358000</v>
      </c>
      <c r="C189" s="108" t="s">
        <v>1568</v>
      </c>
      <c r="D189" s="108" t="s">
        <v>2398</v>
      </c>
      <c r="E189" s="108" t="s">
        <v>7292</v>
      </c>
      <c r="F189" s="108" t="s">
        <v>2399</v>
      </c>
      <c r="G189" s="108" t="s">
        <v>7293</v>
      </c>
      <c r="H189" s="108" t="s">
        <v>7294</v>
      </c>
      <c r="I189" s="129" t="s">
        <v>7295</v>
      </c>
      <c r="J189" s="108" t="s">
        <v>7296</v>
      </c>
      <c r="K189" s="108" t="s">
        <v>7297</v>
      </c>
      <c r="L189" s="108" t="s">
        <v>49</v>
      </c>
      <c r="M189" s="108" t="s">
        <v>2401</v>
      </c>
      <c r="N189" s="136" t="s">
        <v>2400</v>
      </c>
      <c r="O189" s="108" t="s">
        <v>6815</v>
      </c>
      <c r="P189" s="108">
        <v>0</v>
      </c>
      <c r="Q189" s="108" t="s">
        <v>2402</v>
      </c>
      <c r="R189" s="108" t="s">
        <v>7149</v>
      </c>
      <c r="S189" s="152">
        <v>37970</v>
      </c>
      <c r="T189" s="132">
        <v>4400</v>
      </c>
      <c r="U189" s="167">
        <v>33718072</v>
      </c>
      <c r="V189" s="167">
        <v>87195096</v>
      </c>
      <c r="W189" s="131">
        <v>44316</v>
      </c>
      <c r="X189" s="132" t="s">
        <v>7743</v>
      </c>
      <c r="Y189" s="132" t="s">
        <v>7744</v>
      </c>
      <c r="Z189" s="132" t="s">
        <v>7745</v>
      </c>
    </row>
    <row r="190" spans="1:26" s="8" customFormat="1" ht="18.75" customHeight="1" x14ac:dyDescent="0.2">
      <c r="A190" s="108" t="s">
        <v>2397</v>
      </c>
      <c r="B190" s="136">
        <v>702358000</v>
      </c>
      <c r="C190" s="108" t="s">
        <v>1568</v>
      </c>
      <c r="D190" s="108" t="s">
        <v>2398</v>
      </c>
      <c r="E190" s="108" t="s">
        <v>7292</v>
      </c>
      <c r="F190" s="108" t="s">
        <v>2399</v>
      </c>
      <c r="G190" s="108" t="s">
        <v>7293</v>
      </c>
      <c r="H190" s="108" t="s">
        <v>7294</v>
      </c>
      <c r="I190" s="129" t="s">
        <v>7295</v>
      </c>
      <c r="J190" s="108" t="s">
        <v>7296</v>
      </c>
      <c r="K190" s="108" t="s">
        <v>7297</v>
      </c>
      <c r="L190" s="108" t="s">
        <v>49</v>
      </c>
      <c r="M190" s="108" t="s">
        <v>2401</v>
      </c>
      <c r="N190" s="136" t="s">
        <v>2400</v>
      </c>
      <c r="O190" s="108" t="s">
        <v>6815</v>
      </c>
      <c r="P190" s="108">
        <v>0</v>
      </c>
      <c r="Q190" s="108" t="s">
        <v>2402</v>
      </c>
      <c r="R190" s="108" t="s">
        <v>7149</v>
      </c>
      <c r="S190" s="152">
        <v>37970</v>
      </c>
      <c r="T190" s="132">
        <v>4400</v>
      </c>
      <c r="U190" s="167">
        <v>16882309</v>
      </c>
      <c r="V190" s="167">
        <v>59213062</v>
      </c>
      <c r="W190" s="131">
        <v>44316</v>
      </c>
      <c r="X190" s="132" t="s">
        <v>7743</v>
      </c>
      <c r="Y190" s="132" t="s">
        <v>7744</v>
      </c>
      <c r="Z190" s="132" t="s">
        <v>7820</v>
      </c>
    </row>
    <row r="191" spans="1:26" s="8" customFormat="1" ht="18.75" customHeight="1" x14ac:dyDescent="0.2">
      <c r="A191" s="108" t="s">
        <v>2397</v>
      </c>
      <c r="B191" s="136">
        <v>702358000</v>
      </c>
      <c r="C191" s="108" t="s">
        <v>1568</v>
      </c>
      <c r="D191" s="108" t="s">
        <v>2398</v>
      </c>
      <c r="E191" s="108" t="s">
        <v>7292</v>
      </c>
      <c r="F191" s="108" t="s">
        <v>2399</v>
      </c>
      <c r="G191" s="108" t="s">
        <v>7293</v>
      </c>
      <c r="H191" s="108" t="s">
        <v>7294</v>
      </c>
      <c r="I191" s="129" t="s">
        <v>7295</v>
      </c>
      <c r="J191" s="108" t="s">
        <v>7296</v>
      </c>
      <c r="K191" s="108" t="s">
        <v>7297</v>
      </c>
      <c r="L191" s="108" t="s">
        <v>49</v>
      </c>
      <c r="M191" s="108" t="s">
        <v>2401</v>
      </c>
      <c r="N191" s="136" t="s">
        <v>2400</v>
      </c>
      <c r="O191" s="108" t="s">
        <v>6815</v>
      </c>
      <c r="P191" s="108">
        <v>0</v>
      </c>
      <c r="Q191" s="108" t="s">
        <v>2402</v>
      </c>
      <c r="R191" s="108" t="s">
        <v>7149</v>
      </c>
      <c r="S191" s="152">
        <v>37970</v>
      </c>
      <c r="T191" s="132">
        <v>4400</v>
      </c>
      <c r="U191" s="167">
        <v>17326928</v>
      </c>
      <c r="V191" s="167">
        <v>61134863</v>
      </c>
      <c r="W191" s="131">
        <v>44316</v>
      </c>
      <c r="X191" s="132" t="s">
        <v>7743</v>
      </c>
      <c r="Y191" s="132" t="s">
        <v>7744</v>
      </c>
      <c r="Z191" s="132" t="s">
        <v>7852</v>
      </c>
    </row>
    <row r="192" spans="1:26" s="8" customFormat="1" ht="18.75" customHeight="1" x14ac:dyDescent="0.2">
      <c r="A192" s="108" t="s">
        <v>2443</v>
      </c>
      <c r="B192" s="136">
        <v>711789006</v>
      </c>
      <c r="C192" s="108" t="s">
        <v>1568</v>
      </c>
      <c r="D192" s="108" t="s">
        <v>2444</v>
      </c>
      <c r="E192" s="108" t="s">
        <v>7425</v>
      </c>
      <c r="F192" s="108" t="s">
        <v>2443</v>
      </c>
      <c r="G192" s="108" t="s">
        <v>7480</v>
      </c>
      <c r="H192" s="108" t="s">
        <v>2445</v>
      </c>
      <c r="I192" s="129" t="s">
        <v>7481</v>
      </c>
      <c r="J192" s="108" t="s">
        <v>2446</v>
      </c>
      <c r="K192" s="108" t="s">
        <v>2448</v>
      </c>
      <c r="L192" s="108" t="s">
        <v>49</v>
      </c>
      <c r="M192" s="108" t="s">
        <v>2450</v>
      </c>
      <c r="N192" s="136" t="s">
        <v>2449</v>
      </c>
      <c r="O192" s="108" t="s">
        <v>2447</v>
      </c>
      <c r="P192" s="108">
        <v>0</v>
      </c>
      <c r="Q192" s="108">
        <v>93401</v>
      </c>
      <c r="R192" s="108" t="s">
        <v>7484</v>
      </c>
      <c r="S192" s="152">
        <v>37970</v>
      </c>
      <c r="T192" s="132">
        <v>4425</v>
      </c>
      <c r="U192" s="167">
        <v>96257994</v>
      </c>
      <c r="V192" s="167">
        <v>158918245</v>
      </c>
      <c r="W192" s="131">
        <v>44316</v>
      </c>
      <c r="X192" s="132" t="s">
        <v>7743</v>
      </c>
      <c r="Y192" s="132" t="s">
        <v>7744</v>
      </c>
      <c r="Z192" s="132" t="s">
        <v>7805</v>
      </c>
    </row>
    <row r="193" spans="1:26" s="8" customFormat="1" ht="18.75" customHeight="1" x14ac:dyDescent="0.2">
      <c r="A193" s="108" t="s">
        <v>2443</v>
      </c>
      <c r="B193" s="136">
        <v>711789006</v>
      </c>
      <c r="C193" s="108" t="s">
        <v>1568</v>
      </c>
      <c r="D193" s="108" t="s">
        <v>2444</v>
      </c>
      <c r="E193" s="108" t="s">
        <v>7425</v>
      </c>
      <c r="F193" s="108" t="s">
        <v>2443</v>
      </c>
      <c r="G193" s="108" t="s">
        <v>7480</v>
      </c>
      <c r="H193" s="108" t="s">
        <v>2445</v>
      </c>
      <c r="I193" s="129" t="s">
        <v>7481</v>
      </c>
      <c r="J193" s="108" t="s">
        <v>2446</v>
      </c>
      <c r="K193" s="108" t="s">
        <v>2448</v>
      </c>
      <c r="L193" s="108" t="s">
        <v>49</v>
      </c>
      <c r="M193" s="108" t="s">
        <v>2450</v>
      </c>
      <c r="N193" s="136" t="s">
        <v>2449</v>
      </c>
      <c r="O193" s="108" t="s">
        <v>2447</v>
      </c>
      <c r="P193" s="108">
        <v>0</v>
      </c>
      <c r="Q193" s="108">
        <v>93401</v>
      </c>
      <c r="R193" s="108" t="s">
        <v>7484</v>
      </c>
      <c r="S193" s="152">
        <v>37970</v>
      </c>
      <c r="T193" s="132">
        <v>4425</v>
      </c>
      <c r="U193" s="167">
        <v>18015911</v>
      </c>
      <c r="V193" s="167">
        <v>69159478</v>
      </c>
      <c r="W193" s="131">
        <v>44316</v>
      </c>
      <c r="X193" s="132" t="s">
        <v>7743</v>
      </c>
      <c r="Y193" s="132" t="s">
        <v>7744</v>
      </c>
      <c r="Z193" s="132" t="s">
        <v>7853</v>
      </c>
    </row>
    <row r="194" spans="1:26" s="8" customFormat="1" ht="18.75" customHeight="1" x14ac:dyDescent="0.2">
      <c r="A194" s="108" t="s">
        <v>8629</v>
      </c>
      <c r="B194" s="136">
        <v>706786007</v>
      </c>
      <c r="C194" s="108" t="s">
        <v>1568</v>
      </c>
      <c r="D194" s="108" t="s">
        <v>2515</v>
      </c>
      <c r="E194" s="108" t="s">
        <v>7447</v>
      </c>
      <c r="F194" s="108" t="s">
        <v>2516</v>
      </c>
      <c r="G194" s="108" t="s">
        <v>7448</v>
      </c>
      <c r="H194" s="108" t="s">
        <v>2517</v>
      </c>
      <c r="I194" s="129" t="s">
        <v>2518</v>
      </c>
      <c r="J194" s="108" t="s">
        <v>2519</v>
      </c>
      <c r="K194" s="108" t="s">
        <v>2521</v>
      </c>
      <c r="L194" s="108" t="s">
        <v>49</v>
      </c>
      <c r="M194" s="108" t="s">
        <v>845</v>
      </c>
      <c r="N194" s="136">
        <v>0</v>
      </c>
      <c r="O194" s="108" t="s">
        <v>2520</v>
      </c>
      <c r="P194" s="108">
        <v>0</v>
      </c>
      <c r="Q194" s="108">
        <v>93401</v>
      </c>
      <c r="R194" s="108" t="s">
        <v>7461</v>
      </c>
      <c r="S194" s="152">
        <v>37970</v>
      </c>
      <c r="T194" s="132">
        <v>4450</v>
      </c>
      <c r="U194" s="167">
        <v>10823962</v>
      </c>
      <c r="V194" s="167">
        <v>42302822</v>
      </c>
      <c r="W194" s="131">
        <v>44316</v>
      </c>
      <c r="X194" s="132" t="s">
        <v>7743</v>
      </c>
      <c r="Y194" s="132" t="s">
        <v>7744</v>
      </c>
      <c r="Z194" s="132" t="s">
        <v>7764</v>
      </c>
    </row>
    <row r="195" spans="1:26" s="8" customFormat="1" ht="18.75" customHeight="1" x14ac:dyDescent="0.2">
      <c r="A195" s="108" t="s">
        <v>8629</v>
      </c>
      <c r="B195" s="136">
        <v>706786007</v>
      </c>
      <c r="C195" s="108" t="s">
        <v>1568</v>
      </c>
      <c r="D195" s="108" t="s">
        <v>2515</v>
      </c>
      <c r="E195" s="108" t="s">
        <v>7447</v>
      </c>
      <c r="F195" s="108" t="s">
        <v>2516</v>
      </c>
      <c r="G195" s="108" t="s">
        <v>7448</v>
      </c>
      <c r="H195" s="108" t="s">
        <v>2517</v>
      </c>
      <c r="I195" s="129" t="s">
        <v>2518</v>
      </c>
      <c r="J195" s="108" t="s">
        <v>2519</v>
      </c>
      <c r="K195" s="108" t="s">
        <v>2521</v>
      </c>
      <c r="L195" s="108" t="s">
        <v>49</v>
      </c>
      <c r="M195" s="108" t="s">
        <v>845</v>
      </c>
      <c r="N195" s="136">
        <v>0</v>
      </c>
      <c r="O195" s="108" t="s">
        <v>2520</v>
      </c>
      <c r="P195" s="108">
        <v>0</v>
      </c>
      <c r="Q195" s="108">
        <v>93401</v>
      </c>
      <c r="R195" s="108" t="s">
        <v>7461</v>
      </c>
      <c r="S195" s="152">
        <v>37970</v>
      </c>
      <c r="T195" s="132">
        <v>4450</v>
      </c>
      <c r="U195" s="167">
        <v>7959708</v>
      </c>
      <c r="V195" s="167">
        <v>32723244</v>
      </c>
      <c r="W195" s="131">
        <v>44316</v>
      </c>
      <c r="X195" s="132" t="s">
        <v>7743</v>
      </c>
      <c r="Y195" s="132" t="s">
        <v>7744</v>
      </c>
      <c r="Z195" s="132" t="s">
        <v>7826</v>
      </c>
    </row>
    <row r="196" spans="1:26" s="8" customFormat="1" ht="18.75" customHeight="1" x14ac:dyDescent="0.2">
      <c r="A196" s="108" t="s">
        <v>8629</v>
      </c>
      <c r="B196" s="136">
        <v>706786007</v>
      </c>
      <c r="C196" s="108" t="s">
        <v>1568</v>
      </c>
      <c r="D196" s="108" t="s">
        <v>2515</v>
      </c>
      <c r="E196" s="108" t="s">
        <v>7447</v>
      </c>
      <c r="F196" s="108" t="s">
        <v>2516</v>
      </c>
      <c r="G196" s="108" t="s">
        <v>7448</v>
      </c>
      <c r="H196" s="108" t="s">
        <v>2517</v>
      </c>
      <c r="I196" s="129" t="s">
        <v>2518</v>
      </c>
      <c r="J196" s="108" t="s">
        <v>2519</v>
      </c>
      <c r="K196" s="108" t="s">
        <v>2521</v>
      </c>
      <c r="L196" s="108" t="s">
        <v>49</v>
      </c>
      <c r="M196" s="108" t="s">
        <v>845</v>
      </c>
      <c r="N196" s="136">
        <v>0</v>
      </c>
      <c r="O196" s="108" t="s">
        <v>2520</v>
      </c>
      <c r="P196" s="108">
        <v>0</v>
      </c>
      <c r="Q196" s="108">
        <v>93401</v>
      </c>
      <c r="R196" s="108" t="s">
        <v>7461</v>
      </c>
      <c r="S196" s="152">
        <v>37970</v>
      </c>
      <c r="T196" s="132">
        <v>4450</v>
      </c>
      <c r="U196" s="167">
        <v>6206400</v>
      </c>
      <c r="V196" s="167">
        <v>25756560</v>
      </c>
      <c r="W196" s="131">
        <v>44316</v>
      </c>
      <c r="X196" s="132" t="s">
        <v>7743</v>
      </c>
      <c r="Y196" s="132" t="s">
        <v>7744</v>
      </c>
      <c r="Z196" s="132" t="s">
        <v>7748</v>
      </c>
    </row>
    <row r="197" spans="1:26" s="8" customFormat="1" ht="18.75" customHeight="1" x14ac:dyDescent="0.2">
      <c r="A197" s="108" t="s">
        <v>8629</v>
      </c>
      <c r="B197" s="136">
        <v>706786007</v>
      </c>
      <c r="C197" s="108" t="s">
        <v>1568</v>
      </c>
      <c r="D197" s="108" t="s">
        <v>2515</v>
      </c>
      <c r="E197" s="108" t="s">
        <v>7447</v>
      </c>
      <c r="F197" s="108" t="s">
        <v>2516</v>
      </c>
      <c r="G197" s="108" t="s">
        <v>7448</v>
      </c>
      <c r="H197" s="108" t="s">
        <v>2517</v>
      </c>
      <c r="I197" s="129" t="s">
        <v>2518</v>
      </c>
      <c r="J197" s="108" t="s">
        <v>2519</v>
      </c>
      <c r="K197" s="108" t="s">
        <v>2521</v>
      </c>
      <c r="L197" s="108" t="s">
        <v>49</v>
      </c>
      <c r="M197" s="108" t="s">
        <v>845</v>
      </c>
      <c r="N197" s="136">
        <v>0</v>
      </c>
      <c r="O197" s="108" t="s">
        <v>2520</v>
      </c>
      <c r="P197" s="108">
        <v>0</v>
      </c>
      <c r="Q197" s="108">
        <v>93401</v>
      </c>
      <c r="R197" s="108" t="s">
        <v>7461</v>
      </c>
      <c r="S197" s="152">
        <v>37970</v>
      </c>
      <c r="T197" s="132">
        <v>4450</v>
      </c>
      <c r="U197" s="167">
        <v>11851121</v>
      </c>
      <c r="V197" s="167">
        <v>38737246</v>
      </c>
      <c r="W197" s="131">
        <v>44316</v>
      </c>
      <c r="X197" s="132" t="s">
        <v>7743</v>
      </c>
      <c r="Y197" s="132" t="s">
        <v>7744</v>
      </c>
      <c r="Z197" s="132" t="s">
        <v>7773</v>
      </c>
    </row>
    <row r="198" spans="1:26" s="8" customFormat="1" ht="18.75" customHeight="1" x14ac:dyDescent="0.2">
      <c r="A198" s="108" t="s">
        <v>8629</v>
      </c>
      <c r="B198" s="136">
        <v>706786007</v>
      </c>
      <c r="C198" s="108" t="s">
        <v>1568</v>
      </c>
      <c r="D198" s="108" t="s">
        <v>2515</v>
      </c>
      <c r="E198" s="108" t="s">
        <v>7447</v>
      </c>
      <c r="F198" s="108" t="s">
        <v>2516</v>
      </c>
      <c r="G198" s="108" t="s">
        <v>7448</v>
      </c>
      <c r="H198" s="108" t="s">
        <v>2517</v>
      </c>
      <c r="I198" s="129" t="s">
        <v>2518</v>
      </c>
      <c r="J198" s="108" t="s">
        <v>2519</v>
      </c>
      <c r="K198" s="108" t="s">
        <v>2521</v>
      </c>
      <c r="L198" s="108" t="s">
        <v>49</v>
      </c>
      <c r="M198" s="108" t="s">
        <v>845</v>
      </c>
      <c r="N198" s="136">
        <v>0</v>
      </c>
      <c r="O198" s="108" t="s">
        <v>2520</v>
      </c>
      <c r="P198" s="108">
        <v>0</v>
      </c>
      <c r="Q198" s="108">
        <v>93401</v>
      </c>
      <c r="R198" s="108" t="s">
        <v>7461</v>
      </c>
      <c r="S198" s="152">
        <v>37970</v>
      </c>
      <c r="T198" s="132">
        <v>4450</v>
      </c>
      <c r="U198" s="167">
        <v>7694384</v>
      </c>
      <c r="V198" s="167">
        <v>31927272</v>
      </c>
      <c r="W198" s="131">
        <v>44316</v>
      </c>
      <c r="X198" s="132" t="s">
        <v>7743</v>
      </c>
      <c r="Y198" s="132" t="s">
        <v>7744</v>
      </c>
      <c r="Z198" s="132" t="s">
        <v>7854</v>
      </c>
    </row>
    <row r="199" spans="1:26" s="8" customFormat="1" ht="18.75" customHeight="1" x14ac:dyDescent="0.2">
      <c r="A199" s="108" t="s">
        <v>8629</v>
      </c>
      <c r="B199" s="136">
        <v>706786007</v>
      </c>
      <c r="C199" s="108" t="s">
        <v>1568</v>
      </c>
      <c r="D199" s="108" t="s">
        <v>2515</v>
      </c>
      <c r="E199" s="108" t="s">
        <v>7447</v>
      </c>
      <c r="F199" s="108" t="s">
        <v>2516</v>
      </c>
      <c r="G199" s="108" t="s">
        <v>7448</v>
      </c>
      <c r="H199" s="108" t="s">
        <v>2517</v>
      </c>
      <c r="I199" s="129" t="s">
        <v>2518</v>
      </c>
      <c r="J199" s="108" t="s">
        <v>2519</v>
      </c>
      <c r="K199" s="108" t="s">
        <v>2521</v>
      </c>
      <c r="L199" s="108" t="s">
        <v>49</v>
      </c>
      <c r="M199" s="108" t="s">
        <v>845</v>
      </c>
      <c r="N199" s="136">
        <v>0</v>
      </c>
      <c r="O199" s="108" t="s">
        <v>2520</v>
      </c>
      <c r="P199" s="108">
        <v>0</v>
      </c>
      <c r="Q199" s="108">
        <v>93401</v>
      </c>
      <c r="R199" s="108" t="s">
        <v>7461</v>
      </c>
      <c r="S199" s="152">
        <v>37970</v>
      </c>
      <c r="T199" s="132">
        <v>4450</v>
      </c>
      <c r="U199" s="167">
        <v>7944192</v>
      </c>
      <c r="V199" s="167">
        <v>35550259</v>
      </c>
      <c r="W199" s="131">
        <v>44316</v>
      </c>
      <c r="X199" s="132" t="s">
        <v>7743</v>
      </c>
      <c r="Y199" s="132" t="s">
        <v>7744</v>
      </c>
      <c r="Z199" s="132" t="s">
        <v>184</v>
      </c>
    </row>
    <row r="200" spans="1:26" s="8" customFormat="1" ht="18.75" customHeight="1" x14ac:dyDescent="0.2">
      <c r="A200" s="108" t="s">
        <v>8629</v>
      </c>
      <c r="B200" s="136">
        <v>706786007</v>
      </c>
      <c r="C200" s="108" t="s">
        <v>1568</v>
      </c>
      <c r="D200" s="108" t="s">
        <v>2515</v>
      </c>
      <c r="E200" s="108" t="s">
        <v>7447</v>
      </c>
      <c r="F200" s="108" t="s">
        <v>2516</v>
      </c>
      <c r="G200" s="108" t="s">
        <v>7448</v>
      </c>
      <c r="H200" s="108" t="s">
        <v>2517</v>
      </c>
      <c r="I200" s="129" t="s">
        <v>2518</v>
      </c>
      <c r="J200" s="108" t="s">
        <v>2519</v>
      </c>
      <c r="K200" s="108" t="s">
        <v>2521</v>
      </c>
      <c r="L200" s="108" t="s">
        <v>49</v>
      </c>
      <c r="M200" s="108" t="s">
        <v>845</v>
      </c>
      <c r="N200" s="136">
        <v>0</v>
      </c>
      <c r="O200" s="108" t="s">
        <v>2520</v>
      </c>
      <c r="P200" s="108">
        <v>0</v>
      </c>
      <c r="Q200" s="108">
        <v>93401</v>
      </c>
      <c r="R200" s="108" t="s">
        <v>7461</v>
      </c>
      <c r="S200" s="152">
        <v>37970</v>
      </c>
      <c r="T200" s="132">
        <v>4450</v>
      </c>
      <c r="U200" s="167">
        <v>10526055</v>
      </c>
      <c r="V200" s="167">
        <v>34358631</v>
      </c>
      <c r="W200" s="131">
        <v>44316</v>
      </c>
      <c r="X200" s="132" t="s">
        <v>7743</v>
      </c>
      <c r="Y200" s="132" t="s">
        <v>7744</v>
      </c>
      <c r="Z200" s="132" t="s">
        <v>7855</v>
      </c>
    </row>
    <row r="201" spans="1:26" s="8" customFormat="1" ht="18.75" customHeight="1" x14ac:dyDescent="0.2">
      <c r="A201" s="108" t="s">
        <v>8629</v>
      </c>
      <c r="B201" s="136">
        <v>706786007</v>
      </c>
      <c r="C201" s="108" t="s">
        <v>1568</v>
      </c>
      <c r="D201" s="108" t="s">
        <v>2515</v>
      </c>
      <c r="E201" s="108" t="s">
        <v>7447</v>
      </c>
      <c r="F201" s="108" t="s">
        <v>2516</v>
      </c>
      <c r="G201" s="108" t="s">
        <v>7448</v>
      </c>
      <c r="H201" s="108" t="s">
        <v>2517</v>
      </c>
      <c r="I201" s="129" t="s">
        <v>2518</v>
      </c>
      <c r="J201" s="108" t="s">
        <v>2519</v>
      </c>
      <c r="K201" s="108" t="s">
        <v>2521</v>
      </c>
      <c r="L201" s="108" t="s">
        <v>49</v>
      </c>
      <c r="M201" s="108" t="s">
        <v>845</v>
      </c>
      <c r="N201" s="136">
        <v>0</v>
      </c>
      <c r="O201" s="108" t="s">
        <v>2520</v>
      </c>
      <c r="P201" s="108">
        <v>0</v>
      </c>
      <c r="Q201" s="108">
        <v>93401</v>
      </c>
      <c r="R201" s="108" t="s">
        <v>7461</v>
      </c>
      <c r="S201" s="152">
        <v>37970</v>
      </c>
      <c r="T201" s="132">
        <v>4450</v>
      </c>
      <c r="U201" s="167">
        <v>5042700</v>
      </c>
      <c r="V201" s="167">
        <v>20015640</v>
      </c>
      <c r="W201" s="131">
        <v>44316</v>
      </c>
      <c r="X201" s="132" t="s">
        <v>7743</v>
      </c>
      <c r="Y201" s="132" t="s">
        <v>7744</v>
      </c>
      <c r="Z201" s="132" t="s">
        <v>7856</v>
      </c>
    </row>
    <row r="202" spans="1:26" s="8" customFormat="1" ht="18.75" customHeight="1" x14ac:dyDescent="0.2">
      <c r="A202" s="108" t="s">
        <v>8629</v>
      </c>
      <c r="B202" s="136">
        <v>706786007</v>
      </c>
      <c r="C202" s="108" t="s">
        <v>1568</v>
      </c>
      <c r="D202" s="108" t="s">
        <v>2515</v>
      </c>
      <c r="E202" s="108" t="s">
        <v>7447</v>
      </c>
      <c r="F202" s="108" t="s">
        <v>2516</v>
      </c>
      <c r="G202" s="108" t="s">
        <v>7448</v>
      </c>
      <c r="H202" s="108" t="s">
        <v>2517</v>
      </c>
      <c r="I202" s="129" t="s">
        <v>2518</v>
      </c>
      <c r="J202" s="108" t="s">
        <v>2519</v>
      </c>
      <c r="K202" s="108" t="s">
        <v>2521</v>
      </c>
      <c r="L202" s="108" t="s">
        <v>49</v>
      </c>
      <c r="M202" s="108" t="s">
        <v>845</v>
      </c>
      <c r="N202" s="136">
        <v>0</v>
      </c>
      <c r="O202" s="108" t="s">
        <v>2520</v>
      </c>
      <c r="P202" s="108">
        <v>0</v>
      </c>
      <c r="Q202" s="108">
        <v>93401</v>
      </c>
      <c r="R202" s="108" t="s">
        <v>7461</v>
      </c>
      <c r="S202" s="152">
        <v>37970</v>
      </c>
      <c r="T202" s="132">
        <v>4450</v>
      </c>
      <c r="U202" s="167">
        <v>27153000</v>
      </c>
      <c r="V202" s="167">
        <v>91078920</v>
      </c>
      <c r="W202" s="131">
        <v>44316</v>
      </c>
      <c r="X202" s="132" t="s">
        <v>7743</v>
      </c>
      <c r="Y202" s="132" t="s">
        <v>7744</v>
      </c>
      <c r="Z202" s="132" t="s">
        <v>7857</v>
      </c>
    </row>
    <row r="203" spans="1:26" s="8" customFormat="1" ht="18.75" customHeight="1" x14ac:dyDescent="0.2">
      <c r="A203" s="108" t="s">
        <v>8629</v>
      </c>
      <c r="B203" s="136">
        <v>706786007</v>
      </c>
      <c r="C203" s="108" t="s">
        <v>1568</v>
      </c>
      <c r="D203" s="108" t="s">
        <v>2515</v>
      </c>
      <c r="E203" s="108" t="s">
        <v>7447</v>
      </c>
      <c r="F203" s="108" t="s">
        <v>2516</v>
      </c>
      <c r="G203" s="108" t="s">
        <v>7448</v>
      </c>
      <c r="H203" s="108" t="s">
        <v>2517</v>
      </c>
      <c r="I203" s="129" t="s">
        <v>2518</v>
      </c>
      <c r="J203" s="108" t="s">
        <v>2519</v>
      </c>
      <c r="K203" s="108" t="s">
        <v>2521</v>
      </c>
      <c r="L203" s="108" t="s">
        <v>49</v>
      </c>
      <c r="M203" s="108" t="s">
        <v>845</v>
      </c>
      <c r="N203" s="136">
        <v>0</v>
      </c>
      <c r="O203" s="108" t="s">
        <v>2520</v>
      </c>
      <c r="P203" s="108">
        <v>0</v>
      </c>
      <c r="Q203" s="108">
        <v>93401</v>
      </c>
      <c r="R203" s="108" t="s">
        <v>7461</v>
      </c>
      <c r="S203" s="152">
        <v>37970</v>
      </c>
      <c r="T203" s="132">
        <v>4450</v>
      </c>
      <c r="U203" s="167">
        <v>6439140</v>
      </c>
      <c r="V203" s="167">
        <v>25060590</v>
      </c>
      <c r="W203" s="131">
        <v>44316</v>
      </c>
      <c r="X203" s="132" t="s">
        <v>7743</v>
      </c>
      <c r="Y203" s="132" t="s">
        <v>7744</v>
      </c>
      <c r="Z203" s="132" t="s">
        <v>7858</v>
      </c>
    </row>
    <row r="204" spans="1:26" s="8" customFormat="1" ht="18.75" customHeight="1" x14ac:dyDescent="0.2">
      <c r="A204" s="108" t="s">
        <v>8629</v>
      </c>
      <c r="B204" s="136">
        <v>706786007</v>
      </c>
      <c r="C204" s="108" t="s">
        <v>1568</v>
      </c>
      <c r="D204" s="108" t="s">
        <v>2515</v>
      </c>
      <c r="E204" s="108" t="s">
        <v>7447</v>
      </c>
      <c r="F204" s="108" t="s">
        <v>2516</v>
      </c>
      <c r="G204" s="108" t="s">
        <v>7448</v>
      </c>
      <c r="H204" s="108" t="s">
        <v>2517</v>
      </c>
      <c r="I204" s="129" t="s">
        <v>2518</v>
      </c>
      <c r="J204" s="108" t="s">
        <v>2519</v>
      </c>
      <c r="K204" s="108" t="s">
        <v>2521</v>
      </c>
      <c r="L204" s="108" t="s">
        <v>49</v>
      </c>
      <c r="M204" s="108" t="s">
        <v>845</v>
      </c>
      <c r="N204" s="136">
        <v>0</v>
      </c>
      <c r="O204" s="108" t="s">
        <v>2520</v>
      </c>
      <c r="P204" s="108">
        <v>0</v>
      </c>
      <c r="Q204" s="108">
        <v>93401</v>
      </c>
      <c r="R204" s="108" t="s">
        <v>7461</v>
      </c>
      <c r="S204" s="152">
        <v>37970</v>
      </c>
      <c r="T204" s="132">
        <v>4450</v>
      </c>
      <c r="U204" s="167">
        <v>8313473</v>
      </c>
      <c r="V204" s="167">
        <v>30777537</v>
      </c>
      <c r="W204" s="131">
        <v>44316</v>
      </c>
      <c r="X204" s="132" t="s">
        <v>7743</v>
      </c>
      <c r="Y204" s="132" t="s">
        <v>7744</v>
      </c>
      <c r="Z204" s="132" t="s">
        <v>7859</v>
      </c>
    </row>
    <row r="205" spans="1:26" s="8" customFormat="1" ht="18.75" customHeight="1" x14ac:dyDescent="0.2">
      <c r="A205" s="108" t="s">
        <v>8629</v>
      </c>
      <c r="B205" s="136">
        <v>706786007</v>
      </c>
      <c r="C205" s="108" t="s">
        <v>1568</v>
      </c>
      <c r="D205" s="108" t="s">
        <v>2515</v>
      </c>
      <c r="E205" s="108" t="s">
        <v>7447</v>
      </c>
      <c r="F205" s="108" t="s">
        <v>2516</v>
      </c>
      <c r="G205" s="108" t="s">
        <v>7448</v>
      </c>
      <c r="H205" s="108" t="s">
        <v>2517</v>
      </c>
      <c r="I205" s="129" t="s">
        <v>2518</v>
      </c>
      <c r="J205" s="108" t="s">
        <v>2519</v>
      </c>
      <c r="K205" s="108" t="s">
        <v>2521</v>
      </c>
      <c r="L205" s="108" t="s">
        <v>49</v>
      </c>
      <c r="M205" s="108" t="s">
        <v>845</v>
      </c>
      <c r="N205" s="136">
        <v>0</v>
      </c>
      <c r="O205" s="108" t="s">
        <v>2520</v>
      </c>
      <c r="P205" s="108">
        <v>0</v>
      </c>
      <c r="Q205" s="108">
        <v>93401</v>
      </c>
      <c r="R205" s="108" t="s">
        <v>7461</v>
      </c>
      <c r="S205" s="152">
        <v>37970</v>
      </c>
      <c r="T205" s="132">
        <v>4450</v>
      </c>
      <c r="U205" s="167">
        <v>11419776</v>
      </c>
      <c r="V205" s="167">
        <v>45821851</v>
      </c>
      <c r="W205" s="131">
        <v>44316</v>
      </c>
      <c r="X205" s="132" t="s">
        <v>7743</v>
      </c>
      <c r="Y205" s="132" t="s">
        <v>7744</v>
      </c>
      <c r="Z205" s="132" t="s">
        <v>7860</v>
      </c>
    </row>
    <row r="206" spans="1:26" s="8" customFormat="1" ht="18.75" customHeight="1" x14ac:dyDescent="0.2">
      <c r="A206" s="108" t="s">
        <v>8629</v>
      </c>
      <c r="B206" s="136">
        <v>706786007</v>
      </c>
      <c r="C206" s="108" t="s">
        <v>1568</v>
      </c>
      <c r="D206" s="108" t="s">
        <v>2515</v>
      </c>
      <c r="E206" s="108" t="s">
        <v>7447</v>
      </c>
      <c r="F206" s="108" t="s">
        <v>2516</v>
      </c>
      <c r="G206" s="108" t="s">
        <v>7448</v>
      </c>
      <c r="H206" s="108" t="s">
        <v>2517</v>
      </c>
      <c r="I206" s="129" t="s">
        <v>2518</v>
      </c>
      <c r="J206" s="108" t="s">
        <v>2519</v>
      </c>
      <c r="K206" s="108" t="s">
        <v>2521</v>
      </c>
      <c r="L206" s="108" t="s">
        <v>49</v>
      </c>
      <c r="M206" s="108" t="s">
        <v>845</v>
      </c>
      <c r="N206" s="136">
        <v>0</v>
      </c>
      <c r="O206" s="108" t="s">
        <v>2520</v>
      </c>
      <c r="P206" s="108">
        <v>0</v>
      </c>
      <c r="Q206" s="108">
        <v>93401</v>
      </c>
      <c r="R206" s="108" t="s">
        <v>7461</v>
      </c>
      <c r="S206" s="152">
        <v>37970</v>
      </c>
      <c r="T206" s="132">
        <v>4450</v>
      </c>
      <c r="U206" s="167">
        <v>46785395</v>
      </c>
      <c r="V206" s="167">
        <v>174059975</v>
      </c>
      <c r="W206" s="131">
        <v>44316</v>
      </c>
      <c r="X206" s="132" t="s">
        <v>7743</v>
      </c>
      <c r="Y206" s="132" t="s">
        <v>7744</v>
      </c>
      <c r="Z206" s="132" t="s">
        <v>7745</v>
      </c>
    </row>
    <row r="207" spans="1:26" s="8" customFormat="1" ht="18.75" customHeight="1" x14ac:dyDescent="0.2">
      <c r="A207" s="108" t="s">
        <v>8629</v>
      </c>
      <c r="B207" s="136">
        <v>706786007</v>
      </c>
      <c r="C207" s="108" t="s">
        <v>1568</v>
      </c>
      <c r="D207" s="108" t="s">
        <v>2515</v>
      </c>
      <c r="E207" s="108" t="s">
        <v>7447</v>
      </c>
      <c r="F207" s="108" t="s">
        <v>2516</v>
      </c>
      <c r="G207" s="108" t="s">
        <v>7448</v>
      </c>
      <c r="H207" s="108" t="s">
        <v>2517</v>
      </c>
      <c r="I207" s="129" t="s">
        <v>2518</v>
      </c>
      <c r="J207" s="108" t="s">
        <v>2519</v>
      </c>
      <c r="K207" s="108" t="s">
        <v>2521</v>
      </c>
      <c r="L207" s="108" t="s">
        <v>49</v>
      </c>
      <c r="M207" s="108" t="s">
        <v>845</v>
      </c>
      <c r="N207" s="136">
        <v>0</v>
      </c>
      <c r="O207" s="108" t="s">
        <v>2520</v>
      </c>
      <c r="P207" s="108">
        <v>0</v>
      </c>
      <c r="Q207" s="108">
        <v>93401</v>
      </c>
      <c r="R207" s="108" t="s">
        <v>7461</v>
      </c>
      <c r="S207" s="152">
        <v>37970</v>
      </c>
      <c r="T207" s="132">
        <v>4450</v>
      </c>
      <c r="U207" s="167">
        <v>10706040</v>
      </c>
      <c r="V207" s="167">
        <v>33436980</v>
      </c>
      <c r="W207" s="131">
        <v>44316</v>
      </c>
      <c r="X207" s="132" t="s">
        <v>7743</v>
      </c>
      <c r="Y207" s="132" t="s">
        <v>7744</v>
      </c>
      <c r="Z207" s="132" t="s">
        <v>7861</v>
      </c>
    </row>
    <row r="208" spans="1:26" s="8" customFormat="1" ht="18.75" customHeight="1" x14ac:dyDescent="0.2">
      <c r="A208" s="108" t="s">
        <v>8629</v>
      </c>
      <c r="B208" s="136">
        <v>706786007</v>
      </c>
      <c r="C208" s="108" t="s">
        <v>1568</v>
      </c>
      <c r="D208" s="108" t="s">
        <v>2515</v>
      </c>
      <c r="E208" s="108" t="s">
        <v>7447</v>
      </c>
      <c r="F208" s="108" t="s">
        <v>2516</v>
      </c>
      <c r="G208" s="108" t="s">
        <v>7448</v>
      </c>
      <c r="H208" s="108" t="s">
        <v>2517</v>
      </c>
      <c r="I208" s="129" t="s">
        <v>2518</v>
      </c>
      <c r="J208" s="108" t="s">
        <v>2519</v>
      </c>
      <c r="K208" s="108" t="s">
        <v>2521</v>
      </c>
      <c r="L208" s="108" t="s">
        <v>49</v>
      </c>
      <c r="M208" s="108" t="s">
        <v>845</v>
      </c>
      <c r="N208" s="136">
        <v>0</v>
      </c>
      <c r="O208" s="108" t="s">
        <v>2520</v>
      </c>
      <c r="P208" s="108">
        <v>0</v>
      </c>
      <c r="Q208" s="108">
        <v>93401</v>
      </c>
      <c r="R208" s="108" t="s">
        <v>7461</v>
      </c>
      <c r="S208" s="152">
        <v>37970</v>
      </c>
      <c r="T208" s="132">
        <v>4450</v>
      </c>
      <c r="U208" s="167">
        <v>12955860</v>
      </c>
      <c r="V208" s="167">
        <v>50582160</v>
      </c>
      <c r="W208" s="131">
        <v>44316</v>
      </c>
      <c r="X208" s="132" t="s">
        <v>7743</v>
      </c>
      <c r="Y208" s="132" t="s">
        <v>7744</v>
      </c>
      <c r="Z208" s="132" t="s">
        <v>7791</v>
      </c>
    </row>
    <row r="209" spans="1:26" s="8" customFormat="1" ht="18.75" customHeight="1" x14ac:dyDescent="0.2">
      <c r="A209" s="108" t="s">
        <v>8629</v>
      </c>
      <c r="B209" s="136">
        <v>706786007</v>
      </c>
      <c r="C209" s="108" t="s">
        <v>1568</v>
      </c>
      <c r="D209" s="108" t="s">
        <v>2515</v>
      </c>
      <c r="E209" s="108" t="s">
        <v>7447</v>
      </c>
      <c r="F209" s="108" t="s">
        <v>2516</v>
      </c>
      <c r="G209" s="108" t="s">
        <v>7448</v>
      </c>
      <c r="H209" s="108" t="s">
        <v>2517</v>
      </c>
      <c r="I209" s="129" t="s">
        <v>2518</v>
      </c>
      <c r="J209" s="108" t="s">
        <v>2519</v>
      </c>
      <c r="K209" s="108" t="s">
        <v>2521</v>
      </c>
      <c r="L209" s="108" t="s">
        <v>49</v>
      </c>
      <c r="M209" s="108" t="s">
        <v>845</v>
      </c>
      <c r="N209" s="136">
        <v>0</v>
      </c>
      <c r="O209" s="108" t="s">
        <v>2520</v>
      </c>
      <c r="P209" s="108">
        <v>0</v>
      </c>
      <c r="Q209" s="108">
        <v>93401</v>
      </c>
      <c r="R209" s="108" t="s">
        <v>7461</v>
      </c>
      <c r="S209" s="152">
        <v>37970</v>
      </c>
      <c r="T209" s="132">
        <v>4450</v>
      </c>
      <c r="U209" s="167">
        <v>6439140</v>
      </c>
      <c r="V209" s="167">
        <v>25135920</v>
      </c>
      <c r="W209" s="131">
        <v>44316</v>
      </c>
      <c r="X209" s="132" t="s">
        <v>7743</v>
      </c>
      <c r="Y209" s="132" t="s">
        <v>7744</v>
      </c>
      <c r="Z209" s="132" t="s">
        <v>7862</v>
      </c>
    </row>
    <row r="210" spans="1:26" s="8" customFormat="1" ht="18.75" customHeight="1" x14ac:dyDescent="0.2">
      <c r="A210" s="108" t="s">
        <v>8629</v>
      </c>
      <c r="B210" s="136">
        <v>706786007</v>
      </c>
      <c r="C210" s="108" t="s">
        <v>1568</v>
      </c>
      <c r="D210" s="108" t="s">
        <v>2515</v>
      </c>
      <c r="E210" s="108" t="s">
        <v>7447</v>
      </c>
      <c r="F210" s="108" t="s">
        <v>2516</v>
      </c>
      <c r="G210" s="108" t="s">
        <v>7448</v>
      </c>
      <c r="H210" s="108" t="s">
        <v>2517</v>
      </c>
      <c r="I210" s="129" t="s">
        <v>2518</v>
      </c>
      <c r="J210" s="108" t="s">
        <v>2519</v>
      </c>
      <c r="K210" s="108" t="s">
        <v>2521</v>
      </c>
      <c r="L210" s="108" t="s">
        <v>49</v>
      </c>
      <c r="M210" s="108" t="s">
        <v>845</v>
      </c>
      <c r="N210" s="136">
        <v>0</v>
      </c>
      <c r="O210" s="108" t="s">
        <v>2520</v>
      </c>
      <c r="P210" s="108">
        <v>0</v>
      </c>
      <c r="Q210" s="108">
        <v>93401</v>
      </c>
      <c r="R210" s="108" t="s">
        <v>7461</v>
      </c>
      <c r="S210" s="152">
        <v>37970</v>
      </c>
      <c r="T210" s="132">
        <v>4450</v>
      </c>
      <c r="U210" s="167">
        <v>12335220</v>
      </c>
      <c r="V210" s="167">
        <v>36772920</v>
      </c>
      <c r="W210" s="131">
        <v>44316</v>
      </c>
      <c r="X210" s="132" t="s">
        <v>7743</v>
      </c>
      <c r="Y210" s="132" t="s">
        <v>7744</v>
      </c>
      <c r="Z210" s="132" t="s">
        <v>7863</v>
      </c>
    </row>
    <row r="211" spans="1:26" s="8" customFormat="1" ht="18.75" customHeight="1" x14ac:dyDescent="0.2">
      <c r="A211" s="108" t="s">
        <v>8629</v>
      </c>
      <c r="B211" s="136">
        <v>706786007</v>
      </c>
      <c r="C211" s="108" t="s">
        <v>1568</v>
      </c>
      <c r="D211" s="108" t="s">
        <v>2515</v>
      </c>
      <c r="E211" s="108" t="s">
        <v>7447</v>
      </c>
      <c r="F211" s="108" t="s">
        <v>2516</v>
      </c>
      <c r="G211" s="108" t="s">
        <v>7448</v>
      </c>
      <c r="H211" s="108" t="s">
        <v>2517</v>
      </c>
      <c r="I211" s="129" t="s">
        <v>2518</v>
      </c>
      <c r="J211" s="108" t="s">
        <v>2519</v>
      </c>
      <c r="K211" s="108" t="s">
        <v>2521</v>
      </c>
      <c r="L211" s="108" t="s">
        <v>49</v>
      </c>
      <c r="M211" s="108" t="s">
        <v>845</v>
      </c>
      <c r="N211" s="136">
        <v>0</v>
      </c>
      <c r="O211" s="108" t="s">
        <v>2520</v>
      </c>
      <c r="P211" s="108">
        <v>0</v>
      </c>
      <c r="Q211" s="108">
        <v>93401</v>
      </c>
      <c r="R211" s="108" t="s">
        <v>7461</v>
      </c>
      <c r="S211" s="152">
        <v>37970</v>
      </c>
      <c r="T211" s="132">
        <v>4450</v>
      </c>
      <c r="U211" s="167">
        <v>6439140</v>
      </c>
      <c r="V211" s="167">
        <v>25058340</v>
      </c>
      <c r="W211" s="131">
        <v>44316</v>
      </c>
      <c r="X211" s="132" t="s">
        <v>7743</v>
      </c>
      <c r="Y211" s="132" t="s">
        <v>7744</v>
      </c>
      <c r="Z211" s="132" t="s">
        <v>7864</v>
      </c>
    </row>
    <row r="212" spans="1:26" s="8" customFormat="1" ht="18.75" customHeight="1" x14ac:dyDescent="0.2">
      <c r="A212" s="108" t="s">
        <v>8629</v>
      </c>
      <c r="B212" s="136">
        <v>706786007</v>
      </c>
      <c r="C212" s="108" t="s">
        <v>1568</v>
      </c>
      <c r="D212" s="108" t="s">
        <v>2515</v>
      </c>
      <c r="E212" s="108" t="s">
        <v>7447</v>
      </c>
      <c r="F212" s="108" t="s">
        <v>2516</v>
      </c>
      <c r="G212" s="108" t="s">
        <v>7448</v>
      </c>
      <c r="H212" s="108" t="s">
        <v>2517</v>
      </c>
      <c r="I212" s="129" t="s">
        <v>2518</v>
      </c>
      <c r="J212" s="108" t="s">
        <v>2519</v>
      </c>
      <c r="K212" s="108" t="s">
        <v>2521</v>
      </c>
      <c r="L212" s="108" t="s">
        <v>49</v>
      </c>
      <c r="M212" s="108" t="s">
        <v>845</v>
      </c>
      <c r="N212" s="136">
        <v>0</v>
      </c>
      <c r="O212" s="108" t="s">
        <v>2520</v>
      </c>
      <c r="P212" s="108">
        <v>0</v>
      </c>
      <c r="Q212" s="108">
        <v>93401</v>
      </c>
      <c r="R212" s="108" t="s">
        <v>7461</v>
      </c>
      <c r="S212" s="152">
        <v>37970</v>
      </c>
      <c r="T212" s="132">
        <v>4450</v>
      </c>
      <c r="U212" s="167">
        <v>26355478</v>
      </c>
      <c r="V212" s="167">
        <v>83346299</v>
      </c>
      <c r="W212" s="131">
        <v>44316</v>
      </c>
      <c r="X212" s="132" t="s">
        <v>7743</v>
      </c>
      <c r="Y212" s="132" t="s">
        <v>7744</v>
      </c>
      <c r="Z212" s="132" t="s">
        <v>7799</v>
      </c>
    </row>
    <row r="213" spans="1:26" s="8" customFormat="1" ht="18.75" customHeight="1" x14ac:dyDescent="0.2">
      <c r="A213" s="108" t="s">
        <v>8629</v>
      </c>
      <c r="B213" s="136">
        <v>706786007</v>
      </c>
      <c r="C213" s="108" t="s">
        <v>1568</v>
      </c>
      <c r="D213" s="108" t="s">
        <v>2515</v>
      </c>
      <c r="E213" s="108" t="s">
        <v>7447</v>
      </c>
      <c r="F213" s="108" t="s">
        <v>2516</v>
      </c>
      <c r="G213" s="108" t="s">
        <v>7448</v>
      </c>
      <c r="H213" s="108" t="s">
        <v>2517</v>
      </c>
      <c r="I213" s="129" t="s">
        <v>2518</v>
      </c>
      <c r="J213" s="108" t="s">
        <v>2519</v>
      </c>
      <c r="K213" s="108" t="s">
        <v>2521</v>
      </c>
      <c r="L213" s="108" t="s">
        <v>49</v>
      </c>
      <c r="M213" s="108" t="s">
        <v>845</v>
      </c>
      <c r="N213" s="136">
        <v>0</v>
      </c>
      <c r="O213" s="108" t="s">
        <v>2520</v>
      </c>
      <c r="P213" s="108">
        <v>0</v>
      </c>
      <c r="Q213" s="108">
        <v>93401</v>
      </c>
      <c r="R213" s="108" t="s">
        <v>7461</v>
      </c>
      <c r="S213" s="152">
        <v>37970</v>
      </c>
      <c r="T213" s="132">
        <v>4450</v>
      </c>
      <c r="U213" s="167">
        <v>9076860</v>
      </c>
      <c r="V213" s="167">
        <v>37275638</v>
      </c>
      <c r="W213" s="131">
        <v>44316</v>
      </c>
      <c r="X213" s="132" t="s">
        <v>7743</v>
      </c>
      <c r="Y213" s="132" t="s">
        <v>7744</v>
      </c>
      <c r="Z213" s="132" t="s">
        <v>7847</v>
      </c>
    </row>
    <row r="214" spans="1:26" s="8" customFormat="1" ht="18.75" customHeight="1" x14ac:dyDescent="0.2">
      <c r="A214" s="108" t="s">
        <v>8629</v>
      </c>
      <c r="B214" s="136">
        <v>706786007</v>
      </c>
      <c r="C214" s="108" t="s">
        <v>1568</v>
      </c>
      <c r="D214" s="108" t="s">
        <v>2515</v>
      </c>
      <c r="E214" s="108" t="s">
        <v>7447</v>
      </c>
      <c r="F214" s="108" t="s">
        <v>2516</v>
      </c>
      <c r="G214" s="108" t="s">
        <v>7448</v>
      </c>
      <c r="H214" s="108" t="s">
        <v>2517</v>
      </c>
      <c r="I214" s="129" t="s">
        <v>2518</v>
      </c>
      <c r="J214" s="108" t="s">
        <v>2519</v>
      </c>
      <c r="K214" s="108" t="s">
        <v>2521</v>
      </c>
      <c r="L214" s="108" t="s">
        <v>49</v>
      </c>
      <c r="M214" s="108" t="s">
        <v>845</v>
      </c>
      <c r="N214" s="136">
        <v>0</v>
      </c>
      <c r="O214" s="108" t="s">
        <v>2520</v>
      </c>
      <c r="P214" s="108">
        <v>0</v>
      </c>
      <c r="Q214" s="108">
        <v>93401</v>
      </c>
      <c r="R214" s="108" t="s">
        <v>7461</v>
      </c>
      <c r="S214" s="152">
        <v>37970</v>
      </c>
      <c r="T214" s="132">
        <v>4450</v>
      </c>
      <c r="U214" s="167">
        <v>7075296</v>
      </c>
      <c r="V214" s="167">
        <v>28301184</v>
      </c>
      <c r="W214" s="131">
        <v>44316</v>
      </c>
      <c r="X214" s="132" t="s">
        <v>7743</v>
      </c>
      <c r="Y214" s="132" t="s">
        <v>7744</v>
      </c>
      <c r="Z214" s="132" t="s">
        <v>7865</v>
      </c>
    </row>
    <row r="215" spans="1:26" s="8" customFormat="1" ht="18.75" customHeight="1" x14ac:dyDescent="0.2">
      <c r="A215" s="108" t="s">
        <v>2565</v>
      </c>
      <c r="B215" s="136">
        <v>700155609</v>
      </c>
      <c r="C215" s="108" t="s">
        <v>1568</v>
      </c>
      <c r="D215" s="108" t="s">
        <v>2566</v>
      </c>
      <c r="E215" s="108" t="s">
        <v>7443</v>
      </c>
      <c r="F215" s="108" t="s">
        <v>2567</v>
      </c>
      <c r="G215" s="108" t="s">
        <v>7444</v>
      </c>
      <c r="H215" s="108" t="s">
        <v>2568</v>
      </c>
      <c r="I215" s="129" t="s">
        <v>2569</v>
      </c>
      <c r="J215" s="108" t="s">
        <v>2570</v>
      </c>
      <c r="K215" s="108" t="s">
        <v>2571</v>
      </c>
      <c r="L215" s="108" t="s">
        <v>623</v>
      </c>
      <c r="M215" s="108" t="s">
        <v>202</v>
      </c>
      <c r="N215" s="136" t="s">
        <v>2572</v>
      </c>
      <c r="O215" s="108" t="s">
        <v>2573</v>
      </c>
      <c r="P215" s="108">
        <v>0</v>
      </c>
      <c r="Q215" s="108">
        <v>93401</v>
      </c>
      <c r="R215" s="108" t="s">
        <v>7457</v>
      </c>
      <c r="S215" s="152">
        <v>37970</v>
      </c>
      <c r="T215" s="132">
        <v>4550</v>
      </c>
      <c r="U215" s="167">
        <v>29050234</v>
      </c>
      <c r="V215" s="167">
        <v>124751229</v>
      </c>
      <c r="W215" s="131">
        <v>44316</v>
      </c>
      <c r="X215" s="132" t="s">
        <v>7743</v>
      </c>
      <c r="Y215" s="132" t="s">
        <v>7744</v>
      </c>
      <c r="Z215" s="132" t="s">
        <v>7748</v>
      </c>
    </row>
    <row r="216" spans="1:26" s="8" customFormat="1" ht="18.75" customHeight="1" x14ac:dyDescent="0.2">
      <c r="A216" s="108" t="s">
        <v>2565</v>
      </c>
      <c r="B216" s="136">
        <v>700155609</v>
      </c>
      <c r="C216" s="108" t="s">
        <v>1568</v>
      </c>
      <c r="D216" s="108" t="s">
        <v>2566</v>
      </c>
      <c r="E216" s="108" t="s">
        <v>7443</v>
      </c>
      <c r="F216" s="108" t="s">
        <v>2567</v>
      </c>
      <c r="G216" s="108" t="s">
        <v>7444</v>
      </c>
      <c r="H216" s="108" t="s">
        <v>2568</v>
      </c>
      <c r="I216" s="129" t="s">
        <v>2569</v>
      </c>
      <c r="J216" s="108" t="s">
        <v>2570</v>
      </c>
      <c r="K216" s="108" t="s">
        <v>2571</v>
      </c>
      <c r="L216" s="108" t="s">
        <v>623</v>
      </c>
      <c r="M216" s="108" t="s">
        <v>202</v>
      </c>
      <c r="N216" s="136" t="s">
        <v>2572</v>
      </c>
      <c r="O216" s="108" t="s">
        <v>2573</v>
      </c>
      <c r="P216" s="108">
        <v>0</v>
      </c>
      <c r="Q216" s="108">
        <v>93401</v>
      </c>
      <c r="R216" s="108" t="s">
        <v>7457</v>
      </c>
      <c r="S216" s="152">
        <v>37970</v>
      </c>
      <c r="T216" s="132">
        <v>4550</v>
      </c>
      <c r="U216" s="167">
        <v>17371321</v>
      </c>
      <c r="V216" s="167">
        <v>56999379</v>
      </c>
      <c r="W216" s="131">
        <v>44316</v>
      </c>
      <c r="X216" s="132" t="s">
        <v>7743</v>
      </c>
      <c r="Y216" s="132" t="s">
        <v>7744</v>
      </c>
      <c r="Z216" s="132" t="s">
        <v>7866</v>
      </c>
    </row>
    <row r="217" spans="1:26" s="8" customFormat="1" ht="18.75" customHeight="1" x14ac:dyDescent="0.2">
      <c r="A217" s="108" t="s">
        <v>2565</v>
      </c>
      <c r="B217" s="136">
        <v>700155609</v>
      </c>
      <c r="C217" s="108" t="s">
        <v>1568</v>
      </c>
      <c r="D217" s="108" t="s">
        <v>2566</v>
      </c>
      <c r="E217" s="108" t="s">
        <v>7443</v>
      </c>
      <c r="F217" s="108" t="s">
        <v>2567</v>
      </c>
      <c r="G217" s="108" t="s">
        <v>7444</v>
      </c>
      <c r="H217" s="108" t="s">
        <v>2568</v>
      </c>
      <c r="I217" s="129" t="s">
        <v>2569</v>
      </c>
      <c r="J217" s="108" t="s">
        <v>2570</v>
      </c>
      <c r="K217" s="108" t="s">
        <v>2571</v>
      </c>
      <c r="L217" s="108" t="s">
        <v>623</v>
      </c>
      <c r="M217" s="108" t="s">
        <v>202</v>
      </c>
      <c r="N217" s="136" t="s">
        <v>2572</v>
      </c>
      <c r="O217" s="108" t="s">
        <v>2573</v>
      </c>
      <c r="P217" s="108">
        <v>0</v>
      </c>
      <c r="Q217" s="108">
        <v>93401</v>
      </c>
      <c r="R217" s="108" t="s">
        <v>7457</v>
      </c>
      <c r="S217" s="152">
        <v>37970</v>
      </c>
      <c r="T217" s="132">
        <v>4550</v>
      </c>
      <c r="U217" s="167">
        <v>19358108</v>
      </c>
      <c r="V217" s="167">
        <v>57874545</v>
      </c>
      <c r="W217" s="131">
        <v>44316</v>
      </c>
      <c r="X217" s="132" t="s">
        <v>7743</v>
      </c>
      <c r="Y217" s="132" t="s">
        <v>7744</v>
      </c>
      <c r="Z217" s="132" t="s">
        <v>7867</v>
      </c>
    </row>
    <row r="218" spans="1:26" s="8" customFormat="1" ht="18.75" customHeight="1" x14ac:dyDescent="0.2">
      <c r="A218" s="108" t="s">
        <v>2565</v>
      </c>
      <c r="B218" s="136">
        <v>700155609</v>
      </c>
      <c r="C218" s="108" t="s">
        <v>1568</v>
      </c>
      <c r="D218" s="108" t="s">
        <v>2566</v>
      </c>
      <c r="E218" s="108" t="s">
        <v>7443</v>
      </c>
      <c r="F218" s="108" t="s">
        <v>2567</v>
      </c>
      <c r="G218" s="108" t="s">
        <v>7444</v>
      </c>
      <c r="H218" s="108" t="s">
        <v>2568</v>
      </c>
      <c r="I218" s="129" t="s">
        <v>2569</v>
      </c>
      <c r="J218" s="108" t="s">
        <v>2570</v>
      </c>
      <c r="K218" s="108" t="s">
        <v>2571</v>
      </c>
      <c r="L218" s="108" t="s">
        <v>623</v>
      </c>
      <c r="M218" s="108" t="s">
        <v>202</v>
      </c>
      <c r="N218" s="136" t="s">
        <v>2572</v>
      </c>
      <c r="O218" s="108" t="s">
        <v>2573</v>
      </c>
      <c r="P218" s="108">
        <v>0</v>
      </c>
      <c r="Q218" s="108">
        <v>93401</v>
      </c>
      <c r="R218" s="108" t="s">
        <v>7457</v>
      </c>
      <c r="S218" s="152">
        <v>37970</v>
      </c>
      <c r="T218" s="132">
        <v>4550</v>
      </c>
      <c r="U218" s="167">
        <v>27264782</v>
      </c>
      <c r="V218" s="167">
        <v>103124616</v>
      </c>
      <c r="W218" s="131">
        <v>44316</v>
      </c>
      <c r="X218" s="132" t="s">
        <v>7743</v>
      </c>
      <c r="Y218" s="132" t="s">
        <v>7744</v>
      </c>
      <c r="Z218" s="132" t="s">
        <v>7749</v>
      </c>
    </row>
    <row r="219" spans="1:26" s="8" customFormat="1" ht="18.75" customHeight="1" x14ac:dyDescent="0.2">
      <c r="A219" s="108" t="s">
        <v>2565</v>
      </c>
      <c r="B219" s="136">
        <v>700155609</v>
      </c>
      <c r="C219" s="108" t="s">
        <v>1568</v>
      </c>
      <c r="D219" s="108" t="s">
        <v>2566</v>
      </c>
      <c r="E219" s="108" t="s">
        <v>7443</v>
      </c>
      <c r="F219" s="108" t="s">
        <v>2567</v>
      </c>
      <c r="G219" s="108" t="s">
        <v>7444</v>
      </c>
      <c r="H219" s="108" t="s">
        <v>2568</v>
      </c>
      <c r="I219" s="129" t="s">
        <v>2569</v>
      </c>
      <c r="J219" s="108" t="s">
        <v>2570</v>
      </c>
      <c r="K219" s="108" t="s">
        <v>2571</v>
      </c>
      <c r="L219" s="108" t="s">
        <v>623</v>
      </c>
      <c r="M219" s="108" t="s">
        <v>202</v>
      </c>
      <c r="N219" s="136" t="s">
        <v>2572</v>
      </c>
      <c r="O219" s="108" t="s">
        <v>2573</v>
      </c>
      <c r="P219" s="108">
        <v>0</v>
      </c>
      <c r="Q219" s="108">
        <v>93401</v>
      </c>
      <c r="R219" s="108" t="s">
        <v>7457</v>
      </c>
      <c r="S219" s="152">
        <v>37970</v>
      </c>
      <c r="T219" s="132">
        <v>4550</v>
      </c>
      <c r="U219" s="167">
        <v>23318409</v>
      </c>
      <c r="V219" s="167">
        <v>74363929</v>
      </c>
      <c r="W219" s="131">
        <v>44316</v>
      </c>
      <c r="X219" s="132" t="s">
        <v>7743</v>
      </c>
      <c r="Y219" s="132" t="s">
        <v>7744</v>
      </c>
      <c r="Z219" s="132" t="s">
        <v>7750</v>
      </c>
    </row>
    <row r="220" spans="1:26" s="8" customFormat="1" ht="18.75" customHeight="1" x14ac:dyDescent="0.2">
      <c r="A220" s="108" t="s">
        <v>2565</v>
      </c>
      <c r="B220" s="136">
        <v>700155609</v>
      </c>
      <c r="C220" s="108" t="s">
        <v>1568</v>
      </c>
      <c r="D220" s="108" t="s">
        <v>2566</v>
      </c>
      <c r="E220" s="108" t="s">
        <v>7443</v>
      </c>
      <c r="F220" s="108" t="s">
        <v>2567</v>
      </c>
      <c r="G220" s="108" t="s">
        <v>7444</v>
      </c>
      <c r="H220" s="108" t="s">
        <v>2568</v>
      </c>
      <c r="I220" s="129" t="s">
        <v>2569</v>
      </c>
      <c r="J220" s="108" t="s">
        <v>2570</v>
      </c>
      <c r="K220" s="108" t="s">
        <v>2571</v>
      </c>
      <c r="L220" s="108" t="s">
        <v>623</v>
      </c>
      <c r="M220" s="108" t="s">
        <v>202</v>
      </c>
      <c r="N220" s="136" t="s">
        <v>2572</v>
      </c>
      <c r="O220" s="108" t="s">
        <v>2573</v>
      </c>
      <c r="P220" s="108">
        <v>0</v>
      </c>
      <c r="Q220" s="108">
        <v>93401</v>
      </c>
      <c r="R220" s="108" t="s">
        <v>7457</v>
      </c>
      <c r="S220" s="152">
        <v>37970</v>
      </c>
      <c r="T220" s="132">
        <v>4550</v>
      </c>
      <c r="U220" s="167">
        <v>0</v>
      </c>
      <c r="V220" s="167">
        <v>13147224</v>
      </c>
      <c r="W220" s="131">
        <v>44316</v>
      </c>
      <c r="X220" s="132" t="s">
        <v>7743</v>
      </c>
      <c r="Y220" s="132" t="s">
        <v>7744</v>
      </c>
      <c r="Z220" s="132" t="s">
        <v>7752</v>
      </c>
    </row>
    <row r="221" spans="1:26" s="8" customFormat="1" ht="18.75" customHeight="1" x14ac:dyDescent="0.2">
      <c r="A221" s="108" t="s">
        <v>2565</v>
      </c>
      <c r="B221" s="136">
        <v>700155609</v>
      </c>
      <c r="C221" s="108" t="s">
        <v>1568</v>
      </c>
      <c r="D221" s="108" t="s">
        <v>2566</v>
      </c>
      <c r="E221" s="108" t="s">
        <v>7443</v>
      </c>
      <c r="F221" s="108" t="s">
        <v>2567</v>
      </c>
      <c r="G221" s="108" t="s">
        <v>7444</v>
      </c>
      <c r="H221" s="108" t="s">
        <v>2568</v>
      </c>
      <c r="I221" s="129" t="s">
        <v>2569</v>
      </c>
      <c r="J221" s="108" t="s">
        <v>2570</v>
      </c>
      <c r="K221" s="108" t="s">
        <v>2571</v>
      </c>
      <c r="L221" s="108" t="s">
        <v>623</v>
      </c>
      <c r="M221" s="108" t="s">
        <v>202</v>
      </c>
      <c r="N221" s="136" t="s">
        <v>2572</v>
      </c>
      <c r="O221" s="108" t="s">
        <v>2573</v>
      </c>
      <c r="P221" s="108">
        <v>0</v>
      </c>
      <c r="Q221" s="108">
        <v>93401</v>
      </c>
      <c r="R221" s="108" t="s">
        <v>7457</v>
      </c>
      <c r="S221" s="152">
        <v>37970</v>
      </c>
      <c r="T221" s="132">
        <v>4550</v>
      </c>
      <c r="U221" s="167">
        <v>26433258</v>
      </c>
      <c r="V221" s="167">
        <v>90053817</v>
      </c>
      <c r="W221" s="131">
        <v>44316</v>
      </c>
      <c r="X221" s="132" t="s">
        <v>7743</v>
      </c>
      <c r="Y221" s="132" t="s">
        <v>7744</v>
      </c>
      <c r="Z221" s="132" t="s">
        <v>7803</v>
      </c>
    </row>
    <row r="222" spans="1:26" s="8" customFormat="1" ht="18.75" customHeight="1" x14ac:dyDescent="0.2">
      <c r="A222" s="108" t="s">
        <v>3083</v>
      </c>
      <c r="B222" s="136">
        <v>690411008</v>
      </c>
      <c r="C222" s="108" t="s">
        <v>2838</v>
      </c>
      <c r="D222" s="108" t="s">
        <v>2855</v>
      </c>
      <c r="E222" s="108" t="s">
        <v>27</v>
      </c>
      <c r="F222" s="108" t="s">
        <v>2856</v>
      </c>
      <c r="G222" s="108" t="s">
        <v>29</v>
      </c>
      <c r="H222" s="108">
        <v>0</v>
      </c>
      <c r="I222" s="129">
        <v>0</v>
      </c>
      <c r="J222" s="108" t="s">
        <v>3084</v>
      </c>
      <c r="K222" s="108" t="s">
        <v>3085</v>
      </c>
      <c r="L222" s="108" t="s">
        <v>6115</v>
      </c>
      <c r="M222" s="108" t="s">
        <v>3087</v>
      </c>
      <c r="N222" s="136" t="s">
        <v>3086</v>
      </c>
      <c r="O222" s="108">
        <v>0</v>
      </c>
      <c r="P222" s="108">
        <v>0</v>
      </c>
      <c r="Q222" s="108">
        <v>91001</v>
      </c>
      <c r="R222" s="108" t="s">
        <v>2871</v>
      </c>
      <c r="S222" s="152">
        <v>41394</v>
      </c>
      <c r="T222" s="132">
        <v>5070</v>
      </c>
      <c r="U222" s="167">
        <v>6935755</v>
      </c>
      <c r="V222" s="167">
        <v>25249697</v>
      </c>
      <c r="W222" s="131">
        <v>44316</v>
      </c>
      <c r="X222" s="132" t="s">
        <v>7743</v>
      </c>
      <c r="Y222" s="132" t="s">
        <v>7744</v>
      </c>
      <c r="Z222" s="132" t="s">
        <v>7868</v>
      </c>
    </row>
    <row r="223" spans="1:26" s="8" customFormat="1" ht="18.75" customHeight="1" x14ac:dyDescent="0.2">
      <c r="A223" s="108" t="s">
        <v>3131</v>
      </c>
      <c r="B223" s="136">
        <v>692403002</v>
      </c>
      <c r="C223" s="108" t="s">
        <v>2838</v>
      </c>
      <c r="D223" s="108" t="s">
        <v>2855</v>
      </c>
      <c r="E223" s="108" t="s">
        <v>27</v>
      </c>
      <c r="F223" s="108" t="s">
        <v>2856</v>
      </c>
      <c r="G223" s="108" t="s">
        <v>29</v>
      </c>
      <c r="H223" s="108">
        <v>0</v>
      </c>
      <c r="I223" s="129">
        <v>0</v>
      </c>
      <c r="J223" s="108" t="s">
        <v>3132</v>
      </c>
      <c r="K223" s="108" t="s">
        <v>3133</v>
      </c>
      <c r="L223" s="108" t="s">
        <v>883</v>
      </c>
      <c r="M223" s="108" t="s">
        <v>884</v>
      </c>
      <c r="N223" s="136">
        <v>0</v>
      </c>
      <c r="O223" s="108">
        <v>0</v>
      </c>
      <c r="P223" s="108">
        <v>0</v>
      </c>
      <c r="Q223" s="108">
        <v>91001</v>
      </c>
      <c r="R223" s="108" t="s">
        <v>2859</v>
      </c>
      <c r="S223" s="152">
        <v>37970</v>
      </c>
      <c r="T223" s="132">
        <v>5150</v>
      </c>
      <c r="U223" s="167">
        <v>0</v>
      </c>
      <c r="V223" s="167">
        <v>13355364</v>
      </c>
      <c r="W223" s="131">
        <v>44316</v>
      </c>
      <c r="X223" s="132" t="s">
        <v>7743</v>
      </c>
      <c r="Y223" s="132" t="s">
        <v>7744</v>
      </c>
      <c r="Z223" s="132" t="s">
        <v>7766</v>
      </c>
    </row>
    <row r="224" spans="1:26" s="8" customFormat="1" ht="18.75" customHeight="1" x14ac:dyDescent="0.2">
      <c r="A224" s="108" t="s">
        <v>3329</v>
      </c>
      <c r="B224" s="136">
        <v>690707004</v>
      </c>
      <c r="C224" s="108" t="s">
        <v>3329</v>
      </c>
      <c r="D224" s="108" t="s">
        <v>2855</v>
      </c>
      <c r="E224" s="108" t="s">
        <v>27</v>
      </c>
      <c r="F224" s="108" t="s">
        <v>2856</v>
      </c>
      <c r="G224" s="108" t="s">
        <v>29</v>
      </c>
      <c r="H224" s="108">
        <v>0</v>
      </c>
      <c r="I224" s="129">
        <v>0</v>
      </c>
      <c r="J224" s="108" t="s">
        <v>3330</v>
      </c>
      <c r="K224" s="108" t="s">
        <v>3331</v>
      </c>
      <c r="L224" s="108" t="s">
        <v>49</v>
      </c>
      <c r="M224" s="108" t="s">
        <v>664</v>
      </c>
      <c r="N224" s="136" t="s">
        <v>3332</v>
      </c>
      <c r="O224" s="108">
        <v>0</v>
      </c>
      <c r="P224" s="108">
        <v>0</v>
      </c>
      <c r="Q224" s="108">
        <v>91001</v>
      </c>
      <c r="R224" s="108" t="s">
        <v>2859</v>
      </c>
      <c r="S224" s="152">
        <v>37970</v>
      </c>
      <c r="T224" s="132">
        <v>5200</v>
      </c>
      <c r="U224" s="167">
        <v>10468611</v>
      </c>
      <c r="V224" s="167">
        <v>41874444</v>
      </c>
      <c r="W224" s="131">
        <v>44316</v>
      </c>
      <c r="X224" s="132" t="s">
        <v>7743</v>
      </c>
      <c r="Y224" s="132" t="s">
        <v>7744</v>
      </c>
      <c r="Z224" s="132" t="s">
        <v>7824</v>
      </c>
    </row>
    <row r="225" spans="1:26" s="8" customFormat="1" ht="18.75" customHeight="1" x14ac:dyDescent="0.2">
      <c r="A225" s="108" t="s">
        <v>5707</v>
      </c>
      <c r="B225" s="136">
        <v>708967009</v>
      </c>
      <c r="C225" s="108" t="s">
        <v>5708</v>
      </c>
      <c r="D225" s="108" t="s">
        <v>8744</v>
      </c>
      <c r="E225" s="108" t="s">
        <v>5709</v>
      </c>
      <c r="F225" s="108" t="s">
        <v>5710</v>
      </c>
      <c r="G225" s="108" t="s">
        <v>29</v>
      </c>
      <c r="H225" s="108">
        <v>0</v>
      </c>
      <c r="I225" s="129">
        <v>0</v>
      </c>
      <c r="J225" s="108" t="s">
        <v>5711</v>
      </c>
      <c r="K225" s="108" t="s">
        <v>5712</v>
      </c>
      <c r="L225" s="108" t="s">
        <v>6115</v>
      </c>
      <c r="M225" s="108" t="s">
        <v>3283</v>
      </c>
      <c r="N225" s="136" t="s">
        <v>5713</v>
      </c>
      <c r="O225" s="108" t="s">
        <v>7128</v>
      </c>
      <c r="P225" s="108">
        <v>0</v>
      </c>
      <c r="Q225" s="108" t="s">
        <v>5714</v>
      </c>
      <c r="R225" s="108" t="s">
        <v>7646</v>
      </c>
      <c r="S225" s="152">
        <v>37970</v>
      </c>
      <c r="T225" s="132">
        <v>5650</v>
      </c>
      <c r="U225" s="167">
        <v>9374767</v>
      </c>
      <c r="V225" s="167">
        <v>27151448</v>
      </c>
      <c r="W225" s="131">
        <v>44316</v>
      </c>
      <c r="X225" s="132" t="s">
        <v>7743</v>
      </c>
      <c r="Y225" s="132" t="s">
        <v>7744</v>
      </c>
      <c r="Z225" s="132" t="s">
        <v>7869</v>
      </c>
    </row>
    <row r="226" spans="1:26" s="8" customFormat="1" ht="18.75" customHeight="1" x14ac:dyDescent="0.2">
      <c r="A226" s="108" t="s">
        <v>1320</v>
      </c>
      <c r="B226" s="136">
        <v>700159108</v>
      </c>
      <c r="C226" s="108" t="s">
        <v>78</v>
      </c>
      <c r="D226" s="108" t="s">
        <v>1321</v>
      </c>
      <c r="E226" s="108" t="s">
        <v>8029</v>
      </c>
      <c r="F226" s="108" t="s">
        <v>1322</v>
      </c>
      <c r="G226" s="108" t="s">
        <v>1323</v>
      </c>
      <c r="H226" s="108" t="s">
        <v>1324</v>
      </c>
      <c r="I226" s="129" t="s">
        <v>1325</v>
      </c>
      <c r="J226" s="108" t="s">
        <v>1326</v>
      </c>
      <c r="K226" s="108" t="s">
        <v>1328</v>
      </c>
      <c r="L226" s="108" t="s">
        <v>49</v>
      </c>
      <c r="M226" s="108" t="s">
        <v>1330</v>
      </c>
      <c r="N226" s="136" t="s">
        <v>1329</v>
      </c>
      <c r="O226" s="108" t="s">
        <v>1327</v>
      </c>
      <c r="P226" s="108">
        <v>0</v>
      </c>
      <c r="Q226" s="108">
        <v>93401</v>
      </c>
      <c r="R226" s="108" t="s">
        <v>8030</v>
      </c>
      <c r="S226" s="152">
        <v>37970</v>
      </c>
      <c r="T226" s="132">
        <v>5800</v>
      </c>
      <c r="U226" s="167">
        <v>26113929</v>
      </c>
      <c r="V226" s="167">
        <v>98922282</v>
      </c>
      <c r="W226" s="131">
        <v>44316</v>
      </c>
      <c r="X226" s="132" t="s">
        <v>7743</v>
      </c>
      <c r="Y226" s="132" t="s">
        <v>7744</v>
      </c>
      <c r="Z226" s="132" t="s">
        <v>7842</v>
      </c>
    </row>
    <row r="227" spans="1:26" s="8" customFormat="1" ht="18.75" customHeight="1" x14ac:dyDescent="0.2">
      <c r="A227" s="108" t="s">
        <v>7630</v>
      </c>
      <c r="B227" s="136">
        <v>700270009</v>
      </c>
      <c r="C227" s="108" t="s">
        <v>5731</v>
      </c>
      <c r="D227" s="108" t="s">
        <v>8749</v>
      </c>
      <c r="E227" s="108" t="s">
        <v>7467</v>
      </c>
      <c r="F227" s="108" t="s">
        <v>4130</v>
      </c>
      <c r="G227" s="108" t="s">
        <v>29</v>
      </c>
      <c r="H227" s="108">
        <v>0</v>
      </c>
      <c r="I227" s="129">
        <v>0</v>
      </c>
      <c r="J227" s="108" t="s">
        <v>6541</v>
      </c>
      <c r="K227" s="108" t="s">
        <v>5732</v>
      </c>
      <c r="L227" s="108" t="s">
        <v>49</v>
      </c>
      <c r="M227" s="108" t="s">
        <v>30</v>
      </c>
      <c r="N227" s="136" t="s">
        <v>5733</v>
      </c>
      <c r="O227" s="108">
        <v>0</v>
      </c>
      <c r="P227" s="108">
        <v>0</v>
      </c>
      <c r="Q227" s="108" t="s">
        <v>5734</v>
      </c>
      <c r="R227" s="108" t="s">
        <v>7629</v>
      </c>
      <c r="S227" s="152">
        <v>37970</v>
      </c>
      <c r="T227" s="132">
        <v>5850</v>
      </c>
      <c r="U227" s="167">
        <v>16302144</v>
      </c>
      <c r="V227" s="167">
        <v>66967532</v>
      </c>
      <c r="W227" s="131">
        <v>44316</v>
      </c>
      <c r="X227" s="132" t="s">
        <v>7743</v>
      </c>
      <c r="Y227" s="132" t="s">
        <v>7744</v>
      </c>
      <c r="Z227" s="132" t="s">
        <v>7831</v>
      </c>
    </row>
    <row r="228" spans="1:26" s="8" customFormat="1" ht="18.75" customHeight="1" x14ac:dyDescent="0.2">
      <c r="A228" s="108" t="s">
        <v>7630</v>
      </c>
      <c r="B228" s="136">
        <v>700270009</v>
      </c>
      <c r="C228" s="108" t="s">
        <v>5731</v>
      </c>
      <c r="D228" s="108" t="s">
        <v>8749</v>
      </c>
      <c r="E228" s="108" t="s">
        <v>7467</v>
      </c>
      <c r="F228" s="108" t="s">
        <v>4130</v>
      </c>
      <c r="G228" s="108" t="s">
        <v>29</v>
      </c>
      <c r="H228" s="108">
        <v>0</v>
      </c>
      <c r="I228" s="129">
        <v>0</v>
      </c>
      <c r="J228" s="108" t="s">
        <v>6541</v>
      </c>
      <c r="K228" s="108" t="s">
        <v>5732</v>
      </c>
      <c r="L228" s="108" t="s">
        <v>49</v>
      </c>
      <c r="M228" s="108" t="s">
        <v>30</v>
      </c>
      <c r="N228" s="136" t="s">
        <v>5733</v>
      </c>
      <c r="O228" s="108">
        <v>0</v>
      </c>
      <c r="P228" s="108">
        <v>0</v>
      </c>
      <c r="Q228" s="108" t="s">
        <v>5734</v>
      </c>
      <c r="R228" s="108" t="s">
        <v>7629</v>
      </c>
      <c r="S228" s="152">
        <v>37970</v>
      </c>
      <c r="T228" s="132">
        <v>5850</v>
      </c>
      <c r="U228" s="167">
        <v>16512127</v>
      </c>
      <c r="V228" s="167">
        <v>73309799</v>
      </c>
      <c r="W228" s="131">
        <v>44316</v>
      </c>
      <c r="X228" s="132" t="s">
        <v>7743</v>
      </c>
      <c r="Y228" s="132" t="s">
        <v>7744</v>
      </c>
      <c r="Z228" s="132" t="s">
        <v>7849</v>
      </c>
    </row>
    <row r="229" spans="1:26" s="8" customFormat="1" ht="18.75" customHeight="1" x14ac:dyDescent="0.2">
      <c r="A229" s="108" t="s">
        <v>5867</v>
      </c>
      <c r="B229" s="136">
        <v>823695004</v>
      </c>
      <c r="C229" s="108" t="s">
        <v>242</v>
      </c>
      <c r="D229" s="108" t="s">
        <v>5868</v>
      </c>
      <c r="E229" s="108" t="s">
        <v>5869</v>
      </c>
      <c r="F229" s="108" t="s">
        <v>244</v>
      </c>
      <c r="G229" s="108" t="s">
        <v>29</v>
      </c>
      <c r="H229" s="108">
        <v>0</v>
      </c>
      <c r="I229" s="129">
        <v>0</v>
      </c>
      <c r="J229" s="108" t="s">
        <v>5870</v>
      </c>
      <c r="K229" s="108" t="s">
        <v>5871</v>
      </c>
      <c r="L229" s="108" t="s">
        <v>623</v>
      </c>
      <c r="M229" s="108" t="s">
        <v>457</v>
      </c>
      <c r="N229" s="136" t="s">
        <v>5872</v>
      </c>
      <c r="O229" s="108">
        <v>0</v>
      </c>
      <c r="P229" s="108">
        <v>0</v>
      </c>
      <c r="Q229" s="108">
        <v>93910</v>
      </c>
      <c r="R229" s="108" t="s">
        <v>6794</v>
      </c>
      <c r="S229" s="152">
        <v>37970</v>
      </c>
      <c r="T229" s="132">
        <v>5900</v>
      </c>
      <c r="U229" s="167">
        <v>25792764</v>
      </c>
      <c r="V229" s="167">
        <v>94045024</v>
      </c>
      <c r="W229" s="131">
        <v>44316</v>
      </c>
      <c r="X229" s="132" t="s">
        <v>7743</v>
      </c>
      <c r="Y229" s="132" t="s">
        <v>7744</v>
      </c>
      <c r="Z229" s="132" t="s">
        <v>7753</v>
      </c>
    </row>
    <row r="230" spans="1:26" s="8" customFormat="1" ht="18.75" customHeight="1" x14ac:dyDescent="0.2">
      <c r="A230" s="108" t="s">
        <v>2509</v>
      </c>
      <c r="B230" s="136">
        <v>708401005</v>
      </c>
      <c r="C230" s="108" t="s">
        <v>1555</v>
      </c>
      <c r="D230" s="108" t="s">
        <v>2510</v>
      </c>
      <c r="E230" s="108" t="s">
        <v>7378</v>
      </c>
      <c r="F230" s="108" t="s">
        <v>2511</v>
      </c>
      <c r="G230" s="108" t="s">
        <v>7573</v>
      </c>
      <c r="H230" s="108" t="s">
        <v>7379</v>
      </c>
      <c r="I230" s="129" t="s">
        <v>7380</v>
      </c>
      <c r="J230" s="108" t="s">
        <v>7381</v>
      </c>
      <c r="K230" s="108" t="s">
        <v>2513</v>
      </c>
      <c r="L230" s="108" t="s">
        <v>623</v>
      </c>
      <c r="M230" s="108" t="s">
        <v>202</v>
      </c>
      <c r="N230" s="136" t="s">
        <v>2514</v>
      </c>
      <c r="O230" s="108" t="s">
        <v>2512</v>
      </c>
      <c r="P230" s="108">
        <v>0</v>
      </c>
      <c r="Q230" s="108" t="s">
        <v>89</v>
      </c>
      <c r="R230" s="108" t="s">
        <v>7051</v>
      </c>
      <c r="S230" s="152">
        <v>37970</v>
      </c>
      <c r="T230" s="132">
        <v>5950</v>
      </c>
      <c r="U230" s="167">
        <v>75701646</v>
      </c>
      <c r="V230" s="167">
        <v>324173940</v>
      </c>
      <c r="W230" s="131">
        <v>44316</v>
      </c>
      <c r="X230" s="132" t="s">
        <v>7743</v>
      </c>
      <c r="Y230" s="132" t="s">
        <v>7744</v>
      </c>
      <c r="Z230" s="132" t="s">
        <v>7752</v>
      </c>
    </row>
    <row r="231" spans="1:26" s="8" customFormat="1" ht="18.75" customHeight="1" x14ac:dyDescent="0.2">
      <c r="A231" s="108" t="s">
        <v>2509</v>
      </c>
      <c r="B231" s="136">
        <v>708401005</v>
      </c>
      <c r="C231" s="108" t="s">
        <v>1555</v>
      </c>
      <c r="D231" s="108" t="s">
        <v>2510</v>
      </c>
      <c r="E231" s="108" t="s">
        <v>7378</v>
      </c>
      <c r="F231" s="108" t="s">
        <v>2511</v>
      </c>
      <c r="G231" s="108" t="s">
        <v>7573</v>
      </c>
      <c r="H231" s="108" t="s">
        <v>7379</v>
      </c>
      <c r="I231" s="129" t="s">
        <v>7380</v>
      </c>
      <c r="J231" s="108" t="s">
        <v>7381</v>
      </c>
      <c r="K231" s="108" t="s">
        <v>2513</v>
      </c>
      <c r="L231" s="108" t="s">
        <v>623</v>
      </c>
      <c r="M231" s="108" t="s">
        <v>202</v>
      </c>
      <c r="N231" s="136" t="s">
        <v>2514</v>
      </c>
      <c r="O231" s="108" t="s">
        <v>2512</v>
      </c>
      <c r="P231" s="108">
        <v>0</v>
      </c>
      <c r="Q231" s="108" t="s">
        <v>89</v>
      </c>
      <c r="R231" s="108" t="s">
        <v>7051</v>
      </c>
      <c r="S231" s="152">
        <v>37970</v>
      </c>
      <c r="T231" s="132">
        <v>5950</v>
      </c>
      <c r="U231" s="167">
        <v>19688636</v>
      </c>
      <c r="V231" s="167">
        <v>73060319</v>
      </c>
      <c r="W231" s="131">
        <v>44316</v>
      </c>
      <c r="X231" s="132" t="s">
        <v>7743</v>
      </c>
      <c r="Y231" s="132" t="s">
        <v>7744</v>
      </c>
      <c r="Z231" s="132" t="s">
        <v>7753</v>
      </c>
    </row>
    <row r="232" spans="1:26" s="8" customFormat="1" ht="18.75" customHeight="1" x14ac:dyDescent="0.2">
      <c r="A232" s="108" t="s">
        <v>5882</v>
      </c>
      <c r="B232" s="136">
        <v>700124509</v>
      </c>
      <c r="C232" s="108" t="s">
        <v>78</v>
      </c>
      <c r="D232" s="108" t="s">
        <v>5883</v>
      </c>
      <c r="E232" s="108" t="s">
        <v>7175</v>
      </c>
      <c r="F232" s="108" t="s">
        <v>5884</v>
      </c>
      <c r="G232" s="108" t="s">
        <v>7176</v>
      </c>
      <c r="H232" s="108" t="s">
        <v>5885</v>
      </c>
      <c r="I232" s="129" t="s">
        <v>6666</v>
      </c>
      <c r="J232" s="108" t="s">
        <v>5886</v>
      </c>
      <c r="K232" s="108" t="s">
        <v>5888</v>
      </c>
      <c r="L232" s="108" t="s">
        <v>49</v>
      </c>
      <c r="M232" s="108" t="s">
        <v>5890</v>
      </c>
      <c r="N232" s="136" t="s">
        <v>5889</v>
      </c>
      <c r="O232" s="108" t="s">
        <v>5887</v>
      </c>
      <c r="P232" s="108">
        <v>0</v>
      </c>
      <c r="Q232" s="108">
        <v>93401</v>
      </c>
      <c r="R232" s="108" t="s">
        <v>7261</v>
      </c>
      <c r="S232" s="152">
        <v>37970</v>
      </c>
      <c r="T232" s="132">
        <v>6100</v>
      </c>
      <c r="U232" s="167">
        <v>0</v>
      </c>
      <c r="V232" s="167">
        <v>50337950</v>
      </c>
      <c r="W232" s="131">
        <v>44316</v>
      </c>
      <c r="X232" s="132" t="s">
        <v>7743</v>
      </c>
      <c r="Y232" s="132" t="s">
        <v>7744</v>
      </c>
      <c r="Z232" s="132" t="s">
        <v>7771</v>
      </c>
    </row>
    <row r="233" spans="1:26" s="8" customFormat="1" ht="18.75" customHeight="1" x14ac:dyDescent="0.2">
      <c r="A233" s="108" t="s">
        <v>5882</v>
      </c>
      <c r="B233" s="136">
        <v>700124509</v>
      </c>
      <c r="C233" s="108" t="s">
        <v>78</v>
      </c>
      <c r="D233" s="108" t="s">
        <v>5883</v>
      </c>
      <c r="E233" s="108" t="s">
        <v>7175</v>
      </c>
      <c r="F233" s="108" t="s">
        <v>5884</v>
      </c>
      <c r="G233" s="108" t="s">
        <v>7176</v>
      </c>
      <c r="H233" s="108" t="s">
        <v>5885</v>
      </c>
      <c r="I233" s="129" t="s">
        <v>6666</v>
      </c>
      <c r="J233" s="108" t="s">
        <v>5886</v>
      </c>
      <c r="K233" s="108" t="s">
        <v>5888</v>
      </c>
      <c r="L233" s="108" t="s">
        <v>49</v>
      </c>
      <c r="M233" s="108" t="s">
        <v>5890</v>
      </c>
      <c r="N233" s="136" t="s">
        <v>5889</v>
      </c>
      <c r="O233" s="108" t="s">
        <v>5887</v>
      </c>
      <c r="P233" s="108">
        <v>0</v>
      </c>
      <c r="Q233" s="108">
        <v>93401</v>
      </c>
      <c r="R233" s="108" t="s">
        <v>7261</v>
      </c>
      <c r="S233" s="152">
        <v>37970</v>
      </c>
      <c r="T233" s="132">
        <v>6100</v>
      </c>
      <c r="U233" s="167">
        <v>8921700</v>
      </c>
      <c r="V233" s="167">
        <v>30644100</v>
      </c>
      <c r="W233" s="131">
        <v>44316</v>
      </c>
      <c r="X233" s="132" t="s">
        <v>7743</v>
      </c>
      <c r="Y233" s="132" t="s">
        <v>7744</v>
      </c>
      <c r="Z233" s="132" t="s">
        <v>7760</v>
      </c>
    </row>
    <row r="234" spans="1:26" s="8" customFormat="1" ht="18.75" customHeight="1" x14ac:dyDescent="0.2">
      <c r="A234" s="108" t="s">
        <v>5882</v>
      </c>
      <c r="B234" s="136">
        <v>700124509</v>
      </c>
      <c r="C234" s="108" t="s">
        <v>78</v>
      </c>
      <c r="D234" s="108" t="s">
        <v>5883</v>
      </c>
      <c r="E234" s="108" t="s">
        <v>7175</v>
      </c>
      <c r="F234" s="108" t="s">
        <v>5884</v>
      </c>
      <c r="G234" s="108" t="s">
        <v>7176</v>
      </c>
      <c r="H234" s="108" t="s">
        <v>5885</v>
      </c>
      <c r="I234" s="129" t="s">
        <v>6666</v>
      </c>
      <c r="J234" s="108" t="s">
        <v>5886</v>
      </c>
      <c r="K234" s="108" t="s">
        <v>5888</v>
      </c>
      <c r="L234" s="108" t="s">
        <v>49</v>
      </c>
      <c r="M234" s="108" t="s">
        <v>5890</v>
      </c>
      <c r="N234" s="136" t="s">
        <v>5889</v>
      </c>
      <c r="O234" s="108" t="s">
        <v>5887</v>
      </c>
      <c r="P234" s="108">
        <v>0</v>
      </c>
      <c r="Q234" s="108">
        <v>93401</v>
      </c>
      <c r="R234" s="108" t="s">
        <v>7261</v>
      </c>
      <c r="S234" s="152">
        <v>37970</v>
      </c>
      <c r="T234" s="132">
        <v>6100</v>
      </c>
      <c r="U234" s="167">
        <v>63819947</v>
      </c>
      <c r="V234" s="167">
        <v>150039896</v>
      </c>
      <c r="W234" s="131">
        <v>44316</v>
      </c>
      <c r="X234" s="132" t="s">
        <v>7743</v>
      </c>
      <c r="Y234" s="132" t="s">
        <v>7744</v>
      </c>
      <c r="Z234" s="132" t="s">
        <v>7775</v>
      </c>
    </row>
    <row r="235" spans="1:26" s="8" customFormat="1" ht="18.75" customHeight="1" x14ac:dyDescent="0.2">
      <c r="A235" s="108" t="s">
        <v>5882</v>
      </c>
      <c r="B235" s="136">
        <v>700124509</v>
      </c>
      <c r="C235" s="108" t="s">
        <v>78</v>
      </c>
      <c r="D235" s="108" t="s">
        <v>5883</v>
      </c>
      <c r="E235" s="108" t="s">
        <v>7175</v>
      </c>
      <c r="F235" s="108" t="s">
        <v>5884</v>
      </c>
      <c r="G235" s="108" t="s">
        <v>7176</v>
      </c>
      <c r="H235" s="108" t="s">
        <v>5885</v>
      </c>
      <c r="I235" s="129" t="s">
        <v>6666</v>
      </c>
      <c r="J235" s="108" t="s">
        <v>5886</v>
      </c>
      <c r="K235" s="108" t="s">
        <v>5888</v>
      </c>
      <c r="L235" s="108" t="s">
        <v>49</v>
      </c>
      <c r="M235" s="108" t="s">
        <v>5890</v>
      </c>
      <c r="N235" s="136" t="s">
        <v>5889</v>
      </c>
      <c r="O235" s="108" t="s">
        <v>5887</v>
      </c>
      <c r="P235" s="108">
        <v>0</v>
      </c>
      <c r="Q235" s="108">
        <v>93401</v>
      </c>
      <c r="R235" s="108" t="s">
        <v>7261</v>
      </c>
      <c r="S235" s="152">
        <v>37970</v>
      </c>
      <c r="T235" s="132">
        <v>6100</v>
      </c>
      <c r="U235" s="167">
        <v>17464190</v>
      </c>
      <c r="V235" s="167">
        <v>65900487</v>
      </c>
      <c r="W235" s="131">
        <v>44316</v>
      </c>
      <c r="X235" s="132" t="s">
        <v>7743</v>
      </c>
      <c r="Y235" s="132" t="s">
        <v>7744</v>
      </c>
      <c r="Z235" s="132" t="s">
        <v>159</v>
      </c>
    </row>
    <row r="236" spans="1:26" s="8" customFormat="1" ht="18.75" customHeight="1" x14ac:dyDescent="0.2">
      <c r="A236" s="108" t="s">
        <v>5882</v>
      </c>
      <c r="B236" s="136">
        <v>700124509</v>
      </c>
      <c r="C236" s="108" t="s">
        <v>78</v>
      </c>
      <c r="D236" s="108" t="s">
        <v>5883</v>
      </c>
      <c r="E236" s="108" t="s">
        <v>7175</v>
      </c>
      <c r="F236" s="108" t="s">
        <v>5884</v>
      </c>
      <c r="G236" s="108" t="s">
        <v>7176</v>
      </c>
      <c r="H236" s="108" t="s">
        <v>5885</v>
      </c>
      <c r="I236" s="129" t="s">
        <v>6666</v>
      </c>
      <c r="J236" s="108" t="s">
        <v>5886</v>
      </c>
      <c r="K236" s="108" t="s">
        <v>5888</v>
      </c>
      <c r="L236" s="108" t="s">
        <v>49</v>
      </c>
      <c r="M236" s="108" t="s">
        <v>5890</v>
      </c>
      <c r="N236" s="136" t="s">
        <v>5889</v>
      </c>
      <c r="O236" s="108" t="s">
        <v>5887</v>
      </c>
      <c r="P236" s="108">
        <v>0</v>
      </c>
      <c r="Q236" s="108">
        <v>93401</v>
      </c>
      <c r="R236" s="108" t="s">
        <v>7261</v>
      </c>
      <c r="S236" s="152">
        <v>37970</v>
      </c>
      <c r="T236" s="132">
        <v>6100</v>
      </c>
      <c r="U236" s="167">
        <v>8223480</v>
      </c>
      <c r="V236" s="167">
        <v>31965210</v>
      </c>
      <c r="W236" s="131">
        <v>44316</v>
      </c>
      <c r="X236" s="132" t="s">
        <v>7743</v>
      </c>
      <c r="Y236" s="132" t="s">
        <v>7744</v>
      </c>
      <c r="Z236" s="132" t="s">
        <v>7823</v>
      </c>
    </row>
    <row r="237" spans="1:26" s="8" customFormat="1" ht="18.75" customHeight="1" x14ac:dyDescent="0.2">
      <c r="A237" s="108" t="s">
        <v>5882</v>
      </c>
      <c r="B237" s="136">
        <v>700124509</v>
      </c>
      <c r="C237" s="108" t="s">
        <v>78</v>
      </c>
      <c r="D237" s="108" t="s">
        <v>5883</v>
      </c>
      <c r="E237" s="108" t="s">
        <v>7175</v>
      </c>
      <c r="F237" s="108" t="s">
        <v>5884</v>
      </c>
      <c r="G237" s="108" t="s">
        <v>7176</v>
      </c>
      <c r="H237" s="108" t="s">
        <v>5885</v>
      </c>
      <c r="I237" s="129" t="s">
        <v>6666</v>
      </c>
      <c r="J237" s="108" t="s">
        <v>5886</v>
      </c>
      <c r="K237" s="108" t="s">
        <v>5888</v>
      </c>
      <c r="L237" s="108" t="s">
        <v>49</v>
      </c>
      <c r="M237" s="108" t="s">
        <v>5890</v>
      </c>
      <c r="N237" s="136" t="s">
        <v>5889</v>
      </c>
      <c r="O237" s="108" t="s">
        <v>5887</v>
      </c>
      <c r="P237" s="108">
        <v>0</v>
      </c>
      <c r="Q237" s="108">
        <v>93401</v>
      </c>
      <c r="R237" s="108" t="s">
        <v>7261</v>
      </c>
      <c r="S237" s="152">
        <v>37970</v>
      </c>
      <c r="T237" s="132">
        <v>6100</v>
      </c>
      <c r="U237" s="167">
        <v>53889770</v>
      </c>
      <c r="V237" s="167">
        <v>190454846</v>
      </c>
      <c r="W237" s="131">
        <v>44316</v>
      </c>
      <c r="X237" s="132" t="s">
        <v>7743</v>
      </c>
      <c r="Y237" s="132" t="s">
        <v>7744</v>
      </c>
      <c r="Z237" s="132" t="s">
        <v>7807</v>
      </c>
    </row>
    <row r="238" spans="1:26" s="8" customFormat="1" ht="18.75" customHeight="1" x14ac:dyDescent="0.2">
      <c r="A238" s="108" t="s">
        <v>5882</v>
      </c>
      <c r="B238" s="136">
        <v>700124509</v>
      </c>
      <c r="C238" s="108" t="s">
        <v>78</v>
      </c>
      <c r="D238" s="108" t="s">
        <v>5883</v>
      </c>
      <c r="E238" s="108" t="s">
        <v>7175</v>
      </c>
      <c r="F238" s="108" t="s">
        <v>5884</v>
      </c>
      <c r="G238" s="108" t="s">
        <v>7176</v>
      </c>
      <c r="H238" s="108" t="s">
        <v>5885</v>
      </c>
      <c r="I238" s="129" t="s">
        <v>6666</v>
      </c>
      <c r="J238" s="108" t="s">
        <v>5886</v>
      </c>
      <c r="K238" s="108" t="s">
        <v>5888</v>
      </c>
      <c r="L238" s="108" t="s">
        <v>49</v>
      </c>
      <c r="M238" s="108" t="s">
        <v>5890</v>
      </c>
      <c r="N238" s="136" t="s">
        <v>5889</v>
      </c>
      <c r="O238" s="108" t="s">
        <v>5887</v>
      </c>
      <c r="P238" s="108">
        <v>0</v>
      </c>
      <c r="Q238" s="108">
        <v>93401</v>
      </c>
      <c r="R238" s="108" t="s">
        <v>7261</v>
      </c>
      <c r="S238" s="152">
        <v>37970</v>
      </c>
      <c r="T238" s="132">
        <v>6100</v>
      </c>
      <c r="U238" s="167">
        <v>9619920</v>
      </c>
      <c r="V238" s="167">
        <v>31962960</v>
      </c>
      <c r="W238" s="131">
        <v>44316</v>
      </c>
      <c r="X238" s="132" t="s">
        <v>7743</v>
      </c>
      <c r="Y238" s="132" t="s">
        <v>7744</v>
      </c>
      <c r="Z238" s="132" t="s">
        <v>7870</v>
      </c>
    </row>
    <row r="239" spans="1:26" s="8" customFormat="1" ht="18.75" customHeight="1" x14ac:dyDescent="0.2">
      <c r="A239" s="108" t="s">
        <v>5882</v>
      </c>
      <c r="B239" s="136">
        <v>700124509</v>
      </c>
      <c r="C239" s="108" t="s">
        <v>78</v>
      </c>
      <c r="D239" s="108" t="s">
        <v>5883</v>
      </c>
      <c r="E239" s="108" t="s">
        <v>7175</v>
      </c>
      <c r="F239" s="108" t="s">
        <v>5884</v>
      </c>
      <c r="G239" s="108" t="s">
        <v>7176</v>
      </c>
      <c r="H239" s="108" t="s">
        <v>5885</v>
      </c>
      <c r="I239" s="129" t="s">
        <v>6666</v>
      </c>
      <c r="J239" s="108" t="s">
        <v>5886</v>
      </c>
      <c r="K239" s="108" t="s">
        <v>5888</v>
      </c>
      <c r="L239" s="108" t="s">
        <v>49</v>
      </c>
      <c r="M239" s="108" t="s">
        <v>5890</v>
      </c>
      <c r="N239" s="136" t="s">
        <v>5889</v>
      </c>
      <c r="O239" s="108" t="s">
        <v>5887</v>
      </c>
      <c r="P239" s="108">
        <v>0</v>
      </c>
      <c r="Q239" s="108">
        <v>93401</v>
      </c>
      <c r="R239" s="108" t="s">
        <v>7261</v>
      </c>
      <c r="S239" s="152">
        <v>37970</v>
      </c>
      <c r="T239" s="132">
        <v>6100</v>
      </c>
      <c r="U239" s="167">
        <v>10783620</v>
      </c>
      <c r="V239" s="167">
        <v>37781460</v>
      </c>
      <c r="W239" s="131">
        <v>44316</v>
      </c>
      <c r="X239" s="132" t="s">
        <v>7743</v>
      </c>
      <c r="Y239" s="132" t="s">
        <v>7744</v>
      </c>
      <c r="Z239" s="132" t="s">
        <v>7824</v>
      </c>
    </row>
    <row r="240" spans="1:26" s="8" customFormat="1" ht="18.75" customHeight="1" x14ac:dyDescent="0.2">
      <c r="A240" s="108" t="s">
        <v>5882</v>
      </c>
      <c r="B240" s="136">
        <v>700124509</v>
      </c>
      <c r="C240" s="108" t="s">
        <v>78</v>
      </c>
      <c r="D240" s="108" t="s">
        <v>5883</v>
      </c>
      <c r="E240" s="108" t="s">
        <v>7175</v>
      </c>
      <c r="F240" s="108" t="s">
        <v>5884</v>
      </c>
      <c r="G240" s="108" t="s">
        <v>7176</v>
      </c>
      <c r="H240" s="108" t="s">
        <v>5885</v>
      </c>
      <c r="I240" s="129" t="s">
        <v>6666</v>
      </c>
      <c r="J240" s="108" t="s">
        <v>5886</v>
      </c>
      <c r="K240" s="108" t="s">
        <v>5888</v>
      </c>
      <c r="L240" s="108" t="s">
        <v>49</v>
      </c>
      <c r="M240" s="108" t="s">
        <v>5890</v>
      </c>
      <c r="N240" s="136" t="s">
        <v>5889</v>
      </c>
      <c r="O240" s="108" t="s">
        <v>5887</v>
      </c>
      <c r="P240" s="108">
        <v>0</v>
      </c>
      <c r="Q240" s="108">
        <v>93401</v>
      </c>
      <c r="R240" s="108" t="s">
        <v>7261</v>
      </c>
      <c r="S240" s="152">
        <v>37970</v>
      </c>
      <c r="T240" s="132">
        <v>6100</v>
      </c>
      <c r="U240" s="167">
        <v>13177739</v>
      </c>
      <c r="V240" s="167">
        <v>44839689</v>
      </c>
      <c r="W240" s="131">
        <v>44316</v>
      </c>
      <c r="X240" s="132" t="s">
        <v>7743</v>
      </c>
      <c r="Y240" s="132" t="s">
        <v>7744</v>
      </c>
      <c r="Z240" s="132" t="s">
        <v>7757</v>
      </c>
    </row>
    <row r="241" spans="1:26" s="8" customFormat="1" ht="18.75" customHeight="1" x14ac:dyDescent="0.2">
      <c r="A241" s="108" t="s">
        <v>5882</v>
      </c>
      <c r="B241" s="136">
        <v>700124509</v>
      </c>
      <c r="C241" s="108" t="s">
        <v>78</v>
      </c>
      <c r="D241" s="108" t="s">
        <v>5883</v>
      </c>
      <c r="E241" s="108" t="s">
        <v>7175</v>
      </c>
      <c r="F241" s="108" t="s">
        <v>5884</v>
      </c>
      <c r="G241" s="108" t="s">
        <v>7176</v>
      </c>
      <c r="H241" s="108" t="s">
        <v>5885</v>
      </c>
      <c r="I241" s="129" t="s">
        <v>6666</v>
      </c>
      <c r="J241" s="108" t="s">
        <v>5886</v>
      </c>
      <c r="K241" s="108" t="s">
        <v>5888</v>
      </c>
      <c r="L241" s="108" t="s">
        <v>49</v>
      </c>
      <c r="M241" s="108" t="s">
        <v>5890</v>
      </c>
      <c r="N241" s="136" t="s">
        <v>5889</v>
      </c>
      <c r="O241" s="108" t="s">
        <v>5887</v>
      </c>
      <c r="P241" s="108">
        <v>0</v>
      </c>
      <c r="Q241" s="108">
        <v>93401</v>
      </c>
      <c r="R241" s="108" t="s">
        <v>7261</v>
      </c>
      <c r="S241" s="152">
        <v>37970</v>
      </c>
      <c r="T241" s="132">
        <v>6100</v>
      </c>
      <c r="U241" s="167">
        <v>10473300</v>
      </c>
      <c r="V241" s="167">
        <v>32971500</v>
      </c>
      <c r="W241" s="131">
        <v>44316</v>
      </c>
      <c r="X241" s="132" t="s">
        <v>7743</v>
      </c>
      <c r="Y241" s="132" t="s">
        <v>7744</v>
      </c>
      <c r="Z241" s="132" t="s">
        <v>7785</v>
      </c>
    </row>
    <row r="242" spans="1:26" s="8" customFormat="1" ht="18.75" customHeight="1" x14ac:dyDescent="0.2">
      <c r="A242" s="108" t="s">
        <v>5882</v>
      </c>
      <c r="B242" s="136">
        <v>700124509</v>
      </c>
      <c r="C242" s="108" t="s">
        <v>78</v>
      </c>
      <c r="D242" s="108" t="s">
        <v>5883</v>
      </c>
      <c r="E242" s="108" t="s">
        <v>7175</v>
      </c>
      <c r="F242" s="108" t="s">
        <v>5884</v>
      </c>
      <c r="G242" s="108" t="s">
        <v>7176</v>
      </c>
      <c r="H242" s="108" t="s">
        <v>5885</v>
      </c>
      <c r="I242" s="129" t="s">
        <v>6666</v>
      </c>
      <c r="J242" s="108" t="s">
        <v>5886</v>
      </c>
      <c r="K242" s="108" t="s">
        <v>5888</v>
      </c>
      <c r="L242" s="108" t="s">
        <v>49</v>
      </c>
      <c r="M242" s="108" t="s">
        <v>5890</v>
      </c>
      <c r="N242" s="136" t="s">
        <v>5889</v>
      </c>
      <c r="O242" s="108" t="s">
        <v>5887</v>
      </c>
      <c r="P242" s="108">
        <v>0</v>
      </c>
      <c r="Q242" s="108">
        <v>93401</v>
      </c>
      <c r="R242" s="108" t="s">
        <v>7261</v>
      </c>
      <c r="S242" s="152">
        <v>37970</v>
      </c>
      <c r="T242" s="132">
        <v>6100</v>
      </c>
      <c r="U242" s="167">
        <v>11481840</v>
      </c>
      <c r="V242" s="167">
        <v>39255480</v>
      </c>
      <c r="W242" s="131">
        <v>44316</v>
      </c>
      <c r="X242" s="132" t="s">
        <v>7743</v>
      </c>
      <c r="Y242" s="132" t="s">
        <v>7744</v>
      </c>
      <c r="Z242" s="132" t="s">
        <v>7790</v>
      </c>
    </row>
    <row r="243" spans="1:26" s="8" customFormat="1" ht="18.75" customHeight="1" x14ac:dyDescent="0.2">
      <c r="A243" s="108" t="s">
        <v>5882</v>
      </c>
      <c r="B243" s="136">
        <v>700124509</v>
      </c>
      <c r="C243" s="108" t="s">
        <v>78</v>
      </c>
      <c r="D243" s="108" t="s">
        <v>5883</v>
      </c>
      <c r="E243" s="108" t="s">
        <v>7175</v>
      </c>
      <c r="F243" s="108" t="s">
        <v>5884</v>
      </c>
      <c r="G243" s="108" t="s">
        <v>7176</v>
      </c>
      <c r="H243" s="108" t="s">
        <v>5885</v>
      </c>
      <c r="I243" s="129" t="s">
        <v>6666</v>
      </c>
      <c r="J243" s="108" t="s">
        <v>5886</v>
      </c>
      <c r="K243" s="108" t="s">
        <v>5888</v>
      </c>
      <c r="L243" s="108" t="s">
        <v>49</v>
      </c>
      <c r="M243" s="108" t="s">
        <v>5890</v>
      </c>
      <c r="N243" s="136" t="s">
        <v>5889</v>
      </c>
      <c r="O243" s="108" t="s">
        <v>5887</v>
      </c>
      <c r="P243" s="108">
        <v>0</v>
      </c>
      <c r="Q243" s="108">
        <v>93401</v>
      </c>
      <c r="R243" s="108" t="s">
        <v>7261</v>
      </c>
      <c r="S243" s="152">
        <v>37970</v>
      </c>
      <c r="T243" s="132">
        <v>6100</v>
      </c>
      <c r="U243" s="167">
        <v>130536675</v>
      </c>
      <c r="V243" s="167">
        <v>480334661</v>
      </c>
      <c r="W243" s="131">
        <v>44316</v>
      </c>
      <c r="X243" s="132" t="s">
        <v>7743</v>
      </c>
      <c r="Y243" s="132" t="s">
        <v>7744</v>
      </c>
      <c r="Z243" s="132" t="s">
        <v>7791</v>
      </c>
    </row>
    <row r="244" spans="1:26" s="8" customFormat="1" ht="18.75" customHeight="1" x14ac:dyDescent="0.2">
      <c r="A244" s="108" t="s">
        <v>5882</v>
      </c>
      <c r="B244" s="136">
        <v>700124509</v>
      </c>
      <c r="C244" s="108" t="s">
        <v>78</v>
      </c>
      <c r="D244" s="108" t="s">
        <v>5883</v>
      </c>
      <c r="E244" s="108" t="s">
        <v>7175</v>
      </c>
      <c r="F244" s="108" t="s">
        <v>5884</v>
      </c>
      <c r="G244" s="108" t="s">
        <v>7176</v>
      </c>
      <c r="H244" s="108" t="s">
        <v>5885</v>
      </c>
      <c r="I244" s="129" t="s">
        <v>6666</v>
      </c>
      <c r="J244" s="108" t="s">
        <v>5886</v>
      </c>
      <c r="K244" s="108" t="s">
        <v>5888</v>
      </c>
      <c r="L244" s="108" t="s">
        <v>49</v>
      </c>
      <c r="M244" s="108" t="s">
        <v>5890</v>
      </c>
      <c r="N244" s="136" t="s">
        <v>5889</v>
      </c>
      <c r="O244" s="108" t="s">
        <v>5887</v>
      </c>
      <c r="P244" s="108">
        <v>0</v>
      </c>
      <c r="Q244" s="108">
        <v>93401</v>
      </c>
      <c r="R244" s="108" t="s">
        <v>7261</v>
      </c>
      <c r="S244" s="152">
        <v>37970</v>
      </c>
      <c r="T244" s="132">
        <v>6100</v>
      </c>
      <c r="U244" s="167">
        <v>21101760</v>
      </c>
      <c r="V244" s="167">
        <v>67106700</v>
      </c>
      <c r="W244" s="131">
        <v>44316</v>
      </c>
      <c r="X244" s="132" t="s">
        <v>7743</v>
      </c>
      <c r="Y244" s="132" t="s">
        <v>7744</v>
      </c>
      <c r="Z244" s="132" t="s">
        <v>7831</v>
      </c>
    </row>
    <row r="245" spans="1:26" s="8" customFormat="1" ht="18.75" customHeight="1" x14ac:dyDescent="0.2">
      <c r="A245" s="108" t="s">
        <v>5882</v>
      </c>
      <c r="B245" s="136">
        <v>700124509</v>
      </c>
      <c r="C245" s="108" t="s">
        <v>78</v>
      </c>
      <c r="D245" s="108" t="s">
        <v>5883</v>
      </c>
      <c r="E245" s="108" t="s">
        <v>7175</v>
      </c>
      <c r="F245" s="108" t="s">
        <v>5884</v>
      </c>
      <c r="G245" s="108" t="s">
        <v>7176</v>
      </c>
      <c r="H245" s="108" t="s">
        <v>5885</v>
      </c>
      <c r="I245" s="129" t="s">
        <v>6666</v>
      </c>
      <c r="J245" s="108" t="s">
        <v>5886</v>
      </c>
      <c r="K245" s="108" t="s">
        <v>5888</v>
      </c>
      <c r="L245" s="108" t="s">
        <v>49</v>
      </c>
      <c r="M245" s="108" t="s">
        <v>5890</v>
      </c>
      <c r="N245" s="136" t="s">
        <v>5889</v>
      </c>
      <c r="O245" s="108" t="s">
        <v>5887</v>
      </c>
      <c r="P245" s="108">
        <v>0</v>
      </c>
      <c r="Q245" s="108">
        <v>93401</v>
      </c>
      <c r="R245" s="108" t="s">
        <v>7261</v>
      </c>
      <c r="S245" s="152">
        <v>37970</v>
      </c>
      <c r="T245" s="132">
        <v>6100</v>
      </c>
      <c r="U245" s="167">
        <v>18679663</v>
      </c>
      <c r="V245" s="167">
        <v>67299981</v>
      </c>
      <c r="W245" s="131">
        <v>44316</v>
      </c>
      <c r="X245" s="132" t="s">
        <v>7743</v>
      </c>
      <c r="Y245" s="132" t="s">
        <v>7744</v>
      </c>
      <c r="Z245" s="132" t="s">
        <v>7797</v>
      </c>
    </row>
    <row r="246" spans="1:26" s="8" customFormat="1" ht="18.75" customHeight="1" x14ac:dyDescent="0.2">
      <c r="A246" s="108" t="s">
        <v>5882</v>
      </c>
      <c r="B246" s="136">
        <v>700124509</v>
      </c>
      <c r="C246" s="108" t="s">
        <v>78</v>
      </c>
      <c r="D246" s="108" t="s">
        <v>5883</v>
      </c>
      <c r="E246" s="108" t="s">
        <v>7175</v>
      </c>
      <c r="F246" s="108" t="s">
        <v>5884</v>
      </c>
      <c r="G246" s="108" t="s">
        <v>7176</v>
      </c>
      <c r="H246" s="108" t="s">
        <v>5885</v>
      </c>
      <c r="I246" s="129" t="s">
        <v>6666</v>
      </c>
      <c r="J246" s="108" t="s">
        <v>5886</v>
      </c>
      <c r="K246" s="108" t="s">
        <v>5888</v>
      </c>
      <c r="L246" s="108" t="s">
        <v>49</v>
      </c>
      <c r="M246" s="108" t="s">
        <v>5890</v>
      </c>
      <c r="N246" s="136" t="s">
        <v>5889</v>
      </c>
      <c r="O246" s="108" t="s">
        <v>5887</v>
      </c>
      <c r="P246" s="108">
        <v>0</v>
      </c>
      <c r="Q246" s="108">
        <v>93401</v>
      </c>
      <c r="R246" s="108" t="s">
        <v>7261</v>
      </c>
      <c r="S246" s="152">
        <v>37970</v>
      </c>
      <c r="T246" s="132">
        <v>6100</v>
      </c>
      <c r="U246" s="167">
        <v>11947320</v>
      </c>
      <c r="V246" s="167">
        <v>39720960</v>
      </c>
      <c r="W246" s="131">
        <v>44316</v>
      </c>
      <c r="X246" s="132" t="s">
        <v>7743</v>
      </c>
      <c r="Y246" s="132" t="s">
        <v>7744</v>
      </c>
      <c r="Z246" s="132" t="s">
        <v>7833</v>
      </c>
    </row>
    <row r="247" spans="1:26" s="8" customFormat="1" ht="18.75" customHeight="1" x14ac:dyDescent="0.2">
      <c r="A247" s="108" t="s">
        <v>5882</v>
      </c>
      <c r="B247" s="136">
        <v>700124509</v>
      </c>
      <c r="C247" s="108" t="s">
        <v>78</v>
      </c>
      <c r="D247" s="108" t="s">
        <v>5883</v>
      </c>
      <c r="E247" s="108" t="s">
        <v>7175</v>
      </c>
      <c r="F247" s="108" t="s">
        <v>5884</v>
      </c>
      <c r="G247" s="108" t="s">
        <v>7176</v>
      </c>
      <c r="H247" s="108" t="s">
        <v>5885</v>
      </c>
      <c r="I247" s="129" t="s">
        <v>6666</v>
      </c>
      <c r="J247" s="108" t="s">
        <v>5886</v>
      </c>
      <c r="K247" s="108" t="s">
        <v>5888</v>
      </c>
      <c r="L247" s="108" t="s">
        <v>49</v>
      </c>
      <c r="M247" s="108" t="s">
        <v>5890</v>
      </c>
      <c r="N247" s="136" t="s">
        <v>5889</v>
      </c>
      <c r="O247" s="108" t="s">
        <v>5887</v>
      </c>
      <c r="P247" s="108">
        <v>0</v>
      </c>
      <c r="Q247" s="108">
        <v>93401</v>
      </c>
      <c r="R247" s="108" t="s">
        <v>7261</v>
      </c>
      <c r="S247" s="152">
        <v>37970</v>
      </c>
      <c r="T247" s="132">
        <v>6100</v>
      </c>
      <c r="U247" s="167">
        <v>12412800</v>
      </c>
      <c r="V247" s="167">
        <v>24825600</v>
      </c>
      <c r="W247" s="131">
        <v>44316</v>
      </c>
      <c r="X247" s="132" t="s">
        <v>7743</v>
      </c>
      <c r="Y247" s="132" t="s">
        <v>7744</v>
      </c>
      <c r="Z247" s="132" t="s">
        <v>7871</v>
      </c>
    </row>
    <row r="248" spans="1:26" s="8" customFormat="1" ht="18.75" customHeight="1" x14ac:dyDescent="0.2">
      <c r="A248" s="108" t="s">
        <v>5882</v>
      </c>
      <c r="B248" s="136">
        <v>700124509</v>
      </c>
      <c r="C248" s="108" t="s">
        <v>78</v>
      </c>
      <c r="D248" s="108" t="s">
        <v>5883</v>
      </c>
      <c r="E248" s="108" t="s">
        <v>7175</v>
      </c>
      <c r="F248" s="108" t="s">
        <v>5884</v>
      </c>
      <c r="G248" s="108" t="s">
        <v>7176</v>
      </c>
      <c r="H248" s="108" t="s">
        <v>5885</v>
      </c>
      <c r="I248" s="129" t="s">
        <v>6666</v>
      </c>
      <c r="J248" s="108" t="s">
        <v>5886</v>
      </c>
      <c r="K248" s="108" t="s">
        <v>5888</v>
      </c>
      <c r="L248" s="108" t="s">
        <v>49</v>
      </c>
      <c r="M248" s="108" t="s">
        <v>5890</v>
      </c>
      <c r="N248" s="136" t="s">
        <v>5889</v>
      </c>
      <c r="O248" s="108" t="s">
        <v>5887</v>
      </c>
      <c r="P248" s="108">
        <v>0</v>
      </c>
      <c r="Q248" s="108">
        <v>93401</v>
      </c>
      <c r="R248" s="108" t="s">
        <v>7261</v>
      </c>
      <c r="S248" s="152">
        <v>37970</v>
      </c>
      <c r="T248" s="132">
        <v>6100</v>
      </c>
      <c r="U248" s="167">
        <v>13964400</v>
      </c>
      <c r="V248" s="167">
        <v>43444800</v>
      </c>
      <c r="W248" s="131">
        <v>44316</v>
      </c>
      <c r="X248" s="132" t="s">
        <v>7743</v>
      </c>
      <c r="Y248" s="132" t="s">
        <v>7744</v>
      </c>
      <c r="Z248" s="132" t="s">
        <v>6421</v>
      </c>
    </row>
    <row r="249" spans="1:26" s="8" customFormat="1" ht="18.75" customHeight="1" x14ac:dyDescent="0.2">
      <c r="A249" s="108" t="s">
        <v>5882</v>
      </c>
      <c r="B249" s="136">
        <v>700124509</v>
      </c>
      <c r="C249" s="108" t="s">
        <v>78</v>
      </c>
      <c r="D249" s="108" t="s">
        <v>5883</v>
      </c>
      <c r="E249" s="108" t="s">
        <v>7175</v>
      </c>
      <c r="F249" s="108" t="s">
        <v>5884</v>
      </c>
      <c r="G249" s="108" t="s">
        <v>7176</v>
      </c>
      <c r="H249" s="108" t="s">
        <v>5885</v>
      </c>
      <c r="I249" s="129" t="s">
        <v>6666</v>
      </c>
      <c r="J249" s="108" t="s">
        <v>5886</v>
      </c>
      <c r="K249" s="108" t="s">
        <v>5888</v>
      </c>
      <c r="L249" s="108" t="s">
        <v>49</v>
      </c>
      <c r="M249" s="108" t="s">
        <v>5890</v>
      </c>
      <c r="N249" s="136" t="s">
        <v>5889</v>
      </c>
      <c r="O249" s="108" t="s">
        <v>5887</v>
      </c>
      <c r="P249" s="108">
        <v>0</v>
      </c>
      <c r="Q249" s="108">
        <v>93401</v>
      </c>
      <c r="R249" s="108" t="s">
        <v>7261</v>
      </c>
      <c r="S249" s="152">
        <v>37970</v>
      </c>
      <c r="T249" s="132">
        <v>6100</v>
      </c>
      <c r="U249" s="167">
        <v>34890379</v>
      </c>
      <c r="V249" s="167">
        <v>118230509</v>
      </c>
      <c r="W249" s="131">
        <v>44316</v>
      </c>
      <c r="X249" s="132" t="s">
        <v>7743</v>
      </c>
      <c r="Y249" s="132" t="s">
        <v>7744</v>
      </c>
      <c r="Z249" s="132" t="s">
        <v>7829</v>
      </c>
    </row>
    <row r="250" spans="1:26" s="8" customFormat="1" ht="18.75" customHeight="1" x14ac:dyDescent="0.2">
      <c r="A250" s="108" t="s">
        <v>5882</v>
      </c>
      <c r="B250" s="136">
        <v>700124509</v>
      </c>
      <c r="C250" s="108" t="s">
        <v>78</v>
      </c>
      <c r="D250" s="108" t="s">
        <v>5883</v>
      </c>
      <c r="E250" s="108" t="s">
        <v>7175</v>
      </c>
      <c r="F250" s="108" t="s">
        <v>5884</v>
      </c>
      <c r="G250" s="108" t="s">
        <v>7176</v>
      </c>
      <c r="H250" s="108" t="s">
        <v>5885</v>
      </c>
      <c r="I250" s="129" t="s">
        <v>6666</v>
      </c>
      <c r="J250" s="108" t="s">
        <v>5886</v>
      </c>
      <c r="K250" s="108" t="s">
        <v>5888</v>
      </c>
      <c r="L250" s="108" t="s">
        <v>49</v>
      </c>
      <c r="M250" s="108" t="s">
        <v>5890</v>
      </c>
      <c r="N250" s="136" t="s">
        <v>5889</v>
      </c>
      <c r="O250" s="108" t="s">
        <v>5887</v>
      </c>
      <c r="P250" s="108">
        <v>0</v>
      </c>
      <c r="Q250" s="108">
        <v>93401</v>
      </c>
      <c r="R250" s="108" t="s">
        <v>7261</v>
      </c>
      <c r="S250" s="152">
        <v>37970</v>
      </c>
      <c r="T250" s="132">
        <v>6100</v>
      </c>
      <c r="U250" s="167">
        <v>4021127</v>
      </c>
      <c r="V250" s="167">
        <v>16267286</v>
      </c>
      <c r="W250" s="131">
        <v>44316</v>
      </c>
      <c r="X250" s="132" t="s">
        <v>7743</v>
      </c>
      <c r="Y250" s="132" t="s">
        <v>7744</v>
      </c>
      <c r="Z250" s="132" t="s">
        <v>195</v>
      </c>
    </row>
    <row r="251" spans="1:26" s="8" customFormat="1" ht="18.75" customHeight="1" x14ac:dyDescent="0.2">
      <c r="A251" s="108" t="s">
        <v>5891</v>
      </c>
      <c r="B251" s="136">
        <v>702758009</v>
      </c>
      <c r="C251" s="108" t="s">
        <v>78</v>
      </c>
      <c r="D251" s="108" t="s">
        <v>5892</v>
      </c>
      <c r="E251" s="108" t="s">
        <v>7623</v>
      </c>
      <c r="F251" s="108" t="s">
        <v>5893</v>
      </c>
      <c r="G251" s="108" t="s">
        <v>7624</v>
      </c>
      <c r="H251" s="108" t="s">
        <v>7625</v>
      </c>
      <c r="I251" s="129" t="s">
        <v>7626</v>
      </c>
      <c r="J251" s="108" t="s">
        <v>7627</v>
      </c>
      <c r="K251" s="108" t="s">
        <v>5894</v>
      </c>
      <c r="L251" s="108" t="s">
        <v>6118</v>
      </c>
      <c r="M251" s="108" t="s">
        <v>5896</v>
      </c>
      <c r="N251" s="136" t="s">
        <v>5895</v>
      </c>
      <c r="O251" s="108" t="s">
        <v>7638</v>
      </c>
      <c r="P251" s="108">
        <v>0</v>
      </c>
      <c r="Q251" s="108">
        <v>93401</v>
      </c>
      <c r="R251" s="108" t="s">
        <v>7587</v>
      </c>
      <c r="S251" s="152">
        <v>37970</v>
      </c>
      <c r="T251" s="132">
        <v>6150</v>
      </c>
      <c r="U251" s="167">
        <v>40667846</v>
      </c>
      <c r="V251" s="167">
        <v>150094362</v>
      </c>
      <c r="W251" s="131">
        <v>44316</v>
      </c>
      <c r="X251" s="132" t="s">
        <v>7743</v>
      </c>
      <c r="Y251" s="132" t="s">
        <v>7744</v>
      </c>
      <c r="Z251" s="132" t="s">
        <v>7802</v>
      </c>
    </row>
    <row r="252" spans="1:26" s="8" customFormat="1" ht="18.75" customHeight="1" x14ac:dyDescent="0.2">
      <c r="A252" s="108" t="s">
        <v>1182</v>
      </c>
      <c r="B252" s="136">
        <v>714506005</v>
      </c>
      <c r="C252" s="108" t="s">
        <v>78</v>
      </c>
      <c r="D252" s="108" t="s">
        <v>1183</v>
      </c>
      <c r="E252" s="108" t="s">
        <v>7382</v>
      </c>
      <c r="F252" s="108" t="s">
        <v>1184</v>
      </c>
      <c r="G252" s="108" t="s">
        <v>7383</v>
      </c>
      <c r="H252" s="108" t="s">
        <v>1185</v>
      </c>
      <c r="I252" s="129" t="s">
        <v>7384</v>
      </c>
      <c r="J252" s="108" t="s">
        <v>6616</v>
      </c>
      <c r="K252" s="108" t="s">
        <v>6816</v>
      </c>
      <c r="L252" s="108" t="s">
        <v>6112</v>
      </c>
      <c r="M252" s="108" t="s">
        <v>1186</v>
      </c>
      <c r="N252" s="136" t="s">
        <v>6614</v>
      </c>
      <c r="O252" s="108" t="s">
        <v>6615</v>
      </c>
      <c r="P252" s="108">
        <v>0</v>
      </c>
      <c r="Q252" s="108">
        <v>93401</v>
      </c>
      <c r="R252" s="108" t="s">
        <v>7359</v>
      </c>
      <c r="S252" s="152">
        <v>37970</v>
      </c>
      <c r="T252" s="132">
        <v>6400</v>
      </c>
      <c r="U252" s="167">
        <v>19329249</v>
      </c>
      <c r="V252" s="167">
        <v>67502780</v>
      </c>
      <c r="W252" s="131">
        <v>44316</v>
      </c>
      <c r="X252" s="132" t="s">
        <v>7743</v>
      </c>
      <c r="Y252" s="132" t="s">
        <v>7744</v>
      </c>
      <c r="Z252" s="132" t="s">
        <v>7873</v>
      </c>
    </row>
    <row r="253" spans="1:26" s="8" customFormat="1" ht="18.75" customHeight="1" x14ac:dyDescent="0.2">
      <c r="A253" s="108" t="s">
        <v>1210</v>
      </c>
      <c r="B253" s="136">
        <v>709836005</v>
      </c>
      <c r="C253" s="108" t="s">
        <v>78</v>
      </c>
      <c r="D253" s="108" t="s">
        <v>1211</v>
      </c>
      <c r="E253" s="108" t="s">
        <v>6211</v>
      </c>
      <c r="F253" s="108" t="s">
        <v>1212</v>
      </c>
      <c r="G253" s="108" t="s">
        <v>7538</v>
      </c>
      <c r="H253" s="108" t="s">
        <v>1213</v>
      </c>
      <c r="I253" s="129" t="s">
        <v>1214</v>
      </c>
      <c r="J253" s="108" t="s">
        <v>1215</v>
      </c>
      <c r="K253" s="108" t="s">
        <v>1216</v>
      </c>
      <c r="L253" s="108" t="s">
        <v>623</v>
      </c>
      <c r="M253" s="108" t="s">
        <v>804</v>
      </c>
      <c r="N253" s="136">
        <v>0</v>
      </c>
      <c r="O253" s="108">
        <v>0</v>
      </c>
      <c r="P253" s="108">
        <v>0</v>
      </c>
      <c r="Q253" s="108">
        <v>93401</v>
      </c>
      <c r="R253" s="108" t="s">
        <v>7558</v>
      </c>
      <c r="S253" s="152">
        <v>37970</v>
      </c>
      <c r="T253" s="132">
        <v>6410</v>
      </c>
      <c r="U253" s="167">
        <v>29088412</v>
      </c>
      <c r="V253" s="167">
        <v>99197478</v>
      </c>
      <c r="W253" s="131">
        <v>44316</v>
      </c>
      <c r="X253" s="132" t="s">
        <v>7743</v>
      </c>
      <c r="Y253" s="132" t="s">
        <v>7744</v>
      </c>
      <c r="Z253" s="132" t="s">
        <v>7803</v>
      </c>
    </row>
    <row r="254" spans="1:26" s="8" customFormat="1" ht="18.75" customHeight="1" x14ac:dyDescent="0.2">
      <c r="A254" s="133" t="s">
        <v>5719</v>
      </c>
      <c r="B254" s="136">
        <v>703130003</v>
      </c>
      <c r="C254" s="108" t="s">
        <v>136</v>
      </c>
      <c r="D254" s="108" t="s">
        <v>8746</v>
      </c>
      <c r="E254" s="108" t="s">
        <v>5709</v>
      </c>
      <c r="F254" s="108" t="s">
        <v>5710</v>
      </c>
      <c r="G254" s="108" t="s">
        <v>29</v>
      </c>
      <c r="H254" s="108">
        <v>0</v>
      </c>
      <c r="I254" s="129">
        <v>0</v>
      </c>
      <c r="J254" s="108" t="s">
        <v>8103</v>
      </c>
      <c r="K254" s="108" t="s">
        <v>5720</v>
      </c>
      <c r="L254" s="108" t="s">
        <v>623</v>
      </c>
      <c r="M254" s="108" t="s">
        <v>6177</v>
      </c>
      <c r="N254" s="136" t="s">
        <v>5721</v>
      </c>
      <c r="O254" s="108" t="s">
        <v>6881</v>
      </c>
      <c r="P254" s="108" t="s">
        <v>8104</v>
      </c>
      <c r="Q254" s="108" t="s">
        <v>5714</v>
      </c>
      <c r="R254" s="108" t="s">
        <v>6882</v>
      </c>
      <c r="S254" s="152">
        <v>37970</v>
      </c>
      <c r="T254" s="132">
        <v>6430</v>
      </c>
      <c r="U254" s="167">
        <v>75738767</v>
      </c>
      <c r="V254" s="167">
        <v>198858612</v>
      </c>
      <c r="W254" s="131">
        <v>44316</v>
      </c>
      <c r="X254" s="132" t="s">
        <v>7743</v>
      </c>
      <c r="Y254" s="132" t="s">
        <v>7744</v>
      </c>
      <c r="Z254" s="132" t="s">
        <v>7874</v>
      </c>
    </row>
    <row r="255" spans="1:26" s="8" customFormat="1" ht="18.75" customHeight="1" x14ac:dyDescent="0.2">
      <c r="A255" s="107" t="s">
        <v>5719</v>
      </c>
      <c r="B255" s="136">
        <v>703130003</v>
      </c>
      <c r="C255" s="108" t="s">
        <v>136</v>
      </c>
      <c r="D255" s="108" t="s">
        <v>8746</v>
      </c>
      <c r="E255" s="108" t="s">
        <v>5709</v>
      </c>
      <c r="F255" s="108" t="s">
        <v>5710</v>
      </c>
      <c r="G255" s="108" t="s">
        <v>29</v>
      </c>
      <c r="H255" s="108">
        <v>0</v>
      </c>
      <c r="I255" s="129">
        <v>0</v>
      </c>
      <c r="J255" s="108" t="s">
        <v>8103</v>
      </c>
      <c r="K255" s="108" t="s">
        <v>5720</v>
      </c>
      <c r="L255" s="108" t="s">
        <v>623</v>
      </c>
      <c r="M255" s="108" t="s">
        <v>6177</v>
      </c>
      <c r="N255" s="136" t="s">
        <v>5721</v>
      </c>
      <c r="O255" s="108" t="s">
        <v>6881</v>
      </c>
      <c r="P255" s="108" t="s">
        <v>8104</v>
      </c>
      <c r="Q255" s="108" t="s">
        <v>5714</v>
      </c>
      <c r="R255" s="108" t="s">
        <v>6882</v>
      </c>
      <c r="S255" s="152">
        <v>37970</v>
      </c>
      <c r="T255" s="132">
        <v>6430</v>
      </c>
      <c r="U255" s="167">
        <v>28269298</v>
      </c>
      <c r="V255" s="167">
        <v>135277130</v>
      </c>
      <c r="W255" s="131">
        <v>44316</v>
      </c>
      <c r="X255" s="132" t="s">
        <v>7743</v>
      </c>
      <c r="Y255" s="132" t="s">
        <v>7744</v>
      </c>
      <c r="Z255" s="132" t="s">
        <v>7751</v>
      </c>
    </row>
    <row r="256" spans="1:26" s="8" customFormat="1" ht="18.75" customHeight="1" x14ac:dyDescent="0.2">
      <c r="A256" s="108" t="s">
        <v>2372</v>
      </c>
      <c r="B256" s="136">
        <v>716316009</v>
      </c>
      <c r="C256" s="108" t="s">
        <v>1568</v>
      </c>
      <c r="D256" s="108" t="s">
        <v>2373</v>
      </c>
      <c r="E256" s="108" t="s">
        <v>6987</v>
      </c>
      <c r="F256" s="108" t="s">
        <v>2374</v>
      </c>
      <c r="G256" s="108" t="s">
        <v>6990</v>
      </c>
      <c r="H256" s="108" t="s">
        <v>2375</v>
      </c>
      <c r="I256" s="129" t="s">
        <v>6991</v>
      </c>
      <c r="J256" s="108" t="s">
        <v>2376</v>
      </c>
      <c r="K256" s="108" t="s">
        <v>6988</v>
      </c>
      <c r="L256" s="108" t="s">
        <v>49</v>
      </c>
      <c r="M256" s="108" t="s">
        <v>723</v>
      </c>
      <c r="N256" s="136" t="s">
        <v>6989</v>
      </c>
      <c r="O256" s="108" t="s">
        <v>4946</v>
      </c>
      <c r="P256" s="108">
        <v>0</v>
      </c>
      <c r="Q256" s="108">
        <v>93401</v>
      </c>
      <c r="R256" s="108" t="s">
        <v>7182</v>
      </c>
      <c r="S256" s="152">
        <v>37970</v>
      </c>
      <c r="T256" s="132">
        <v>6470</v>
      </c>
      <c r="U256" s="167">
        <v>32547396</v>
      </c>
      <c r="V256" s="167">
        <v>85777620</v>
      </c>
      <c r="W256" s="131">
        <v>44316</v>
      </c>
      <c r="X256" s="132" t="s">
        <v>7743</v>
      </c>
      <c r="Y256" s="132" t="s">
        <v>7744</v>
      </c>
      <c r="Z256" s="132" t="s">
        <v>7759</v>
      </c>
    </row>
    <row r="257" spans="1:26" s="8" customFormat="1" ht="18.75" customHeight="1" x14ac:dyDescent="0.2">
      <c r="A257" s="108" t="s">
        <v>2372</v>
      </c>
      <c r="B257" s="136">
        <v>716316009</v>
      </c>
      <c r="C257" s="108" t="s">
        <v>1568</v>
      </c>
      <c r="D257" s="108" t="s">
        <v>2373</v>
      </c>
      <c r="E257" s="108" t="s">
        <v>6987</v>
      </c>
      <c r="F257" s="108" t="s">
        <v>2374</v>
      </c>
      <c r="G257" s="108" t="s">
        <v>6990</v>
      </c>
      <c r="H257" s="108" t="s">
        <v>2375</v>
      </c>
      <c r="I257" s="129" t="s">
        <v>6991</v>
      </c>
      <c r="J257" s="108" t="s">
        <v>2376</v>
      </c>
      <c r="K257" s="108" t="s">
        <v>6988</v>
      </c>
      <c r="L257" s="108" t="s">
        <v>49</v>
      </c>
      <c r="M257" s="108" t="s">
        <v>723</v>
      </c>
      <c r="N257" s="136" t="s">
        <v>6989</v>
      </c>
      <c r="O257" s="108" t="s">
        <v>4946</v>
      </c>
      <c r="P257" s="108">
        <v>0</v>
      </c>
      <c r="Q257" s="108">
        <v>93401</v>
      </c>
      <c r="R257" s="108" t="s">
        <v>7182</v>
      </c>
      <c r="S257" s="152">
        <v>37970</v>
      </c>
      <c r="T257" s="132">
        <v>6470</v>
      </c>
      <c r="U257" s="167">
        <v>57632113</v>
      </c>
      <c r="V257" s="167">
        <v>215598957</v>
      </c>
      <c r="W257" s="131">
        <v>44316</v>
      </c>
      <c r="X257" s="132" t="s">
        <v>7743</v>
      </c>
      <c r="Y257" s="132" t="s">
        <v>7744</v>
      </c>
      <c r="Z257" s="132" t="s">
        <v>7806</v>
      </c>
    </row>
    <row r="258" spans="1:26" s="8" customFormat="1" ht="18.75" customHeight="1" x14ac:dyDescent="0.2">
      <c r="A258" s="108" t="s">
        <v>2372</v>
      </c>
      <c r="B258" s="136">
        <v>716316009</v>
      </c>
      <c r="C258" s="108" t="s">
        <v>1568</v>
      </c>
      <c r="D258" s="108" t="s">
        <v>2373</v>
      </c>
      <c r="E258" s="108" t="s">
        <v>6987</v>
      </c>
      <c r="F258" s="108" t="s">
        <v>2374</v>
      </c>
      <c r="G258" s="108" t="s">
        <v>6990</v>
      </c>
      <c r="H258" s="108" t="s">
        <v>2375</v>
      </c>
      <c r="I258" s="129" t="s">
        <v>6991</v>
      </c>
      <c r="J258" s="108" t="s">
        <v>2376</v>
      </c>
      <c r="K258" s="108" t="s">
        <v>6988</v>
      </c>
      <c r="L258" s="108" t="s">
        <v>49</v>
      </c>
      <c r="M258" s="108" t="s">
        <v>723</v>
      </c>
      <c r="N258" s="136" t="s">
        <v>6989</v>
      </c>
      <c r="O258" s="108" t="s">
        <v>4946</v>
      </c>
      <c r="P258" s="108">
        <v>0</v>
      </c>
      <c r="Q258" s="108">
        <v>93401</v>
      </c>
      <c r="R258" s="108" t="s">
        <v>7182</v>
      </c>
      <c r="S258" s="152">
        <v>37970</v>
      </c>
      <c r="T258" s="132">
        <v>6470</v>
      </c>
      <c r="U258" s="167">
        <v>16084506</v>
      </c>
      <c r="V258" s="167">
        <v>59403005</v>
      </c>
      <c r="W258" s="131">
        <v>44316</v>
      </c>
      <c r="X258" s="132" t="s">
        <v>7743</v>
      </c>
      <c r="Y258" s="132" t="s">
        <v>7744</v>
      </c>
      <c r="Z258" s="132" t="s">
        <v>7777</v>
      </c>
    </row>
    <row r="259" spans="1:26" s="8" customFormat="1" ht="18.75" customHeight="1" x14ac:dyDescent="0.2">
      <c r="A259" s="108" t="s">
        <v>2372</v>
      </c>
      <c r="B259" s="136">
        <v>716316009</v>
      </c>
      <c r="C259" s="108" t="s">
        <v>1568</v>
      </c>
      <c r="D259" s="108" t="s">
        <v>2373</v>
      </c>
      <c r="E259" s="108" t="s">
        <v>6987</v>
      </c>
      <c r="F259" s="108" t="s">
        <v>2374</v>
      </c>
      <c r="G259" s="108" t="s">
        <v>6990</v>
      </c>
      <c r="H259" s="108" t="s">
        <v>2375</v>
      </c>
      <c r="I259" s="129" t="s">
        <v>6991</v>
      </c>
      <c r="J259" s="108" t="s">
        <v>2376</v>
      </c>
      <c r="K259" s="108" t="s">
        <v>6988</v>
      </c>
      <c r="L259" s="108" t="s">
        <v>49</v>
      </c>
      <c r="M259" s="108" t="s">
        <v>723</v>
      </c>
      <c r="N259" s="136" t="s">
        <v>6989</v>
      </c>
      <c r="O259" s="108" t="s">
        <v>4946</v>
      </c>
      <c r="P259" s="108">
        <v>0</v>
      </c>
      <c r="Q259" s="108">
        <v>93401</v>
      </c>
      <c r="R259" s="108" t="s">
        <v>7182</v>
      </c>
      <c r="S259" s="152">
        <v>37970</v>
      </c>
      <c r="T259" s="132">
        <v>6470</v>
      </c>
      <c r="U259" s="167">
        <v>52244441</v>
      </c>
      <c r="V259" s="167">
        <v>205456493</v>
      </c>
      <c r="W259" s="131">
        <v>44316</v>
      </c>
      <c r="X259" s="132" t="s">
        <v>7743</v>
      </c>
      <c r="Y259" s="132" t="s">
        <v>7744</v>
      </c>
      <c r="Z259" s="132" t="s">
        <v>247</v>
      </c>
    </row>
    <row r="260" spans="1:26" s="8" customFormat="1" ht="18.75" customHeight="1" x14ac:dyDescent="0.2">
      <c r="A260" s="108" t="s">
        <v>2372</v>
      </c>
      <c r="B260" s="136">
        <v>716316009</v>
      </c>
      <c r="C260" s="108" t="s">
        <v>1568</v>
      </c>
      <c r="D260" s="108" t="s">
        <v>2373</v>
      </c>
      <c r="E260" s="108" t="s">
        <v>6987</v>
      </c>
      <c r="F260" s="108" t="s">
        <v>2374</v>
      </c>
      <c r="G260" s="108" t="s">
        <v>6990</v>
      </c>
      <c r="H260" s="108" t="s">
        <v>2375</v>
      </c>
      <c r="I260" s="129" t="s">
        <v>6991</v>
      </c>
      <c r="J260" s="108" t="s">
        <v>2376</v>
      </c>
      <c r="K260" s="108" t="s">
        <v>6988</v>
      </c>
      <c r="L260" s="108" t="s">
        <v>49</v>
      </c>
      <c r="M260" s="108" t="s">
        <v>723</v>
      </c>
      <c r="N260" s="136" t="s">
        <v>6989</v>
      </c>
      <c r="O260" s="108" t="s">
        <v>4946</v>
      </c>
      <c r="P260" s="108">
        <v>0</v>
      </c>
      <c r="Q260" s="108">
        <v>93401</v>
      </c>
      <c r="R260" s="108" t="s">
        <v>7182</v>
      </c>
      <c r="S260" s="152">
        <v>37970</v>
      </c>
      <c r="T260" s="132">
        <v>6470</v>
      </c>
      <c r="U260" s="167">
        <v>22927476</v>
      </c>
      <c r="V260" s="167">
        <v>79043676</v>
      </c>
      <c r="W260" s="131">
        <v>44316</v>
      </c>
      <c r="X260" s="132" t="s">
        <v>7743</v>
      </c>
      <c r="Y260" s="132" t="s">
        <v>7744</v>
      </c>
      <c r="Z260" s="132" t="s">
        <v>7842</v>
      </c>
    </row>
    <row r="261" spans="1:26" s="8" customFormat="1" ht="18.75" customHeight="1" x14ac:dyDescent="0.2">
      <c r="A261" s="108" t="s">
        <v>2372</v>
      </c>
      <c r="B261" s="136">
        <v>716316009</v>
      </c>
      <c r="C261" s="108" t="s">
        <v>1568</v>
      </c>
      <c r="D261" s="108" t="s">
        <v>2373</v>
      </c>
      <c r="E261" s="108" t="s">
        <v>6987</v>
      </c>
      <c r="F261" s="108" t="s">
        <v>2374</v>
      </c>
      <c r="G261" s="108" t="s">
        <v>6990</v>
      </c>
      <c r="H261" s="108" t="s">
        <v>2375</v>
      </c>
      <c r="I261" s="129" t="s">
        <v>6991</v>
      </c>
      <c r="J261" s="108" t="s">
        <v>2376</v>
      </c>
      <c r="K261" s="108" t="s">
        <v>6988</v>
      </c>
      <c r="L261" s="108" t="s">
        <v>49</v>
      </c>
      <c r="M261" s="108" t="s">
        <v>723</v>
      </c>
      <c r="N261" s="136" t="s">
        <v>6989</v>
      </c>
      <c r="O261" s="108" t="s">
        <v>4946</v>
      </c>
      <c r="P261" s="108">
        <v>0</v>
      </c>
      <c r="Q261" s="108">
        <v>93401</v>
      </c>
      <c r="R261" s="108" t="s">
        <v>7182</v>
      </c>
      <c r="S261" s="152">
        <v>37970</v>
      </c>
      <c r="T261" s="132">
        <v>6470</v>
      </c>
      <c r="U261" s="167">
        <v>61831260</v>
      </c>
      <c r="V261" s="167">
        <v>193156098</v>
      </c>
      <c r="W261" s="131">
        <v>44316</v>
      </c>
      <c r="X261" s="132" t="s">
        <v>7743</v>
      </c>
      <c r="Y261" s="132" t="s">
        <v>7744</v>
      </c>
      <c r="Z261" s="132" t="s">
        <v>7785</v>
      </c>
    </row>
    <row r="262" spans="1:26" s="8" customFormat="1" ht="18.75" customHeight="1" x14ac:dyDescent="0.2">
      <c r="A262" s="108" t="s">
        <v>2372</v>
      </c>
      <c r="B262" s="136">
        <v>716316009</v>
      </c>
      <c r="C262" s="108" t="s">
        <v>1568</v>
      </c>
      <c r="D262" s="108" t="s">
        <v>2373</v>
      </c>
      <c r="E262" s="108" t="s">
        <v>6987</v>
      </c>
      <c r="F262" s="108" t="s">
        <v>2374</v>
      </c>
      <c r="G262" s="108" t="s">
        <v>6990</v>
      </c>
      <c r="H262" s="108" t="s">
        <v>2375</v>
      </c>
      <c r="I262" s="129" t="s">
        <v>6991</v>
      </c>
      <c r="J262" s="108" t="s">
        <v>2376</v>
      </c>
      <c r="K262" s="108" t="s">
        <v>6988</v>
      </c>
      <c r="L262" s="108" t="s">
        <v>49</v>
      </c>
      <c r="M262" s="108" t="s">
        <v>723</v>
      </c>
      <c r="N262" s="136" t="s">
        <v>6989</v>
      </c>
      <c r="O262" s="108" t="s">
        <v>4946</v>
      </c>
      <c r="P262" s="108">
        <v>0</v>
      </c>
      <c r="Q262" s="108">
        <v>93401</v>
      </c>
      <c r="R262" s="108" t="s">
        <v>7182</v>
      </c>
      <c r="S262" s="152">
        <v>37970</v>
      </c>
      <c r="T262" s="132">
        <v>6470</v>
      </c>
      <c r="U262" s="167">
        <v>12199275</v>
      </c>
      <c r="V262" s="167">
        <v>54687255</v>
      </c>
      <c r="W262" s="131">
        <v>44316</v>
      </c>
      <c r="X262" s="132" t="s">
        <v>7743</v>
      </c>
      <c r="Y262" s="132" t="s">
        <v>7744</v>
      </c>
      <c r="Z262" s="132" t="s">
        <v>7875</v>
      </c>
    </row>
    <row r="263" spans="1:26" s="8" customFormat="1" ht="18.75" customHeight="1" x14ac:dyDescent="0.2">
      <c r="A263" s="108" t="s">
        <v>2372</v>
      </c>
      <c r="B263" s="136">
        <v>716316009</v>
      </c>
      <c r="C263" s="108" t="s">
        <v>1568</v>
      </c>
      <c r="D263" s="108" t="s">
        <v>2373</v>
      </c>
      <c r="E263" s="108" t="s">
        <v>6987</v>
      </c>
      <c r="F263" s="108" t="s">
        <v>2374</v>
      </c>
      <c r="G263" s="108" t="s">
        <v>6990</v>
      </c>
      <c r="H263" s="108" t="s">
        <v>2375</v>
      </c>
      <c r="I263" s="129" t="s">
        <v>6991</v>
      </c>
      <c r="J263" s="108" t="s">
        <v>2376</v>
      </c>
      <c r="K263" s="108" t="s">
        <v>6988</v>
      </c>
      <c r="L263" s="108" t="s">
        <v>49</v>
      </c>
      <c r="M263" s="108" t="s">
        <v>723</v>
      </c>
      <c r="N263" s="136" t="s">
        <v>6989</v>
      </c>
      <c r="O263" s="108" t="s">
        <v>4946</v>
      </c>
      <c r="P263" s="108">
        <v>0</v>
      </c>
      <c r="Q263" s="108">
        <v>93401</v>
      </c>
      <c r="R263" s="108" t="s">
        <v>7182</v>
      </c>
      <c r="S263" s="152">
        <v>37970</v>
      </c>
      <c r="T263" s="132">
        <v>6470</v>
      </c>
      <c r="U263" s="167">
        <v>106364766</v>
      </c>
      <c r="V263" s="167">
        <v>360084984</v>
      </c>
      <c r="W263" s="131">
        <v>44316</v>
      </c>
      <c r="X263" s="132" t="s">
        <v>7743</v>
      </c>
      <c r="Y263" s="132" t="s">
        <v>7744</v>
      </c>
      <c r="Z263" s="132" t="s">
        <v>7791</v>
      </c>
    </row>
    <row r="264" spans="1:26" s="8" customFormat="1" ht="18.75" customHeight="1" x14ac:dyDescent="0.2">
      <c r="A264" s="108" t="s">
        <v>2372</v>
      </c>
      <c r="B264" s="136">
        <v>716316009</v>
      </c>
      <c r="C264" s="108" t="s">
        <v>1568</v>
      </c>
      <c r="D264" s="108" t="s">
        <v>2373</v>
      </c>
      <c r="E264" s="108" t="s">
        <v>6987</v>
      </c>
      <c r="F264" s="108" t="s">
        <v>2374</v>
      </c>
      <c r="G264" s="108" t="s">
        <v>6990</v>
      </c>
      <c r="H264" s="108" t="s">
        <v>2375</v>
      </c>
      <c r="I264" s="129" t="s">
        <v>6991</v>
      </c>
      <c r="J264" s="108" t="s">
        <v>2376</v>
      </c>
      <c r="K264" s="108" t="s">
        <v>6988</v>
      </c>
      <c r="L264" s="108" t="s">
        <v>49</v>
      </c>
      <c r="M264" s="108" t="s">
        <v>723</v>
      </c>
      <c r="N264" s="136" t="s">
        <v>6989</v>
      </c>
      <c r="O264" s="108" t="s">
        <v>4946</v>
      </c>
      <c r="P264" s="108">
        <v>0</v>
      </c>
      <c r="Q264" s="108">
        <v>93401</v>
      </c>
      <c r="R264" s="108" t="s">
        <v>7182</v>
      </c>
      <c r="S264" s="152">
        <v>37970</v>
      </c>
      <c r="T264" s="132">
        <v>6470</v>
      </c>
      <c r="U264" s="167">
        <v>15224299</v>
      </c>
      <c r="V264" s="167">
        <v>62711533</v>
      </c>
      <c r="W264" s="131">
        <v>44316</v>
      </c>
      <c r="X264" s="132" t="s">
        <v>7743</v>
      </c>
      <c r="Y264" s="132" t="s">
        <v>7744</v>
      </c>
      <c r="Z264" s="132" t="s">
        <v>7831</v>
      </c>
    </row>
    <row r="265" spans="1:26" s="8" customFormat="1" ht="18.75" customHeight="1" x14ac:dyDescent="0.2">
      <c r="A265" s="108" t="s">
        <v>2372</v>
      </c>
      <c r="B265" s="136">
        <v>716316009</v>
      </c>
      <c r="C265" s="108" t="s">
        <v>1568</v>
      </c>
      <c r="D265" s="108" t="s">
        <v>2373</v>
      </c>
      <c r="E265" s="108" t="s">
        <v>6987</v>
      </c>
      <c r="F265" s="108" t="s">
        <v>2374</v>
      </c>
      <c r="G265" s="108" t="s">
        <v>6990</v>
      </c>
      <c r="H265" s="108" t="s">
        <v>2375</v>
      </c>
      <c r="I265" s="129" t="s">
        <v>6991</v>
      </c>
      <c r="J265" s="108" t="s">
        <v>2376</v>
      </c>
      <c r="K265" s="108" t="s">
        <v>6988</v>
      </c>
      <c r="L265" s="108" t="s">
        <v>49</v>
      </c>
      <c r="M265" s="108" t="s">
        <v>723</v>
      </c>
      <c r="N265" s="136" t="s">
        <v>6989</v>
      </c>
      <c r="O265" s="108" t="s">
        <v>4946</v>
      </c>
      <c r="P265" s="108">
        <v>0</v>
      </c>
      <c r="Q265" s="108">
        <v>93401</v>
      </c>
      <c r="R265" s="108" t="s">
        <v>7182</v>
      </c>
      <c r="S265" s="152">
        <v>37970</v>
      </c>
      <c r="T265" s="132">
        <v>6470</v>
      </c>
      <c r="U265" s="167">
        <v>21962898</v>
      </c>
      <c r="V265" s="167">
        <v>83204550</v>
      </c>
      <c r="W265" s="131">
        <v>44316</v>
      </c>
      <c r="X265" s="132" t="s">
        <v>7743</v>
      </c>
      <c r="Y265" s="132" t="s">
        <v>7744</v>
      </c>
      <c r="Z265" s="132" t="s">
        <v>7832</v>
      </c>
    </row>
    <row r="266" spans="1:26" s="8" customFormat="1" ht="18.75" customHeight="1" x14ac:dyDescent="0.2">
      <c r="A266" s="108" t="s">
        <v>2372</v>
      </c>
      <c r="B266" s="136">
        <v>716316009</v>
      </c>
      <c r="C266" s="108" t="s">
        <v>1568</v>
      </c>
      <c r="D266" s="108" t="s">
        <v>2373</v>
      </c>
      <c r="E266" s="108" t="s">
        <v>6987</v>
      </c>
      <c r="F266" s="108" t="s">
        <v>2374</v>
      </c>
      <c r="G266" s="108" t="s">
        <v>6990</v>
      </c>
      <c r="H266" s="108" t="s">
        <v>2375</v>
      </c>
      <c r="I266" s="129" t="s">
        <v>6991</v>
      </c>
      <c r="J266" s="108" t="s">
        <v>2376</v>
      </c>
      <c r="K266" s="108" t="s">
        <v>6988</v>
      </c>
      <c r="L266" s="108" t="s">
        <v>49</v>
      </c>
      <c r="M266" s="108" t="s">
        <v>723</v>
      </c>
      <c r="N266" s="136" t="s">
        <v>6989</v>
      </c>
      <c r="O266" s="108" t="s">
        <v>4946</v>
      </c>
      <c r="P266" s="108">
        <v>0</v>
      </c>
      <c r="Q266" s="108">
        <v>93401</v>
      </c>
      <c r="R266" s="108" t="s">
        <v>7182</v>
      </c>
      <c r="S266" s="152">
        <v>37970</v>
      </c>
      <c r="T266" s="132">
        <v>6470</v>
      </c>
      <c r="U266" s="167">
        <v>73932072</v>
      </c>
      <c r="V266" s="167">
        <v>188381756</v>
      </c>
      <c r="W266" s="131">
        <v>44316</v>
      </c>
      <c r="X266" s="132" t="s">
        <v>7743</v>
      </c>
      <c r="Y266" s="132" t="s">
        <v>7744</v>
      </c>
      <c r="Z266" s="132" t="s">
        <v>7833</v>
      </c>
    </row>
    <row r="267" spans="1:26" s="8" customFormat="1" ht="18.75" customHeight="1" x14ac:dyDescent="0.2">
      <c r="A267" s="108" t="s">
        <v>2372</v>
      </c>
      <c r="B267" s="136">
        <v>716316009</v>
      </c>
      <c r="C267" s="108" t="s">
        <v>1568</v>
      </c>
      <c r="D267" s="108" t="s">
        <v>2373</v>
      </c>
      <c r="E267" s="108" t="s">
        <v>6987</v>
      </c>
      <c r="F267" s="108" t="s">
        <v>2374</v>
      </c>
      <c r="G267" s="108" t="s">
        <v>6990</v>
      </c>
      <c r="H267" s="108" t="s">
        <v>2375</v>
      </c>
      <c r="I267" s="129" t="s">
        <v>6991</v>
      </c>
      <c r="J267" s="108" t="s">
        <v>2376</v>
      </c>
      <c r="K267" s="108" t="s">
        <v>6988</v>
      </c>
      <c r="L267" s="108" t="s">
        <v>49</v>
      </c>
      <c r="M267" s="108" t="s">
        <v>723</v>
      </c>
      <c r="N267" s="136" t="s">
        <v>6989</v>
      </c>
      <c r="O267" s="108" t="s">
        <v>4946</v>
      </c>
      <c r="P267" s="108">
        <v>0</v>
      </c>
      <c r="Q267" s="108">
        <v>93401</v>
      </c>
      <c r="R267" s="108" t="s">
        <v>7182</v>
      </c>
      <c r="S267" s="152">
        <v>37970</v>
      </c>
      <c r="T267" s="132">
        <v>6470</v>
      </c>
      <c r="U267" s="167">
        <v>21577584</v>
      </c>
      <c r="V267" s="167">
        <v>67256961</v>
      </c>
      <c r="W267" s="131">
        <v>44316</v>
      </c>
      <c r="X267" s="132" t="s">
        <v>7743</v>
      </c>
      <c r="Y267" s="132" t="s">
        <v>7744</v>
      </c>
      <c r="Z267" s="132" t="s">
        <v>7798</v>
      </c>
    </row>
    <row r="268" spans="1:26" s="8" customFormat="1" ht="18.75" customHeight="1" x14ac:dyDescent="0.2">
      <c r="A268" s="108" t="s">
        <v>2372</v>
      </c>
      <c r="B268" s="136">
        <v>716316009</v>
      </c>
      <c r="C268" s="108" t="s">
        <v>1568</v>
      </c>
      <c r="D268" s="108" t="s">
        <v>2373</v>
      </c>
      <c r="E268" s="108" t="s">
        <v>6987</v>
      </c>
      <c r="F268" s="108" t="s">
        <v>2374</v>
      </c>
      <c r="G268" s="108" t="s">
        <v>6990</v>
      </c>
      <c r="H268" s="108" t="s">
        <v>2375</v>
      </c>
      <c r="I268" s="129" t="s">
        <v>6991</v>
      </c>
      <c r="J268" s="108" t="s">
        <v>2376</v>
      </c>
      <c r="K268" s="108" t="s">
        <v>6988</v>
      </c>
      <c r="L268" s="108" t="s">
        <v>49</v>
      </c>
      <c r="M268" s="108" t="s">
        <v>723</v>
      </c>
      <c r="N268" s="136" t="s">
        <v>6989</v>
      </c>
      <c r="O268" s="108" t="s">
        <v>4946</v>
      </c>
      <c r="P268" s="108">
        <v>0</v>
      </c>
      <c r="Q268" s="108">
        <v>93401</v>
      </c>
      <c r="R268" s="108" t="s">
        <v>7182</v>
      </c>
      <c r="S268" s="152">
        <v>37970</v>
      </c>
      <c r="T268" s="132">
        <v>6470</v>
      </c>
      <c r="U268" s="167">
        <v>7564278</v>
      </c>
      <c r="V268" s="167">
        <v>31147026</v>
      </c>
      <c r="W268" s="131">
        <v>44316</v>
      </c>
      <c r="X268" s="132" t="s">
        <v>7743</v>
      </c>
      <c r="Y268" s="132" t="s">
        <v>7744</v>
      </c>
      <c r="Z268" s="132" t="s">
        <v>7799</v>
      </c>
    </row>
    <row r="269" spans="1:26" s="8" customFormat="1" ht="18.75" customHeight="1" x14ac:dyDescent="0.2">
      <c r="A269" s="108" t="s">
        <v>2372</v>
      </c>
      <c r="B269" s="136">
        <v>716316009</v>
      </c>
      <c r="C269" s="108" t="s">
        <v>1568</v>
      </c>
      <c r="D269" s="108" t="s">
        <v>2373</v>
      </c>
      <c r="E269" s="108" t="s">
        <v>6987</v>
      </c>
      <c r="F269" s="108" t="s">
        <v>2374</v>
      </c>
      <c r="G269" s="108" t="s">
        <v>6990</v>
      </c>
      <c r="H269" s="108" t="s">
        <v>2375</v>
      </c>
      <c r="I269" s="129" t="s">
        <v>6991</v>
      </c>
      <c r="J269" s="108" t="s">
        <v>2376</v>
      </c>
      <c r="K269" s="108" t="s">
        <v>6988</v>
      </c>
      <c r="L269" s="108" t="s">
        <v>49</v>
      </c>
      <c r="M269" s="108" t="s">
        <v>723</v>
      </c>
      <c r="N269" s="136" t="s">
        <v>6989</v>
      </c>
      <c r="O269" s="108" t="s">
        <v>4946</v>
      </c>
      <c r="P269" s="108">
        <v>0</v>
      </c>
      <c r="Q269" s="108">
        <v>93401</v>
      </c>
      <c r="R269" s="108" t="s">
        <v>7182</v>
      </c>
      <c r="S269" s="152">
        <v>37970</v>
      </c>
      <c r="T269" s="132">
        <v>6470</v>
      </c>
      <c r="U269" s="167">
        <v>9940584</v>
      </c>
      <c r="V269" s="167">
        <v>39281340</v>
      </c>
      <c r="W269" s="131">
        <v>44316</v>
      </c>
      <c r="X269" s="132" t="s">
        <v>7743</v>
      </c>
      <c r="Y269" s="132" t="s">
        <v>7744</v>
      </c>
      <c r="Z269" s="132" t="s">
        <v>7846</v>
      </c>
    </row>
    <row r="270" spans="1:26" s="8" customFormat="1" ht="18.75" customHeight="1" x14ac:dyDescent="0.2">
      <c r="A270" s="108" t="s">
        <v>2372</v>
      </c>
      <c r="B270" s="136">
        <v>716316009</v>
      </c>
      <c r="C270" s="108" t="s">
        <v>1568</v>
      </c>
      <c r="D270" s="108" t="s">
        <v>2373</v>
      </c>
      <c r="E270" s="108" t="s">
        <v>6987</v>
      </c>
      <c r="F270" s="108" t="s">
        <v>2374</v>
      </c>
      <c r="G270" s="108" t="s">
        <v>6990</v>
      </c>
      <c r="H270" s="108" t="s">
        <v>2375</v>
      </c>
      <c r="I270" s="129" t="s">
        <v>6991</v>
      </c>
      <c r="J270" s="108" t="s">
        <v>2376</v>
      </c>
      <c r="K270" s="108" t="s">
        <v>6988</v>
      </c>
      <c r="L270" s="108" t="s">
        <v>49</v>
      </c>
      <c r="M270" s="108" t="s">
        <v>723</v>
      </c>
      <c r="N270" s="136" t="s">
        <v>6989</v>
      </c>
      <c r="O270" s="108" t="s">
        <v>4946</v>
      </c>
      <c r="P270" s="108">
        <v>0</v>
      </c>
      <c r="Q270" s="108">
        <v>93401</v>
      </c>
      <c r="R270" s="108" t="s">
        <v>7182</v>
      </c>
      <c r="S270" s="152">
        <v>37970</v>
      </c>
      <c r="T270" s="132">
        <v>6470</v>
      </c>
      <c r="U270" s="167">
        <v>12024900</v>
      </c>
      <c r="V270" s="167">
        <v>52107900</v>
      </c>
      <c r="W270" s="131">
        <v>44316</v>
      </c>
      <c r="X270" s="132" t="s">
        <v>7743</v>
      </c>
      <c r="Y270" s="132" t="s">
        <v>7744</v>
      </c>
      <c r="Z270" s="132" t="s">
        <v>7853</v>
      </c>
    </row>
    <row r="271" spans="1:26" s="8" customFormat="1" ht="18.75" customHeight="1" x14ac:dyDescent="0.2">
      <c r="A271" s="108" t="s">
        <v>2372</v>
      </c>
      <c r="B271" s="136">
        <v>716316009</v>
      </c>
      <c r="C271" s="108" t="s">
        <v>1568</v>
      </c>
      <c r="D271" s="108" t="s">
        <v>2373</v>
      </c>
      <c r="E271" s="108" t="s">
        <v>6987</v>
      </c>
      <c r="F271" s="108" t="s">
        <v>2374</v>
      </c>
      <c r="G271" s="108" t="s">
        <v>6990</v>
      </c>
      <c r="H271" s="108" t="s">
        <v>2375</v>
      </c>
      <c r="I271" s="129" t="s">
        <v>6991</v>
      </c>
      <c r="J271" s="108" t="s">
        <v>2376</v>
      </c>
      <c r="K271" s="108" t="s">
        <v>6988</v>
      </c>
      <c r="L271" s="108" t="s">
        <v>49</v>
      </c>
      <c r="M271" s="108" t="s">
        <v>723</v>
      </c>
      <c r="N271" s="136" t="s">
        <v>6989</v>
      </c>
      <c r="O271" s="108" t="s">
        <v>4946</v>
      </c>
      <c r="P271" s="108">
        <v>0</v>
      </c>
      <c r="Q271" s="108">
        <v>93401</v>
      </c>
      <c r="R271" s="108" t="s">
        <v>7182</v>
      </c>
      <c r="S271" s="152">
        <v>37970</v>
      </c>
      <c r="T271" s="132">
        <v>6470</v>
      </c>
      <c r="U271" s="167">
        <v>15073794</v>
      </c>
      <c r="V271" s="167">
        <v>71486088</v>
      </c>
      <c r="W271" s="131">
        <v>44316</v>
      </c>
      <c r="X271" s="132" t="s">
        <v>7743</v>
      </c>
      <c r="Y271" s="132" t="s">
        <v>7744</v>
      </c>
      <c r="Z271" s="132" t="s">
        <v>7800</v>
      </c>
    </row>
    <row r="272" spans="1:26" s="8" customFormat="1" ht="18.75" customHeight="1" x14ac:dyDescent="0.2">
      <c r="A272" s="108" t="s">
        <v>2372</v>
      </c>
      <c r="B272" s="136">
        <v>716316009</v>
      </c>
      <c r="C272" s="108" t="s">
        <v>1568</v>
      </c>
      <c r="D272" s="108" t="s">
        <v>2373</v>
      </c>
      <c r="E272" s="108" t="s">
        <v>6987</v>
      </c>
      <c r="F272" s="108" t="s">
        <v>2374</v>
      </c>
      <c r="G272" s="108" t="s">
        <v>6990</v>
      </c>
      <c r="H272" s="108" t="s">
        <v>2375</v>
      </c>
      <c r="I272" s="129" t="s">
        <v>6991</v>
      </c>
      <c r="J272" s="108" t="s">
        <v>2376</v>
      </c>
      <c r="K272" s="108" t="s">
        <v>6988</v>
      </c>
      <c r="L272" s="108" t="s">
        <v>49</v>
      </c>
      <c r="M272" s="108" t="s">
        <v>723</v>
      </c>
      <c r="N272" s="136" t="s">
        <v>6989</v>
      </c>
      <c r="O272" s="108" t="s">
        <v>4946</v>
      </c>
      <c r="P272" s="108">
        <v>0</v>
      </c>
      <c r="Q272" s="108">
        <v>93401</v>
      </c>
      <c r="R272" s="108" t="s">
        <v>7182</v>
      </c>
      <c r="S272" s="152">
        <v>37970</v>
      </c>
      <c r="T272" s="132">
        <v>6470</v>
      </c>
      <c r="U272" s="167">
        <v>31163886</v>
      </c>
      <c r="V272" s="167">
        <v>130986072</v>
      </c>
      <c r="W272" s="131">
        <v>44316</v>
      </c>
      <c r="X272" s="132" t="s">
        <v>7743</v>
      </c>
      <c r="Y272" s="132" t="s">
        <v>7744</v>
      </c>
      <c r="Z272" s="132" t="s">
        <v>7801</v>
      </c>
    </row>
    <row r="273" spans="1:26" s="8" customFormat="1" ht="18.75" customHeight="1" x14ac:dyDescent="0.2">
      <c r="A273" s="108" t="s">
        <v>2372</v>
      </c>
      <c r="B273" s="136">
        <v>716316009</v>
      </c>
      <c r="C273" s="108" t="s">
        <v>1568</v>
      </c>
      <c r="D273" s="108" t="s">
        <v>2373</v>
      </c>
      <c r="E273" s="108" t="s">
        <v>6987</v>
      </c>
      <c r="F273" s="108" t="s">
        <v>2374</v>
      </c>
      <c r="G273" s="108" t="s">
        <v>6990</v>
      </c>
      <c r="H273" s="108" t="s">
        <v>2375</v>
      </c>
      <c r="I273" s="129" t="s">
        <v>6991</v>
      </c>
      <c r="J273" s="108" t="s">
        <v>2376</v>
      </c>
      <c r="K273" s="108" t="s">
        <v>6988</v>
      </c>
      <c r="L273" s="108" t="s">
        <v>49</v>
      </c>
      <c r="M273" s="108" t="s">
        <v>723</v>
      </c>
      <c r="N273" s="136" t="s">
        <v>6989</v>
      </c>
      <c r="O273" s="108" t="s">
        <v>4946</v>
      </c>
      <c r="P273" s="108">
        <v>0</v>
      </c>
      <c r="Q273" s="108">
        <v>93401</v>
      </c>
      <c r="R273" s="108" t="s">
        <v>7182</v>
      </c>
      <c r="S273" s="152">
        <v>37970</v>
      </c>
      <c r="T273" s="132">
        <v>6470</v>
      </c>
      <c r="U273" s="167">
        <v>47887962</v>
      </c>
      <c r="V273" s="167">
        <v>172008172</v>
      </c>
      <c r="W273" s="131">
        <v>44316</v>
      </c>
      <c r="X273" s="132" t="s">
        <v>7743</v>
      </c>
      <c r="Y273" s="132" t="s">
        <v>7744</v>
      </c>
      <c r="Z273" s="132" t="s">
        <v>7770</v>
      </c>
    </row>
    <row r="274" spans="1:26" s="8" customFormat="1" ht="18.75" customHeight="1" x14ac:dyDescent="0.2">
      <c r="A274" s="108" t="s">
        <v>2372</v>
      </c>
      <c r="B274" s="136">
        <v>716316009</v>
      </c>
      <c r="C274" s="108" t="s">
        <v>1568</v>
      </c>
      <c r="D274" s="108" t="s">
        <v>2373</v>
      </c>
      <c r="E274" s="108" t="s">
        <v>6987</v>
      </c>
      <c r="F274" s="108" t="s">
        <v>2374</v>
      </c>
      <c r="G274" s="108" t="s">
        <v>6990</v>
      </c>
      <c r="H274" s="108" t="s">
        <v>2375</v>
      </c>
      <c r="I274" s="129" t="s">
        <v>6991</v>
      </c>
      <c r="J274" s="108" t="s">
        <v>2376</v>
      </c>
      <c r="K274" s="108" t="s">
        <v>6988</v>
      </c>
      <c r="L274" s="108" t="s">
        <v>49</v>
      </c>
      <c r="M274" s="108" t="s">
        <v>723</v>
      </c>
      <c r="N274" s="136" t="s">
        <v>6989</v>
      </c>
      <c r="O274" s="108" t="s">
        <v>4946</v>
      </c>
      <c r="P274" s="108">
        <v>0</v>
      </c>
      <c r="Q274" s="108">
        <v>93401</v>
      </c>
      <c r="R274" s="108" t="s">
        <v>7182</v>
      </c>
      <c r="S274" s="152">
        <v>37970</v>
      </c>
      <c r="T274" s="132">
        <v>6470</v>
      </c>
      <c r="U274" s="167">
        <v>8016600</v>
      </c>
      <c r="V274" s="167">
        <v>29020092</v>
      </c>
      <c r="W274" s="131">
        <v>44316</v>
      </c>
      <c r="X274" s="132" t="s">
        <v>7743</v>
      </c>
      <c r="Y274" s="132" t="s">
        <v>7744</v>
      </c>
      <c r="Z274" s="132" t="s">
        <v>7752</v>
      </c>
    </row>
    <row r="275" spans="1:26" s="8" customFormat="1" ht="18.75" customHeight="1" x14ac:dyDescent="0.2">
      <c r="A275" s="108" t="s">
        <v>2355</v>
      </c>
      <c r="B275" s="136">
        <v>716569004</v>
      </c>
      <c r="C275" s="108" t="s">
        <v>1568</v>
      </c>
      <c r="D275" s="108" t="s">
        <v>2356</v>
      </c>
      <c r="E275" s="108" t="s">
        <v>7033</v>
      </c>
      <c r="F275" s="108" t="s">
        <v>2357</v>
      </c>
      <c r="G275" s="108" t="s">
        <v>6620</v>
      </c>
      <c r="H275" s="108" t="s">
        <v>2358</v>
      </c>
      <c r="I275" s="129" t="s">
        <v>7036</v>
      </c>
      <c r="J275" s="108" t="s">
        <v>2359</v>
      </c>
      <c r="K275" s="108" t="s">
        <v>2360</v>
      </c>
      <c r="L275" s="108" t="s">
        <v>49</v>
      </c>
      <c r="M275" s="108" t="s">
        <v>2245</v>
      </c>
      <c r="N275" s="136" t="s">
        <v>7034</v>
      </c>
      <c r="O275" s="108" t="s">
        <v>7035</v>
      </c>
      <c r="P275" s="108">
        <v>0</v>
      </c>
      <c r="Q275" s="108">
        <v>93105</v>
      </c>
      <c r="R275" s="108" t="s">
        <v>7070</v>
      </c>
      <c r="S275" s="152">
        <v>37970</v>
      </c>
      <c r="T275" s="132">
        <v>6560</v>
      </c>
      <c r="U275" s="167">
        <v>29170080</v>
      </c>
      <c r="V275" s="167">
        <v>146531700</v>
      </c>
      <c r="W275" s="131">
        <v>44316</v>
      </c>
      <c r="X275" s="132" t="s">
        <v>7743</v>
      </c>
      <c r="Y275" s="132" t="s">
        <v>7744</v>
      </c>
      <c r="Z275" s="132" t="s">
        <v>7789</v>
      </c>
    </row>
    <row r="276" spans="1:26" s="8" customFormat="1" ht="18.75" customHeight="1" x14ac:dyDescent="0.2">
      <c r="A276" s="108" t="s">
        <v>6379</v>
      </c>
      <c r="B276" s="136">
        <v>717150007</v>
      </c>
      <c r="C276" s="108" t="s">
        <v>78</v>
      </c>
      <c r="D276" s="108" t="s">
        <v>840</v>
      </c>
      <c r="E276" s="108" t="s">
        <v>6380</v>
      </c>
      <c r="F276" s="108" t="s">
        <v>841</v>
      </c>
      <c r="G276" s="108" t="s">
        <v>6381</v>
      </c>
      <c r="H276" s="108" t="s">
        <v>842</v>
      </c>
      <c r="I276" s="129" t="s">
        <v>6382</v>
      </c>
      <c r="J276" s="108" t="s">
        <v>843</v>
      </c>
      <c r="K276" s="108" t="s">
        <v>844</v>
      </c>
      <c r="L276" s="108" t="s">
        <v>49</v>
      </c>
      <c r="M276" s="108" t="s">
        <v>845</v>
      </c>
      <c r="N276" s="136" t="s">
        <v>6383</v>
      </c>
      <c r="O276" s="108">
        <v>0</v>
      </c>
      <c r="P276" s="108">
        <v>0</v>
      </c>
      <c r="Q276" s="108" t="s">
        <v>414</v>
      </c>
      <c r="R276" s="108" t="s">
        <v>7260</v>
      </c>
      <c r="S276" s="152">
        <v>37970</v>
      </c>
      <c r="T276" s="132">
        <v>6570</v>
      </c>
      <c r="U276" s="167">
        <v>42680171</v>
      </c>
      <c r="V276" s="167">
        <v>233320502</v>
      </c>
      <c r="W276" s="131">
        <v>44316</v>
      </c>
      <c r="X276" s="132" t="s">
        <v>7743</v>
      </c>
      <c r="Y276" s="132" t="s">
        <v>7744</v>
      </c>
      <c r="Z276" s="132" t="s">
        <v>7876</v>
      </c>
    </row>
    <row r="277" spans="1:26" s="8" customFormat="1" ht="18.75" customHeight="1" x14ac:dyDescent="0.2">
      <c r="A277" s="108" t="s">
        <v>6379</v>
      </c>
      <c r="B277" s="136">
        <v>717150007</v>
      </c>
      <c r="C277" s="108" t="s">
        <v>78</v>
      </c>
      <c r="D277" s="108" t="s">
        <v>840</v>
      </c>
      <c r="E277" s="108" t="s">
        <v>6380</v>
      </c>
      <c r="F277" s="108" t="s">
        <v>841</v>
      </c>
      <c r="G277" s="108" t="s">
        <v>6381</v>
      </c>
      <c r="H277" s="108" t="s">
        <v>842</v>
      </c>
      <c r="I277" s="129" t="s">
        <v>6382</v>
      </c>
      <c r="J277" s="108" t="s">
        <v>843</v>
      </c>
      <c r="K277" s="108" t="s">
        <v>844</v>
      </c>
      <c r="L277" s="108" t="s">
        <v>49</v>
      </c>
      <c r="M277" s="108" t="s">
        <v>845</v>
      </c>
      <c r="N277" s="136" t="s">
        <v>6383</v>
      </c>
      <c r="O277" s="108">
        <v>0</v>
      </c>
      <c r="P277" s="108">
        <v>0</v>
      </c>
      <c r="Q277" s="108" t="s">
        <v>414</v>
      </c>
      <c r="R277" s="108" t="s">
        <v>7260</v>
      </c>
      <c r="S277" s="152">
        <v>37970</v>
      </c>
      <c r="T277" s="132">
        <v>6570</v>
      </c>
      <c r="U277" s="167">
        <v>47401452</v>
      </c>
      <c r="V277" s="167">
        <v>230232931</v>
      </c>
      <c r="W277" s="131">
        <v>44316</v>
      </c>
      <c r="X277" s="132" t="s">
        <v>7743</v>
      </c>
      <c r="Y277" s="132" t="s">
        <v>7744</v>
      </c>
      <c r="Z277" s="132" t="s">
        <v>7877</v>
      </c>
    </row>
    <row r="278" spans="1:26" s="8" customFormat="1" ht="18.75" customHeight="1" x14ac:dyDescent="0.2">
      <c r="A278" s="108" t="s">
        <v>6379</v>
      </c>
      <c r="B278" s="136">
        <v>717150007</v>
      </c>
      <c r="C278" s="108" t="s">
        <v>78</v>
      </c>
      <c r="D278" s="108" t="s">
        <v>840</v>
      </c>
      <c r="E278" s="108" t="s">
        <v>6380</v>
      </c>
      <c r="F278" s="108" t="s">
        <v>841</v>
      </c>
      <c r="G278" s="108" t="s">
        <v>6381</v>
      </c>
      <c r="H278" s="108" t="s">
        <v>842</v>
      </c>
      <c r="I278" s="129" t="s">
        <v>6382</v>
      </c>
      <c r="J278" s="108" t="s">
        <v>843</v>
      </c>
      <c r="K278" s="108" t="s">
        <v>844</v>
      </c>
      <c r="L278" s="108" t="s">
        <v>49</v>
      </c>
      <c r="M278" s="108" t="s">
        <v>845</v>
      </c>
      <c r="N278" s="136" t="s">
        <v>6383</v>
      </c>
      <c r="O278" s="108">
        <v>0</v>
      </c>
      <c r="P278" s="108">
        <v>0</v>
      </c>
      <c r="Q278" s="108" t="s">
        <v>414</v>
      </c>
      <c r="R278" s="108" t="s">
        <v>7260</v>
      </c>
      <c r="S278" s="152">
        <v>37970</v>
      </c>
      <c r="T278" s="132">
        <v>6570</v>
      </c>
      <c r="U278" s="167">
        <v>2259378</v>
      </c>
      <c r="V278" s="167">
        <v>11174063</v>
      </c>
      <c r="W278" s="131">
        <v>44316</v>
      </c>
      <c r="X278" s="132" t="s">
        <v>7743</v>
      </c>
      <c r="Y278" s="132" t="s">
        <v>7744</v>
      </c>
      <c r="Z278" s="132" t="s">
        <v>7773</v>
      </c>
    </row>
    <row r="279" spans="1:26" s="8" customFormat="1" ht="18.75" customHeight="1" x14ac:dyDescent="0.2">
      <c r="A279" s="108" t="s">
        <v>6379</v>
      </c>
      <c r="B279" s="136">
        <v>717150007</v>
      </c>
      <c r="C279" s="108" t="s">
        <v>78</v>
      </c>
      <c r="D279" s="108" t="s">
        <v>840</v>
      </c>
      <c r="E279" s="108" t="s">
        <v>6380</v>
      </c>
      <c r="F279" s="108" t="s">
        <v>841</v>
      </c>
      <c r="G279" s="108" t="s">
        <v>6381</v>
      </c>
      <c r="H279" s="108" t="s">
        <v>842</v>
      </c>
      <c r="I279" s="129" t="s">
        <v>6382</v>
      </c>
      <c r="J279" s="108" t="s">
        <v>843</v>
      </c>
      <c r="K279" s="108" t="s">
        <v>844</v>
      </c>
      <c r="L279" s="108" t="s">
        <v>49</v>
      </c>
      <c r="M279" s="108" t="s">
        <v>845</v>
      </c>
      <c r="N279" s="136" t="s">
        <v>6383</v>
      </c>
      <c r="O279" s="108">
        <v>0</v>
      </c>
      <c r="P279" s="108">
        <v>0</v>
      </c>
      <c r="Q279" s="108" t="s">
        <v>414</v>
      </c>
      <c r="R279" s="108" t="s">
        <v>7260</v>
      </c>
      <c r="S279" s="152">
        <v>37970</v>
      </c>
      <c r="T279" s="132">
        <v>6570</v>
      </c>
      <c r="U279" s="167">
        <v>13856133</v>
      </c>
      <c r="V279" s="167">
        <v>57376099</v>
      </c>
      <c r="W279" s="131">
        <v>44316</v>
      </c>
      <c r="X279" s="132" t="s">
        <v>7743</v>
      </c>
      <c r="Y279" s="132" t="s">
        <v>7744</v>
      </c>
      <c r="Z279" s="132" t="s">
        <v>7878</v>
      </c>
    </row>
    <row r="280" spans="1:26" s="8" customFormat="1" ht="18.75" customHeight="1" x14ac:dyDescent="0.2">
      <c r="A280" s="108" t="s">
        <v>6379</v>
      </c>
      <c r="B280" s="136">
        <v>717150007</v>
      </c>
      <c r="C280" s="108" t="s">
        <v>78</v>
      </c>
      <c r="D280" s="108" t="s">
        <v>840</v>
      </c>
      <c r="E280" s="108" t="s">
        <v>6380</v>
      </c>
      <c r="F280" s="108" t="s">
        <v>841</v>
      </c>
      <c r="G280" s="108" t="s">
        <v>6381</v>
      </c>
      <c r="H280" s="108" t="s">
        <v>842</v>
      </c>
      <c r="I280" s="129" t="s">
        <v>6382</v>
      </c>
      <c r="J280" s="108" t="s">
        <v>843</v>
      </c>
      <c r="K280" s="108" t="s">
        <v>844</v>
      </c>
      <c r="L280" s="108" t="s">
        <v>49</v>
      </c>
      <c r="M280" s="108" t="s">
        <v>845</v>
      </c>
      <c r="N280" s="136" t="s">
        <v>6383</v>
      </c>
      <c r="O280" s="108">
        <v>0</v>
      </c>
      <c r="P280" s="108">
        <v>0</v>
      </c>
      <c r="Q280" s="108" t="s">
        <v>414</v>
      </c>
      <c r="R280" s="108" t="s">
        <v>7260</v>
      </c>
      <c r="S280" s="152">
        <v>37970</v>
      </c>
      <c r="T280" s="132">
        <v>6570</v>
      </c>
      <c r="U280" s="167">
        <v>66065744</v>
      </c>
      <c r="V280" s="167">
        <v>258419883</v>
      </c>
      <c r="W280" s="131">
        <v>44316</v>
      </c>
      <c r="X280" s="132" t="s">
        <v>7743</v>
      </c>
      <c r="Y280" s="132" t="s">
        <v>7744</v>
      </c>
      <c r="Z280" s="132" t="s">
        <v>7766</v>
      </c>
    </row>
    <row r="281" spans="1:26" s="8" customFormat="1" ht="18.75" customHeight="1" x14ac:dyDescent="0.2">
      <c r="A281" s="108" t="s">
        <v>6379</v>
      </c>
      <c r="B281" s="136">
        <v>717150007</v>
      </c>
      <c r="C281" s="108" t="s">
        <v>78</v>
      </c>
      <c r="D281" s="108" t="s">
        <v>840</v>
      </c>
      <c r="E281" s="108" t="s">
        <v>6380</v>
      </c>
      <c r="F281" s="108" t="s">
        <v>841</v>
      </c>
      <c r="G281" s="108" t="s">
        <v>6381</v>
      </c>
      <c r="H281" s="108" t="s">
        <v>842</v>
      </c>
      <c r="I281" s="129" t="s">
        <v>6382</v>
      </c>
      <c r="J281" s="108" t="s">
        <v>843</v>
      </c>
      <c r="K281" s="108" t="s">
        <v>844</v>
      </c>
      <c r="L281" s="108" t="s">
        <v>49</v>
      </c>
      <c r="M281" s="108" t="s">
        <v>845</v>
      </c>
      <c r="N281" s="136" t="s">
        <v>6383</v>
      </c>
      <c r="O281" s="108">
        <v>0</v>
      </c>
      <c r="P281" s="108">
        <v>0</v>
      </c>
      <c r="Q281" s="108" t="s">
        <v>414</v>
      </c>
      <c r="R281" s="108" t="s">
        <v>7260</v>
      </c>
      <c r="S281" s="152">
        <v>37970</v>
      </c>
      <c r="T281" s="132">
        <v>6570</v>
      </c>
      <c r="U281" s="167">
        <v>38460129</v>
      </c>
      <c r="V281" s="167">
        <v>124377804</v>
      </c>
      <c r="W281" s="131">
        <v>44316</v>
      </c>
      <c r="X281" s="132" t="s">
        <v>7743</v>
      </c>
      <c r="Y281" s="132" t="s">
        <v>7744</v>
      </c>
      <c r="Z281" s="132" t="s">
        <v>159</v>
      </c>
    </row>
    <row r="282" spans="1:26" s="8" customFormat="1" ht="18.75" customHeight="1" x14ac:dyDescent="0.2">
      <c r="A282" s="108" t="s">
        <v>6379</v>
      </c>
      <c r="B282" s="136">
        <v>717150007</v>
      </c>
      <c r="C282" s="108" t="s">
        <v>78</v>
      </c>
      <c r="D282" s="108" t="s">
        <v>840</v>
      </c>
      <c r="E282" s="108" t="s">
        <v>6380</v>
      </c>
      <c r="F282" s="108" t="s">
        <v>841</v>
      </c>
      <c r="G282" s="108" t="s">
        <v>6381</v>
      </c>
      <c r="H282" s="108" t="s">
        <v>842</v>
      </c>
      <c r="I282" s="129" t="s">
        <v>6382</v>
      </c>
      <c r="J282" s="108" t="s">
        <v>843</v>
      </c>
      <c r="K282" s="108" t="s">
        <v>844</v>
      </c>
      <c r="L282" s="108" t="s">
        <v>49</v>
      </c>
      <c r="M282" s="108" t="s">
        <v>845</v>
      </c>
      <c r="N282" s="136" t="s">
        <v>6383</v>
      </c>
      <c r="O282" s="108">
        <v>0</v>
      </c>
      <c r="P282" s="108">
        <v>0</v>
      </c>
      <c r="Q282" s="108" t="s">
        <v>414</v>
      </c>
      <c r="R282" s="108" t="s">
        <v>7260</v>
      </c>
      <c r="S282" s="152">
        <v>37970</v>
      </c>
      <c r="T282" s="132">
        <v>6570</v>
      </c>
      <c r="U282" s="167">
        <v>0</v>
      </c>
      <c r="V282" s="167">
        <v>30144892</v>
      </c>
      <c r="W282" s="131">
        <v>44316</v>
      </c>
      <c r="X282" s="132" t="s">
        <v>7743</v>
      </c>
      <c r="Y282" s="132" t="s">
        <v>7744</v>
      </c>
      <c r="Z282" s="132" t="s">
        <v>7823</v>
      </c>
    </row>
    <row r="283" spans="1:26" s="8" customFormat="1" ht="18.75" customHeight="1" x14ac:dyDescent="0.2">
      <c r="A283" s="108" t="s">
        <v>6379</v>
      </c>
      <c r="B283" s="136">
        <v>717150007</v>
      </c>
      <c r="C283" s="108" t="s">
        <v>78</v>
      </c>
      <c r="D283" s="108" t="s">
        <v>840</v>
      </c>
      <c r="E283" s="108" t="s">
        <v>6380</v>
      </c>
      <c r="F283" s="108" t="s">
        <v>841</v>
      </c>
      <c r="G283" s="108" t="s">
        <v>6381</v>
      </c>
      <c r="H283" s="108" t="s">
        <v>842</v>
      </c>
      <c r="I283" s="129" t="s">
        <v>6382</v>
      </c>
      <c r="J283" s="108" t="s">
        <v>843</v>
      </c>
      <c r="K283" s="108" t="s">
        <v>844</v>
      </c>
      <c r="L283" s="108" t="s">
        <v>49</v>
      </c>
      <c r="M283" s="108" t="s">
        <v>845</v>
      </c>
      <c r="N283" s="136" t="s">
        <v>6383</v>
      </c>
      <c r="O283" s="108">
        <v>0</v>
      </c>
      <c r="P283" s="108">
        <v>0</v>
      </c>
      <c r="Q283" s="108" t="s">
        <v>414</v>
      </c>
      <c r="R283" s="108" t="s">
        <v>7260</v>
      </c>
      <c r="S283" s="152">
        <v>37970</v>
      </c>
      <c r="T283" s="132">
        <v>6570</v>
      </c>
      <c r="U283" s="167">
        <v>9940584</v>
      </c>
      <c r="V283" s="167">
        <v>41365656</v>
      </c>
      <c r="W283" s="131">
        <v>44316</v>
      </c>
      <c r="X283" s="132" t="s">
        <v>7743</v>
      </c>
      <c r="Y283" s="132" t="s">
        <v>7744</v>
      </c>
      <c r="Z283" s="132" t="s">
        <v>7755</v>
      </c>
    </row>
    <row r="284" spans="1:26" s="8" customFormat="1" ht="18.75" customHeight="1" x14ac:dyDescent="0.2">
      <c r="A284" s="108" t="s">
        <v>6379</v>
      </c>
      <c r="B284" s="136">
        <v>717150007</v>
      </c>
      <c r="C284" s="108" t="s">
        <v>78</v>
      </c>
      <c r="D284" s="108" t="s">
        <v>840</v>
      </c>
      <c r="E284" s="108" t="s">
        <v>6380</v>
      </c>
      <c r="F284" s="108" t="s">
        <v>841</v>
      </c>
      <c r="G284" s="108" t="s">
        <v>6381</v>
      </c>
      <c r="H284" s="108" t="s">
        <v>842</v>
      </c>
      <c r="I284" s="129" t="s">
        <v>6382</v>
      </c>
      <c r="J284" s="108" t="s">
        <v>843</v>
      </c>
      <c r="K284" s="108" t="s">
        <v>844</v>
      </c>
      <c r="L284" s="108" t="s">
        <v>49</v>
      </c>
      <c r="M284" s="108" t="s">
        <v>845</v>
      </c>
      <c r="N284" s="136" t="s">
        <v>6383</v>
      </c>
      <c r="O284" s="108">
        <v>0</v>
      </c>
      <c r="P284" s="108">
        <v>0</v>
      </c>
      <c r="Q284" s="108" t="s">
        <v>414</v>
      </c>
      <c r="R284" s="108" t="s">
        <v>7260</v>
      </c>
      <c r="S284" s="152">
        <v>37970</v>
      </c>
      <c r="T284" s="132">
        <v>6570</v>
      </c>
      <c r="U284" s="167">
        <v>37738843</v>
      </c>
      <c r="V284" s="167">
        <v>235953262</v>
      </c>
      <c r="W284" s="131">
        <v>44316</v>
      </c>
      <c r="X284" s="132" t="s">
        <v>7743</v>
      </c>
      <c r="Y284" s="132" t="s">
        <v>7744</v>
      </c>
      <c r="Z284" s="132" t="s">
        <v>7818</v>
      </c>
    </row>
    <row r="285" spans="1:26" s="8" customFormat="1" ht="18.75" customHeight="1" x14ac:dyDescent="0.2">
      <c r="A285" s="108" t="s">
        <v>6379</v>
      </c>
      <c r="B285" s="136">
        <v>717150007</v>
      </c>
      <c r="C285" s="108" t="s">
        <v>78</v>
      </c>
      <c r="D285" s="108" t="s">
        <v>840</v>
      </c>
      <c r="E285" s="108" t="s">
        <v>6380</v>
      </c>
      <c r="F285" s="108" t="s">
        <v>841</v>
      </c>
      <c r="G285" s="108" t="s">
        <v>6381</v>
      </c>
      <c r="H285" s="108" t="s">
        <v>842</v>
      </c>
      <c r="I285" s="129" t="s">
        <v>6382</v>
      </c>
      <c r="J285" s="108" t="s">
        <v>843</v>
      </c>
      <c r="K285" s="108" t="s">
        <v>844</v>
      </c>
      <c r="L285" s="108" t="s">
        <v>49</v>
      </c>
      <c r="M285" s="108" t="s">
        <v>845</v>
      </c>
      <c r="N285" s="136" t="s">
        <v>6383</v>
      </c>
      <c r="O285" s="108">
        <v>0</v>
      </c>
      <c r="P285" s="108">
        <v>0</v>
      </c>
      <c r="Q285" s="108" t="s">
        <v>414</v>
      </c>
      <c r="R285" s="108" t="s">
        <v>7260</v>
      </c>
      <c r="S285" s="152">
        <v>37970</v>
      </c>
      <c r="T285" s="132">
        <v>6570</v>
      </c>
      <c r="U285" s="167">
        <v>7795600</v>
      </c>
      <c r="V285" s="167">
        <v>62091435</v>
      </c>
      <c r="W285" s="131">
        <v>44316</v>
      </c>
      <c r="X285" s="132" t="s">
        <v>7743</v>
      </c>
      <c r="Y285" s="132" t="s">
        <v>7744</v>
      </c>
      <c r="Z285" s="132" t="s">
        <v>7756</v>
      </c>
    </row>
    <row r="286" spans="1:26" s="8" customFormat="1" ht="18.75" customHeight="1" x14ac:dyDescent="0.2">
      <c r="A286" s="108" t="s">
        <v>6379</v>
      </c>
      <c r="B286" s="136">
        <v>717150007</v>
      </c>
      <c r="C286" s="108" t="s">
        <v>78</v>
      </c>
      <c r="D286" s="108" t="s">
        <v>840</v>
      </c>
      <c r="E286" s="108" t="s">
        <v>6380</v>
      </c>
      <c r="F286" s="108" t="s">
        <v>841</v>
      </c>
      <c r="G286" s="108" t="s">
        <v>6381</v>
      </c>
      <c r="H286" s="108" t="s">
        <v>842</v>
      </c>
      <c r="I286" s="129" t="s">
        <v>6382</v>
      </c>
      <c r="J286" s="108" t="s">
        <v>843</v>
      </c>
      <c r="K286" s="108" t="s">
        <v>844</v>
      </c>
      <c r="L286" s="108" t="s">
        <v>49</v>
      </c>
      <c r="M286" s="108" t="s">
        <v>845</v>
      </c>
      <c r="N286" s="136" t="s">
        <v>6383</v>
      </c>
      <c r="O286" s="108">
        <v>0</v>
      </c>
      <c r="P286" s="108">
        <v>0</v>
      </c>
      <c r="Q286" s="108" t="s">
        <v>414</v>
      </c>
      <c r="R286" s="108" t="s">
        <v>7260</v>
      </c>
      <c r="S286" s="152">
        <v>37970</v>
      </c>
      <c r="T286" s="132">
        <v>6570</v>
      </c>
      <c r="U286" s="167">
        <v>29792892</v>
      </c>
      <c r="V286" s="167">
        <v>87733670</v>
      </c>
      <c r="W286" s="131">
        <v>44316</v>
      </c>
      <c r="X286" s="132" t="s">
        <v>7743</v>
      </c>
      <c r="Y286" s="132" t="s">
        <v>7744</v>
      </c>
      <c r="Z286" s="132" t="s">
        <v>7777</v>
      </c>
    </row>
    <row r="287" spans="1:26" s="8" customFormat="1" ht="18.75" customHeight="1" x14ac:dyDescent="0.2">
      <c r="A287" s="108" t="s">
        <v>6379</v>
      </c>
      <c r="B287" s="136">
        <v>717150007</v>
      </c>
      <c r="C287" s="108" t="s">
        <v>78</v>
      </c>
      <c r="D287" s="108" t="s">
        <v>840</v>
      </c>
      <c r="E287" s="108" t="s">
        <v>6380</v>
      </c>
      <c r="F287" s="108" t="s">
        <v>841</v>
      </c>
      <c r="G287" s="108" t="s">
        <v>6381</v>
      </c>
      <c r="H287" s="108" t="s">
        <v>842</v>
      </c>
      <c r="I287" s="129" t="s">
        <v>6382</v>
      </c>
      <c r="J287" s="108" t="s">
        <v>843</v>
      </c>
      <c r="K287" s="108" t="s">
        <v>844</v>
      </c>
      <c r="L287" s="108" t="s">
        <v>49</v>
      </c>
      <c r="M287" s="108" t="s">
        <v>845</v>
      </c>
      <c r="N287" s="136" t="s">
        <v>6383</v>
      </c>
      <c r="O287" s="108">
        <v>0</v>
      </c>
      <c r="P287" s="108">
        <v>0</v>
      </c>
      <c r="Q287" s="108" t="s">
        <v>414</v>
      </c>
      <c r="R287" s="108" t="s">
        <v>7260</v>
      </c>
      <c r="S287" s="152">
        <v>37970</v>
      </c>
      <c r="T287" s="132">
        <v>6570</v>
      </c>
      <c r="U287" s="167">
        <v>0</v>
      </c>
      <c r="V287" s="167">
        <v>14390208</v>
      </c>
      <c r="W287" s="131">
        <v>44316</v>
      </c>
      <c r="X287" s="132" t="s">
        <v>7743</v>
      </c>
      <c r="Y287" s="132" t="s">
        <v>7744</v>
      </c>
      <c r="Z287" s="132" t="s">
        <v>7813</v>
      </c>
    </row>
    <row r="288" spans="1:26" s="8" customFormat="1" ht="18.75" customHeight="1" x14ac:dyDescent="0.2">
      <c r="A288" s="108" t="s">
        <v>6379</v>
      </c>
      <c r="B288" s="136">
        <v>717150007</v>
      </c>
      <c r="C288" s="108" t="s">
        <v>78</v>
      </c>
      <c r="D288" s="108" t="s">
        <v>840</v>
      </c>
      <c r="E288" s="108" t="s">
        <v>6380</v>
      </c>
      <c r="F288" s="108" t="s">
        <v>841</v>
      </c>
      <c r="G288" s="108" t="s">
        <v>6381</v>
      </c>
      <c r="H288" s="108" t="s">
        <v>842</v>
      </c>
      <c r="I288" s="129" t="s">
        <v>6382</v>
      </c>
      <c r="J288" s="108" t="s">
        <v>843</v>
      </c>
      <c r="K288" s="108" t="s">
        <v>844</v>
      </c>
      <c r="L288" s="108" t="s">
        <v>49</v>
      </c>
      <c r="M288" s="108" t="s">
        <v>845</v>
      </c>
      <c r="N288" s="136" t="s">
        <v>6383</v>
      </c>
      <c r="O288" s="108">
        <v>0</v>
      </c>
      <c r="P288" s="108">
        <v>0</v>
      </c>
      <c r="Q288" s="108" t="s">
        <v>414</v>
      </c>
      <c r="R288" s="108" t="s">
        <v>7260</v>
      </c>
      <c r="S288" s="152">
        <v>37970</v>
      </c>
      <c r="T288" s="132">
        <v>6570</v>
      </c>
      <c r="U288" s="167">
        <v>0</v>
      </c>
      <c r="V288" s="167">
        <v>20312168</v>
      </c>
      <c r="W288" s="131">
        <v>44316</v>
      </c>
      <c r="X288" s="132" t="s">
        <v>7743</v>
      </c>
      <c r="Y288" s="132" t="s">
        <v>7744</v>
      </c>
      <c r="Z288" s="132" t="s">
        <v>247</v>
      </c>
    </row>
    <row r="289" spans="1:26" s="8" customFormat="1" ht="18.75" customHeight="1" x14ac:dyDescent="0.2">
      <c r="A289" s="108" t="s">
        <v>6379</v>
      </c>
      <c r="B289" s="136">
        <v>717150007</v>
      </c>
      <c r="C289" s="108" t="s">
        <v>78</v>
      </c>
      <c r="D289" s="108" t="s">
        <v>840</v>
      </c>
      <c r="E289" s="108" t="s">
        <v>6380</v>
      </c>
      <c r="F289" s="108" t="s">
        <v>841</v>
      </c>
      <c r="G289" s="108" t="s">
        <v>6381</v>
      </c>
      <c r="H289" s="108" t="s">
        <v>842</v>
      </c>
      <c r="I289" s="129" t="s">
        <v>6382</v>
      </c>
      <c r="J289" s="108" t="s">
        <v>843</v>
      </c>
      <c r="K289" s="108" t="s">
        <v>844</v>
      </c>
      <c r="L289" s="108" t="s">
        <v>49</v>
      </c>
      <c r="M289" s="108" t="s">
        <v>845</v>
      </c>
      <c r="N289" s="136" t="s">
        <v>6383</v>
      </c>
      <c r="O289" s="108">
        <v>0</v>
      </c>
      <c r="P289" s="108">
        <v>0</v>
      </c>
      <c r="Q289" s="108" t="s">
        <v>414</v>
      </c>
      <c r="R289" s="108" t="s">
        <v>7260</v>
      </c>
      <c r="S289" s="152">
        <v>37970</v>
      </c>
      <c r="T289" s="132">
        <v>6570</v>
      </c>
      <c r="U289" s="167">
        <v>97260743</v>
      </c>
      <c r="V289" s="167">
        <v>392524434</v>
      </c>
      <c r="W289" s="131">
        <v>44316</v>
      </c>
      <c r="X289" s="132" t="s">
        <v>7743</v>
      </c>
      <c r="Y289" s="132" t="s">
        <v>7744</v>
      </c>
      <c r="Z289" s="132" t="s">
        <v>184</v>
      </c>
    </row>
    <row r="290" spans="1:26" s="8" customFormat="1" ht="18.75" customHeight="1" x14ac:dyDescent="0.2">
      <c r="A290" s="108" t="s">
        <v>6379</v>
      </c>
      <c r="B290" s="136">
        <v>717150007</v>
      </c>
      <c r="C290" s="108" t="s">
        <v>78</v>
      </c>
      <c r="D290" s="108" t="s">
        <v>840</v>
      </c>
      <c r="E290" s="108" t="s">
        <v>6380</v>
      </c>
      <c r="F290" s="108" t="s">
        <v>841</v>
      </c>
      <c r="G290" s="108" t="s">
        <v>6381</v>
      </c>
      <c r="H290" s="108" t="s">
        <v>842</v>
      </c>
      <c r="I290" s="129" t="s">
        <v>6382</v>
      </c>
      <c r="J290" s="108" t="s">
        <v>843</v>
      </c>
      <c r="K290" s="108" t="s">
        <v>844</v>
      </c>
      <c r="L290" s="108" t="s">
        <v>49</v>
      </c>
      <c r="M290" s="108" t="s">
        <v>845</v>
      </c>
      <c r="N290" s="136" t="s">
        <v>6383</v>
      </c>
      <c r="O290" s="108">
        <v>0</v>
      </c>
      <c r="P290" s="108">
        <v>0</v>
      </c>
      <c r="Q290" s="108" t="s">
        <v>414</v>
      </c>
      <c r="R290" s="108" t="s">
        <v>7260</v>
      </c>
      <c r="S290" s="152">
        <v>37970</v>
      </c>
      <c r="T290" s="132">
        <v>6570</v>
      </c>
      <c r="U290" s="167">
        <v>31704705</v>
      </c>
      <c r="V290" s="167">
        <v>139806401</v>
      </c>
      <c r="W290" s="131">
        <v>44316</v>
      </c>
      <c r="X290" s="132" t="s">
        <v>7743</v>
      </c>
      <c r="Y290" s="132" t="s">
        <v>7744</v>
      </c>
      <c r="Z290" s="132" t="s">
        <v>7808</v>
      </c>
    </row>
    <row r="291" spans="1:26" s="8" customFormat="1" ht="18.75" customHeight="1" x14ac:dyDescent="0.2">
      <c r="A291" s="108" t="s">
        <v>6379</v>
      </c>
      <c r="B291" s="136">
        <v>717150007</v>
      </c>
      <c r="C291" s="108" t="s">
        <v>78</v>
      </c>
      <c r="D291" s="108" t="s">
        <v>840</v>
      </c>
      <c r="E291" s="108" t="s">
        <v>6380</v>
      </c>
      <c r="F291" s="108" t="s">
        <v>841</v>
      </c>
      <c r="G291" s="108" t="s">
        <v>6381</v>
      </c>
      <c r="H291" s="108" t="s">
        <v>842</v>
      </c>
      <c r="I291" s="129" t="s">
        <v>6382</v>
      </c>
      <c r="J291" s="108" t="s">
        <v>843</v>
      </c>
      <c r="K291" s="108" t="s">
        <v>844</v>
      </c>
      <c r="L291" s="108" t="s">
        <v>49</v>
      </c>
      <c r="M291" s="108" t="s">
        <v>845</v>
      </c>
      <c r="N291" s="136" t="s">
        <v>6383</v>
      </c>
      <c r="O291" s="108">
        <v>0</v>
      </c>
      <c r="P291" s="108">
        <v>0</v>
      </c>
      <c r="Q291" s="108" t="s">
        <v>414</v>
      </c>
      <c r="R291" s="108" t="s">
        <v>7260</v>
      </c>
      <c r="S291" s="152">
        <v>37970</v>
      </c>
      <c r="T291" s="132">
        <v>6570</v>
      </c>
      <c r="U291" s="167">
        <v>58229824</v>
      </c>
      <c r="V291" s="167">
        <v>197001748</v>
      </c>
      <c r="W291" s="131">
        <v>44316</v>
      </c>
      <c r="X291" s="132" t="s">
        <v>7743</v>
      </c>
      <c r="Y291" s="132" t="s">
        <v>7744</v>
      </c>
      <c r="Z291" s="132" t="s">
        <v>7824</v>
      </c>
    </row>
    <row r="292" spans="1:26" s="8" customFormat="1" ht="18.75" customHeight="1" x14ac:dyDescent="0.2">
      <c r="A292" s="108" t="s">
        <v>6379</v>
      </c>
      <c r="B292" s="136">
        <v>717150007</v>
      </c>
      <c r="C292" s="108" t="s">
        <v>78</v>
      </c>
      <c r="D292" s="108" t="s">
        <v>840</v>
      </c>
      <c r="E292" s="108" t="s">
        <v>6380</v>
      </c>
      <c r="F292" s="108" t="s">
        <v>841</v>
      </c>
      <c r="G292" s="108" t="s">
        <v>6381</v>
      </c>
      <c r="H292" s="108" t="s">
        <v>842</v>
      </c>
      <c r="I292" s="129" t="s">
        <v>6382</v>
      </c>
      <c r="J292" s="108" t="s">
        <v>843</v>
      </c>
      <c r="K292" s="108" t="s">
        <v>844</v>
      </c>
      <c r="L292" s="108" t="s">
        <v>49</v>
      </c>
      <c r="M292" s="108" t="s">
        <v>845</v>
      </c>
      <c r="N292" s="136" t="s">
        <v>6383</v>
      </c>
      <c r="O292" s="108">
        <v>0</v>
      </c>
      <c r="P292" s="108">
        <v>0</v>
      </c>
      <c r="Q292" s="108" t="s">
        <v>414</v>
      </c>
      <c r="R292" s="108" t="s">
        <v>7260</v>
      </c>
      <c r="S292" s="152">
        <v>37970</v>
      </c>
      <c r="T292" s="132">
        <v>6570</v>
      </c>
      <c r="U292" s="167">
        <v>28378764</v>
      </c>
      <c r="V292" s="167">
        <v>88503264</v>
      </c>
      <c r="W292" s="131">
        <v>44316</v>
      </c>
      <c r="X292" s="132" t="s">
        <v>7743</v>
      </c>
      <c r="Y292" s="132" t="s">
        <v>7744</v>
      </c>
      <c r="Z292" s="132" t="s">
        <v>7841</v>
      </c>
    </row>
    <row r="293" spans="1:26" s="8" customFormat="1" ht="18.75" customHeight="1" x14ac:dyDescent="0.2">
      <c r="A293" s="108" t="s">
        <v>6379</v>
      </c>
      <c r="B293" s="136">
        <v>717150007</v>
      </c>
      <c r="C293" s="108" t="s">
        <v>78</v>
      </c>
      <c r="D293" s="108" t="s">
        <v>840</v>
      </c>
      <c r="E293" s="108" t="s">
        <v>6380</v>
      </c>
      <c r="F293" s="108" t="s">
        <v>841</v>
      </c>
      <c r="G293" s="108" t="s">
        <v>6381</v>
      </c>
      <c r="H293" s="108" t="s">
        <v>842</v>
      </c>
      <c r="I293" s="129" t="s">
        <v>6382</v>
      </c>
      <c r="J293" s="108" t="s">
        <v>843</v>
      </c>
      <c r="K293" s="108" t="s">
        <v>844</v>
      </c>
      <c r="L293" s="108" t="s">
        <v>49</v>
      </c>
      <c r="M293" s="108" t="s">
        <v>845</v>
      </c>
      <c r="N293" s="136" t="s">
        <v>6383</v>
      </c>
      <c r="O293" s="108">
        <v>0</v>
      </c>
      <c r="P293" s="108">
        <v>0</v>
      </c>
      <c r="Q293" s="108" t="s">
        <v>414</v>
      </c>
      <c r="R293" s="108" t="s">
        <v>7260</v>
      </c>
      <c r="S293" s="152">
        <v>37970</v>
      </c>
      <c r="T293" s="132">
        <v>6570</v>
      </c>
      <c r="U293" s="167">
        <v>2252406</v>
      </c>
      <c r="V293" s="167">
        <v>36737060</v>
      </c>
      <c r="W293" s="131">
        <v>44316</v>
      </c>
      <c r="X293" s="132" t="s">
        <v>7743</v>
      </c>
      <c r="Y293" s="132" t="s">
        <v>7744</v>
      </c>
      <c r="Z293" s="132" t="s">
        <v>7805</v>
      </c>
    </row>
    <row r="294" spans="1:26" s="8" customFormat="1" ht="18.75" customHeight="1" x14ac:dyDescent="0.2">
      <c r="A294" s="108" t="s">
        <v>6379</v>
      </c>
      <c r="B294" s="136">
        <v>717150007</v>
      </c>
      <c r="C294" s="108" t="s">
        <v>78</v>
      </c>
      <c r="D294" s="108" t="s">
        <v>840</v>
      </c>
      <c r="E294" s="108" t="s">
        <v>6380</v>
      </c>
      <c r="F294" s="108" t="s">
        <v>841</v>
      </c>
      <c r="G294" s="108" t="s">
        <v>6381</v>
      </c>
      <c r="H294" s="108" t="s">
        <v>842</v>
      </c>
      <c r="I294" s="129" t="s">
        <v>6382</v>
      </c>
      <c r="J294" s="108" t="s">
        <v>843</v>
      </c>
      <c r="K294" s="108" t="s">
        <v>844</v>
      </c>
      <c r="L294" s="108" t="s">
        <v>49</v>
      </c>
      <c r="M294" s="108" t="s">
        <v>845</v>
      </c>
      <c r="N294" s="136" t="s">
        <v>6383</v>
      </c>
      <c r="O294" s="108">
        <v>0</v>
      </c>
      <c r="P294" s="108">
        <v>0</v>
      </c>
      <c r="Q294" s="108" t="s">
        <v>414</v>
      </c>
      <c r="R294" s="108" t="s">
        <v>7260</v>
      </c>
      <c r="S294" s="152">
        <v>37970</v>
      </c>
      <c r="T294" s="132">
        <v>6570</v>
      </c>
      <c r="U294" s="167">
        <v>14797954</v>
      </c>
      <c r="V294" s="167">
        <v>60010710</v>
      </c>
      <c r="W294" s="131">
        <v>44316</v>
      </c>
      <c r="X294" s="132" t="s">
        <v>7743</v>
      </c>
      <c r="Y294" s="132" t="s">
        <v>7744</v>
      </c>
      <c r="Z294" s="132" t="s">
        <v>7857</v>
      </c>
    </row>
    <row r="295" spans="1:26" s="8" customFormat="1" ht="18.75" customHeight="1" x14ac:dyDescent="0.2">
      <c r="A295" s="108" t="s">
        <v>6379</v>
      </c>
      <c r="B295" s="136">
        <v>717150007</v>
      </c>
      <c r="C295" s="108" t="s">
        <v>78</v>
      </c>
      <c r="D295" s="108" t="s">
        <v>840</v>
      </c>
      <c r="E295" s="108" t="s">
        <v>6380</v>
      </c>
      <c r="F295" s="108" t="s">
        <v>841</v>
      </c>
      <c r="G295" s="108" t="s">
        <v>6381</v>
      </c>
      <c r="H295" s="108" t="s">
        <v>842</v>
      </c>
      <c r="I295" s="129" t="s">
        <v>6382</v>
      </c>
      <c r="J295" s="108" t="s">
        <v>843</v>
      </c>
      <c r="K295" s="108" t="s">
        <v>844</v>
      </c>
      <c r="L295" s="108" t="s">
        <v>49</v>
      </c>
      <c r="M295" s="108" t="s">
        <v>845</v>
      </c>
      <c r="N295" s="136" t="s">
        <v>6383</v>
      </c>
      <c r="O295" s="108">
        <v>0</v>
      </c>
      <c r="P295" s="108">
        <v>0</v>
      </c>
      <c r="Q295" s="108" t="s">
        <v>414</v>
      </c>
      <c r="R295" s="108" t="s">
        <v>7260</v>
      </c>
      <c r="S295" s="152">
        <v>37970</v>
      </c>
      <c r="T295" s="132">
        <v>6570</v>
      </c>
      <c r="U295" s="167">
        <v>9459588</v>
      </c>
      <c r="V295" s="167">
        <v>35204778</v>
      </c>
      <c r="W295" s="131">
        <v>44316</v>
      </c>
      <c r="X295" s="132" t="s">
        <v>7743</v>
      </c>
      <c r="Y295" s="132" t="s">
        <v>7744</v>
      </c>
      <c r="Z295" s="132" t="s">
        <v>7858</v>
      </c>
    </row>
    <row r="296" spans="1:26" s="8" customFormat="1" ht="18.75" customHeight="1" x14ac:dyDescent="0.2">
      <c r="A296" s="108" t="s">
        <v>6379</v>
      </c>
      <c r="B296" s="136">
        <v>717150007</v>
      </c>
      <c r="C296" s="108" t="s">
        <v>78</v>
      </c>
      <c r="D296" s="108" t="s">
        <v>840</v>
      </c>
      <c r="E296" s="108" t="s">
        <v>6380</v>
      </c>
      <c r="F296" s="108" t="s">
        <v>841</v>
      </c>
      <c r="G296" s="108" t="s">
        <v>6381</v>
      </c>
      <c r="H296" s="108" t="s">
        <v>842</v>
      </c>
      <c r="I296" s="129" t="s">
        <v>6382</v>
      </c>
      <c r="J296" s="108" t="s">
        <v>843</v>
      </c>
      <c r="K296" s="108" t="s">
        <v>844</v>
      </c>
      <c r="L296" s="108" t="s">
        <v>49</v>
      </c>
      <c r="M296" s="108" t="s">
        <v>845</v>
      </c>
      <c r="N296" s="136" t="s">
        <v>6383</v>
      </c>
      <c r="O296" s="108">
        <v>0</v>
      </c>
      <c r="P296" s="108">
        <v>0</v>
      </c>
      <c r="Q296" s="108" t="s">
        <v>414</v>
      </c>
      <c r="R296" s="108" t="s">
        <v>7260</v>
      </c>
      <c r="S296" s="152">
        <v>37970</v>
      </c>
      <c r="T296" s="132">
        <v>6570</v>
      </c>
      <c r="U296" s="167">
        <v>27521419</v>
      </c>
      <c r="V296" s="167">
        <v>98521429</v>
      </c>
      <c r="W296" s="131">
        <v>44316</v>
      </c>
      <c r="X296" s="132" t="s">
        <v>7743</v>
      </c>
      <c r="Y296" s="132" t="s">
        <v>7744</v>
      </c>
      <c r="Z296" s="132" t="s">
        <v>7843</v>
      </c>
    </row>
    <row r="297" spans="1:26" s="8" customFormat="1" ht="18.75" customHeight="1" x14ac:dyDescent="0.2">
      <c r="A297" s="108" t="s">
        <v>6379</v>
      </c>
      <c r="B297" s="136">
        <v>717150007</v>
      </c>
      <c r="C297" s="108" t="s">
        <v>78</v>
      </c>
      <c r="D297" s="108" t="s">
        <v>840</v>
      </c>
      <c r="E297" s="108" t="s">
        <v>6380</v>
      </c>
      <c r="F297" s="108" t="s">
        <v>841</v>
      </c>
      <c r="G297" s="108" t="s">
        <v>6381</v>
      </c>
      <c r="H297" s="108" t="s">
        <v>842</v>
      </c>
      <c r="I297" s="129" t="s">
        <v>6382</v>
      </c>
      <c r="J297" s="108" t="s">
        <v>843</v>
      </c>
      <c r="K297" s="108" t="s">
        <v>844</v>
      </c>
      <c r="L297" s="108" t="s">
        <v>49</v>
      </c>
      <c r="M297" s="108" t="s">
        <v>845</v>
      </c>
      <c r="N297" s="136" t="s">
        <v>6383</v>
      </c>
      <c r="O297" s="108">
        <v>0</v>
      </c>
      <c r="P297" s="108">
        <v>0</v>
      </c>
      <c r="Q297" s="108" t="s">
        <v>414</v>
      </c>
      <c r="R297" s="108" t="s">
        <v>7260</v>
      </c>
      <c r="S297" s="152">
        <v>37970</v>
      </c>
      <c r="T297" s="132">
        <v>6570</v>
      </c>
      <c r="U297" s="167">
        <v>17686516</v>
      </c>
      <c r="V297" s="167">
        <v>71441870</v>
      </c>
      <c r="W297" s="131">
        <v>44316</v>
      </c>
      <c r="X297" s="132" t="s">
        <v>7743</v>
      </c>
      <c r="Y297" s="132" t="s">
        <v>7744</v>
      </c>
      <c r="Z297" s="132" t="s">
        <v>7785</v>
      </c>
    </row>
    <row r="298" spans="1:26" s="8" customFormat="1" ht="18.75" customHeight="1" x14ac:dyDescent="0.2">
      <c r="A298" s="108" t="s">
        <v>6379</v>
      </c>
      <c r="B298" s="136">
        <v>717150007</v>
      </c>
      <c r="C298" s="108" t="s">
        <v>78</v>
      </c>
      <c r="D298" s="108" t="s">
        <v>840</v>
      </c>
      <c r="E298" s="108" t="s">
        <v>6380</v>
      </c>
      <c r="F298" s="108" t="s">
        <v>841</v>
      </c>
      <c r="G298" s="108" t="s">
        <v>6381</v>
      </c>
      <c r="H298" s="108" t="s">
        <v>842</v>
      </c>
      <c r="I298" s="129" t="s">
        <v>6382</v>
      </c>
      <c r="J298" s="108" t="s">
        <v>843</v>
      </c>
      <c r="K298" s="108" t="s">
        <v>844</v>
      </c>
      <c r="L298" s="108" t="s">
        <v>49</v>
      </c>
      <c r="M298" s="108" t="s">
        <v>845</v>
      </c>
      <c r="N298" s="136" t="s">
        <v>6383</v>
      </c>
      <c r="O298" s="108">
        <v>0</v>
      </c>
      <c r="P298" s="108">
        <v>0</v>
      </c>
      <c r="Q298" s="108" t="s">
        <v>414</v>
      </c>
      <c r="R298" s="108" t="s">
        <v>7260</v>
      </c>
      <c r="S298" s="152">
        <v>37970</v>
      </c>
      <c r="T298" s="132">
        <v>6570</v>
      </c>
      <c r="U298" s="167">
        <v>0</v>
      </c>
      <c r="V298" s="167">
        <v>1779168</v>
      </c>
      <c r="W298" s="131">
        <v>44316</v>
      </c>
      <c r="X298" s="132" t="s">
        <v>7743</v>
      </c>
      <c r="Y298" s="132" t="s">
        <v>7744</v>
      </c>
      <c r="Z298" s="132" t="s">
        <v>7786</v>
      </c>
    </row>
    <row r="299" spans="1:26" s="8" customFormat="1" ht="18.75" customHeight="1" x14ac:dyDescent="0.2">
      <c r="A299" s="108" t="s">
        <v>6379</v>
      </c>
      <c r="B299" s="136">
        <v>717150007</v>
      </c>
      <c r="C299" s="108" t="s">
        <v>78</v>
      </c>
      <c r="D299" s="108" t="s">
        <v>840</v>
      </c>
      <c r="E299" s="108" t="s">
        <v>6380</v>
      </c>
      <c r="F299" s="108" t="s">
        <v>841</v>
      </c>
      <c r="G299" s="108" t="s">
        <v>6381</v>
      </c>
      <c r="H299" s="108" t="s">
        <v>842</v>
      </c>
      <c r="I299" s="129" t="s">
        <v>6382</v>
      </c>
      <c r="J299" s="108" t="s">
        <v>843</v>
      </c>
      <c r="K299" s="108" t="s">
        <v>844</v>
      </c>
      <c r="L299" s="108" t="s">
        <v>49</v>
      </c>
      <c r="M299" s="108" t="s">
        <v>845</v>
      </c>
      <c r="N299" s="136" t="s">
        <v>6383</v>
      </c>
      <c r="O299" s="108">
        <v>0</v>
      </c>
      <c r="P299" s="108">
        <v>0</v>
      </c>
      <c r="Q299" s="108" t="s">
        <v>414</v>
      </c>
      <c r="R299" s="108" t="s">
        <v>7260</v>
      </c>
      <c r="S299" s="152">
        <v>37970</v>
      </c>
      <c r="T299" s="132">
        <v>6570</v>
      </c>
      <c r="U299" s="167">
        <v>20650761</v>
      </c>
      <c r="V299" s="167">
        <v>86455295</v>
      </c>
      <c r="W299" s="131">
        <v>44316</v>
      </c>
      <c r="X299" s="132" t="s">
        <v>7743</v>
      </c>
      <c r="Y299" s="132" t="s">
        <v>7744</v>
      </c>
      <c r="Z299" s="132" t="s">
        <v>7860</v>
      </c>
    </row>
    <row r="300" spans="1:26" s="8" customFormat="1" ht="18.75" customHeight="1" x14ac:dyDescent="0.2">
      <c r="A300" s="108" t="s">
        <v>6379</v>
      </c>
      <c r="B300" s="136">
        <v>717150007</v>
      </c>
      <c r="C300" s="108" t="s">
        <v>78</v>
      </c>
      <c r="D300" s="108" t="s">
        <v>840</v>
      </c>
      <c r="E300" s="108" t="s">
        <v>6380</v>
      </c>
      <c r="F300" s="108" t="s">
        <v>841</v>
      </c>
      <c r="G300" s="108" t="s">
        <v>6381</v>
      </c>
      <c r="H300" s="108" t="s">
        <v>842</v>
      </c>
      <c r="I300" s="129" t="s">
        <v>6382</v>
      </c>
      <c r="J300" s="108" t="s">
        <v>843</v>
      </c>
      <c r="K300" s="108" t="s">
        <v>844</v>
      </c>
      <c r="L300" s="108" t="s">
        <v>49</v>
      </c>
      <c r="M300" s="108" t="s">
        <v>845</v>
      </c>
      <c r="N300" s="136" t="s">
        <v>6383</v>
      </c>
      <c r="O300" s="108">
        <v>0</v>
      </c>
      <c r="P300" s="108">
        <v>0</v>
      </c>
      <c r="Q300" s="108" t="s">
        <v>414</v>
      </c>
      <c r="R300" s="108" t="s">
        <v>7260</v>
      </c>
      <c r="S300" s="152">
        <v>37970</v>
      </c>
      <c r="T300" s="132">
        <v>6570</v>
      </c>
      <c r="U300" s="167">
        <v>48259932</v>
      </c>
      <c r="V300" s="167">
        <v>206338664</v>
      </c>
      <c r="W300" s="131">
        <v>44316</v>
      </c>
      <c r="X300" s="132" t="s">
        <v>7743</v>
      </c>
      <c r="Y300" s="132" t="s">
        <v>7744</v>
      </c>
      <c r="Z300" s="132" t="s">
        <v>7810</v>
      </c>
    </row>
    <row r="301" spans="1:26" s="8" customFormat="1" ht="18.75" customHeight="1" x14ac:dyDescent="0.2">
      <c r="A301" s="108" t="s">
        <v>6379</v>
      </c>
      <c r="B301" s="136">
        <v>717150007</v>
      </c>
      <c r="C301" s="108" t="s">
        <v>78</v>
      </c>
      <c r="D301" s="108" t="s">
        <v>840</v>
      </c>
      <c r="E301" s="108" t="s">
        <v>6380</v>
      </c>
      <c r="F301" s="108" t="s">
        <v>841</v>
      </c>
      <c r="G301" s="108" t="s">
        <v>6381</v>
      </c>
      <c r="H301" s="108" t="s">
        <v>842</v>
      </c>
      <c r="I301" s="129" t="s">
        <v>6382</v>
      </c>
      <c r="J301" s="108" t="s">
        <v>843</v>
      </c>
      <c r="K301" s="108" t="s">
        <v>844</v>
      </c>
      <c r="L301" s="108" t="s">
        <v>49</v>
      </c>
      <c r="M301" s="108" t="s">
        <v>845</v>
      </c>
      <c r="N301" s="136" t="s">
        <v>6383</v>
      </c>
      <c r="O301" s="108">
        <v>0</v>
      </c>
      <c r="P301" s="108">
        <v>0</v>
      </c>
      <c r="Q301" s="108" t="s">
        <v>414</v>
      </c>
      <c r="R301" s="108" t="s">
        <v>7260</v>
      </c>
      <c r="S301" s="152">
        <v>37970</v>
      </c>
      <c r="T301" s="132">
        <v>6570</v>
      </c>
      <c r="U301" s="167">
        <v>12823974</v>
      </c>
      <c r="V301" s="167">
        <v>43601511</v>
      </c>
      <c r="W301" s="131">
        <v>44316</v>
      </c>
      <c r="X301" s="132" t="s">
        <v>7743</v>
      </c>
      <c r="Y301" s="132" t="s">
        <v>7744</v>
      </c>
      <c r="Z301" s="132" t="s">
        <v>7820</v>
      </c>
    </row>
    <row r="302" spans="1:26" s="8" customFormat="1" ht="18.75" customHeight="1" x14ac:dyDescent="0.2">
      <c r="A302" s="108" t="s">
        <v>6379</v>
      </c>
      <c r="B302" s="136">
        <v>717150007</v>
      </c>
      <c r="C302" s="108" t="s">
        <v>78</v>
      </c>
      <c r="D302" s="108" t="s">
        <v>840</v>
      </c>
      <c r="E302" s="108" t="s">
        <v>6380</v>
      </c>
      <c r="F302" s="108" t="s">
        <v>841</v>
      </c>
      <c r="G302" s="108" t="s">
        <v>6381</v>
      </c>
      <c r="H302" s="108" t="s">
        <v>842</v>
      </c>
      <c r="I302" s="129" t="s">
        <v>6382</v>
      </c>
      <c r="J302" s="108" t="s">
        <v>843</v>
      </c>
      <c r="K302" s="108" t="s">
        <v>844</v>
      </c>
      <c r="L302" s="108" t="s">
        <v>49</v>
      </c>
      <c r="M302" s="108" t="s">
        <v>845</v>
      </c>
      <c r="N302" s="136" t="s">
        <v>6383</v>
      </c>
      <c r="O302" s="108">
        <v>0</v>
      </c>
      <c r="P302" s="108">
        <v>0</v>
      </c>
      <c r="Q302" s="108" t="s">
        <v>414</v>
      </c>
      <c r="R302" s="108" t="s">
        <v>7260</v>
      </c>
      <c r="S302" s="152">
        <v>37970</v>
      </c>
      <c r="T302" s="132">
        <v>6570</v>
      </c>
      <c r="U302" s="167">
        <v>23248140</v>
      </c>
      <c r="V302" s="167">
        <v>64856340</v>
      </c>
      <c r="W302" s="131">
        <v>44316</v>
      </c>
      <c r="X302" s="132" t="s">
        <v>7743</v>
      </c>
      <c r="Y302" s="132" t="s">
        <v>7744</v>
      </c>
      <c r="Z302" s="132" t="s">
        <v>7815</v>
      </c>
    </row>
    <row r="303" spans="1:26" s="8" customFormat="1" ht="18.75" customHeight="1" x14ac:dyDescent="0.2">
      <c r="A303" s="108" t="s">
        <v>6379</v>
      </c>
      <c r="B303" s="136">
        <v>717150007</v>
      </c>
      <c r="C303" s="108" t="s">
        <v>78</v>
      </c>
      <c r="D303" s="108" t="s">
        <v>840</v>
      </c>
      <c r="E303" s="108" t="s">
        <v>6380</v>
      </c>
      <c r="F303" s="108" t="s">
        <v>841</v>
      </c>
      <c r="G303" s="108" t="s">
        <v>6381</v>
      </c>
      <c r="H303" s="108" t="s">
        <v>842</v>
      </c>
      <c r="I303" s="129" t="s">
        <v>6382</v>
      </c>
      <c r="J303" s="108" t="s">
        <v>843</v>
      </c>
      <c r="K303" s="108" t="s">
        <v>844</v>
      </c>
      <c r="L303" s="108" t="s">
        <v>49</v>
      </c>
      <c r="M303" s="108" t="s">
        <v>845</v>
      </c>
      <c r="N303" s="136" t="s">
        <v>6383</v>
      </c>
      <c r="O303" s="108">
        <v>0</v>
      </c>
      <c r="P303" s="108">
        <v>0</v>
      </c>
      <c r="Q303" s="108" t="s">
        <v>414</v>
      </c>
      <c r="R303" s="108" t="s">
        <v>7260</v>
      </c>
      <c r="S303" s="152">
        <v>37970</v>
      </c>
      <c r="T303" s="132">
        <v>6570</v>
      </c>
      <c r="U303" s="167">
        <v>15872868</v>
      </c>
      <c r="V303" s="167">
        <v>63972468</v>
      </c>
      <c r="W303" s="131">
        <v>44316</v>
      </c>
      <c r="X303" s="132" t="s">
        <v>7743</v>
      </c>
      <c r="Y303" s="132" t="s">
        <v>7744</v>
      </c>
      <c r="Z303" s="132" t="s">
        <v>7825</v>
      </c>
    </row>
    <row r="304" spans="1:26" s="8" customFormat="1" ht="18.75" customHeight="1" x14ac:dyDescent="0.2">
      <c r="A304" s="108" t="s">
        <v>6379</v>
      </c>
      <c r="B304" s="136">
        <v>717150007</v>
      </c>
      <c r="C304" s="108" t="s">
        <v>78</v>
      </c>
      <c r="D304" s="108" t="s">
        <v>840</v>
      </c>
      <c r="E304" s="108" t="s">
        <v>6380</v>
      </c>
      <c r="F304" s="108" t="s">
        <v>841</v>
      </c>
      <c r="G304" s="108" t="s">
        <v>6381</v>
      </c>
      <c r="H304" s="108" t="s">
        <v>842</v>
      </c>
      <c r="I304" s="129" t="s">
        <v>6382</v>
      </c>
      <c r="J304" s="108" t="s">
        <v>843</v>
      </c>
      <c r="K304" s="108" t="s">
        <v>844</v>
      </c>
      <c r="L304" s="108" t="s">
        <v>49</v>
      </c>
      <c r="M304" s="108" t="s">
        <v>845</v>
      </c>
      <c r="N304" s="136" t="s">
        <v>6383</v>
      </c>
      <c r="O304" s="108">
        <v>0</v>
      </c>
      <c r="P304" s="108">
        <v>0</v>
      </c>
      <c r="Q304" s="108" t="s">
        <v>414</v>
      </c>
      <c r="R304" s="108" t="s">
        <v>7260</v>
      </c>
      <c r="S304" s="152">
        <v>37970</v>
      </c>
      <c r="T304" s="132">
        <v>6570</v>
      </c>
      <c r="U304" s="167">
        <v>9459588</v>
      </c>
      <c r="V304" s="167">
        <v>37838352</v>
      </c>
      <c r="W304" s="131">
        <v>44316</v>
      </c>
      <c r="X304" s="132" t="s">
        <v>7743</v>
      </c>
      <c r="Y304" s="132" t="s">
        <v>7744</v>
      </c>
      <c r="Z304" s="132" t="s">
        <v>75</v>
      </c>
    </row>
    <row r="305" spans="1:26" s="8" customFormat="1" ht="18.75" customHeight="1" x14ac:dyDescent="0.2">
      <c r="A305" s="108" t="s">
        <v>6379</v>
      </c>
      <c r="B305" s="136">
        <v>717150007</v>
      </c>
      <c r="C305" s="108" t="s">
        <v>78</v>
      </c>
      <c r="D305" s="108" t="s">
        <v>840</v>
      </c>
      <c r="E305" s="108" t="s">
        <v>6380</v>
      </c>
      <c r="F305" s="108" t="s">
        <v>841</v>
      </c>
      <c r="G305" s="108" t="s">
        <v>6381</v>
      </c>
      <c r="H305" s="108" t="s">
        <v>842</v>
      </c>
      <c r="I305" s="129" t="s">
        <v>6382</v>
      </c>
      <c r="J305" s="108" t="s">
        <v>843</v>
      </c>
      <c r="K305" s="108" t="s">
        <v>844</v>
      </c>
      <c r="L305" s="108" t="s">
        <v>49</v>
      </c>
      <c r="M305" s="108" t="s">
        <v>845</v>
      </c>
      <c r="N305" s="136" t="s">
        <v>6383</v>
      </c>
      <c r="O305" s="108">
        <v>0</v>
      </c>
      <c r="P305" s="108">
        <v>0</v>
      </c>
      <c r="Q305" s="108" t="s">
        <v>414</v>
      </c>
      <c r="R305" s="108" t="s">
        <v>7260</v>
      </c>
      <c r="S305" s="152">
        <v>37970</v>
      </c>
      <c r="T305" s="132">
        <v>6570</v>
      </c>
      <c r="U305" s="167">
        <v>12954136</v>
      </c>
      <c r="V305" s="167">
        <v>55149036</v>
      </c>
      <c r="W305" s="131">
        <v>44316</v>
      </c>
      <c r="X305" s="132" t="s">
        <v>7743</v>
      </c>
      <c r="Y305" s="132" t="s">
        <v>7744</v>
      </c>
      <c r="Z305" s="132" t="s">
        <v>7790</v>
      </c>
    </row>
    <row r="306" spans="1:26" s="8" customFormat="1" ht="18.75" customHeight="1" x14ac:dyDescent="0.2">
      <c r="A306" s="108" t="s">
        <v>6379</v>
      </c>
      <c r="B306" s="136">
        <v>717150007</v>
      </c>
      <c r="C306" s="108" t="s">
        <v>78</v>
      </c>
      <c r="D306" s="108" t="s">
        <v>840</v>
      </c>
      <c r="E306" s="108" t="s">
        <v>6380</v>
      </c>
      <c r="F306" s="108" t="s">
        <v>841</v>
      </c>
      <c r="G306" s="108" t="s">
        <v>6381</v>
      </c>
      <c r="H306" s="108" t="s">
        <v>842</v>
      </c>
      <c r="I306" s="129" t="s">
        <v>6382</v>
      </c>
      <c r="J306" s="108" t="s">
        <v>843</v>
      </c>
      <c r="K306" s="108" t="s">
        <v>844</v>
      </c>
      <c r="L306" s="108" t="s">
        <v>49</v>
      </c>
      <c r="M306" s="108" t="s">
        <v>845</v>
      </c>
      <c r="N306" s="136" t="s">
        <v>6383</v>
      </c>
      <c r="O306" s="108">
        <v>0</v>
      </c>
      <c r="P306" s="108">
        <v>0</v>
      </c>
      <c r="Q306" s="108" t="s">
        <v>414</v>
      </c>
      <c r="R306" s="108" t="s">
        <v>7260</v>
      </c>
      <c r="S306" s="152">
        <v>37970</v>
      </c>
      <c r="T306" s="132">
        <v>6570</v>
      </c>
      <c r="U306" s="167">
        <v>53778456</v>
      </c>
      <c r="V306" s="167">
        <v>104920916</v>
      </c>
      <c r="W306" s="131">
        <v>44316</v>
      </c>
      <c r="X306" s="132" t="s">
        <v>7743</v>
      </c>
      <c r="Y306" s="132" t="s">
        <v>7744</v>
      </c>
      <c r="Z306" s="132" t="s">
        <v>7791</v>
      </c>
    </row>
    <row r="307" spans="1:26" s="8" customFormat="1" ht="18.75" customHeight="1" x14ac:dyDescent="0.2">
      <c r="A307" s="108" t="s">
        <v>6379</v>
      </c>
      <c r="B307" s="136">
        <v>717150007</v>
      </c>
      <c r="C307" s="108" t="s">
        <v>78</v>
      </c>
      <c r="D307" s="108" t="s">
        <v>840</v>
      </c>
      <c r="E307" s="108" t="s">
        <v>6380</v>
      </c>
      <c r="F307" s="108" t="s">
        <v>841</v>
      </c>
      <c r="G307" s="108" t="s">
        <v>6381</v>
      </c>
      <c r="H307" s="108" t="s">
        <v>842</v>
      </c>
      <c r="I307" s="129" t="s">
        <v>6382</v>
      </c>
      <c r="J307" s="108" t="s">
        <v>843</v>
      </c>
      <c r="K307" s="108" t="s">
        <v>844</v>
      </c>
      <c r="L307" s="108" t="s">
        <v>49</v>
      </c>
      <c r="M307" s="108" t="s">
        <v>845</v>
      </c>
      <c r="N307" s="136" t="s">
        <v>6383</v>
      </c>
      <c r="O307" s="108">
        <v>0</v>
      </c>
      <c r="P307" s="108">
        <v>0</v>
      </c>
      <c r="Q307" s="108" t="s">
        <v>414</v>
      </c>
      <c r="R307" s="108" t="s">
        <v>7260</v>
      </c>
      <c r="S307" s="152">
        <v>37970</v>
      </c>
      <c r="T307" s="132">
        <v>6570</v>
      </c>
      <c r="U307" s="167">
        <v>21385082</v>
      </c>
      <c r="V307" s="167">
        <v>78046410</v>
      </c>
      <c r="W307" s="131">
        <v>44316</v>
      </c>
      <c r="X307" s="132" t="s">
        <v>7743</v>
      </c>
      <c r="Y307" s="132" t="s">
        <v>7744</v>
      </c>
      <c r="Z307" s="132" t="s">
        <v>7879</v>
      </c>
    </row>
    <row r="308" spans="1:26" s="8" customFormat="1" ht="18.75" customHeight="1" x14ac:dyDescent="0.2">
      <c r="A308" s="108" t="s">
        <v>6379</v>
      </c>
      <c r="B308" s="136">
        <v>717150007</v>
      </c>
      <c r="C308" s="108" t="s">
        <v>78</v>
      </c>
      <c r="D308" s="108" t="s">
        <v>840</v>
      </c>
      <c r="E308" s="108" t="s">
        <v>6380</v>
      </c>
      <c r="F308" s="108" t="s">
        <v>841</v>
      </c>
      <c r="G308" s="108" t="s">
        <v>6381</v>
      </c>
      <c r="H308" s="108" t="s">
        <v>842</v>
      </c>
      <c r="I308" s="129" t="s">
        <v>6382</v>
      </c>
      <c r="J308" s="108" t="s">
        <v>843</v>
      </c>
      <c r="K308" s="108" t="s">
        <v>844</v>
      </c>
      <c r="L308" s="108" t="s">
        <v>49</v>
      </c>
      <c r="M308" s="108" t="s">
        <v>845</v>
      </c>
      <c r="N308" s="136" t="s">
        <v>6383</v>
      </c>
      <c r="O308" s="108">
        <v>0</v>
      </c>
      <c r="P308" s="108">
        <v>0</v>
      </c>
      <c r="Q308" s="108" t="s">
        <v>414</v>
      </c>
      <c r="R308" s="108" t="s">
        <v>7260</v>
      </c>
      <c r="S308" s="152">
        <v>37970</v>
      </c>
      <c r="T308" s="132">
        <v>6570</v>
      </c>
      <c r="U308" s="167">
        <v>38499602</v>
      </c>
      <c r="V308" s="167">
        <v>157877654</v>
      </c>
      <c r="W308" s="131">
        <v>44316</v>
      </c>
      <c r="X308" s="132" t="s">
        <v>7743</v>
      </c>
      <c r="Y308" s="132" t="s">
        <v>7744</v>
      </c>
      <c r="Z308" s="132" t="s">
        <v>7822</v>
      </c>
    </row>
    <row r="309" spans="1:26" s="8" customFormat="1" ht="18.75" customHeight="1" x14ac:dyDescent="0.2">
      <c r="A309" s="108" t="s">
        <v>6379</v>
      </c>
      <c r="B309" s="136">
        <v>717150007</v>
      </c>
      <c r="C309" s="108" t="s">
        <v>78</v>
      </c>
      <c r="D309" s="108" t="s">
        <v>840</v>
      </c>
      <c r="E309" s="108" t="s">
        <v>6380</v>
      </c>
      <c r="F309" s="108" t="s">
        <v>841</v>
      </c>
      <c r="G309" s="108" t="s">
        <v>6381</v>
      </c>
      <c r="H309" s="108" t="s">
        <v>842</v>
      </c>
      <c r="I309" s="129" t="s">
        <v>6382</v>
      </c>
      <c r="J309" s="108" t="s">
        <v>843</v>
      </c>
      <c r="K309" s="108" t="s">
        <v>844</v>
      </c>
      <c r="L309" s="108" t="s">
        <v>49</v>
      </c>
      <c r="M309" s="108" t="s">
        <v>845</v>
      </c>
      <c r="N309" s="136" t="s">
        <v>6383</v>
      </c>
      <c r="O309" s="108">
        <v>0</v>
      </c>
      <c r="P309" s="108">
        <v>0</v>
      </c>
      <c r="Q309" s="108" t="s">
        <v>414</v>
      </c>
      <c r="R309" s="108" t="s">
        <v>7260</v>
      </c>
      <c r="S309" s="152">
        <v>37970</v>
      </c>
      <c r="T309" s="132">
        <v>6570</v>
      </c>
      <c r="U309" s="167">
        <v>13261008</v>
      </c>
      <c r="V309" s="167">
        <v>57316104</v>
      </c>
      <c r="W309" s="131">
        <v>44316</v>
      </c>
      <c r="X309" s="132" t="s">
        <v>7743</v>
      </c>
      <c r="Y309" s="132" t="s">
        <v>7744</v>
      </c>
      <c r="Z309" s="132" t="s">
        <v>7880</v>
      </c>
    </row>
    <row r="310" spans="1:26" s="8" customFormat="1" ht="18.75" customHeight="1" x14ac:dyDescent="0.2">
      <c r="A310" s="108" t="s">
        <v>6379</v>
      </c>
      <c r="B310" s="136">
        <v>717150007</v>
      </c>
      <c r="C310" s="108" t="s">
        <v>78</v>
      </c>
      <c r="D310" s="108" t="s">
        <v>840</v>
      </c>
      <c r="E310" s="108" t="s">
        <v>6380</v>
      </c>
      <c r="F310" s="108" t="s">
        <v>841</v>
      </c>
      <c r="G310" s="108" t="s">
        <v>6381</v>
      </c>
      <c r="H310" s="108" t="s">
        <v>842</v>
      </c>
      <c r="I310" s="129" t="s">
        <v>6382</v>
      </c>
      <c r="J310" s="108" t="s">
        <v>843</v>
      </c>
      <c r="K310" s="108" t="s">
        <v>844</v>
      </c>
      <c r="L310" s="108" t="s">
        <v>49</v>
      </c>
      <c r="M310" s="108" t="s">
        <v>845</v>
      </c>
      <c r="N310" s="136" t="s">
        <v>6383</v>
      </c>
      <c r="O310" s="108">
        <v>0</v>
      </c>
      <c r="P310" s="108">
        <v>0</v>
      </c>
      <c r="Q310" s="108" t="s">
        <v>414</v>
      </c>
      <c r="R310" s="108" t="s">
        <v>7260</v>
      </c>
      <c r="S310" s="152">
        <v>37970</v>
      </c>
      <c r="T310" s="132">
        <v>6570</v>
      </c>
      <c r="U310" s="167">
        <v>76326824</v>
      </c>
      <c r="V310" s="167">
        <v>215717913</v>
      </c>
      <c r="W310" s="131">
        <v>44316</v>
      </c>
      <c r="X310" s="132" t="s">
        <v>7743</v>
      </c>
      <c r="Y310" s="132" t="s">
        <v>7744</v>
      </c>
      <c r="Z310" s="132" t="s">
        <v>7762</v>
      </c>
    </row>
    <row r="311" spans="1:26" s="8" customFormat="1" ht="18.75" customHeight="1" x14ac:dyDescent="0.2">
      <c r="A311" s="108" t="s">
        <v>6379</v>
      </c>
      <c r="B311" s="136">
        <v>717150007</v>
      </c>
      <c r="C311" s="108" t="s">
        <v>78</v>
      </c>
      <c r="D311" s="108" t="s">
        <v>840</v>
      </c>
      <c r="E311" s="108" t="s">
        <v>6380</v>
      </c>
      <c r="F311" s="108" t="s">
        <v>841</v>
      </c>
      <c r="G311" s="108" t="s">
        <v>6381</v>
      </c>
      <c r="H311" s="108" t="s">
        <v>842</v>
      </c>
      <c r="I311" s="129" t="s">
        <v>6382</v>
      </c>
      <c r="J311" s="108" t="s">
        <v>843</v>
      </c>
      <c r="K311" s="108" t="s">
        <v>844</v>
      </c>
      <c r="L311" s="108" t="s">
        <v>49</v>
      </c>
      <c r="M311" s="108" t="s">
        <v>845</v>
      </c>
      <c r="N311" s="136" t="s">
        <v>6383</v>
      </c>
      <c r="O311" s="108">
        <v>0</v>
      </c>
      <c r="P311" s="108">
        <v>0</v>
      </c>
      <c r="Q311" s="108" t="s">
        <v>414</v>
      </c>
      <c r="R311" s="108" t="s">
        <v>7260</v>
      </c>
      <c r="S311" s="152">
        <v>37970</v>
      </c>
      <c r="T311" s="132">
        <v>6570</v>
      </c>
      <c r="U311" s="167">
        <v>53362769</v>
      </c>
      <c r="V311" s="167">
        <v>186908735</v>
      </c>
      <c r="W311" s="131">
        <v>44316</v>
      </c>
      <c r="X311" s="132" t="s">
        <v>7743</v>
      </c>
      <c r="Y311" s="132" t="s">
        <v>7744</v>
      </c>
      <c r="Z311" s="132" t="s">
        <v>7831</v>
      </c>
    </row>
    <row r="312" spans="1:26" s="8" customFormat="1" ht="18.75" customHeight="1" x14ac:dyDescent="0.2">
      <c r="A312" s="108" t="s">
        <v>6379</v>
      </c>
      <c r="B312" s="136">
        <v>717150007</v>
      </c>
      <c r="C312" s="108" t="s">
        <v>78</v>
      </c>
      <c r="D312" s="108" t="s">
        <v>840</v>
      </c>
      <c r="E312" s="108" t="s">
        <v>6380</v>
      </c>
      <c r="F312" s="108" t="s">
        <v>841</v>
      </c>
      <c r="G312" s="108" t="s">
        <v>6381</v>
      </c>
      <c r="H312" s="108" t="s">
        <v>842</v>
      </c>
      <c r="I312" s="129" t="s">
        <v>6382</v>
      </c>
      <c r="J312" s="108" t="s">
        <v>843</v>
      </c>
      <c r="K312" s="108" t="s">
        <v>844</v>
      </c>
      <c r="L312" s="108" t="s">
        <v>49</v>
      </c>
      <c r="M312" s="108" t="s">
        <v>845</v>
      </c>
      <c r="N312" s="136" t="s">
        <v>6383</v>
      </c>
      <c r="O312" s="108">
        <v>0</v>
      </c>
      <c r="P312" s="108">
        <v>0</v>
      </c>
      <c r="Q312" s="108" t="s">
        <v>414</v>
      </c>
      <c r="R312" s="108" t="s">
        <v>7260</v>
      </c>
      <c r="S312" s="152">
        <v>37970</v>
      </c>
      <c r="T312" s="132">
        <v>6570</v>
      </c>
      <c r="U312" s="167">
        <v>17515840</v>
      </c>
      <c r="V312" s="167">
        <v>102621100</v>
      </c>
      <c r="W312" s="131">
        <v>44316</v>
      </c>
      <c r="X312" s="132" t="s">
        <v>7743</v>
      </c>
      <c r="Y312" s="132" t="s">
        <v>7744</v>
      </c>
      <c r="Z312" s="132" t="s">
        <v>7832</v>
      </c>
    </row>
    <row r="313" spans="1:26" s="8" customFormat="1" ht="18.75" customHeight="1" x14ac:dyDescent="0.2">
      <c r="A313" s="108" t="s">
        <v>6379</v>
      </c>
      <c r="B313" s="136">
        <v>717150007</v>
      </c>
      <c r="C313" s="108" t="s">
        <v>78</v>
      </c>
      <c r="D313" s="108" t="s">
        <v>840</v>
      </c>
      <c r="E313" s="108" t="s">
        <v>6380</v>
      </c>
      <c r="F313" s="108" t="s">
        <v>841</v>
      </c>
      <c r="G313" s="108" t="s">
        <v>6381</v>
      </c>
      <c r="H313" s="108" t="s">
        <v>842</v>
      </c>
      <c r="I313" s="129" t="s">
        <v>6382</v>
      </c>
      <c r="J313" s="108" t="s">
        <v>843</v>
      </c>
      <c r="K313" s="108" t="s">
        <v>844</v>
      </c>
      <c r="L313" s="108" t="s">
        <v>49</v>
      </c>
      <c r="M313" s="108" t="s">
        <v>845</v>
      </c>
      <c r="N313" s="136" t="s">
        <v>6383</v>
      </c>
      <c r="O313" s="108">
        <v>0</v>
      </c>
      <c r="P313" s="108">
        <v>0</v>
      </c>
      <c r="Q313" s="108" t="s">
        <v>414</v>
      </c>
      <c r="R313" s="108" t="s">
        <v>7260</v>
      </c>
      <c r="S313" s="152">
        <v>37970</v>
      </c>
      <c r="T313" s="132">
        <v>6570</v>
      </c>
      <c r="U313" s="167">
        <v>0</v>
      </c>
      <c r="V313" s="167">
        <v>12750704</v>
      </c>
      <c r="W313" s="131">
        <v>44316</v>
      </c>
      <c r="X313" s="132" t="s">
        <v>7743</v>
      </c>
      <c r="Y313" s="132" t="s">
        <v>7744</v>
      </c>
      <c r="Z313" s="132" t="s">
        <v>7833</v>
      </c>
    </row>
    <row r="314" spans="1:26" s="8" customFormat="1" ht="18.75" customHeight="1" x14ac:dyDescent="0.2">
      <c r="A314" s="108" t="s">
        <v>6379</v>
      </c>
      <c r="B314" s="136">
        <v>717150007</v>
      </c>
      <c r="C314" s="108" t="s">
        <v>78</v>
      </c>
      <c r="D314" s="108" t="s">
        <v>840</v>
      </c>
      <c r="E314" s="108" t="s">
        <v>6380</v>
      </c>
      <c r="F314" s="108" t="s">
        <v>841</v>
      </c>
      <c r="G314" s="108" t="s">
        <v>6381</v>
      </c>
      <c r="H314" s="108" t="s">
        <v>842</v>
      </c>
      <c r="I314" s="129" t="s">
        <v>6382</v>
      </c>
      <c r="J314" s="108" t="s">
        <v>843</v>
      </c>
      <c r="K314" s="108" t="s">
        <v>844</v>
      </c>
      <c r="L314" s="108" t="s">
        <v>49</v>
      </c>
      <c r="M314" s="108" t="s">
        <v>845</v>
      </c>
      <c r="N314" s="136" t="s">
        <v>6383</v>
      </c>
      <c r="O314" s="108">
        <v>0</v>
      </c>
      <c r="P314" s="108">
        <v>0</v>
      </c>
      <c r="Q314" s="108" t="s">
        <v>414</v>
      </c>
      <c r="R314" s="108" t="s">
        <v>7260</v>
      </c>
      <c r="S314" s="152">
        <v>37970</v>
      </c>
      <c r="T314" s="132">
        <v>6570</v>
      </c>
      <c r="U314" s="167">
        <v>7311139</v>
      </c>
      <c r="V314" s="167">
        <v>36007359</v>
      </c>
      <c r="W314" s="131">
        <v>44316</v>
      </c>
      <c r="X314" s="132" t="s">
        <v>7743</v>
      </c>
      <c r="Y314" s="132" t="s">
        <v>7744</v>
      </c>
      <c r="Z314" s="132" t="s">
        <v>7845</v>
      </c>
    </row>
    <row r="315" spans="1:26" s="8" customFormat="1" ht="18.75" customHeight="1" x14ac:dyDescent="0.2">
      <c r="A315" s="108" t="s">
        <v>6379</v>
      </c>
      <c r="B315" s="136">
        <v>717150007</v>
      </c>
      <c r="C315" s="108" t="s">
        <v>78</v>
      </c>
      <c r="D315" s="108" t="s">
        <v>840</v>
      </c>
      <c r="E315" s="108" t="s">
        <v>6380</v>
      </c>
      <c r="F315" s="108" t="s">
        <v>841</v>
      </c>
      <c r="G315" s="108" t="s">
        <v>6381</v>
      </c>
      <c r="H315" s="108" t="s">
        <v>842</v>
      </c>
      <c r="I315" s="129" t="s">
        <v>6382</v>
      </c>
      <c r="J315" s="108" t="s">
        <v>843</v>
      </c>
      <c r="K315" s="108" t="s">
        <v>844</v>
      </c>
      <c r="L315" s="108" t="s">
        <v>49</v>
      </c>
      <c r="M315" s="108" t="s">
        <v>845</v>
      </c>
      <c r="N315" s="136" t="s">
        <v>6383</v>
      </c>
      <c r="O315" s="108">
        <v>0</v>
      </c>
      <c r="P315" s="108">
        <v>0</v>
      </c>
      <c r="Q315" s="108" t="s">
        <v>414</v>
      </c>
      <c r="R315" s="108" t="s">
        <v>7260</v>
      </c>
      <c r="S315" s="152">
        <v>37970</v>
      </c>
      <c r="T315" s="132">
        <v>6570</v>
      </c>
      <c r="U315" s="167">
        <v>35631632</v>
      </c>
      <c r="V315" s="167">
        <v>194481854</v>
      </c>
      <c r="W315" s="131">
        <v>44316</v>
      </c>
      <c r="X315" s="132" t="s">
        <v>7743</v>
      </c>
      <c r="Y315" s="132" t="s">
        <v>7744</v>
      </c>
      <c r="Z315" s="132" t="s">
        <v>7798</v>
      </c>
    </row>
    <row r="316" spans="1:26" s="8" customFormat="1" ht="18.75" customHeight="1" x14ac:dyDescent="0.2">
      <c r="A316" s="108" t="s">
        <v>6379</v>
      </c>
      <c r="B316" s="136">
        <v>717150007</v>
      </c>
      <c r="C316" s="108" t="s">
        <v>78</v>
      </c>
      <c r="D316" s="108" t="s">
        <v>840</v>
      </c>
      <c r="E316" s="108" t="s">
        <v>6380</v>
      </c>
      <c r="F316" s="108" t="s">
        <v>841</v>
      </c>
      <c r="G316" s="108" t="s">
        <v>6381</v>
      </c>
      <c r="H316" s="108" t="s">
        <v>842</v>
      </c>
      <c r="I316" s="129" t="s">
        <v>6382</v>
      </c>
      <c r="J316" s="108" t="s">
        <v>843</v>
      </c>
      <c r="K316" s="108" t="s">
        <v>844</v>
      </c>
      <c r="L316" s="108" t="s">
        <v>49</v>
      </c>
      <c r="M316" s="108" t="s">
        <v>845</v>
      </c>
      <c r="N316" s="136" t="s">
        <v>6383</v>
      </c>
      <c r="O316" s="108">
        <v>0</v>
      </c>
      <c r="P316" s="108">
        <v>0</v>
      </c>
      <c r="Q316" s="108" t="s">
        <v>414</v>
      </c>
      <c r="R316" s="108" t="s">
        <v>7260</v>
      </c>
      <c r="S316" s="152">
        <v>37970</v>
      </c>
      <c r="T316" s="132">
        <v>6570</v>
      </c>
      <c r="U316" s="167">
        <v>52839393</v>
      </c>
      <c r="V316" s="167">
        <v>195814136</v>
      </c>
      <c r="W316" s="131">
        <v>44316</v>
      </c>
      <c r="X316" s="132" t="s">
        <v>7743</v>
      </c>
      <c r="Y316" s="132" t="s">
        <v>7744</v>
      </c>
      <c r="Z316" s="132" t="s">
        <v>7864</v>
      </c>
    </row>
    <row r="317" spans="1:26" s="8" customFormat="1" ht="18.75" customHeight="1" x14ac:dyDescent="0.2">
      <c r="A317" s="108" t="s">
        <v>6379</v>
      </c>
      <c r="B317" s="136">
        <v>717150007</v>
      </c>
      <c r="C317" s="108" t="s">
        <v>78</v>
      </c>
      <c r="D317" s="108" t="s">
        <v>840</v>
      </c>
      <c r="E317" s="108" t="s">
        <v>6380</v>
      </c>
      <c r="F317" s="108" t="s">
        <v>841</v>
      </c>
      <c r="G317" s="108" t="s">
        <v>6381</v>
      </c>
      <c r="H317" s="108" t="s">
        <v>842</v>
      </c>
      <c r="I317" s="129" t="s">
        <v>6382</v>
      </c>
      <c r="J317" s="108" t="s">
        <v>843</v>
      </c>
      <c r="K317" s="108" t="s">
        <v>844</v>
      </c>
      <c r="L317" s="108" t="s">
        <v>49</v>
      </c>
      <c r="M317" s="108" t="s">
        <v>845</v>
      </c>
      <c r="N317" s="136" t="s">
        <v>6383</v>
      </c>
      <c r="O317" s="108">
        <v>0</v>
      </c>
      <c r="P317" s="108">
        <v>0</v>
      </c>
      <c r="Q317" s="108" t="s">
        <v>414</v>
      </c>
      <c r="R317" s="108" t="s">
        <v>7260</v>
      </c>
      <c r="S317" s="152">
        <v>37970</v>
      </c>
      <c r="T317" s="132">
        <v>6570</v>
      </c>
      <c r="U317" s="167">
        <v>7758000</v>
      </c>
      <c r="V317" s="167">
        <v>63417340</v>
      </c>
      <c r="W317" s="131">
        <v>44316</v>
      </c>
      <c r="X317" s="132" t="s">
        <v>7743</v>
      </c>
      <c r="Y317" s="132" t="s">
        <v>7744</v>
      </c>
      <c r="Z317" s="132" t="s">
        <v>7800</v>
      </c>
    </row>
    <row r="318" spans="1:26" s="8" customFormat="1" ht="18.75" customHeight="1" x14ac:dyDescent="0.2">
      <c r="A318" s="108" t="s">
        <v>6379</v>
      </c>
      <c r="B318" s="136">
        <v>717150007</v>
      </c>
      <c r="C318" s="108" t="s">
        <v>78</v>
      </c>
      <c r="D318" s="108" t="s">
        <v>840</v>
      </c>
      <c r="E318" s="108" t="s">
        <v>6380</v>
      </c>
      <c r="F318" s="108" t="s">
        <v>841</v>
      </c>
      <c r="G318" s="108" t="s">
        <v>6381</v>
      </c>
      <c r="H318" s="108" t="s">
        <v>842</v>
      </c>
      <c r="I318" s="129" t="s">
        <v>6382</v>
      </c>
      <c r="J318" s="108" t="s">
        <v>843</v>
      </c>
      <c r="K318" s="108" t="s">
        <v>844</v>
      </c>
      <c r="L318" s="108" t="s">
        <v>49</v>
      </c>
      <c r="M318" s="108" t="s">
        <v>845</v>
      </c>
      <c r="N318" s="136" t="s">
        <v>6383</v>
      </c>
      <c r="O318" s="108">
        <v>0</v>
      </c>
      <c r="P318" s="108">
        <v>0</v>
      </c>
      <c r="Q318" s="108" t="s">
        <v>414</v>
      </c>
      <c r="R318" s="108" t="s">
        <v>7260</v>
      </c>
      <c r="S318" s="152">
        <v>37970</v>
      </c>
      <c r="T318" s="132">
        <v>6570</v>
      </c>
      <c r="U318" s="167">
        <v>81738116</v>
      </c>
      <c r="V318" s="167">
        <v>269380560</v>
      </c>
      <c r="W318" s="131">
        <v>44316</v>
      </c>
      <c r="X318" s="132" t="s">
        <v>7743</v>
      </c>
      <c r="Y318" s="132" t="s">
        <v>7744</v>
      </c>
      <c r="Z318" s="132" t="s">
        <v>6421</v>
      </c>
    </row>
    <row r="319" spans="1:26" s="8" customFormat="1" ht="18.75" customHeight="1" x14ac:dyDescent="0.2">
      <c r="A319" s="108" t="s">
        <v>6379</v>
      </c>
      <c r="B319" s="136">
        <v>717150007</v>
      </c>
      <c r="C319" s="108" t="s">
        <v>78</v>
      </c>
      <c r="D319" s="108" t="s">
        <v>840</v>
      </c>
      <c r="E319" s="108" t="s">
        <v>6380</v>
      </c>
      <c r="F319" s="108" t="s">
        <v>841</v>
      </c>
      <c r="G319" s="108" t="s">
        <v>6381</v>
      </c>
      <c r="H319" s="108" t="s">
        <v>842</v>
      </c>
      <c r="I319" s="129" t="s">
        <v>6382</v>
      </c>
      <c r="J319" s="108" t="s">
        <v>843</v>
      </c>
      <c r="K319" s="108" t="s">
        <v>844</v>
      </c>
      <c r="L319" s="108" t="s">
        <v>49</v>
      </c>
      <c r="M319" s="108" t="s">
        <v>845</v>
      </c>
      <c r="N319" s="136" t="s">
        <v>6383</v>
      </c>
      <c r="O319" s="108">
        <v>0</v>
      </c>
      <c r="P319" s="108">
        <v>0</v>
      </c>
      <c r="Q319" s="108" t="s">
        <v>414</v>
      </c>
      <c r="R319" s="108" t="s">
        <v>7260</v>
      </c>
      <c r="S319" s="152">
        <v>37970</v>
      </c>
      <c r="T319" s="132">
        <v>6570</v>
      </c>
      <c r="U319" s="167">
        <v>34311048</v>
      </c>
      <c r="V319" s="167">
        <v>101971152</v>
      </c>
      <c r="W319" s="131">
        <v>44316</v>
      </c>
      <c r="X319" s="132" t="s">
        <v>7743</v>
      </c>
      <c r="Y319" s="132" t="s">
        <v>7744</v>
      </c>
      <c r="Z319" s="132" t="s">
        <v>7763</v>
      </c>
    </row>
    <row r="320" spans="1:26" s="8" customFormat="1" ht="18.75" customHeight="1" x14ac:dyDescent="0.2">
      <c r="A320" s="108" t="s">
        <v>1006</v>
      </c>
      <c r="B320" s="136">
        <v>714523007</v>
      </c>
      <c r="C320" s="108" t="s">
        <v>78</v>
      </c>
      <c r="D320" s="108" t="s">
        <v>1007</v>
      </c>
      <c r="E320" s="108" t="s">
        <v>7579</v>
      </c>
      <c r="F320" s="108" t="s">
        <v>1008</v>
      </c>
      <c r="G320" s="108" t="s">
        <v>1009</v>
      </c>
      <c r="H320" s="108" t="s">
        <v>1010</v>
      </c>
      <c r="I320" s="129" t="s">
        <v>6368</v>
      </c>
      <c r="J320" s="108" t="s">
        <v>1011</v>
      </c>
      <c r="K320" s="108" t="s">
        <v>1012</v>
      </c>
      <c r="L320" s="108" t="s">
        <v>49</v>
      </c>
      <c r="M320" s="108" t="s">
        <v>1013</v>
      </c>
      <c r="N320" s="136" t="s">
        <v>6369</v>
      </c>
      <c r="O320" s="108" t="s">
        <v>6370</v>
      </c>
      <c r="P320" s="108">
        <v>0</v>
      </c>
      <c r="Q320" s="108">
        <v>93401</v>
      </c>
      <c r="R320" s="108" t="s">
        <v>7580</v>
      </c>
      <c r="S320" s="152">
        <v>37970</v>
      </c>
      <c r="T320" s="132">
        <v>6580</v>
      </c>
      <c r="U320" s="167">
        <v>30850146</v>
      </c>
      <c r="V320" s="167">
        <v>144307635</v>
      </c>
      <c r="W320" s="131">
        <v>44316</v>
      </c>
      <c r="X320" s="132" t="s">
        <v>7743</v>
      </c>
      <c r="Y320" s="132" t="s">
        <v>7744</v>
      </c>
      <c r="Z320" s="132" t="s">
        <v>7805</v>
      </c>
    </row>
    <row r="321" spans="1:26" s="8" customFormat="1" ht="18.75" customHeight="1" x14ac:dyDescent="0.2">
      <c r="A321" s="108" t="s">
        <v>5839</v>
      </c>
      <c r="B321" s="136" t="s">
        <v>7735</v>
      </c>
      <c r="C321" s="108" t="s">
        <v>149</v>
      </c>
      <c r="D321" s="108" t="s">
        <v>5840</v>
      </c>
      <c r="E321" s="108" t="s">
        <v>27</v>
      </c>
      <c r="F321" s="108" t="s">
        <v>5771</v>
      </c>
      <c r="G321" s="108" t="s">
        <v>29</v>
      </c>
      <c r="H321" s="108">
        <v>0</v>
      </c>
      <c r="I321" s="129">
        <v>0</v>
      </c>
      <c r="J321" s="108" t="s">
        <v>6883</v>
      </c>
      <c r="K321" s="108" t="s">
        <v>5841</v>
      </c>
      <c r="L321" s="108" t="s">
        <v>339</v>
      </c>
      <c r="M321" s="108" t="s">
        <v>5842</v>
      </c>
      <c r="N321" s="136" t="s">
        <v>6601</v>
      </c>
      <c r="O321" s="108" t="s">
        <v>6602</v>
      </c>
      <c r="P321" s="108">
        <v>0</v>
      </c>
      <c r="Q321" s="108" t="s">
        <v>277</v>
      </c>
      <c r="R321" s="108" t="s">
        <v>7190</v>
      </c>
      <c r="S321" s="152">
        <v>37970</v>
      </c>
      <c r="T321" s="132">
        <v>6650</v>
      </c>
      <c r="U321" s="167">
        <v>7605943</v>
      </c>
      <c r="V321" s="167">
        <v>29274037</v>
      </c>
      <c r="W321" s="131">
        <v>44316</v>
      </c>
      <c r="X321" s="132" t="s">
        <v>7743</v>
      </c>
      <c r="Y321" s="132" t="s">
        <v>7744</v>
      </c>
      <c r="Z321" s="132" t="s">
        <v>7881</v>
      </c>
    </row>
    <row r="322" spans="1:26" s="8" customFormat="1" ht="18.75" customHeight="1" x14ac:dyDescent="0.2">
      <c r="A322" s="107" t="s">
        <v>5727</v>
      </c>
      <c r="B322" s="136">
        <v>703553001</v>
      </c>
      <c r="C322" s="108" t="s">
        <v>136</v>
      </c>
      <c r="D322" s="108" t="s">
        <v>8747</v>
      </c>
      <c r="E322" s="108" t="s">
        <v>7333</v>
      </c>
      <c r="F322" s="108" t="s">
        <v>5728</v>
      </c>
      <c r="G322" s="108" t="s">
        <v>29</v>
      </c>
      <c r="H322" s="108" t="s">
        <v>7068</v>
      </c>
      <c r="I322" s="129" t="s">
        <v>7068</v>
      </c>
      <c r="J322" s="108" t="s">
        <v>7281</v>
      </c>
      <c r="K322" s="108" t="s">
        <v>6562</v>
      </c>
      <c r="L322" s="108" t="s">
        <v>6118</v>
      </c>
      <c r="M322" s="108" t="s">
        <v>1105</v>
      </c>
      <c r="N322" s="136" t="s">
        <v>5729</v>
      </c>
      <c r="O322" s="108" t="s">
        <v>7282</v>
      </c>
      <c r="P322" s="108" t="s">
        <v>6563</v>
      </c>
      <c r="Q322" s="108" t="s">
        <v>5714</v>
      </c>
      <c r="R322" s="108" t="s">
        <v>7334</v>
      </c>
      <c r="S322" s="152">
        <v>37970</v>
      </c>
      <c r="T322" s="132">
        <v>6690</v>
      </c>
      <c r="U322" s="167">
        <v>20853774</v>
      </c>
      <c r="V322" s="167">
        <v>78512666</v>
      </c>
      <c r="W322" s="131">
        <v>44316</v>
      </c>
      <c r="X322" s="132" t="s">
        <v>7743</v>
      </c>
      <c r="Y322" s="132" t="s">
        <v>7744</v>
      </c>
      <c r="Z322" s="132" t="s">
        <v>7802</v>
      </c>
    </row>
    <row r="323" spans="1:26" s="8" customFormat="1" ht="18.75" customHeight="1" x14ac:dyDescent="0.2">
      <c r="A323" s="108" t="s">
        <v>3649</v>
      </c>
      <c r="B323" s="136">
        <v>690811006</v>
      </c>
      <c r="C323" s="108" t="s">
        <v>2838</v>
      </c>
      <c r="D323" s="108" t="s">
        <v>626</v>
      </c>
      <c r="E323" s="108" t="s">
        <v>27</v>
      </c>
      <c r="F323" s="108" t="s">
        <v>627</v>
      </c>
      <c r="G323" s="108" t="s">
        <v>29</v>
      </c>
      <c r="H323" s="108">
        <v>0</v>
      </c>
      <c r="I323" s="129">
        <v>0</v>
      </c>
      <c r="J323" s="108" t="s">
        <v>3650</v>
      </c>
      <c r="K323" s="108" t="s">
        <v>3652</v>
      </c>
      <c r="L323" s="108" t="s">
        <v>49</v>
      </c>
      <c r="M323" s="108" t="s">
        <v>1466</v>
      </c>
      <c r="N323" s="136" t="s">
        <v>3653</v>
      </c>
      <c r="O323" s="108" t="s">
        <v>3651</v>
      </c>
      <c r="P323" s="108">
        <v>0</v>
      </c>
      <c r="Q323" s="108">
        <v>91001</v>
      </c>
      <c r="R323" s="108" t="s">
        <v>3023</v>
      </c>
      <c r="S323" s="152">
        <v>42032</v>
      </c>
      <c r="T323" s="132">
        <v>6720</v>
      </c>
      <c r="U323" s="167">
        <v>4149668</v>
      </c>
      <c r="V323" s="167">
        <v>16399762</v>
      </c>
      <c r="W323" s="131">
        <v>44316</v>
      </c>
      <c r="X323" s="132" t="s">
        <v>7743</v>
      </c>
      <c r="Y323" s="132" t="s">
        <v>7744</v>
      </c>
      <c r="Z323" s="132" t="s">
        <v>7882</v>
      </c>
    </row>
    <row r="324" spans="1:26" s="8" customFormat="1" ht="18.75" customHeight="1" x14ac:dyDescent="0.2">
      <c r="A324" s="108" t="s">
        <v>2162</v>
      </c>
      <c r="B324" s="136">
        <v>714792008</v>
      </c>
      <c r="C324" s="108" t="s">
        <v>1555</v>
      </c>
      <c r="D324" s="108" t="s">
        <v>2163</v>
      </c>
      <c r="E324" s="108" t="s">
        <v>6226</v>
      </c>
      <c r="F324" s="108" t="s">
        <v>2164</v>
      </c>
      <c r="G324" s="108" t="s">
        <v>2165</v>
      </c>
      <c r="H324" s="108" t="s">
        <v>2166</v>
      </c>
      <c r="I324" s="129" t="s">
        <v>2167</v>
      </c>
      <c r="J324" s="108" t="s">
        <v>2168</v>
      </c>
      <c r="K324" s="108" t="s">
        <v>6352</v>
      </c>
      <c r="L324" s="108" t="s">
        <v>6112</v>
      </c>
      <c r="M324" s="108" t="s">
        <v>2170</v>
      </c>
      <c r="N324" s="136" t="s">
        <v>2169</v>
      </c>
      <c r="O324" s="108" t="s">
        <v>6252</v>
      </c>
      <c r="P324" s="108" t="s">
        <v>6351</v>
      </c>
      <c r="Q324" s="108" t="s">
        <v>1266</v>
      </c>
      <c r="R324" s="108" t="s">
        <v>6957</v>
      </c>
      <c r="S324" s="152">
        <v>37970</v>
      </c>
      <c r="T324" s="132">
        <v>6740</v>
      </c>
      <c r="U324" s="167">
        <v>25578837</v>
      </c>
      <c r="V324" s="167">
        <v>90155576</v>
      </c>
      <c r="W324" s="131">
        <v>44316</v>
      </c>
      <c r="X324" s="132" t="s">
        <v>7743</v>
      </c>
      <c r="Y324" s="132" t="s">
        <v>7744</v>
      </c>
      <c r="Z324" s="132" t="s">
        <v>7777</v>
      </c>
    </row>
    <row r="325" spans="1:26" s="8" customFormat="1" ht="18.75" customHeight="1" x14ac:dyDescent="0.2">
      <c r="A325" s="108" t="s">
        <v>2162</v>
      </c>
      <c r="B325" s="136">
        <v>714792008</v>
      </c>
      <c r="C325" s="108" t="s">
        <v>1555</v>
      </c>
      <c r="D325" s="108" t="s">
        <v>2163</v>
      </c>
      <c r="E325" s="108" t="s">
        <v>6226</v>
      </c>
      <c r="F325" s="108" t="s">
        <v>2164</v>
      </c>
      <c r="G325" s="108" t="s">
        <v>2165</v>
      </c>
      <c r="H325" s="108" t="s">
        <v>2166</v>
      </c>
      <c r="I325" s="129" t="s">
        <v>2167</v>
      </c>
      <c r="J325" s="108" t="s">
        <v>2168</v>
      </c>
      <c r="K325" s="108" t="s">
        <v>6352</v>
      </c>
      <c r="L325" s="108" t="s">
        <v>6112</v>
      </c>
      <c r="M325" s="108" t="s">
        <v>2170</v>
      </c>
      <c r="N325" s="136" t="s">
        <v>2169</v>
      </c>
      <c r="O325" s="108" t="s">
        <v>6252</v>
      </c>
      <c r="P325" s="108" t="s">
        <v>6351</v>
      </c>
      <c r="Q325" s="108" t="s">
        <v>1266</v>
      </c>
      <c r="R325" s="108" t="s">
        <v>6957</v>
      </c>
      <c r="S325" s="152">
        <v>37970</v>
      </c>
      <c r="T325" s="132">
        <v>6740</v>
      </c>
      <c r="U325" s="167">
        <v>17604268</v>
      </c>
      <c r="V325" s="167">
        <v>68631273</v>
      </c>
      <c r="W325" s="131">
        <v>44316</v>
      </c>
      <c r="X325" s="132" t="s">
        <v>7743</v>
      </c>
      <c r="Y325" s="132" t="s">
        <v>7744</v>
      </c>
      <c r="Z325" s="132" t="s">
        <v>7745</v>
      </c>
    </row>
    <row r="326" spans="1:26" s="8" customFormat="1" ht="18.75" customHeight="1" x14ac:dyDescent="0.2">
      <c r="A326" s="108" t="s">
        <v>2162</v>
      </c>
      <c r="B326" s="136">
        <v>714792008</v>
      </c>
      <c r="C326" s="108" t="s">
        <v>1555</v>
      </c>
      <c r="D326" s="108" t="s">
        <v>2163</v>
      </c>
      <c r="E326" s="108" t="s">
        <v>6226</v>
      </c>
      <c r="F326" s="108" t="s">
        <v>2164</v>
      </c>
      <c r="G326" s="108" t="s">
        <v>2165</v>
      </c>
      <c r="H326" s="108" t="s">
        <v>2166</v>
      </c>
      <c r="I326" s="129" t="s">
        <v>2167</v>
      </c>
      <c r="J326" s="108" t="s">
        <v>2168</v>
      </c>
      <c r="K326" s="108" t="s">
        <v>6352</v>
      </c>
      <c r="L326" s="108" t="s">
        <v>6112</v>
      </c>
      <c r="M326" s="108" t="s">
        <v>2170</v>
      </c>
      <c r="N326" s="136" t="s">
        <v>2169</v>
      </c>
      <c r="O326" s="108" t="s">
        <v>6252</v>
      </c>
      <c r="P326" s="108" t="s">
        <v>6351</v>
      </c>
      <c r="Q326" s="108" t="s">
        <v>1266</v>
      </c>
      <c r="R326" s="108" t="s">
        <v>6957</v>
      </c>
      <c r="S326" s="152">
        <v>37970</v>
      </c>
      <c r="T326" s="132">
        <v>6740</v>
      </c>
      <c r="U326" s="167">
        <v>28778606</v>
      </c>
      <c r="V326" s="167">
        <v>96590557</v>
      </c>
      <c r="W326" s="131">
        <v>44316</v>
      </c>
      <c r="X326" s="132" t="s">
        <v>7743</v>
      </c>
      <c r="Y326" s="132" t="s">
        <v>7744</v>
      </c>
      <c r="Z326" s="132" t="s">
        <v>7792</v>
      </c>
    </row>
    <row r="327" spans="1:26" s="8" customFormat="1" ht="18.75" customHeight="1" x14ac:dyDescent="0.2">
      <c r="A327" s="108" t="s">
        <v>2162</v>
      </c>
      <c r="B327" s="136">
        <v>714792008</v>
      </c>
      <c r="C327" s="108" t="s">
        <v>1555</v>
      </c>
      <c r="D327" s="108" t="s">
        <v>2163</v>
      </c>
      <c r="E327" s="108" t="s">
        <v>6226</v>
      </c>
      <c r="F327" s="108" t="s">
        <v>2164</v>
      </c>
      <c r="G327" s="108" t="s">
        <v>2165</v>
      </c>
      <c r="H327" s="108" t="s">
        <v>2166</v>
      </c>
      <c r="I327" s="129" t="s">
        <v>2167</v>
      </c>
      <c r="J327" s="108" t="s">
        <v>2168</v>
      </c>
      <c r="K327" s="108" t="s">
        <v>6352</v>
      </c>
      <c r="L327" s="108" t="s">
        <v>6112</v>
      </c>
      <c r="M327" s="108" t="s">
        <v>2170</v>
      </c>
      <c r="N327" s="136" t="s">
        <v>2169</v>
      </c>
      <c r="O327" s="108" t="s">
        <v>6252</v>
      </c>
      <c r="P327" s="108" t="s">
        <v>6351</v>
      </c>
      <c r="Q327" s="108" t="s">
        <v>1266</v>
      </c>
      <c r="R327" s="108" t="s">
        <v>6957</v>
      </c>
      <c r="S327" s="152">
        <v>37970</v>
      </c>
      <c r="T327" s="132">
        <v>6740</v>
      </c>
      <c r="U327" s="167">
        <v>79611373</v>
      </c>
      <c r="V327" s="167">
        <v>370594115</v>
      </c>
      <c r="W327" s="131">
        <v>44316</v>
      </c>
      <c r="X327" s="132" t="s">
        <v>7743</v>
      </c>
      <c r="Y327" s="132" t="s">
        <v>7744</v>
      </c>
      <c r="Z327" s="132" t="s">
        <v>7883</v>
      </c>
    </row>
    <row r="328" spans="1:26" s="8" customFormat="1" ht="18.75" customHeight="1" x14ac:dyDescent="0.2">
      <c r="A328" s="108" t="s">
        <v>261</v>
      </c>
      <c r="B328" s="136">
        <v>718362008</v>
      </c>
      <c r="C328" s="108" t="s">
        <v>78</v>
      </c>
      <c r="D328" s="108" t="s">
        <v>262</v>
      </c>
      <c r="E328" s="108" t="s">
        <v>7540</v>
      </c>
      <c r="F328" s="108" t="s">
        <v>263</v>
      </c>
      <c r="G328" s="108" t="s">
        <v>264</v>
      </c>
      <c r="H328" s="108" t="s">
        <v>265</v>
      </c>
      <c r="I328" s="129" t="s">
        <v>6525</v>
      </c>
      <c r="J328" s="108" t="s">
        <v>7621</v>
      </c>
      <c r="K328" s="108" t="s">
        <v>6508</v>
      </c>
      <c r="L328" s="108" t="s">
        <v>623</v>
      </c>
      <c r="M328" s="108" t="s">
        <v>202</v>
      </c>
      <c r="N328" s="136" t="s">
        <v>6506</v>
      </c>
      <c r="O328" s="108" t="s">
        <v>6507</v>
      </c>
      <c r="P328" s="108">
        <v>0</v>
      </c>
      <c r="Q328" s="108" t="s">
        <v>89</v>
      </c>
      <c r="R328" s="108" t="s">
        <v>7560</v>
      </c>
      <c r="S328" s="152">
        <v>37970</v>
      </c>
      <c r="T328" s="132">
        <v>6760</v>
      </c>
      <c r="U328" s="167">
        <v>7758000</v>
      </c>
      <c r="V328" s="167">
        <v>33126660</v>
      </c>
      <c r="W328" s="131">
        <v>44316</v>
      </c>
      <c r="X328" s="132" t="s">
        <v>7743</v>
      </c>
      <c r="Y328" s="132" t="s">
        <v>7744</v>
      </c>
      <c r="Z328" s="132" t="s">
        <v>7753</v>
      </c>
    </row>
    <row r="329" spans="1:26" s="8" customFormat="1" ht="18.75" customHeight="1" x14ac:dyDescent="0.2">
      <c r="A329" s="108" t="s">
        <v>834</v>
      </c>
      <c r="B329" s="136">
        <v>717449002</v>
      </c>
      <c r="C329" s="108" t="s">
        <v>78</v>
      </c>
      <c r="D329" s="108" t="s">
        <v>835</v>
      </c>
      <c r="E329" s="108" t="s">
        <v>6986</v>
      </c>
      <c r="F329" s="108" t="s">
        <v>836</v>
      </c>
      <c r="G329" s="108" t="s">
        <v>7210</v>
      </c>
      <c r="H329" s="108" t="s">
        <v>837</v>
      </c>
      <c r="I329" s="129" t="s">
        <v>6365</v>
      </c>
      <c r="J329" s="108" t="s">
        <v>838</v>
      </c>
      <c r="K329" s="108" t="s">
        <v>839</v>
      </c>
      <c r="L329" s="108" t="s">
        <v>214</v>
      </c>
      <c r="M329" s="108" t="s">
        <v>494</v>
      </c>
      <c r="N329" s="136" t="s">
        <v>6366</v>
      </c>
      <c r="O329" s="108" t="s">
        <v>6367</v>
      </c>
      <c r="P329" s="108">
        <v>0</v>
      </c>
      <c r="Q329" s="108" t="s">
        <v>414</v>
      </c>
      <c r="R329" s="108" t="s">
        <v>7050</v>
      </c>
      <c r="S329" s="152">
        <v>37970</v>
      </c>
      <c r="T329" s="132">
        <v>6830</v>
      </c>
      <c r="U329" s="167">
        <v>79184492</v>
      </c>
      <c r="V329" s="167">
        <v>291146033</v>
      </c>
      <c r="W329" s="131">
        <v>44316</v>
      </c>
      <c r="X329" s="132" t="s">
        <v>7743</v>
      </c>
      <c r="Y329" s="132" t="s">
        <v>7744</v>
      </c>
      <c r="Z329" s="132" t="s">
        <v>7764</v>
      </c>
    </row>
    <row r="330" spans="1:26" s="8" customFormat="1" ht="18.75" customHeight="1" x14ac:dyDescent="0.2">
      <c r="A330" s="108" t="s">
        <v>2013</v>
      </c>
      <c r="B330" s="136">
        <v>721476006</v>
      </c>
      <c r="C330" s="108" t="s">
        <v>1643</v>
      </c>
      <c r="D330" s="108" t="s">
        <v>2014</v>
      </c>
      <c r="E330" s="108" t="s">
        <v>2015</v>
      </c>
      <c r="F330" s="108" t="s">
        <v>2015</v>
      </c>
      <c r="G330" s="108" t="s">
        <v>2016</v>
      </c>
      <c r="H330" s="108" t="s">
        <v>1104</v>
      </c>
      <c r="I330" s="129" t="s">
        <v>2017</v>
      </c>
      <c r="J330" s="108" t="s">
        <v>2018</v>
      </c>
      <c r="K330" s="108" t="s">
        <v>2020</v>
      </c>
      <c r="L330" s="108" t="s">
        <v>6168</v>
      </c>
      <c r="M330" s="108" t="s">
        <v>2022</v>
      </c>
      <c r="N330" s="136" t="s">
        <v>2021</v>
      </c>
      <c r="O330" s="108" t="s">
        <v>2019</v>
      </c>
      <c r="P330" s="108">
        <v>0</v>
      </c>
      <c r="Q330" s="108">
        <v>93910</v>
      </c>
      <c r="R330" s="108" t="s">
        <v>7032</v>
      </c>
      <c r="S330" s="152">
        <v>37970</v>
      </c>
      <c r="T330" s="132">
        <v>6864</v>
      </c>
      <c r="U330" s="167">
        <v>26545463</v>
      </c>
      <c r="V330" s="167">
        <v>90488893</v>
      </c>
      <c r="W330" s="131">
        <v>44316</v>
      </c>
      <c r="X330" s="132" t="s">
        <v>7743</v>
      </c>
      <c r="Y330" s="132" t="s">
        <v>7744</v>
      </c>
      <c r="Z330" s="132" t="s">
        <v>7860</v>
      </c>
    </row>
    <row r="331" spans="1:26" s="8" customFormat="1" ht="18.75" customHeight="1" x14ac:dyDescent="0.2">
      <c r="A331" s="108" t="s">
        <v>2013</v>
      </c>
      <c r="B331" s="136">
        <v>721476006</v>
      </c>
      <c r="C331" s="108" t="s">
        <v>1643</v>
      </c>
      <c r="D331" s="108" t="s">
        <v>2014</v>
      </c>
      <c r="E331" s="108" t="s">
        <v>2015</v>
      </c>
      <c r="F331" s="108" t="s">
        <v>2015</v>
      </c>
      <c r="G331" s="108" t="s">
        <v>2016</v>
      </c>
      <c r="H331" s="108" t="s">
        <v>1104</v>
      </c>
      <c r="I331" s="129" t="s">
        <v>2017</v>
      </c>
      <c r="J331" s="108" t="s">
        <v>2018</v>
      </c>
      <c r="K331" s="108" t="s">
        <v>2020</v>
      </c>
      <c r="L331" s="108" t="s">
        <v>6168</v>
      </c>
      <c r="M331" s="108" t="s">
        <v>2022</v>
      </c>
      <c r="N331" s="136" t="s">
        <v>2021</v>
      </c>
      <c r="O331" s="108" t="s">
        <v>2019</v>
      </c>
      <c r="P331" s="108">
        <v>0</v>
      </c>
      <c r="Q331" s="108">
        <v>93910</v>
      </c>
      <c r="R331" s="108" t="s">
        <v>7032</v>
      </c>
      <c r="S331" s="152">
        <v>37970</v>
      </c>
      <c r="T331" s="132">
        <v>6864</v>
      </c>
      <c r="U331" s="167">
        <v>9421315</v>
      </c>
      <c r="V331" s="167">
        <v>37542513</v>
      </c>
      <c r="W331" s="131">
        <v>44316</v>
      </c>
      <c r="X331" s="132" t="s">
        <v>7743</v>
      </c>
      <c r="Y331" s="132" t="s">
        <v>7744</v>
      </c>
      <c r="Z331" s="132" t="s">
        <v>7884</v>
      </c>
    </row>
    <row r="332" spans="1:26" s="8" customFormat="1" ht="18.75" customHeight="1" x14ac:dyDescent="0.2">
      <c r="A332" s="108" t="s">
        <v>2013</v>
      </c>
      <c r="B332" s="136">
        <v>721476006</v>
      </c>
      <c r="C332" s="108" t="s">
        <v>1643</v>
      </c>
      <c r="D332" s="108" t="s">
        <v>2014</v>
      </c>
      <c r="E332" s="108" t="s">
        <v>2015</v>
      </c>
      <c r="F332" s="108" t="s">
        <v>2015</v>
      </c>
      <c r="G332" s="108" t="s">
        <v>2016</v>
      </c>
      <c r="H332" s="108" t="s">
        <v>1104</v>
      </c>
      <c r="I332" s="129" t="s">
        <v>2017</v>
      </c>
      <c r="J332" s="108" t="s">
        <v>2018</v>
      </c>
      <c r="K332" s="108" t="s">
        <v>2020</v>
      </c>
      <c r="L332" s="108" t="s">
        <v>6168</v>
      </c>
      <c r="M332" s="108" t="s">
        <v>2022</v>
      </c>
      <c r="N332" s="136" t="s">
        <v>2021</v>
      </c>
      <c r="O332" s="108" t="s">
        <v>2019</v>
      </c>
      <c r="P332" s="108">
        <v>0</v>
      </c>
      <c r="Q332" s="108">
        <v>93910</v>
      </c>
      <c r="R332" s="108" t="s">
        <v>7032</v>
      </c>
      <c r="S332" s="152">
        <v>37970</v>
      </c>
      <c r="T332" s="132">
        <v>6864</v>
      </c>
      <c r="U332" s="167">
        <v>62239641</v>
      </c>
      <c r="V332" s="167">
        <v>232603456</v>
      </c>
      <c r="W332" s="131">
        <v>44316</v>
      </c>
      <c r="X332" s="132" t="s">
        <v>7743</v>
      </c>
      <c r="Y332" s="132" t="s">
        <v>7744</v>
      </c>
      <c r="Z332" s="132" t="s">
        <v>7822</v>
      </c>
    </row>
    <row r="333" spans="1:26" s="8" customFormat="1" ht="18.75" customHeight="1" x14ac:dyDescent="0.2">
      <c r="A333" s="108" t="s">
        <v>580</v>
      </c>
      <c r="B333" s="136">
        <v>719926002</v>
      </c>
      <c r="C333" s="108" t="s">
        <v>52</v>
      </c>
      <c r="D333" s="108" t="s">
        <v>581</v>
      </c>
      <c r="E333" s="108" t="s">
        <v>8550</v>
      </c>
      <c r="F333" s="108" t="s">
        <v>582</v>
      </c>
      <c r="G333" s="108" t="s">
        <v>8551</v>
      </c>
      <c r="H333" s="108" t="s">
        <v>583</v>
      </c>
      <c r="I333" s="129" t="s">
        <v>8552</v>
      </c>
      <c r="J333" s="108" t="s">
        <v>584</v>
      </c>
      <c r="K333" s="108" t="s">
        <v>6829</v>
      </c>
      <c r="L333" s="108" t="s">
        <v>6114</v>
      </c>
      <c r="M333" s="108" t="s">
        <v>585</v>
      </c>
      <c r="N333" s="136" t="s">
        <v>8553</v>
      </c>
      <c r="O333" s="108" t="s">
        <v>8554</v>
      </c>
      <c r="P333" s="108">
        <v>0</v>
      </c>
      <c r="Q333" s="108" t="s">
        <v>414</v>
      </c>
      <c r="R333" s="108" t="s">
        <v>8555</v>
      </c>
      <c r="S333" s="152">
        <v>37970</v>
      </c>
      <c r="T333" s="132">
        <v>6866</v>
      </c>
      <c r="U333" s="167">
        <v>10612944</v>
      </c>
      <c r="V333" s="167">
        <v>35553362</v>
      </c>
      <c r="W333" s="131">
        <v>44316</v>
      </c>
      <c r="X333" s="132" t="s">
        <v>7743</v>
      </c>
      <c r="Y333" s="132" t="s">
        <v>7744</v>
      </c>
      <c r="Z333" s="132" t="s">
        <v>7885</v>
      </c>
    </row>
    <row r="334" spans="1:26" s="8" customFormat="1" ht="18.75" customHeight="1" x14ac:dyDescent="0.2">
      <c r="A334" s="108" t="s">
        <v>580</v>
      </c>
      <c r="B334" s="136">
        <v>719926002</v>
      </c>
      <c r="C334" s="108" t="s">
        <v>52</v>
      </c>
      <c r="D334" s="108" t="s">
        <v>581</v>
      </c>
      <c r="E334" s="108" t="s">
        <v>8550</v>
      </c>
      <c r="F334" s="108" t="s">
        <v>582</v>
      </c>
      <c r="G334" s="108" t="s">
        <v>8551</v>
      </c>
      <c r="H334" s="108" t="s">
        <v>583</v>
      </c>
      <c r="I334" s="129" t="s">
        <v>8552</v>
      </c>
      <c r="J334" s="108" t="s">
        <v>584</v>
      </c>
      <c r="K334" s="108" t="s">
        <v>6829</v>
      </c>
      <c r="L334" s="108" t="s">
        <v>6114</v>
      </c>
      <c r="M334" s="108" t="s">
        <v>585</v>
      </c>
      <c r="N334" s="136" t="s">
        <v>8553</v>
      </c>
      <c r="O334" s="108" t="s">
        <v>8554</v>
      </c>
      <c r="P334" s="108">
        <v>0</v>
      </c>
      <c r="Q334" s="108" t="s">
        <v>414</v>
      </c>
      <c r="R334" s="108" t="s">
        <v>8555</v>
      </c>
      <c r="S334" s="152">
        <v>37970</v>
      </c>
      <c r="T334" s="132">
        <v>6866</v>
      </c>
      <c r="U334" s="167">
        <v>52612308</v>
      </c>
      <c r="V334" s="167">
        <v>158265815</v>
      </c>
      <c r="W334" s="131">
        <v>44316</v>
      </c>
      <c r="X334" s="132" t="s">
        <v>7743</v>
      </c>
      <c r="Y334" s="132" t="s">
        <v>7744</v>
      </c>
      <c r="Z334" s="132" t="s">
        <v>7765</v>
      </c>
    </row>
    <row r="335" spans="1:26" s="8" customFormat="1" ht="18.75" customHeight="1" x14ac:dyDescent="0.2">
      <c r="A335" s="108" t="s">
        <v>580</v>
      </c>
      <c r="B335" s="136">
        <v>719926002</v>
      </c>
      <c r="C335" s="108" t="s">
        <v>52</v>
      </c>
      <c r="D335" s="108" t="s">
        <v>581</v>
      </c>
      <c r="E335" s="108" t="s">
        <v>8550</v>
      </c>
      <c r="F335" s="108" t="s">
        <v>582</v>
      </c>
      <c r="G335" s="108" t="s">
        <v>8551</v>
      </c>
      <c r="H335" s="108" t="s">
        <v>583</v>
      </c>
      <c r="I335" s="129" t="s">
        <v>8552</v>
      </c>
      <c r="J335" s="108" t="s">
        <v>584</v>
      </c>
      <c r="K335" s="108" t="s">
        <v>6829</v>
      </c>
      <c r="L335" s="108" t="s">
        <v>6114</v>
      </c>
      <c r="M335" s="108" t="s">
        <v>585</v>
      </c>
      <c r="N335" s="136" t="s">
        <v>8553</v>
      </c>
      <c r="O335" s="108" t="s">
        <v>8554</v>
      </c>
      <c r="P335" s="108">
        <v>0</v>
      </c>
      <c r="Q335" s="108" t="s">
        <v>414</v>
      </c>
      <c r="R335" s="108" t="s">
        <v>8555</v>
      </c>
      <c r="S335" s="152">
        <v>37970</v>
      </c>
      <c r="T335" s="132">
        <v>6866</v>
      </c>
      <c r="U335" s="167">
        <v>86508604</v>
      </c>
      <c r="V335" s="167">
        <v>652271602</v>
      </c>
      <c r="W335" s="131">
        <v>44316</v>
      </c>
      <c r="X335" s="132" t="s">
        <v>7743</v>
      </c>
      <c r="Y335" s="132" t="s">
        <v>7744</v>
      </c>
      <c r="Z335" s="132" t="s">
        <v>7775</v>
      </c>
    </row>
    <row r="336" spans="1:26" s="8" customFormat="1" ht="18.75" customHeight="1" x14ac:dyDescent="0.2">
      <c r="A336" s="108" t="s">
        <v>580</v>
      </c>
      <c r="B336" s="136">
        <v>719926002</v>
      </c>
      <c r="C336" s="108" t="s">
        <v>52</v>
      </c>
      <c r="D336" s="108" t="s">
        <v>581</v>
      </c>
      <c r="E336" s="108" t="s">
        <v>8550</v>
      </c>
      <c r="F336" s="108" t="s">
        <v>582</v>
      </c>
      <c r="G336" s="108" t="s">
        <v>8551</v>
      </c>
      <c r="H336" s="108" t="s">
        <v>583</v>
      </c>
      <c r="I336" s="129" t="s">
        <v>8552</v>
      </c>
      <c r="J336" s="108" t="s">
        <v>584</v>
      </c>
      <c r="K336" s="108" t="s">
        <v>6829</v>
      </c>
      <c r="L336" s="108" t="s">
        <v>6114</v>
      </c>
      <c r="M336" s="108" t="s">
        <v>585</v>
      </c>
      <c r="N336" s="136" t="s">
        <v>8553</v>
      </c>
      <c r="O336" s="108" t="s">
        <v>8554</v>
      </c>
      <c r="P336" s="108">
        <v>0</v>
      </c>
      <c r="Q336" s="108" t="s">
        <v>414</v>
      </c>
      <c r="R336" s="108" t="s">
        <v>8555</v>
      </c>
      <c r="S336" s="152">
        <v>37970</v>
      </c>
      <c r="T336" s="132">
        <v>6866</v>
      </c>
      <c r="U336" s="167">
        <v>8620069</v>
      </c>
      <c r="V336" s="167">
        <v>32452024</v>
      </c>
      <c r="W336" s="131">
        <v>44316</v>
      </c>
      <c r="X336" s="132" t="s">
        <v>7743</v>
      </c>
      <c r="Y336" s="132" t="s">
        <v>7744</v>
      </c>
      <c r="Z336" s="132" t="s">
        <v>159</v>
      </c>
    </row>
    <row r="337" spans="1:26" s="8" customFormat="1" ht="18.75" customHeight="1" x14ac:dyDescent="0.2">
      <c r="A337" s="108" t="s">
        <v>580</v>
      </c>
      <c r="B337" s="136">
        <v>719926002</v>
      </c>
      <c r="C337" s="108" t="s">
        <v>52</v>
      </c>
      <c r="D337" s="108" t="s">
        <v>581</v>
      </c>
      <c r="E337" s="108" t="s">
        <v>8550</v>
      </c>
      <c r="F337" s="108" t="s">
        <v>582</v>
      </c>
      <c r="G337" s="108" t="s">
        <v>8551</v>
      </c>
      <c r="H337" s="108" t="s">
        <v>583</v>
      </c>
      <c r="I337" s="129" t="s">
        <v>8552</v>
      </c>
      <c r="J337" s="108" t="s">
        <v>584</v>
      </c>
      <c r="K337" s="108" t="s">
        <v>6829</v>
      </c>
      <c r="L337" s="108" t="s">
        <v>6114</v>
      </c>
      <c r="M337" s="108" t="s">
        <v>585</v>
      </c>
      <c r="N337" s="136" t="s">
        <v>8553</v>
      </c>
      <c r="O337" s="108" t="s">
        <v>8554</v>
      </c>
      <c r="P337" s="108">
        <v>0</v>
      </c>
      <c r="Q337" s="108" t="s">
        <v>414</v>
      </c>
      <c r="R337" s="108" t="s">
        <v>8555</v>
      </c>
      <c r="S337" s="152">
        <v>37970</v>
      </c>
      <c r="T337" s="132">
        <v>6866</v>
      </c>
      <c r="U337" s="167">
        <v>21301744</v>
      </c>
      <c r="V337" s="167">
        <v>99194846</v>
      </c>
      <c r="W337" s="131">
        <v>44316</v>
      </c>
      <c r="X337" s="132" t="s">
        <v>7743</v>
      </c>
      <c r="Y337" s="132" t="s">
        <v>7744</v>
      </c>
      <c r="Z337" s="132" t="s">
        <v>7834</v>
      </c>
    </row>
    <row r="338" spans="1:26" s="8" customFormat="1" ht="18.75" customHeight="1" x14ac:dyDescent="0.2">
      <c r="A338" s="108" t="s">
        <v>580</v>
      </c>
      <c r="B338" s="136">
        <v>719926002</v>
      </c>
      <c r="C338" s="108" t="s">
        <v>52</v>
      </c>
      <c r="D338" s="108" t="s">
        <v>581</v>
      </c>
      <c r="E338" s="108" t="s">
        <v>8550</v>
      </c>
      <c r="F338" s="108" t="s">
        <v>582</v>
      </c>
      <c r="G338" s="108" t="s">
        <v>8551</v>
      </c>
      <c r="H338" s="108" t="s">
        <v>583</v>
      </c>
      <c r="I338" s="129" t="s">
        <v>8552</v>
      </c>
      <c r="J338" s="108" t="s">
        <v>584</v>
      </c>
      <c r="K338" s="108" t="s">
        <v>6829</v>
      </c>
      <c r="L338" s="108" t="s">
        <v>6114</v>
      </c>
      <c r="M338" s="108" t="s">
        <v>585</v>
      </c>
      <c r="N338" s="136" t="s">
        <v>8553</v>
      </c>
      <c r="O338" s="108" t="s">
        <v>8554</v>
      </c>
      <c r="P338" s="108">
        <v>0</v>
      </c>
      <c r="Q338" s="108" t="s">
        <v>414</v>
      </c>
      <c r="R338" s="108" t="s">
        <v>8555</v>
      </c>
      <c r="S338" s="152">
        <v>37970</v>
      </c>
      <c r="T338" s="132">
        <v>6866</v>
      </c>
      <c r="U338" s="167">
        <v>111432009</v>
      </c>
      <c r="V338" s="167">
        <v>392229074</v>
      </c>
      <c r="W338" s="131">
        <v>44316</v>
      </c>
      <c r="X338" s="132" t="s">
        <v>7743</v>
      </c>
      <c r="Y338" s="132" t="s">
        <v>7744</v>
      </c>
      <c r="Z338" s="132" t="s">
        <v>7757</v>
      </c>
    </row>
    <row r="339" spans="1:26" s="8" customFormat="1" ht="18.75" customHeight="1" x14ac:dyDescent="0.2">
      <c r="A339" s="108" t="s">
        <v>580</v>
      </c>
      <c r="B339" s="136">
        <v>719926002</v>
      </c>
      <c r="C339" s="108" t="s">
        <v>52</v>
      </c>
      <c r="D339" s="108" t="s">
        <v>581</v>
      </c>
      <c r="E339" s="108" t="s">
        <v>8550</v>
      </c>
      <c r="F339" s="108" t="s">
        <v>582</v>
      </c>
      <c r="G339" s="108" t="s">
        <v>8551</v>
      </c>
      <c r="H339" s="108" t="s">
        <v>583</v>
      </c>
      <c r="I339" s="129" t="s">
        <v>8552</v>
      </c>
      <c r="J339" s="108" t="s">
        <v>584</v>
      </c>
      <c r="K339" s="108" t="s">
        <v>6829</v>
      </c>
      <c r="L339" s="108" t="s">
        <v>6114</v>
      </c>
      <c r="M339" s="108" t="s">
        <v>585</v>
      </c>
      <c r="N339" s="136" t="s">
        <v>8553</v>
      </c>
      <c r="O339" s="108" t="s">
        <v>8554</v>
      </c>
      <c r="P339" s="108">
        <v>0</v>
      </c>
      <c r="Q339" s="108" t="s">
        <v>414</v>
      </c>
      <c r="R339" s="108" t="s">
        <v>8555</v>
      </c>
      <c r="S339" s="152">
        <v>37970</v>
      </c>
      <c r="T339" s="132">
        <v>6866</v>
      </c>
      <c r="U339" s="167">
        <v>22286148</v>
      </c>
      <c r="V339" s="167">
        <v>75516372</v>
      </c>
      <c r="W339" s="131">
        <v>44316</v>
      </c>
      <c r="X339" s="132" t="s">
        <v>7743</v>
      </c>
      <c r="Y339" s="132" t="s">
        <v>7744</v>
      </c>
      <c r="Z339" s="132" t="s">
        <v>7861</v>
      </c>
    </row>
    <row r="340" spans="1:26" s="8" customFormat="1" ht="18.75" customHeight="1" x14ac:dyDescent="0.2">
      <c r="A340" s="108" t="s">
        <v>580</v>
      </c>
      <c r="B340" s="136">
        <v>719926002</v>
      </c>
      <c r="C340" s="108" t="s">
        <v>52</v>
      </c>
      <c r="D340" s="108" t="s">
        <v>581</v>
      </c>
      <c r="E340" s="108" t="s">
        <v>8550</v>
      </c>
      <c r="F340" s="108" t="s">
        <v>582</v>
      </c>
      <c r="G340" s="108" t="s">
        <v>8551</v>
      </c>
      <c r="H340" s="108" t="s">
        <v>583</v>
      </c>
      <c r="I340" s="129" t="s">
        <v>8552</v>
      </c>
      <c r="J340" s="108" t="s">
        <v>584</v>
      </c>
      <c r="K340" s="108" t="s">
        <v>6829</v>
      </c>
      <c r="L340" s="108" t="s">
        <v>6114</v>
      </c>
      <c r="M340" s="108" t="s">
        <v>585</v>
      </c>
      <c r="N340" s="136" t="s">
        <v>8553</v>
      </c>
      <c r="O340" s="108" t="s">
        <v>8554</v>
      </c>
      <c r="P340" s="108">
        <v>0</v>
      </c>
      <c r="Q340" s="108" t="s">
        <v>414</v>
      </c>
      <c r="R340" s="108" t="s">
        <v>8555</v>
      </c>
      <c r="S340" s="152">
        <v>37970</v>
      </c>
      <c r="T340" s="132">
        <v>6866</v>
      </c>
      <c r="U340" s="167">
        <v>14239033</v>
      </c>
      <c r="V340" s="167">
        <v>44132157</v>
      </c>
      <c r="W340" s="131">
        <v>44316</v>
      </c>
      <c r="X340" s="132" t="s">
        <v>7743</v>
      </c>
      <c r="Y340" s="132" t="s">
        <v>7744</v>
      </c>
      <c r="Z340" s="132" t="s">
        <v>7886</v>
      </c>
    </row>
    <row r="341" spans="1:26" s="8" customFormat="1" ht="18.75" customHeight="1" x14ac:dyDescent="0.2">
      <c r="A341" s="108" t="s">
        <v>580</v>
      </c>
      <c r="B341" s="136">
        <v>719926002</v>
      </c>
      <c r="C341" s="108" t="s">
        <v>52</v>
      </c>
      <c r="D341" s="108" t="s">
        <v>581</v>
      </c>
      <c r="E341" s="108" t="s">
        <v>8550</v>
      </c>
      <c r="F341" s="108" t="s">
        <v>582</v>
      </c>
      <c r="G341" s="108" t="s">
        <v>8551</v>
      </c>
      <c r="H341" s="108" t="s">
        <v>583</v>
      </c>
      <c r="I341" s="129" t="s">
        <v>8552</v>
      </c>
      <c r="J341" s="108" t="s">
        <v>584</v>
      </c>
      <c r="K341" s="108" t="s">
        <v>6829</v>
      </c>
      <c r="L341" s="108" t="s">
        <v>6114</v>
      </c>
      <c r="M341" s="108" t="s">
        <v>585</v>
      </c>
      <c r="N341" s="136" t="s">
        <v>8553</v>
      </c>
      <c r="O341" s="108" t="s">
        <v>8554</v>
      </c>
      <c r="P341" s="108">
        <v>0</v>
      </c>
      <c r="Q341" s="108" t="s">
        <v>414</v>
      </c>
      <c r="R341" s="108" t="s">
        <v>8555</v>
      </c>
      <c r="S341" s="152">
        <v>37970</v>
      </c>
      <c r="T341" s="132">
        <v>6866</v>
      </c>
      <c r="U341" s="167">
        <v>93195992</v>
      </c>
      <c r="V341" s="167">
        <v>223025363</v>
      </c>
      <c r="W341" s="131">
        <v>44316</v>
      </c>
      <c r="X341" s="132" t="s">
        <v>7743</v>
      </c>
      <c r="Y341" s="132" t="s">
        <v>7744</v>
      </c>
      <c r="Z341" s="132" t="s">
        <v>7762</v>
      </c>
    </row>
    <row r="342" spans="1:26" s="8" customFormat="1" ht="18.75" customHeight="1" x14ac:dyDescent="0.2">
      <c r="A342" s="108" t="s">
        <v>580</v>
      </c>
      <c r="B342" s="136">
        <v>719926002</v>
      </c>
      <c r="C342" s="108" t="s">
        <v>52</v>
      </c>
      <c r="D342" s="108" t="s">
        <v>581</v>
      </c>
      <c r="E342" s="108" t="s">
        <v>8550</v>
      </c>
      <c r="F342" s="108" t="s">
        <v>582</v>
      </c>
      <c r="G342" s="108" t="s">
        <v>8551</v>
      </c>
      <c r="H342" s="108" t="s">
        <v>583</v>
      </c>
      <c r="I342" s="129" t="s">
        <v>8552</v>
      </c>
      <c r="J342" s="108" t="s">
        <v>584</v>
      </c>
      <c r="K342" s="108" t="s">
        <v>6829</v>
      </c>
      <c r="L342" s="108" t="s">
        <v>6114</v>
      </c>
      <c r="M342" s="108" t="s">
        <v>585</v>
      </c>
      <c r="N342" s="136" t="s">
        <v>8553</v>
      </c>
      <c r="O342" s="108" t="s">
        <v>8554</v>
      </c>
      <c r="P342" s="108">
        <v>0</v>
      </c>
      <c r="Q342" s="108" t="s">
        <v>414</v>
      </c>
      <c r="R342" s="108" t="s">
        <v>8555</v>
      </c>
      <c r="S342" s="152">
        <v>37970</v>
      </c>
      <c r="T342" s="132">
        <v>6866</v>
      </c>
      <c r="U342" s="167">
        <v>11864568</v>
      </c>
      <c r="V342" s="167">
        <v>84174300</v>
      </c>
      <c r="W342" s="131">
        <v>44316</v>
      </c>
      <c r="X342" s="132" t="s">
        <v>7743</v>
      </c>
      <c r="Y342" s="132" t="s">
        <v>7744</v>
      </c>
      <c r="Z342" s="132" t="s">
        <v>7763</v>
      </c>
    </row>
    <row r="343" spans="1:26" s="8" customFormat="1" ht="18.75" customHeight="1" x14ac:dyDescent="0.2">
      <c r="A343" s="108" t="s">
        <v>580</v>
      </c>
      <c r="B343" s="136">
        <v>719926002</v>
      </c>
      <c r="C343" s="108" t="s">
        <v>52</v>
      </c>
      <c r="D343" s="108" t="s">
        <v>581</v>
      </c>
      <c r="E343" s="108" t="s">
        <v>8550</v>
      </c>
      <c r="F343" s="108" t="s">
        <v>582</v>
      </c>
      <c r="G343" s="108" t="s">
        <v>8551</v>
      </c>
      <c r="H343" s="108" t="s">
        <v>583</v>
      </c>
      <c r="I343" s="129" t="s">
        <v>8552</v>
      </c>
      <c r="J343" s="108" t="s">
        <v>584</v>
      </c>
      <c r="K343" s="108" t="s">
        <v>6829</v>
      </c>
      <c r="L343" s="108" t="s">
        <v>6114</v>
      </c>
      <c r="M343" s="108" t="s">
        <v>585</v>
      </c>
      <c r="N343" s="136" t="s">
        <v>8553</v>
      </c>
      <c r="O343" s="108" t="s">
        <v>8554</v>
      </c>
      <c r="P343" s="108">
        <v>0</v>
      </c>
      <c r="Q343" s="108" t="s">
        <v>414</v>
      </c>
      <c r="R343" s="108" t="s">
        <v>8555</v>
      </c>
      <c r="S343" s="152">
        <v>37970</v>
      </c>
      <c r="T343" s="132">
        <v>6866</v>
      </c>
      <c r="U343" s="167">
        <v>12000488</v>
      </c>
      <c r="V343" s="167">
        <v>48339993</v>
      </c>
      <c r="W343" s="131">
        <v>44316</v>
      </c>
      <c r="X343" s="132" t="s">
        <v>7743</v>
      </c>
      <c r="Y343" s="132" t="s">
        <v>7744</v>
      </c>
      <c r="Z343" s="132" t="s">
        <v>7829</v>
      </c>
    </row>
    <row r="344" spans="1:26" s="8" customFormat="1" ht="18.75" customHeight="1" x14ac:dyDescent="0.2">
      <c r="A344" s="108" t="s">
        <v>580</v>
      </c>
      <c r="B344" s="136">
        <v>719926002</v>
      </c>
      <c r="C344" s="108" t="s">
        <v>52</v>
      </c>
      <c r="D344" s="108" t="s">
        <v>581</v>
      </c>
      <c r="E344" s="108" t="s">
        <v>8550</v>
      </c>
      <c r="F344" s="108" t="s">
        <v>582</v>
      </c>
      <c r="G344" s="108" t="s">
        <v>8551</v>
      </c>
      <c r="H344" s="108" t="s">
        <v>583</v>
      </c>
      <c r="I344" s="129" t="s">
        <v>8552</v>
      </c>
      <c r="J344" s="108" t="s">
        <v>584</v>
      </c>
      <c r="K344" s="108" t="s">
        <v>6829</v>
      </c>
      <c r="L344" s="108" t="s">
        <v>6114</v>
      </c>
      <c r="M344" s="108" t="s">
        <v>585</v>
      </c>
      <c r="N344" s="136" t="s">
        <v>8553</v>
      </c>
      <c r="O344" s="108" t="s">
        <v>8554</v>
      </c>
      <c r="P344" s="108">
        <v>0</v>
      </c>
      <c r="Q344" s="108" t="s">
        <v>414</v>
      </c>
      <c r="R344" s="108" t="s">
        <v>8555</v>
      </c>
      <c r="S344" s="152">
        <v>37970</v>
      </c>
      <c r="T344" s="132">
        <v>6866</v>
      </c>
      <c r="U344" s="167">
        <v>41230356</v>
      </c>
      <c r="V344" s="167">
        <v>121543652</v>
      </c>
      <c r="W344" s="131">
        <v>44316</v>
      </c>
      <c r="X344" s="132" t="s">
        <v>7743</v>
      </c>
      <c r="Y344" s="132" t="s">
        <v>7744</v>
      </c>
      <c r="Z344" s="132" t="s">
        <v>195</v>
      </c>
    </row>
    <row r="345" spans="1:26" s="8" customFormat="1" ht="18.75" customHeight="1" x14ac:dyDescent="0.2">
      <c r="A345" s="108" t="s">
        <v>580</v>
      </c>
      <c r="B345" s="136">
        <v>719926002</v>
      </c>
      <c r="C345" s="108" t="s">
        <v>52</v>
      </c>
      <c r="D345" s="108" t="s">
        <v>581</v>
      </c>
      <c r="E345" s="108" t="s">
        <v>8550</v>
      </c>
      <c r="F345" s="108" t="s">
        <v>582</v>
      </c>
      <c r="G345" s="108" t="s">
        <v>8551</v>
      </c>
      <c r="H345" s="108" t="s">
        <v>583</v>
      </c>
      <c r="I345" s="129" t="s">
        <v>8552</v>
      </c>
      <c r="J345" s="108" t="s">
        <v>584</v>
      </c>
      <c r="K345" s="108" t="s">
        <v>6829</v>
      </c>
      <c r="L345" s="108" t="s">
        <v>6114</v>
      </c>
      <c r="M345" s="108" t="s">
        <v>585</v>
      </c>
      <c r="N345" s="136" t="s">
        <v>8553</v>
      </c>
      <c r="O345" s="108" t="s">
        <v>8554</v>
      </c>
      <c r="P345" s="108">
        <v>0</v>
      </c>
      <c r="Q345" s="108" t="s">
        <v>414</v>
      </c>
      <c r="R345" s="108" t="s">
        <v>8555</v>
      </c>
      <c r="S345" s="152">
        <v>37970</v>
      </c>
      <c r="T345" s="132">
        <v>6866</v>
      </c>
      <c r="U345" s="167">
        <v>27153000</v>
      </c>
      <c r="V345" s="167">
        <v>109392972</v>
      </c>
      <c r="W345" s="131">
        <v>44316</v>
      </c>
      <c r="X345" s="132" t="s">
        <v>7743</v>
      </c>
      <c r="Y345" s="132" t="s">
        <v>7744</v>
      </c>
      <c r="Z345" s="132" t="s">
        <v>7752</v>
      </c>
    </row>
    <row r="346" spans="1:26" s="8" customFormat="1" ht="18.75" customHeight="1" x14ac:dyDescent="0.2">
      <c r="A346" s="108" t="s">
        <v>452</v>
      </c>
      <c r="B346" s="136">
        <v>715787008</v>
      </c>
      <c r="C346" s="108" t="s">
        <v>78</v>
      </c>
      <c r="D346" s="108" t="s">
        <v>453</v>
      </c>
      <c r="E346" s="108" t="s">
        <v>7655</v>
      </c>
      <c r="F346" s="108" t="s">
        <v>454</v>
      </c>
      <c r="G346" s="108" t="s">
        <v>7657</v>
      </c>
      <c r="H346" s="108" t="s">
        <v>455</v>
      </c>
      <c r="I346" s="129" t="s">
        <v>7658</v>
      </c>
      <c r="J346" s="108" t="s">
        <v>456</v>
      </c>
      <c r="K346" s="108" t="s">
        <v>7656</v>
      </c>
      <c r="L346" s="108" t="s">
        <v>623</v>
      </c>
      <c r="M346" s="108" t="s">
        <v>457</v>
      </c>
      <c r="N346" s="136" t="s">
        <v>459</v>
      </c>
      <c r="O346" s="108" t="s">
        <v>458</v>
      </c>
      <c r="P346" s="108">
        <v>0</v>
      </c>
      <c r="Q346" s="108" t="s">
        <v>414</v>
      </c>
      <c r="R346" s="108" t="s">
        <v>8000</v>
      </c>
      <c r="S346" s="152">
        <v>37971</v>
      </c>
      <c r="T346" s="132">
        <v>6871</v>
      </c>
      <c r="U346" s="167">
        <v>3914773</v>
      </c>
      <c r="V346" s="167">
        <v>15654592</v>
      </c>
      <c r="W346" s="131">
        <v>44316</v>
      </c>
      <c r="X346" s="132" t="s">
        <v>7743</v>
      </c>
      <c r="Y346" s="132" t="s">
        <v>7744</v>
      </c>
      <c r="Z346" s="132" t="s">
        <v>7753</v>
      </c>
    </row>
    <row r="347" spans="1:26" s="8" customFormat="1" ht="18.75" customHeight="1" x14ac:dyDescent="0.2">
      <c r="A347" s="108" t="s">
        <v>3869</v>
      </c>
      <c r="B347" s="136">
        <v>690734001</v>
      </c>
      <c r="C347" s="108" t="s">
        <v>2838</v>
      </c>
      <c r="D347" s="108" t="s">
        <v>2855</v>
      </c>
      <c r="E347" s="108" t="s">
        <v>27</v>
      </c>
      <c r="F347" s="108" t="s">
        <v>2856</v>
      </c>
      <c r="G347" s="108">
        <v>0</v>
      </c>
      <c r="H347" s="108">
        <v>0</v>
      </c>
      <c r="I347" s="129">
        <v>0</v>
      </c>
      <c r="J347" s="108" t="s">
        <v>3871</v>
      </c>
      <c r="K347" s="108" t="s">
        <v>3870</v>
      </c>
      <c r="L347" s="108" t="s">
        <v>623</v>
      </c>
      <c r="M347" s="108" t="s">
        <v>3872</v>
      </c>
      <c r="N347" s="136">
        <v>0</v>
      </c>
      <c r="O347" s="108">
        <v>0</v>
      </c>
      <c r="P347" s="108">
        <v>0</v>
      </c>
      <c r="Q347" s="108">
        <v>91001</v>
      </c>
      <c r="R347" s="108" t="s">
        <v>3250</v>
      </c>
      <c r="S347" s="152">
        <v>38159</v>
      </c>
      <c r="T347" s="132">
        <v>6872</v>
      </c>
      <c r="U347" s="167">
        <v>0</v>
      </c>
      <c r="V347" s="167">
        <v>13065030</v>
      </c>
      <c r="W347" s="131">
        <v>44316</v>
      </c>
      <c r="X347" s="132" t="s">
        <v>7743</v>
      </c>
      <c r="Y347" s="132" t="s">
        <v>7744</v>
      </c>
      <c r="Z347" s="132" t="s">
        <v>7797</v>
      </c>
    </row>
    <row r="348" spans="1:26" s="8" customFormat="1" ht="18.75" customHeight="1" x14ac:dyDescent="0.2">
      <c r="A348" s="108" t="s">
        <v>3098</v>
      </c>
      <c r="B348" s="136">
        <v>691201007</v>
      </c>
      <c r="C348" s="108" t="s">
        <v>2838</v>
      </c>
      <c r="D348" s="108" t="s">
        <v>2855</v>
      </c>
      <c r="E348" s="108" t="s">
        <v>27</v>
      </c>
      <c r="F348" s="108" t="s">
        <v>2856</v>
      </c>
      <c r="G348" s="108" t="s">
        <v>29</v>
      </c>
      <c r="H348" s="108">
        <v>0</v>
      </c>
      <c r="I348" s="129">
        <v>0</v>
      </c>
      <c r="J348" s="108" t="s">
        <v>3099</v>
      </c>
      <c r="K348" s="108" t="s">
        <v>3100</v>
      </c>
      <c r="L348" s="108" t="s">
        <v>6117</v>
      </c>
      <c r="M348" s="108" t="s">
        <v>3101</v>
      </c>
      <c r="N348" s="136">
        <v>0</v>
      </c>
      <c r="O348" s="108">
        <v>0</v>
      </c>
      <c r="P348" s="108">
        <v>0</v>
      </c>
      <c r="Q348" s="108">
        <v>91001</v>
      </c>
      <c r="R348" s="108" t="s">
        <v>3102</v>
      </c>
      <c r="S348" s="152">
        <v>37970</v>
      </c>
      <c r="T348" s="132">
        <v>6876</v>
      </c>
      <c r="U348" s="167">
        <v>6599472</v>
      </c>
      <c r="V348" s="167">
        <v>60700052</v>
      </c>
      <c r="W348" s="131">
        <v>44316</v>
      </c>
      <c r="X348" s="132" t="s">
        <v>7743</v>
      </c>
      <c r="Y348" s="132" t="s">
        <v>7744</v>
      </c>
      <c r="Z348" s="132" t="s">
        <v>7755</v>
      </c>
    </row>
    <row r="349" spans="1:26" s="8" customFormat="1" ht="18.75" customHeight="1" x14ac:dyDescent="0.2">
      <c r="A349" s="108" t="s">
        <v>6739</v>
      </c>
      <c r="B349" s="136">
        <v>705528004</v>
      </c>
      <c r="C349" s="108" t="s">
        <v>1555</v>
      </c>
      <c r="D349" s="108" t="s">
        <v>1741</v>
      </c>
      <c r="E349" s="108" t="s">
        <v>7615</v>
      </c>
      <c r="F349" s="108" t="s">
        <v>1742</v>
      </c>
      <c r="G349" s="108" t="s">
        <v>7617</v>
      </c>
      <c r="H349" s="108" t="s">
        <v>7618</v>
      </c>
      <c r="I349" s="129" t="s">
        <v>7619</v>
      </c>
      <c r="J349" s="108" t="s">
        <v>1743</v>
      </c>
      <c r="K349" s="108" t="s">
        <v>1745</v>
      </c>
      <c r="L349" s="108" t="s">
        <v>6117</v>
      </c>
      <c r="M349" s="108" t="s">
        <v>1005</v>
      </c>
      <c r="N349" s="136" t="s">
        <v>7616</v>
      </c>
      <c r="O349" s="108" t="s">
        <v>1744</v>
      </c>
      <c r="P349" s="108">
        <v>0</v>
      </c>
      <c r="Q349" s="108">
        <v>93401</v>
      </c>
      <c r="R349" s="108" t="s">
        <v>6962</v>
      </c>
      <c r="S349" s="152">
        <v>37970</v>
      </c>
      <c r="T349" s="132">
        <v>6880</v>
      </c>
      <c r="U349" s="167">
        <v>43334464</v>
      </c>
      <c r="V349" s="167">
        <v>129322412</v>
      </c>
      <c r="W349" s="131">
        <v>44316</v>
      </c>
      <c r="X349" s="132" t="s">
        <v>7743</v>
      </c>
      <c r="Y349" s="132" t="s">
        <v>7744</v>
      </c>
      <c r="Z349" s="132" t="s">
        <v>7778</v>
      </c>
    </row>
    <row r="350" spans="1:26" s="8" customFormat="1" ht="18.75" customHeight="1" x14ac:dyDescent="0.2">
      <c r="A350" s="108" t="s">
        <v>6739</v>
      </c>
      <c r="B350" s="136">
        <v>705528004</v>
      </c>
      <c r="C350" s="108" t="s">
        <v>1555</v>
      </c>
      <c r="D350" s="108" t="s">
        <v>1741</v>
      </c>
      <c r="E350" s="108" t="s">
        <v>7615</v>
      </c>
      <c r="F350" s="108" t="s">
        <v>1742</v>
      </c>
      <c r="G350" s="108" t="s">
        <v>7617</v>
      </c>
      <c r="H350" s="108" t="s">
        <v>7618</v>
      </c>
      <c r="I350" s="129" t="s">
        <v>7619</v>
      </c>
      <c r="J350" s="108" t="s">
        <v>1743</v>
      </c>
      <c r="K350" s="108" t="s">
        <v>1745</v>
      </c>
      <c r="L350" s="108" t="s">
        <v>6117</v>
      </c>
      <c r="M350" s="108" t="s">
        <v>1005</v>
      </c>
      <c r="N350" s="136" t="s">
        <v>7616</v>
      </c>
      <c r="O350" s="108" t="s">
        <v>1744</v>
      </c>
      <c r="P350" s="108">
        <v>0</v>
      </c>
      <c r="Q350" s="108">
        <v>93401</v>
      </c>
      <c r="R350" s="108" t="s">
        <v>6962</v>
      </c>
      <c r="S350" s="152">
        <v>37970</v>
      </c>
      <c r="T350" s="132">
        <v>6880</v>
      </c>
      <c r="U350" s="167">
        <v>84975960</v>
      </c>
      <c r="V350" s="167">
        <v>274681472</v>
      </c>
      <c r="W350" s="131">
        <v>44316</v>
      </c>
      <c r="X350" s="132" t="s">
        <v>7743</v>
      </c>
      <c r="Y350" s="132" t="s">
        <v>7744</v>
      </c>
      <c r="Z350" s="132" t="s">
        <v>7857</v>
      </c>
    </row>
    <row r="351" spans="1:26" s="8" customFormat="1" ht="18.75" customHeight="1" x14ac:dyDescent="0.2">
      <c r="A351" s="108" t="s">
        <v>6739</v>
      </c>
      <c r="B351" s="136">
        <v>705528004</v>
      </c>
      <c r="C351" s="108" t="s">
        <v>1555</v>
      </c>
      <c r="D351" s="108" t="s">
        <v>1741</v>
      </c>
      <c r="E351" s="108" t="s">
        <v>7615</v>
      </c>
      <c r="F351" s="108" t="s">
        <v>1742</v>
      </c>
      <c r="G351" s="108" t="s">
        <v>7617</v>
      </c>
      <c r="H351" s="108" t="s">
        <v>7618</v>
      </c>
      <c r="I351" s="129" t="s">
        <v>7619</v>
      </c>
      <c r="J351" s="108" t="s">
        <v>1743</v>
      </c>
      <c r="K351" s="108" t="s">
        <v>1745</v>
      </c>
      <c r="L351" s="108" t="s">
        <v>6117</v>
      </c>
      <c r="M351" s="108" t="s">
        <v>1005</v>
      </c>
      <c r="N351" s="136" t="s">
        <v>7616</v>
      </c>
      <c r="O351" s="108" t="s">
        <v>1744</v>
      </c>
      <c r="P351" s="108">
        <v>0</v>
      </c>
      <c r="Q351" s="108">
        <v>93401</v>
      </c>
      <c r="R351" s="108" t="s">
        <v>6962</v>
      </c>
      <c r="S351" s="152">
        <v>37970</v>
      </c>
      <c r="T351" s="132">
        <v>6880</v>
      </c>
      <c r="U351" s="167">
        <v>36550524</v>
      </c>
      <c r="V351" s="167">
        <v>199623423</v>
      </c>
      <c r="W351" s="131">
        <v>44316</v>
      </c>
      <c r="X351" s="132" t="s">
        <v>7743</v>
      </c>
      <c r="Y351" s="132" t="s">
        <v>7744</v>
      </c>
      <c r="Z351" s="132" t="s">
        <v>7887</v>
      </c>
    </row>
    <row r="352" spans="1:26" s="8" customFormat="1" ht="18.75" customHeight="1" x14ac:dyDescent="0.2">
      <c r="A352" s="108" t="s">
        <v>6739</v>
      </c>
      <c r="B352" s="136">
        <v>705528004</v>
      </c>
      <c r="C352" s="108" t="s">
        <v>1555</v>
      </c>
      <c r="D352" s="108" t="s">
        <v>1741</v>
      </c>
      <c r="E352" s="108" t="s">
        <v>7615</v>
      </c>
      <c r="F352" s="108" t="s">
        <v>1742</v>
      </c>
      <c r="G352" s="108" t="s">
        <v>7617</v>
      </c>
      <c r="H352" s="108" t="s">
        <v>7618</v>
      </c>
      <c r="I352" s="129" t="s">
        <v>7619</v>
      </c>
      <c r="J352" s="108" t="s">
        <v>1743</v>
      </c>
      <c r="K352" s="108" t="s">
        <v>1745</v>
      </c>
      <c r="L352" s="108" t="s">
        <v>6117</v>
      </c>
      <c r="M352" s="108" t="s">
        <v>1005</v>
      </c>
      <c r="N352" s="136" t="s">
        <v>7616</v>
      </c>
      <c r="O352" s="108" t="s">
        <v>1744</v>
      </c>
      <c r="P352" s="108">
        <v>0</v>
      </c>
      <c r="Q352" s="108">
        <v>93401</v>
      </c>
      <c r="R352" s="108" t="s">
        <v>6962</v>
      </c>
      <c r="S352" s="152">
        <v>37970</v>
      </c>
      <c r="T352" s="132">
        <v>6880</v>
      </c>
      <c r="U352" s="167">
        <v>30142416</v>
      </c>
      <c r="V352" s="167">
        <v>84494964</v>
      </c>
      <c r="W352" s="131">
        <v>44316</v>
      </c>
      <c r="X352" s="132" t="s">
        <v>7743</v>
      </c>
      <c r="Y352" s="132" t="s">
        <v>7744</v>
      </c>
      <c r="Z352" s="132" t="s">
        <v>7863</v>
      </c>
    </row>
    <row r="353" spans="1:26" s="8" customFormat="1" ht="18.75" customHeight="1" x14ac:dyDescent="0.2">
      <c r="A353" s="108" t="s">
        <v>6739</v>
      </c>
      <c r="B353" s="136">
        <v>705528004</v>
      </c>
      <c r="C353" s="108" t="s">
        <v>1555</v>
      </c>
      <c r="D353" s="108" t="s">
        <v>1741</v>
      </c>
      <c r="E353" s="108" t="s">
        <v>7615</v>
      </c>
      <c r="F353" s="108" t="s">
        <v>1742</v>
      </c>
      <c r="G353" s="108" t="s">
        <v>7617</v>
      </c>
      <c r="H353" s="108" t="s">
        <v>7618</v>
      </c>
      <c r="I353" s="129" t="s">
        <v>7619</v>
      </c>
      <c r="J353" s="108" t="s">
        <v>1743</v>
      </c>
      <c r="K353" s="108" t="s">
        <v>1745</v>
      </c>
      <c r="L353" s="108" t="s">
        <v>6117</v>
      </c>
      <c r="M353" s="108" t="s">
        <v>1005</v>
      </c>
      <c r="N353" s="136" t="s">
        <v>7616</v>
      </c>
      <c r="O353" s="108" t="s">
        <v>1744</v>
      </c>
      <c r="P353" s="108">
        <v>0</v>
      </c>
      <c r="Q353" s="108">
        <v>93401</v>
      </c>
      <c r="R353" s="108" t="s">
        <v>6962</v>
      </c>
      <c r="S353" s="152">
        <v>37970</v>
      </c>
      <c r="T353" s="132">
        <v>6880</v>
      </c>
      <c r="U353" s="167">
        <v>82769240</v>
      </c>
      <c r="V353" s="167">
        <v>242966768</v>
      </c>
      <c r="W353" s="131">
        <v>44316</v>
      </c>
      <c r="X353" s="132" t="s">
        <v>7743</v>
      </c>
      <c r="Y353" s="132" t="s">
        <v>7744</v>
      </c>
      <c r="Z353" s="132" t="s">
        <v>7763</v>
      </c>
    </row>
    <row r="354" spans="1:26" s="8" customFormat="1" ht="18.75" customHeight="1" x14ac:dyDescent="0.2">
      <c r="A354" s="108" t="s">
        <v>8767</v>
      </c>
      <c r="B354" s="136" t="s">
        <v>7717</v>
      </c>
      <c r="C354" s="108" t="s">
        <v>78</v>
      </c>
      <c r="D354" s="108" t="s">
        <v>4191</v>
      </c>
      <c r="E354" s="108" t="s">
        <v>7372</v>
      </c>
      <c r="F354" s="108" t="s">
        <v>4192</v>
      </c>
      <c r="G354" s="108" t="s">
        <v>7373</v>
      </c>
      <c r="H354" s="108" t="s">
        <v>4193</v>
      </c>
      <c r="I354" s="129" t="s">
        <v>7374</v>
      </c>
      <c r="J354" s="108" t="s">
        <v>7376</v>
      </c>
      <c r="K354" s="108" t="s">
        <v>4194</v>
      </c>
      <c r="L354" s="108" t="s">
        <v>49</v>
      </c>
      <c r="M354" s="108" t="s">
        <v>3463</v>
      </c>
      <c r="N354" s="136" t="s">
        <v>4195</v>
      </c>
      <c r="O354" s="108" t="s">
        <v>6576</v>
      </c>
      <c r="P354" s="108">
        <v>0</v>
      </c>
      <c r="Q354" s="108" t="s">
        <v>414</v>
      </c>
      <c r="R354" s="108" t="s">
        <v>7375</v>
      </c>
      <c r="S354" s="152">
        <v>37970</v>
      </c>
      <c r="T354" s="132">
        <v>6897</v>
      </c>
      <c r="U354" s="167">
        <v>6671880</v>
      </c>
      <c r="V354" s="167">
        <v>25601400</v>
      </c>
      <c r="W354" s="131">
        <v>44316</v>
      </c>
      <c r="X354" s="132" t="s">
        <v>7743</v>
      </c>
      <c r="Y354" s="132" t="s">
        <v>7744</v>
      </c>
      <c r="Z354" s="132" t="s">
        <v>7878</v>
      </c>
    </row>
    <row r="355" spans="1:26" s="8" customFormat="1" ht="18.75" customHeight="1" x14ac:dyDescent="0.2">
      <c r="A355" s="108" t="s">
        <v>8767</v>
      </c>
      <c r="B355" s="136" t="s">
        <v>7717</v>
      </c>
      <c r="C355" s="108" t="s">
        <v>78</v>
      </c>
      <c r="D355" s="108" t="s">
        <v>4191</v>
      </c>
      <c r="E355" s="108" t="s">
        <v>7372</v>
      </c>
      <c r="F355" s="108" t="s">
        <v>4192</v>
      </c>
      <c r="G355" s="108" t="s">
        <v>7373</v>
      </c>
      <c r="H355" s="108" t="s">
        <v>4193</v>
      </c>
      <c r="I355" s="129" t="s">
        <v>7374</v>
      </c>
      <c r="J355" s="108" t="s">
        <v>7376</v>
      </c>
      <c r="K355" s="108" t="s">
        <v>4194</v>
      </c>
      <c r="L355" s="108" t="s">
        <v>49</v>
      </c>
      <c r="M355" s="108" t="s">
        <v>3463</v>
      </c>
      <c r="N355" s="136" t="s">
        <v>4195</v>
      </c>
      <c r="O355" s="108" t="s">
        <v>6576</v>
      </c>
      <c r="P355" s="108">
        <v>0</v>
      </c>
      <c r="Q355" s="108" t="s">
        <v>414</v>
      </c>
      <c r="R355" s="108" t="s">
        <v>7375</v>
      </c>
      <c r="S355" s="152">
        <v>37970</v>
      </c>
      <c r="T355" s="132">
        <v>6897</v>
      </c>
      <c r="U355" s="167">
        <v>7447680</v>
      </c>
      <c r="V355" s="167">
        <v>27928800</v>
      </c>
      <c r="W355" s="131">
        <v>44316</v>
      </c>
      <c r="X355" s="132" t="s">
        <v>7743</v>
      </c>
      <c r="Y355" s="132" t="s">
        <v>7744</v>
      </c>
      <c r="Z355" s="132" t="s">
        <v>247</v>
      </c>
    </row>
    <row r="356" spans="1:26" s="8" customFormat="1" ht="18.75" customHeight="1" x14ac:dyDescent="0.2">
      <c r="A356" s="108" t="s">
        <v>8767</v>
      </c>
      <c r="B356" s="136" t="s">
        <v>7717</v>
      </c>
      <c r="C356" s="108" t="s">
        <v>78</v>
      </c>
      <c r="D356" s="108" t="s">
        <v>4191</v>
      </c>
      <c r="E356" s="108" t="s">
        <v>7372</v>
      </c>
      <c r="F356" s="108" t="s">
        <v>4192</v>
      </c>
      <c r="G356" s="108" t="s">
        <v>7373</v>
      </c>
      <c r="H356" s="108" t="s">
        <v>4193</v>
      </c>
      <c r="I356" s="129" t="s">
        <v>7374</v>
      </c>
      <c r="J356" s="108" t="s">
        <v>7376</v>
      </c>
      <c r="K356" s="108" t="s">
        <v>4194</v>
      </c>
      <c r="L356" s="108" t="s">
        <v>49</v>
      </c>
      <c r="M356" s="108" t="s">
        <v>3463</v>
      </c>
      <c r="N356" s="136" t="s">
        <v>4195</v>
      </c>
      <c r="O356" s="108" t="s">
        <v>6576</v>
      </c>
      <c r="P356" s="108">
        <v>0</v>
      </c>
      <c r="Q356" s="108" t="s">
        <v>414</v>
      </c>
      <c r="R356" s="108" t="s">
        <v>7375</v>
      </c>
      <c r="S356" s="152">
        <v>37970</v>
      </c>
      <c r="T356" s="132">
        <v>6897</v>
      </c>
      <c r="U356" s="167">
        <v>24748020</v>
      </c>
      <c r="V356" s="167">
        <v>86424120</v>
      </c>
      <c r="W356" s="131">
        <v>44316</v>
      </c>
      <c r="X356" s="132" t="s">
        <v>7743</v>
      </c>
      <c r="Y356" s="132" t="s">
        <v>7744</v>
      </c>
      <c r="Z356" s="132" t="s">
        <v>7824</v>
      </c>
    </row>
    <row r="357" spans="1:26" s="8" customFormat="1" ht="18.75" customHeight="1" x14ac:dyDescent="0.2">
      <c r="A357" s="108" t="s">
        <v>8767</v>
      </c>
      <c r="B357" s="136" t="s">
        <v>7717</v>
      </c>
      <c r="C357" s="108" t="s">
        <v>78</v>
      </c>
      <c r="D357" s="108" t="s">
        <v>4191</v>
      </c>
      <c r="E357" s="108" t="s">
        <v>7372</v>
      </c>
      <c r="F357" s="108" t="s">
        <v>4192</v>
      </c>
      <c r="G357" s="108" t="s">
        <v>7373</v>
      </c>
      <c r="H357" s="108" t="s">
        <v>4193</v>
      </c>
      <c r="I357" s="129" t="s">
        <v>7374</v>
      </c>
      <c r="J357" s="108" t="s">
        <v>7376</v>
      </c>
      <c r="K357" s="108" t="s">
        <v>4194</v>
      </c>
      <c r="L357" s="108" t="s">
        <v>49</v>
      </c>
      <c r="M357" s="108" t="s">
        <v>3463</v>
      </c>
      <c r="N357" s="136" t="s">
        <v>4195</v>
      </c>
      <c r="O357" s="108" t="s">
        <v>6576</v>
      </c>
      <c r="P357" s="108">
        <v>0</v>
      </c>
      <c r="Q357" s="108" t="s">
        <v>414</v>
      </c>
      <c r="R357" s="108" t="s">
        <v>7375</v>
      </c>
      <c r="S357" s="152">
        <v>37970</v>
      </c>
      <c r="T357" s="132">
        <v>6897</v>
      </c>
      <c r="U357" s="167">
        <v>9697500</v>
      </c>
      <c r="V357" s="167">
        <v>35531640</v>
      </c>
      <c r="W357" s="131">
        <v>44316</v>
      </c>
      <c r="X357" s="132" t="s">
        <v>7743</v>
      </c>
      <c r="Y357" s="132" t="s">
        <v>7744</v>
      </c>
      <c r="Z357" s="132" t="s">
        <v>7805</v>
      </c>
    </row>
    <row r="358" spans="1:26" s="8" customFormat="1" ht="18.75" customHeight="1" x14ac:dyDescent="0.2">
      <c r="A358" s="108" t="s">
        <v>8767</v>
      </c>
      <c r="B358" s="136" t="s">
        <v>7717</v>
      </c>
      <c r="C358" s="108" t="s">
        <v>78</v>
      </c>
      <c r="D358" s="108" t="s">
        <v>4191</v>
      </c>
      <c r="E358" s="108" t="s">
        <v>7372</v>
      </c>
      <c r="F358" s="108" t="s">
        <v>4192</v>
      </c>
      <c r="G358" s="108" t="s">
        <v>7373</v>
      </c>
      <c r="H358" s="108" t="s">
        <v>4193</v>
      </c>
      <c r="I358" s="129" t="s">
        <v>7374</v>
      </c>
      <c r="J358" s="108" t="s">
        <v>7376</v>
      </c>
      <c r="K358" s="108" t="s">
        <v>4194</v>
      </c>
      <c r="L358" s="108" t="s">
        <v>49</v>
      </c>
      <c r="M358" s="108" t="s">
        <v>3463</v>
      </c>
      <c r="N358" s="136" t="s">
        <v>4195</v>
      </c>
      <c r="O358" s="108" t="s">
        <v>6576</v>
      </c>
      <c r="P358" s="108">
        <v>0</v>
      </c>
      <c r="Q358" s="108" t="s">
        <v>414</v>
      </c>
      <c r="R358" s="108" t="s">
        <v>7375</v>
      </c>
      <c r="S358" s="152">
        <v>37970</v>
      </c>
      <c r="T358" s="132">
        <v>6897</v>
      </c>
      <c r="U358" s="167">
        <v>6283980</v>
      </c>
      <c r="V358" s="167">
        <v>24980760</v>
      </c>
      <c r="W358" s="131">
        <v>44316</v>
      </c>
      <c r="X358" s="132" t="s">
        <v>7743</v>
      </c>
      <c r="Y358" s="132" t="s">
        <v>7744</v>
      </c>
      <c r="Z358" s="132" t="s">
        <v>7843</v>
      </c>
    </row>
    <row r="359" spans="1:26" s="8" customFormat="1" ht="18.75" customHeight="1" x14ac:dyDescent="0.2">
      <c r="A359" s="108" t="s">
        <v>8767</v>
      </c>
      <c r="B359" s="136" t="s">
        <v>7717</v>
      </c>
      <c r="C359" s="108" t="s">
        <v>78</v>
      </c>
      <c r="D359" s="108" t="s">
        <v>4191</v>
      </c>
      <c r="E359" s="108" t="s">
        <v>7372</v>
      </c>
      <c r="F359" s="108" t="s">
        <v>4192</v>
      </c>
      <c r="G359" s="108" t="s">
        <v>7373</v>
      </c>
      <c r="H359" s="108" t="s">
        <v>4193</v>
      </c>
      <c r="I359" s="129" t="s">
        <v>7374</v>
      </c>
      <c r="J359" s="108" t="s">
        <v>7376</v>
      </c>
      <c r="K359" s="108" t="s">
        <v>4194</v>
      </c>
      <c r="L359" s="108" t="s">
        <v>49</v>
      </c>
      <c r="M359" s="108" t="s">
        <v>3463</v>
      </c>
      <c r="N359" s="136" t="s">
        <v>4195</v>
      </c>
      <c r="O359" s="108" t="s">
        <v>6576</v>
      </c>
      <c r="P359" s="108">
        <v>0</v>
      </c>
      <c r="Q359" s="108" t="s">
        <v>414</v>
      </c>
      <c r="R359" s="108" t="s">
        <v>7375</v>
      </c>
      <c r="S359" s="152">
        <v>37970</v>
      </c>
      <c r="T359" s="132">
        <v>6897</v>
      </c>
      <c r="U359" s="167">
        <v>7913160</v>
      </c>
      <c r="V359" s="167">
        <v>28239120</v>
      </c>
      <c r="W359" s="131">
        <v>44316</v>
      </c>
      <c r="X359" s="132" t="s">
        <v>7743</v>
      </c>
      <c r="Y359" s="132" t="s">
        <v>7744</v>
      </c>
      <c r="Z359" s="132" t="s">
        <v>7814</v>
      </c>
    </row>
    <row r="360" spans="1:26" s="8" customFormat="1" ht="18.75" customHeight="1" x14ac:dyDescent="0.2">
      <c r="A360" s="108" t="s">
        <v>8767</v>
      </c>
      <c r="B360" s="136" t="s">
        <v>7717</v>
      </c>
      <c r="C360" s="108" t="s">
        <v>78</v>
      </c>
      <c r="D360" s="108" t="s">
        <v>4191</v>
      </c>
      <c r="E360" s="108" t="s">
        <v>7372</v>
      </c>
      <c r="F360" s="108" t="s">
        <v>4192</v>
      </c>
      <c r="G360" s="108" t="s">
        <v>7373</v>
      </c>
      <c r="H360" s="108" t="s">
        <v>4193</v>
      </c>
      <c r="I360" s="129" t="s">
        <v>7374</v>
      </c>
      <c r="J360" s="108" t="s">
        <v>7376</v>
      </c>
      <c r="K360" s="108" t="s">
        <v>4194</v>
      </c>
      <c r="L360" s="108" t="s">
        <v>49</v>
      </c>
      <c r="M360" s="108" t="s">
        <v>3463</v>
      </c>
      <c r="N360" s="136" t="s">
        <v>4195</v>
      </c>
      <c r="O360" s="108" t="s">
        <v>6576</v>
      </c>
      <c r="P360" s="108">
        <v>0</v>
      </c>
      <c r="Q360" s="108" t="s">
        <v>414</v>
      </c>
      <c r="R360" s="108" t="s">
        <v>7375</v>
      </c>
      <c r="S360" s="152">
        <v>37970</v>
      </c>
      <c r="T360" s="132">
        <v>6897</v>
      </c>
      <c r="U360" s="167">
        <v>13498920</v>
      </c>
      <c r="V360" s="167">
        <v>51047640</v>
      </c>
      <c r="W360" s="131">
        <v>44316</v>
      </c>
      <c r="X360" s="132" t="s">
        <v>7743</v>
      </c>
      <c r="Y360" s="132" t="s">
        <v>7744</v>
      </c>
      <c r="Z360" s="132" t="s">
        <v>7815</v>
      </c>
    </row>
    <row r="361" spans="1:26" s="8" customFormat="1" ht="18.75" customHeight="1" x14ac:dyDescent="0.2">
      <c r="A361" s="108" t="s">
        <v>8767</v>
      </c>
      <c r="B361" s="136" t="s">
        <v>7717</v>
      </c>
      <c r="C361" s="108" t="s">
        <v>78</v>
      </c>
      <c r="D361" s="108" t="s">
        <v>4191</v>
      </c>
      <c r="E361" s="108" t="s">
        <v>7372</v>
      </c>
      <c r="F361" s="108" t="s">
        <v>4192</v>
      </c>
      <c r="G361" s="108" t="s">
        <v>7373</v>
      </c>
      <c r="H361" s="108" t="s">
        <v>4193</v>
      </c>
      <c r="I361" s="129" t="s">
        <v>7374</v>
      </c>
      <c r="J361" s="108" t="s">
        <v>7376</v>
      </c>
      <c r="K361" s="108" t="s">
        <v>4194</v>
      </c>
      <c r="L361" s="108" t="s">
        <v>49</v>
      </c>
      <c r="M361" s="108" t="s">
        <v>3463</v>
      </c>
      <c r="N361" s="136" t="s">
        <v>4195</v>
      </c>
      <c r="O361" s="108" t="s">
        <v>6576</v>
      </c>
      <c r="P361" s="108">
        <v>0</v>
      </c>
      <c r="Q361" s="108" t="s">
        <v>414</v>
      </c>
      <c r="R361" s="108" t="s">
        <v>7375</v>
      </c>
      <c r="S361" s="152">
        <v>37970</v>
      </c>
      <c r="T361" s="132">
        <v>6897</v>
      </c>
      <c r="U361" s="167">
        <v>18308880</v>
      </c>
      <c r="V361" s="167">
        <v>65477520</v>
      </c>
      <c r="W361" s="131">
        <v>44316</v>
      </c>
      <c r="X361" s="132" t="s">
        <v>7743</v>
      </c>
      <c r="Y361" s="132" t="s">
        <v>7744</v>
      </c>
      <c r="Z361" s="132" t="s">
        <v>7825</v>
      </c>
    </row>
    <row r="362" spans="1:26" s="8" customFormat="1" ht="18.75" customHeight="1" x14ac:dyDescent="0.2">
      <c r="A362" s="108" t="s">
        <v>8767</v>
      </c>
      <c r="B362" s="136" t="s">
        <v>7717</v>
      </c>
      <c r="C362" s="108" t="s">
        <v>78</v>
      </c>
      <c r="D362" s="108" t="s">
        <v>4191</v>
      </c>
      <c r="E362" s="108" t="s">
        <v>7372</v>
      </c>
      <c r="F362" s="108" t="s">
        <v>4192</v>
      </c>
      <c r="G362" s="108" t="s">
        <v>7373</v>
      </c>
      <c r="H362" s="108" t="s">
        <v>4193</v>
      </c>
      <c r="I362" s="129" t="s">
        <v>7374</v>
      </c>
      <c r="J362" s="108" t="s">
        <v>7376</v>
      </c>
      <c r="K362" s="108" t="s">
        <v>4194</v>
      </c>
      <c r="L362" s="108" t="s">
        <v>49</v>
      </c>
      <c r="M362" s="108" t="s">
        <v>3463</v>
      </c>
      <c r="N362" s="136" t="s">
        <v>4195</v>
      </c>
      <c r="O362" s="108" t="s">
        <v>6576</v>
      </c>
      <c r="P362" s="108">
        <v>0</v>
      </c>
      <c r="Q362" s="108" t="s">
        <v>414</v>
      </c>
      <c r="R362" s="108" t="s">
        <v>7375</v>
      </c>
      <c r="S362" s="152">
        <v>37970</v>
      </c>
      <c r="T362" s="132">
        <v>6897</v>
      </c>
      <c r="U362" s="167">
        <v>12412800</v>
      </c>
      <c r="V362" s="167">
        <v>49651200</v>
      </c>
      <c r="W362" s="131">
        <v>44316</v>
      </c>
      <c r="X362" s="132" t="s">
        <v>7743</v>
      </c>
      <c r="Y362" s="132" t="s">
        <v>7744</v>
      </c>
      <c r="Z362" s="132" t="s">
        <v>7846</v>
      </c>
    </row>
    <row r="363" spans="1:26" s="8" customFormat="1" ht="18.75" customHeight="1" x14ac:dyDescent="0.2">
      <c r="A363" s="108" t="s">
        <v>1230</v>
      </c>
      <c r="B363" s="136">
        <v>712939001</v>
      </c>
      <c r="C363" s="108" t="s">
        <v>78</v>
      </c>
      <c r="D363" s="108" t="s">
        <v>1231</v>
      </c>
      <c r="E363" s="108" t="s">
        <v>7642</v>
      </c>
      <c r="F363" s="108" t="s">
        <v>1232</v>
      </c>
      <c r="G363" s="108" t="s">
        <v>6611</v>
      </c>
      <c r="H363" s="108" t="s">
        <v>1233</v>
      </c>
      <c r="I363" s="129" t="s">
        <v>6612</v>
      </c>
      <c r="J363" s="108" t="s">
        <v>6613</v>
      </c>
      <c r="K363" s="108" t="s">
        <v>6608</v>
      </c>
      <c r="L363" s="108" t="s">
        <v>49</v>
      </c>
      <c r="M363" s="108" t="s">
        <v>1234</v>
      </c>
      <c r="N363" s="136" t="s">
        <v>6609</v>
      </c>
      <c r="O363" s="108" t="s">
        <v>6610</v>
      </c>
      <c r="P363" s="108">
        <v>0</v>
      </c>
      <c r="Q363" s="108">
        <v>93401</v>
      </c>
      <c r="R363" s="108" t="s">
        <v>7647</v>
      </c>
      <c r="S363" s="152">
        <v>37970</v>
      </c>
      <c r="T363" s="132">
        <v>6898</v>
      </c>
      <c r="U363" s="167">
        <v>6439140</v>
      </c>
      <c r="V363" s="167">
        <v>19504170</v>
      </c>
      <c r="W363" s="131">
        <v>44316</v>
      </c>
      <c r="X363" s="132" t="s">
        <v>7743</v>
      </c>
      <c r="Y363" s="132" t="s">
        <v>7744</v>
      </c>
      <c r="Z363" s="132" t="s">
        <v>7786</v>
      </c>
    </row>
    <row r="364" spans="1:26" s="8" customFormat="1" ht="18.75" customHeight="1" x14ac:dyDescent="0.2">
      <c r="A364" s="108" t="s">
        <v>893</v>
      </c>
      <c r="B364" s="136">
        <v>719365000</v>
      </c>
      <c r="C364" s="108" t="s">
        <v>78</v>
      </c>
      <c r="D364" s="108" t="s">
        <v>894</v>
      </c>
      <c r="E364" s="108" t="s">
        <v>7639</v>
      </c>
      <c r="F364" s="108" t="s">
        <v>895</v>
      </c>
      <c r="G364" s="108" t="s">
        <v>6725</v>
      </c>
      <c r="H364" s="108" t="s">
        <v>896</v>
      </c>
      <c r="I364" s="129" t="s">
        <v>897</v>
      </c>
      <c r="J364" s="108" t="s">
        <v>6726</v>
      </c>
      <c r="K364" s="108" t="s">
        <v>898</v>
      </c>
      <c r="L364" s="108" t="s">
        <v>49</v>
      </c>
      <c r="M364" s="108" t="s">
        <v>899</v>
      </c>
      <c r="N364" s="136" t="s">
        <v>6727</v>
      </c>
      <c r="O364" s="108" t="s">
        <v>6728</v>
      </c>
      <c r="P364" s="108">
        <v>0</v>
      </c>
      <c r="Q364" s="108" t="s">
        <v>414</v>
      </c>
      <c r="R364" s="108" t="s">
        <v>7645</v>
      </c>
      <c r="S364" s="152">
        <v>37970</v>
      </c>
      <c r="T364" s="132">
        <v>6899</v>
      </c>
      <c r="U364" s="167">
        <v>75168346</v>
      </c>
      <c r="V364" s="167">
        <v>138432104</v>
      </c>
      <c r="W364" s="131">
        <v>44316</v>
      </c>
      <c r="X364" s="132" t="s">
        <v>7743</v>
      </c>
      <c r="Y364" s="132" t="s">
        <v>7744</v>
      </c>
      <c r="Z364" s="132" t="s">
        <v>7805</v>
      </c>
    </row>
    <row r="365" spans="1:26" s="8" customFormat="1" ht="18.75" customHeight="1" x14ac:dyDescent="0.2">
      <c r="A365" s="108" t="s">
        <v>800</v>
      </c>
      <c r="B365" s="136" t="s">
        <v>7663</v>
      </c>
      <c r="C365" s="108" t="s">
        <v>52</v>
      </c>
      <c r="D365" s="108" t="s">
        <v>801</v>
      </c>
      <c r="E365" s="108" t="s">
        <v>6992</v>
      </c>
      <c r="F365" s="108" t="s">
        <v>802</v>
      </c>
      <c r="G365" s="108" t="s">
        <v>6993</v>
      </c>
      <c r="H365" s="108" t="s">
        <v>6661</v>
      </c>
      <c r="I365" s="129" t="s">
        <v>6662</v>
      </c>
      <c r="J365" s="108" t="s">
        <v>803</v>
      </c>
      <c r="K365" s="108" t="s">
        <v>6526</v>
      </c>
      <c r="L365" s="108" t="s">
        <v>623</v>
      </c>
      <c r="M365" s="108" t="s">
        <v>804</v>
      </c>
      <c r="N365" s="136" t="s">
        <v>805</v>
      </c>
      <c r="O365" s="108" t="s">
        <v>806</v>
      </c>
      <c r="P365" s="108">
        <v>0</v>
      </c>
      <c r="Q365" s="108">
        <v>93401</v>
      </c>
      <c r="R365" s="108" t="s">
        <v>7053</v>
      </c>
      <c r="S365" s="152">
        <v>37970</v>
      </c>
      <c r="T365" s="132">
        <v>6900</v>
      </c>
      <c r="U365" s="167">
        <v>4809960</v>
      </c>
      <c r="V365" s="167">
        <v>23661900</v>
      </c>
      <c r="W365" s="131">
        <v>44316</v>
      </c>
      <c r="X365" s="132" t="s">
        <v>7743</v>
      </c>
      <c r="Y365" s="132" t="s">
        <v>7744</v>
      </c>
      <c r="Z365" s="132" t="s">
        <v>7888</v>
      </c>
    </row>
    <row r="366" spans="1:26" s="8" customFormat="1" ht="18.75" customHeight="1" x14ac:dyDescent="0.2">
      <c r="A366" s="108" t="s">
        <v>800</v>
      </c>
      <c r="B366" s="136" t="s">
        <v>7663</v>
      </c>
      <c r="C366" s="108" t="s">
        <v>52</v>
      </c>
      <c r="D366" s="108" t="s">
        <v>801</v>
      </c>
      <c r="E366" s="108" t="s">
        <v>6992</v>
      </c>
      <c r="F366" s="108" t="s">
        <v>802</v>
      </c>
      <c r="G366" s="108" t="s">
        <v>6993</v>
      </c>
      <c r="H366" s="108" t="s">
        <v>6661</v>
      </c>
      <c r="I366" s="129" t="s">
        <v>6662</v>
      </c>
      <c r="J366" s="108" t="s">
        <v>803</v>
      </c>
      <c r="K366" s="108" t="s">
        <v>6526</v>
      </c>
      <c r="L366" s="108" t="s">
        <v>623</v>
      </c>
      <c r="M366" s="108" t="s">
        <v>804</v>
      </c>
      <c r="N366" s="136" t="s">
        <v>805</v>
      </c>
      <c r="O366" s="108" t="s">
        <v>806</v>
      </c>
      <c r="P366" s="108">
        <v>0</v>
      </c>
      <c r="Q366" s="108">
        <v>93401</v>
      </c>
      <c r="R366" s="108" t="s">
        <v>7053</v>
      </c>
      <c r="S366" s="152">
        <v>37970</v>
      </c>
      <c r="T366" s="132">
        <v>6900</v>
      </c>
      <c r="U366" s="167">
        <v>6361560</v>
      </c>
      <c r="V366" s="167">
        <v>25911720</v>
      </c>
      <c r="W366" s="131">
        <v>44316</v>
      </c>
      <c r="X366" s="132" t="s">
        <v>7743</v>
      </c>
      <c r="Y366" s="132" t="s">
        <v>7744</v>
      </c>
      <c r="Z366" s="132" t="s">
        <v>7889</v>
      </c>
    </row>
    <row r="367" spans="1:26" s="8" customFormat="1" ht="18.75" customHeight="1" x14ac:dyDescent="0.2">
      <c r="A367" s="108" t="s">
        <v>800</v>
      </c>
      <c r="B367" s="136" t="s">
        <v>7663</v>
      </c>
      <c r="C367" s="108" t="s">
        <v>52</v>
      </c>
      <c r="D367" s="108" t="s">
        <v>801</v>
      </c>
      <c r="E367" s="108" t="s">
        <v>6992</v>
      </c>
      <c r="F367" s="108" t="s">
        <v>802</v>
      </c>
      <c r="G367" s="108" t="s">
        <v>6993</v>
      </c>
      <c r="H367" s="108" t="s">
        <v>6661</v>
      </c>
      <c r="I367" s="129" t="s">
        <v>6662</v>
      </c>
      <c r="J367" s="108" t="s">
        <v>803</v>
      </c>
      <c r="K367" s="108" t="s">
        <v>6526</v>
      </c>
      <c r="L367" s="108" t="s">
        <v>623</v>
      </c>
      <c r="M367" s="108" t="s">
        <v>804</v>
      </c>
      <c r="N367" s="136" t="s">
        <v>805</v>
      </c>
      <c r="O367" s="108" t="s">
        <v>806</v>
      </c>
      <c r="P367" s="108">
        <v>0</v>
      </c>
      <c r="Q367" s="108">
        <v>93401</v>
      </c>
      <c r="R367" s="108" t="s">
        <v>7053</v>
      </c>
      <c r="S367" s="152">
        <v>37970</v>
      </c>
      <c r="T367" s="132">
        <v>6900</v>
      </c>
      <c r="U367" s="167">
        <v>6456208</v>
      </c>
      <c r="V367" s="167">
        <v>26178596</v>
      </c>
      <c r="W367" s="131">
        <v>44316</v>
      </c>
      <c r="X367" s="132" t="s">
        <v>7743</v>
      </c>
      <c r="Y367" s="132" t="s">
        <v>7744</v>
      </c>
      <c r="Z367" s="132" t="s">
        <v>7890</v>
      </c>
    </row>
    <row r="368" spans="1:26" s="8" customFormat="1" ht="18.75" customHeight="1" x14ac:dyDescent="0.2">
      <c r="A368" s="108" t="s">
        <v>800</v>
      </c>
      <c r="B368" s="136" t="s">
        <v>7663</v>
      </c>
      <c r="C368" s="108" t="s">
        <v>52</v>
      </c>
      <c r="D368" s="108" t="s">
        <v>801</v>
      </c>
      <c r="E368" s="108" t="s">
        <v>6992</v>
      </c>
      <c r="F368" s="108" t="s">
        <v>802</v>
      </c>
      <c r="G368" s="108" t="s">
        <v>6993</v>
      </c>
      <c r="H368" s="108" t="s">
        <v>6661</v>
      </c>
      <c r="I368" s="129" t="s">
        <v>6662</v>
      </c>
      <c r="J368" s="108" t="s">
        <v>803</v>
      </c>
      <c r="K368" s="108" t="s">
        <v>6526</v>
      </c>
      <c r="L368" s="108" t="s">
        <v>623</v>
      </c>
      <c r="M368" s="108" t="s">
        <v>804</v>
      </c>
      <c r="N368" s="136" t="s">
        <v>805</v>
      </c>
      <c r="O368" s="108" t="s">
        <v>806</v>
      </c>
      <c r="P368" s="108">
        <v>0</v>
      </c>
      <c r="Q368" s="108">
        <v>93401</v>
      </c>
      <c r="R368" s="108" t="s">
        <v>7053</v>
      </c>
      <c r="S368" s="152">
        <v>37970</v>
      </c>
      <c r="T368" s="132">
        <v>6900</v>
      </c>
      <c r="U368" s="167">
        <v>8533800</v>
      </c>
      <c r="V368" s="167">
        <v>37471140</v>
      </c>
      <c r="W368" s="131">
        <v>44316</v>
      </c>
      <c r="X368" s="132" t="s">
        <v>7743</v>
      </c>
      <c r="Y368" s="132" t="s">
        <v>7744</v>
      </c>
      <c r="Z368" s="132" t="s">
        <v>7768</v>
      </c>
    </row>
    <row r="369" spans="1:26" s="8" customFormat="1" ht="18.75" customHeight="1" x14ac:dyDescent="0.2">
      <c r="A369" s="108" t="s">
        <v>800</v>
      </c>
      <c r="B369" s="136" t="s">
        <v>7663</v>
      </c>
      <c r="C369" s="108" t="s">
        <v>52</v>
      </c>
      <c r="D369" s="108" t="s">
        <v>801</v>
      </c>
      <c r="E369" s="108" t="s">
        <v>6992</v>
      </c>
      <c r="F369" s="108" t="s">
        <v>802</v>
      </c>
      <c r="G369" s="108" t="s">
        <v>6993</v>
      </c>
      <c r="H369" s="108" t="s">
        <v>6661</v>
      </c>
      <c r="I369" s="129" t="s">
        <v>6662</v>
      </c>
      <c r="J369" s="108" t="s">
        <v>803</v>
      </c>
      <c r="K369" s="108" t="s">
        <v>6526</v>
      </c>
      <c r="L369" s="108" t="s">
        <v>623</v>
      </c>
      <c r="M369" s="108" t="s">
        <v>804</v>
      </c>
      <c r="N369" s="136" t="s">
        <v>805</v>
      </c>
      <c r="O369" s="108" t="s">
        <v>806</v>
      </c>
      <c r="P369" s="108">
        <v>0</v>
      </c>
      <c r="Q369" s="108">
        <v>93401</v>
      </c>
      <c r="R369" s="108" t="s">
        <v>7053</v>
      </c>
      <c r="S369" s="152">
        <v>37970</v>
      </c>
      <c r="T369" s="132">
        <v>6900</v>
      </c>
      <c r="U369" s="167">
        <v>13886820</v>
      </c>
      <c r="V369" s="167">
        <v>58185000</v>
      </c>
      <c r="W369" s="131">
        <v>44316</v>
      </c>
      <c r="X369" s="132" t="s">
        <v>7743</v>
      </c>
      <c r="Y369" s="132" t="s">
        <v>7744</v>
      </c>
      <c r="Z369" s="132" t="s">
        <v>7867</v>
      </c>
    </row>
    <row r="370" spans="1:26" s="8" customFormat="1" ht="18.75" customHeight="1" x14ac:dyDescent="0.2">
      <c r="A370" s="108" t="s">
        <v>800</v>
      </c>
      <c r="B370" s="136" t="s">
        <v>7663</v>
      </c>
      <c r="C370" s="108" t="s">
        <v>52</v>
      </c>
      <c r="D370" s="108" t="s">
        <v>801</v>
      </c>
      <c r="E370" s="108" t="s">
        <v>6992</v>
      </c>
      <c r="F370" s="108" t="s">
        <v>802</v>
      </c>
      <c r="G370" s="108" t="s">
        <v>6993</v>
      </c>
      <c r="H370" s="108" t="s">
        <v>6661</v>
      </c>
      <c r="I370" s="129" t="s">
        <v>6662</v>
      </c>
      <c r="J370" s="108" t="s">
        <v>803</v>
      </c>
      <c r="K370" s="108" t="s">
        <v>6526</v>
      </c>
      <c r="L370" s="108" t="s">
        <v>623</v>
      </c>
      <c r="M370" s="108" t="s">
        <v>804</v>
      </c>
      <c r="N370" s="136" t="s">
        <v>805</v>
      </c>
      <c r="O370" s="108" t="s">
        <v>806</v>
      </c>
      <c r="P370" s="108">
        <v>0</v>
      </c>
      <c r="Q370" s="108">
        <v>93401</v>
      </c>
      <c r="R370" s="108" t="s">
        <v>7053</v>
      </c>
      <c r="S370" s="152">
        <v>37970</v>
      </c>
      <c r="T370" s="132">
        <v>6900</v>
      </c>
      <c r="U370" s="167">
        <v>6898414</v>
      </c>
      <c r="V370" s="167">
        <v>28301184</v>
      </c>
      <c r="W370" s="131">
        <v>44316</v>
      </c>
      <c r="X370" s="132" t="s">
        <v>7743</v>
      </c>
      <c r="Y370" s="132" t="s">
        <v>7744</v>
      </c>
      <c r="Z370" s="132" t="s">
        <v>7891</v>
      </c>
    </row>
    <row r="371" spans="1:26" s="8" customFormat="1" ht="18.75" customHeight="1" x14ac:dyDescent="0.2">
      <c r="A371" s="108" t="s">
        <v>800</v>
      </c>
      <c r="B371" s="136" t="s">
        <v>7663</v>
      </c>
      <c r="C371" s="108" t="s">
        <v>52</v>
      </c>
      <c r="D371" s="108" t="s">
        <v>801</v>
      </c>
      <c r="E371" s="108" t="s">
        <v>6992</v>
      </c>
      <c r="F371" s="108" t="s">
        <v>802</v>
      </c>
      <c r="G371" s="108" t="s">
        <v>6993</v>
      </c>
      <c r="H371" s="108" t="s">
        <v>6661</v>
      </c>
      <c r="I371" s="129" t="s">
        <v>6662</v>
      </c>
      <c r="J371" s="108" t="s">
        <v>803</v>
      </c>
      <c r="K371" s="108" t="s">
        <v>6526</v>
      </c>
      <c r="L371" s="108" t="s">
        <v>623</v>
      </c>
      <c r="M371" s="108" t="s">
        <v>804</v>
      </c>
      <c r="N371" s="136" t="s">
        <v>805</v>
      </c>
      <c r="O371" s="108" t="s">
        <v>806</v>
      </c>
      <c r="P371" s="108">
        <v>0</v>
      </c>
      <c r="Q371" s="108">
        <v>93401</v>
      </c>
      <c r="R371" s="108" t="s">
        <v>7053</v>
      </c>
      <c r="S371" s="152">
        <v>37970</v>
      </c>
      <c r="T371" s="132">
        <v>6900</v>
      </c>
      <c r="U371" s="167">
        <v>6206400</v>
      </c>
      <c r="V371" s="167">
        <v>25601400</v>
      </c>
      <c r="W371" s="131">
        <v>44316</v>
      </c>
      <c r="X371" s="132" t="s">
        <v>7743</v>
      </c>
      <c r="Y371" s="132" t="s">
        <v>7744</v>
      </c>
      <c r="Z371" s="132" t="s">
        <v>7892</v>
      </c>
    </row>
    <row r="372" spans="1:26" s="8" customFormat="1" ht="18.75" customHeight="1" x14ac:dyDescent="0.2">
      <c r="A372" s="108" t="s">
        <v>800</v>
      </c>
      <c r="B372" s="136" t="s">
        <v>7663</v>
      </c>
      <c r="C372" s="108" t="s">
        <v>52</v>
      </c>
      <c r="D372" s="108" t="s">
        <v>801</v>
      </c>
      <c r="E372" s="108" t="s">
        <v>6992</v>
      </c>
      <c r="F372" s="108" t="s">
        <v>802</v>
      </c>
      <c r="G372" s="108" t="s">
        <v>6993</v>
      </c>
      <c r="H372" s="108" t="s">
        <v>6661</v>
      </c>
      <c r="I372" s="129" t="s">
        <v>6662</v>
      </c>
      <c r="J372" s="108" t="s">
        <v>803</v>
      </c>
      <c r="K372" s="108" t="s">
        <v>6526</v>
      </c>
      <c r="L372" s="108" t="s">
        <v>623</v>
      </c>
      <c r="M372" s="108" t="s">
        <v>804</v>
      </c>
      <c r="N372" s="136" t="s">
        <v>805</v>
      </c>
      <c r="O372" s="108" t="s">
        <v>806</v>
      </c>
      <c r="P372" s="108">
        <v>0</v>
      </c>
      <c r="Q372" s="108">
        <v>93401</v>
      </c>
      <c r="R372" s="108" t="s">
        <v>7053</v>
      </c>
      <c r="S372" s="152">
        <v>37970</v>
      </c>
      <c r="T372" s="132">
        <v>6900</v>
      </c>
      <c r="U372" s="167">
        <v>7525260</v>
      </c>
      <c r="V372" s="167">
        <v>36699840</v>
      </c>
      <c r="W372" s="131">
        <v>44316</v>
      </c>
      <c r="X372" s="132" t="s">
        <v>7743</v>
      </c>
      <c r="Y372" s="132" t="s">
        <v>7744</v>
      </c>
      <c r="Z372" s="132" t="s">
        <v>7893</v>
      </c>
    </row>
    <row r="373" spans="1:26" s="8" customFormat="1" ht="18.75" customHeight="1" x14ac:dyDescent="0.2">
      <c r="A373" s="108" t="s">
        <v>800</v>
      </c>
      <c r="B373" s="136" t="s">
        <v>7663</v>
      </c>
      <c r="C373" s="108" t="s">
        <v>52</v>
      </c>
      <c r="D373" s="108" t="s">
        <v>801</v>
      </c>
      <c r="E373" s="108" t="s">
        <v>6992</v>
      </c>
      <c r="F373" s="108" t="s">
        <v>802</v>
      </c>
      <c r="G373" s="108" t="s">
        <v>6993</v>
      </c>
      <c r="H373" s="108" t="s">
        <v>6661</v>
      </c>
      <c r="I373" s="129" t="s">
        <v>6662</v>
      </c>
      <c r="J373" s="108" t="s">
        <v>803</v>
      </c>
      <c r="K373" s="108" t="s">
        <v>6526</v>
      </c>
      <c r="L373" s="108" t="s">
        <v>623</v>
      </c>
      <c r="M373" s="108" t="s">
        <v>804</v>
      </c>
      <c r="N373" s="136" t="s">
        <v>805</v>
      </c>
      <c r="O373" s="108" t="s">
        <v>806</v>
      </c>
      <c r="P373" s="108">
        <v>0</v>
      </c>
      <c r="Q373" s="108">
        <v>93401</v>
      </c>
      <c r="R373" s="108" t="s">
        <v>7053</v>
      </c>
      <c r="S373" s="152">
        <v>37970</v>
      </c>
      <c r="T373" s="132">
        <v>6900</v>
      </c>
      <c r="U373" s="167">
        <v>4809960</v>
      </c>
      <c r="V373" s="167">
        <v>20636280</v>
      </c>
      <c r="W373" s="131">
        <v>44316</v>
      </c>
      <c r="X373" s="132" t="s">
        <v>7743</v>
      </c>
      <c r="Y373" s="132" t="s">
        <v>7744</v>
      </c>
      <c r="Z373" s="132" t="s">
        <v>7894</v>
      </c>
    </row>
    <row r="374" spans="1:26" s="8" customFormat="1" ht="18.75" customHeight="1" x14ac:dyDescent="0.2">
      <c r="A374" s="108" t="s">
        <v>800</v>
      </c>
      <c r="B374" s="136" t="s">
        <v>7663</v>
      </c>
      <c r="C374" s="108" t="s">
        <v>52</v>
      </c>
      <c r="D374" s="108" t="s">
        <v>801</v>
      </c>
      <c r="E374" s="108" t="s">
        <v>6992</v>
      </c>
      <c r="F374" s="108" t="s">
        <v>802</v>
      </c>
      <c r="G374" s="108" t="s">
        <v>6993</v>
      </c>
      <c r="H374" s="108" t="s">
        <v>6661</v>
      </c>
      <c r="I374" s="129" t="s">
        <v>6662</v>
      </c>
      <c r="J374" s="108" t="s">
        <v>803</v>
      </c>
      <c r="K374" s="108" t="s">
        <v>6526</v>
      </c>
      <c r="L374" s="108" t="s">
        <v>623</v>
      </c>
      <c r="M374" s="108" t="s">
        <v>804</v>
      </c>
      <c r="N374" s="136" t="s">
        <v>805</v>
      </c>
      <c r="O374" s="108" t="s">
        <v>806</v>
      </c>
      <c r="P374" s="108">
        <v>0</v>
      </c>
      <c r="Q374" s="108">
        <v>93401</v>
      </c>
      <c r="R374" s="108" t="s">
        <v>7053</v>
      </c>
      <c r="S374" s="152">
        <v>37970</v>
      </c>
      <c r="T374" s="132">
        <v>6900</v>
      </c>
      <c r="U374" s="167">
        <v>37502172</v>
      </c>
      <c r="V374" s="167">
        <v>154200258</v>
      </c>
      <c r="W374" s="131">
        <v>44316</v>
      </c>
      <c r="X374" s="132" t="s">
        <v>7743</v>
      </c>
      <c r="Y374" s="132" t="s">
        <v>7744</v>
      </c>
      <c r="Z374" s="132" t="s">
        <v>7749</v>
      </c>
    </row>
    <row r="375" spans="1:26" s="8" customFormat="1" ht="18.75" customHeight="1" x14ac:dyDescent="0.2">
      <c r="A375" s="108" t="s">
        <v>800</v>
      </c>
      <c r="B375" s="136" t="s">
        <v>7663</v>
      </c>
      <c r="C375" s="108" t="s">
        <v>52</v>
      </c>
      <c r="D375" s="108" t="s">
        <v>801</v>
      </c>
      <c r="E375" s="108" t="s">
        <v>6992</v>
      </c>
      <c r="F375" s="108" t="s">
        <v>802</v>
      </c>
      <c r="G375" s="108" t="s">
        <v>6993</v>
      </c>
      <c r="H375" s="108" t="s">
        <v>6661</v>
      </c>
      <c r="I375" s="129" t="s">
        <v>6662</v>
      </c>
      <c r="J375" s="108" t="s">
        <v>803</v>
      </c>
      <c r="K375" s="108" t="s">
        <v>6526</v>
      </c>
      <c r="L375" s="108" t="s">
        <v>623</v>
      </c>
      <c r="M375" s="108" t="s">
        <v>804</v>
      </c>
      <c r="N375" s="136" t="s">
        <v>805</v>
      </c>
      <c r="O375" s="108" t="s">
        <v>806</v>
      </c>
      <c r="P375" s="108">
        <v>0</v>
      </c>
      <c r="Q375" s="108">
        <v>93401</v>
      </c>
      <c r="R375" s="108" t="s">
        <v>7053</v>
      </c>
      <c r="S375" s="152">
        <v>37970</v>
      </c>
      <c r="T375" s="132">
        <v>6900</v>
      </c>
      <c r="U375" s="167">
        <v>25860000</v>
      </c>
      <c r="V375" s="167">
        <v>122253720</v>
      </c>
      <c r="W375" s="131">
        <v>44316</v>
      </c>
      <c r="X375" s="132" t="s">
        <v>7743</v>
      </c>
      <c r="Y375" s="132" t="s">
        <v>7744</v>
      </c>
      <c r="Z375" s="132" t="s">
        <v>7750</v>
      </c>
    </row>
    <row r="376" spans="1:26" s="8" customFormat="1" ht="18.75" customHeight="1" x14ac:dyDescent="0.2">
      <c r="A376" s="108" t="s">
        <v>800</v>
      </c>
      <c r="B376" s="136" t="s">
        <v>7663</v>
      </c>
      <c r="C376" s="108" t="s">
        <v>52</v>
      </c>
      <c r="D376" s="108" t="s">
        <v>801</v>
      </c>
      <c r="E376" s="108" t="s">
        <v>6992</v>
      </c>
      <c r="F376" s="108" t="s">
        <v>802</v>
      </c>
      <c r="G376" s="108" t="s">
        <v>6993</v>
      </c>
      <c r="H376" s="108" t="s">
        <v>6661</v>
      </c>
      <c r="I376" s="129" t="s">
        <v>6662</v>
      </c>
      <c r="J376" s="108" t="s">
        <v>803</v>
      </c>
      <c r="K376" s="108" t="s">
        <v>6526</v>
      </c>
      <c r="L376" s="108" t="s">
        <v>623</v>
      </c>
      <c r="M376" s="108" t="s">
        <v>804</v>
      </c>
      <c r="N376" s="136" t="s">
        <v>805</v>
      </c>
      <c r="O376" s="108" t="s">
        <v>806</v>
      </c>
      <c r="P376" s="108">
        <v>0</v>
      </c>
      <c r="Q376" s="108">
        <v>93401</v>
      </c>
      <c r="R376" s="108" t="s">
        <v>7053</v>
      </c>
      <c r="S376" s="152">
        <v>37970</v>
      </c>
      <c r="T376" s="132">
        <v>6900</v>
      </c>
      <c r="U376" s="167">
        <v>7525260</v>
      </c>
      <c r="V376" s="167">
        <v>37238400</v>
      </c>
      <c r="W376" s="131">
        <v>44316</v>
      </c>
      <c r="X376" s="132" t="s">
        <v>7743</v>
      </c>
      <c r="Y376" s="132" t="s">
        <v>7744</v>
      </c>
      <c r="Z376" s="132" t="s">
        <v>7761</v>
      </c>
    </row>
    <row r="377" spans="1:26" s="8" customFormat="1" ht="18.75" customHeight="1" x14ac:dyDescent="0.2">
      <c r="A377" s="108" t="s">
        <v>800</v>
      </c>
      <c r="B377" s="136" t="s">
        <v>7663</v>
      </c>
      <c r="C377" s="108" t="s">
        <v>52</v>
      </c>
      <c r="D377" s="108" t="s">
        <v>801</v>
      </c>
      <c r="E377" s="108" t="s">
        <v>6992</v>
      </c>
      <c r="F377" s="108" t="s">
        <v>802</v>
      </c>
      <c r="G377" s="108" t="s">
        <v>6993</v>
      </c>
      <c r="H377" s="108" t="s">
        <v>6661</v>
      </c>
      <c r="I377" s="129" t="s">
        <v>6662</v>
      </c>
      <c r="J377" s="108" t="s">
        <v>803</v>
      </c>
      <c r="K377" s="108" t="s">
        <v>6526</v>
      </c>
      <c r="L377" s="108" t="s">
        <v>623</v>
      </c>
      <c r="M377" s="108" t="s">
        <v>804</v>
      </c>
      <c r="N377" s="136" t="s">
        <v>805</v>
      </c>
      <c r="O377" s="108" t="s">
        <v>806</v>
      </c>
      <c r="P377" s="108">
        <v>0</v>
      </c>
      <c r="Q377" s="108">
        <v>93401</v>
      </c>
      <c r="R377" s="108" t="s">
        <v>7053</v>
      </c>
      <c r="S377" s="152">
        <v>37970</v>
      </c>
      <c r="T377" s="132">
        <v>6900</v>
      </c>
      <c r="U377" s="167">
        <v>29601080</v>
      </c>
      <c r="V377" s="167">
        <v>139981032</v>
      </c>
      <c r="W377" s="131">
        <v>44316</v>
      </c>
      <c r="X377" s="132" t="s">
        <v>7743</v>
      </c>
      <c r="Y377" s="132" t="s">
        <v>7744</v>
      </c>
      <c r="Z377" s="132" t="s">
        <v>7803</v>
      </c>
    </row>
    <row r="378" spans="1:26" s="8" customFormat="1" ht="18.75" customHeight="1" x14ac:dyDescent="0.2">
      <c r="A378" s="108" t="s">
        <v>64</v>
      </c>
      <c r="B378" s="136">
        <v>700516008</v>
      </c>
      <c r="C378" s="108" t="s">
        <v>52</v>
      </c>
      <c r="D378" s="108" t="s">
        <v>65</v>
      </c>
      <c r="E378" s="108" t="s">
        <v>7112</v>
      </c>
      <c r="F378" s="108" t="s">
        <v>66</v>
      </c>
      <c r="G378" s="108" t="s">
        <v>7595</v>
      </c>
      <c r="H378" s="108" t="s">
        <v>67</v>
      </c>
      <c r="I378" s="129" t="s">
        <v>7596</v>
      </c>
      <c r="J378" s="108" t="s">
        <v>7113</v>
      </c>
      <c r="K378" s="108" t="s">
        <v>68</v>
      </c>
      <c r="L378" s="108" t="s">
        <v>49</v>
      </c>
      <c r="M378" s="108" t="s">
        <v>69</v>
      </c>
      <c r="N378" s="136" t="s">
        <v>70</v>
      </c>
      <c r="O378" s="108" t="s">
        <v>71</v>
      </c>
      <c r="P378" s="108" t="s">
        <v>6179</v>
      </c>
      <c r="Q378" s="108">
        <v>93401</v>
      </c>
      <c r="R378" s="108" t="s">
        <v>7115</v>
      </c>
      <c r="S378" s="152">
        <v>37970</v>
      </c>
      <c r="T378" s="132">
        <v>6902</v>
      </c>
      <c r="U378" s="167">
        <v>12024900</v>
      </c>
      <c r="V378" s="167">
        <v>48099600</v>
      </c>
      <c r="W378" s="131">
        <v>44316</v>
      </c>
      <c r="X378" s="132" t="s">
        <v>7743</v>
      </c>
      <c r="Y378" s="132" t="s">
        <v>7744</v>
      </c>
      <c r="Z378" s="132" t="s">
        <v>7836</v>
      </c>
    </row>
    <row r="379" spans="1:26" s="8" customFormat="1" ht="18.75" customHeight="1" x14ac:dyDescent="0.2">
      <c r="A379" s="108" t="s">
        <v>64</v>
      </c>
      <c r="B379" s="136">
        <v>700516008</v>
      </c>
      <c r="C379" s="108" t="s">
        <v>52</v>
      </c>
      <c r="D379" s="108" t="s">
        <v>65</v>
      </c>
      <c r="E379" s="108" t="s">
        <v>7112</v>
      </c>
      <c r="F379" s="108" t="s">
        <v>66</v>
      </c>
      <c r="G379" s="108" t="s">
        <v>7595</v>
      </c>
      <c r="H379" s="108" t="s">
        <v>67</v>
      </c>
      <c r="I379" s="129" t="s">
        <v>7596</v>
      </c>
      <c r="J379" s="108" t="s">
        <v>7113</v>
      </c>
      <c r="K379" s="108" t="s">
        <v>68</v>
      </c>
      <c r="L379" s="108" t="s">
        <v>49</v>
      </c>
      <c r="M379" s="108" t="s">
        <v>69</v>
      </c>
      <c r="N379" s="136" t="s">
        <v>70</v>
      </c>
      <c r="O379" s="108" t="s">
        <v>71</v>
      </c>
      <c r="P379" s="108" t="s">
        <v>6179</v>
      </c>
      <c r="Q379" s="108">
        <v>93401</v>
      </c>
      <c r="R379" s="108" t="s">
        <v>7115</v>
      </c>
      <c r="S379" s="152">
        <v>37970</v>
      </c>
      <c r="T379" s="132">
        <v>6902</v>
      </c>
      <c r="U379" s="167">
        <v>121114172</v>
      </c>
      <c r="V379" s="167">
        <v>466038439</v>
      </c>
      <c r="W379" s="131">
        <v>44316</v>
      </c>
      <c r="X379" s="132" t="s">
        <v>7743</v>
      </c>
      <c r="Y379" s="132" t="s">
        <v>7744</v>
      </c>
      <c r="Z379" s="132" t="s">
        <v>159</v>
      </c>
    </row>
    <row r="380" spans="1:26" s="8" customFormat="1" ht="18.75" customHeight="1" x14ac:dyDescent="0.2">
      <c r="A380" s="108" t="s">
        <v>64</v>
      </c>
      <c r="B380" s="136">
        <v>700516008</v>
      </c>
      <c r="C380" s="108" t="s">
        <v>52</v>
      </c>
      <c r="D380" s="108" t="s">
        <v>65</v>
      </c>
      <c r="E380" s="108" t="s">
        <v>7112</v>
      </c>
      <c r="F380" s="108" t="s">
        <v>66</v>
      </c>
      <c r="G380" s="108" t="s">
        <v>7595</v>
      </c>
      <c r="H380" s="108" t="s">
        <v>67</v>
      </c>
      <c r="I380" s="129" t="s">
        <v>7596</v>
      </c>
      <c r="J380" s="108" t="s">
        <v>7113</v>
      </c>
      <c r="K380" s="108" t="s">
        <v>68</v>
      </c>
      <c r="L380" s="108" t="s">
        <v>49</v>
      </c>
      <c r="M380" s="108" t="s">
        <v>69</v>
      </c>
      <c r="N380" s="136" t="s">
        <v>70</v>
      </c>
      <c r="O380" s="108" t="s">
        <v>71</v>
      </c>
      <c r="P380" s="108" t="s">
        <v>6179</v>
      </c>
      <c r="Q380" s="108">
        <v>93401</v>
      </c>
      <c r="R380" s="108" t="s">
        <v>7115</v>
      </c>
      <c r="S380" s="152">
        <v>37970</v>
      </c>
      <c r="T380" s="132">
        <v>6902</v>
      </c>
      <c r="U380" s="167">
        <v>58301680</v>
      </c>
      <c r="V380" s="167">
        <v>186425073</v>
      </c>
      <c r="W380" s="131">
        <v>44316</v>
      </c>
      <c r="X380" s="132" t="s">
        <v>7743</v>
      </c>
      <c r="Y380" s="132" t="s">
        <v>7744</v>
      </c>
      <c r="Z380" s="132" t="s">
        <v>7756</v>
      </c>
    </row>
    <row r="381" spans="1:26" s="8" customFormat="1" ht="18.75" customHeight="1" x14ac:dyDescent="0.2">
      <c r="A381" s="108" t="s">
        <v>64</v>
      </c>
      <c r="B381" s="136">
        <v>700516008</v>
      </c>
      <c r="C381" s="108" t="s">
        <v>52</v>
      </c>
      <c r="D381" s="108" t="s">
        <v>65</v>
      </c>
      <c r="E381" s="108" t="s">
        <v>7112</v>
      </c>
      <c r="F381" s="108" t="s">
        <v>66</v>
      </c>
      <c r="G381" s="108" t="s">
        <v>7595</v>
      </c>
      <c r="H381" s="108" t="s">
        <v>67</v>
      </c>
      <c r="I381" s="129" t="s">
        <v>7596</v>
      </c>
      <c r="J381" s="108" t="s">
        <v>7113</v>
      </c>
      <c r="K381" s="108" t="s">
        <v>68</v>
      </c>
      <c r="L381" s="108" t="s">
        <v>49</v>
      </c>
      <c r="M381" s="108" t="s">
        <v>69</v>
      </c>
      <c r="N381" s="136" t="s">
        <v>70</v>
      </c>
      <c r="O381" s="108" t="s">
        <v>71</v>
      </c>
      <c r="P381" s="108" t="s">
        <v>6179</v>
      </c>
      <c r="Q381" s="108">
        <v>93401</v>
      </c>
      <c r="R381" s="108" t="s">
        <v>7115</v>
      </c>
      <c r="S381" s="152">
        <v>37970</v>
      </c>
      <c r="T381" s="132">
        <v>6902</v>
      </c>
      <c r="U381" s="167">
        <v>16033200</v>
      </c>
      <c r="V381" s="167">
        <v>64132800</v>
      </c>
      <c r="W381" s="131">
        <v>44316</v>
      </c>
      <c r="X381" s="132" t="s">
        <v>7743</v>
      </c>
      <c r="Y381" s="132" t="s">
        <v>7744</v>
      </c>
      <c r="Z381" s="132" t="s">
        <v>7895</v>
      </c>
    </row>
    <row r="382" spans="1:26" s="8" customFormat="1" ht="18.75" customHeight="1" x14ac:dyDescent="0.2">
      <c r="A382" s="108" t="s">
        <v>64</v>
      </c>
      <c r="B382" s="136">
        <v>700516008</v>
      </c>
      <c r="C382" s="108" t="s">
        <v>52</v>
      </c>
      <c r="D382" s="108" t="s">
        <v>65</v>
      </c>
      <c r="E382" s="108" t="s">
        <v>7112</v>
      </c>
      <c r="F382" s="108" t="s">
        <v>66</v>
      </c>
      <c r="G382" s="108" t="s">
        <v>7595</v>
      </c>
      <c r="H382" s="108" t="s">
        <v>67</v>
      </c>
      <c r="I382" s="129" t="s">
        <v>7596</v>
      </c>
      <c r="J382" s="108" t="s">
        <v>7113</v>
      </c>
      <c r="K382" s="108" t="s">
        <v>68</v>
      </c>
      <c r="L382" s="108" t="s">
        <v>49</v>
      </c>
      <c r="M382" s="108" t="s">
        <v>69</v>
      </c>
      <c r="N382" s="136" t="s">
        <v>70</v>
      </c>
      <c r="O382" s="108" t="s">
        <v>71</v>
      </c>
      <c r="P382" s="108" t="s">
        <v>6179</v>
      </c>
      <c r="Q382" s="108">
        <v>93401</v>
      </c>
      <c r="R382" s="108" t="s">
        <v>7115</v>
      </c>
      <c r="S382" s="152">
        <v>37970</v>
      </c>
      <c r="T382" s="132">
        <v>6902</v>
      </c>
      <c r="U382" s="167">
        <v>56105856</v>
      </c>
      <c r="V382" s="167">
        <v>178871034</v>
      </c>
      <c r="W382" s="131">
        <v>44316</v>
      </c>
      <c r="X382" s="132" t="s">
        <v>7743</v>
      </c>
      <c r="Y382" s="132" t="s">
        <v>7744</v>
      </c>
      <c r="Z382" s="132" t="s">
        <v>7778</v>
      </c>
    </row>
    <row r="383" spans="1:26" s="8" customFormat="1" ht="18.75" customHeight="1" x14ac:dyDescent="0.2">
      <c r="A383" s="108" t="s">
        <v>64</v>
      </c>
      <c r="B383" s="136">
        <v>700516008</v>
      </c>
      <c r="C383" s="108" t="s">
        <v>52</v>
      </c>
      <c r="D383" s="108" t="s">
        <v>65</v>
      </c>
      <c r="E383" s="108" t="s">
        <v>7112</v>
      </c>
      <c r="F383" s="108" t="s">
        <v>66</v>
      </c>
      <c r="G383" s="108" t="s">
        <v>7595</v>
      </c>
      <c r="H383" s="108" t="s">
        <v>67</v>
      </c>
      <c r="I383" s="129" t="s">
        <v>7596</v>
      </c>
      <c r="J383" s="108" t="s">
        <v>7113</v>
      </c>
      <c r="K383" s="108" t="s">
        <v>68</v>
      </c>
      <c r="L383" s="108" t="s">
        <v>49</v>
      </c>
      <c r="M383" s="108" t="s">
        <v>69</v>
      </c>
      <c r="N383" s="136" t="s">
        <v>70</v>
      </c>
      <c r="O383" s="108" t="s">
        <v>71</v>
      </c>
      <c r="P383" s="108" t="s">
        <v>6179</v>
      </c>
      <c r="Q383" s="108">
        <v>93401</v>
      </c>
      <c r="R383" s="108" t="s">
        <v>7115</v>
      </c>
      <c r="S383" s="152">
        <v>37970</v>
      </c>
      <c r="T383" s="132">
        <v>6902</v>
      </c>
      <c r="U383" s="167">
        <v>23299860</v>
      </c>
      <c r="V383" s="167">
        <v>135040920</v>
      </c>
      <c r="W383" s="131">
        <v>44316</v>
      </c>
      <c r="X383" s="132" t="s">
        <v>7743</v>
      </c>
      <c r="Y383" s="132" t="s">
        <v>7744</v>
      </c>
      <c r="Z383" s="132" t="s">
        <v>7830</v>
      </c>
    </row>
    <row r="384" spans="1:26" s="8" customFormat="1" ht="18.75" customHeight="1" x14ac:dyDescent="0.2">
      <c r="A384" s="108" t="s">
        <v>64</v>
      </c>
      <c r="B384" s="136">
        <v>700516008</v>
      </c>
      <c r="C384" s="108" t="s">
        <v>52</v>
      </c>
      <c r="D384" s="108" t="s">
        <v>65</v>
      </c>
      <c r="E384" s="108" t="s">
        <v>7112</v>
      </c>
      <c r="F384" s="108" t="s">
        <v>66</v>
      </c>
      <c r="G384" s="108" t="s">
        <v>7595</v>
      </c>
      <c r="H384" s="108" t="s">
        <v>67</v>
      </c>
      <c r="I384" s="129" t="s">
        <v>7596</v>
      </c>
      <c r="J384" s="108" t="s">
        <v>7113</v>
      </c>
      <c r="K384" s="108" t="s">
        <v>68</v>
      </c>
      <c r="L384" s="108" t="s">
        <v>49</v>
      </c>
      <c r="M384" s="108" t="s">
        <v>69</v>
      </c>
      <c r="N384" s="136" t="s">
        <v>70</v>
      </c>
      <c r="O384" s="108" t="s">
        <v>71</v>
      </c>
      <c r="P384" s="108" t="s">
        <v>6179</v>
      </c>
      <c r="Q384" s="108">
        <v>93401</v>
      </c>
      <c r="R384" s="108" t="s">
        <v>7115</v>
      </c>
      <c r="S384" s="152">
        <v>37970</v>
      </c>
      <c r="T384" s="132">
        <v>6902</v>
      </c>
      <c r="U384" s="167">
        <v>16873650</v>
      </c>
      <c r="V384" s="167">
        <v>103569300</v>
      </c>
      <c r="W384" s="131">
        <v>44316</v>
      </c>
      <c r="X384" s="132" t="s">
        <v>7743</v>
      </c>
      <c r="Y384" s="132" t="s">
        <v>7744</v>
      </c>
      <c r="Z384" s="132" t="s">
        <v>7808</v>
      </c>
    </row>
    <row r="385" spans="1:26" s="8" customFormat="1" ht="18.75" customHeight="1" x14ac:dyDescent="0.2">
      <c r="A385" s="108" t="s">
        <v>64</v>
      </c>
      <c r="B385" s="136">
        <v>700516008</v>
      </c>
      <c r="C385" s="108" t="s">
        <v>52</v>
      </c>
      <c r="D385" s="108" t="s">
        <v>65</v>
      </c>
      <c r="E385" s="108" t="s">
        <v>7112</v>
      </c>
      <c r="F385" s="108" t="s">
        <v>66</v>
      </c>
      <c r="G385" s="108" t="s">
        <v>7595</v>
      </c>
      <c r="H385" s="108" t="s">
        <v>67</v>
      </c>
      <c r="I385" s="129" t="s">
        <v>7596</v>
      </c>
      <c r="J385" s="108" t="s">
        <v>7113</v>
      </c>
      <c r="K385" s="108" t="s">
        <v>68</v>
      </c>
      <c r="L385" s="108" t="s">
        <v>49</v>
      </c>
      <c r="M385" s="108" t="s">
        <v>69</v>
      </c>
      <c r="N385" s="136" t="s">
        <v>70</v>
      </c>
      <c r="O385" s="108" t="s">
        <v>71</v>
      </c>
      <c r="P385" s="108" t="s">
        <v>6179</v>
      </c>
      <c r="Q385" s="108">
        <v>93401</v>
      </c>
      <c r="R385" s="108" t="s">
        <v>7115</v>
      </c>
      <c r="S385" s="152">
        <v>37970</v>
      </c>
      <c r="T385" s="132">
        <v>6902</v>
      </c>
      <c r="U385" s="167">
        <v>36139351</v>
      </c>
      <c r="V385" s="167">
        <v>142100701</v>
      </c>
      <c r="W385" s="131">
        <v>44316</v>
      </c>
      <c r="X385" s="132" t="s">
        <v>7743</v>
      </c>
      <c r="Y385" s="132" t="s">
        <v>7744</v>
      </c>
      <c r="Z385" s="132" t="s">
        <v>7824</v>
      </c>
    </row>
    <row r="386" spans="1:26" s="8" customFormat="1" ht="18.75" customHeight="1" x14ac:dyDescent="0.2">
      <c r="A386" s="108" t="s">
        <v>64</v>
      </c>
      <c r="B386" s="136">
        <v>700516008</v>
      </c>
      <c r="C386" s="108" t="s">
        <v>52</v>
      </c>
      <c r="D386" s="108" t="s">
        <v>65</v>
      </c>
      <c r="E386" s="108" t="s">
        <v>7112</v>
      </c>
      <c r="F386" s="108" t="s">
        <v>66</v>
      </c>
      <c r="G386" s="108" t="s">
        <v>7595</v>
      </c>
      <c r="H386" s="108" t="s">
        <v>67</v>
      </c>
      <c r="I386" s="129" t="s">
        <v>7596</v>
      </c>
      <c r="J386" s="108" t="s">
        <v>7113</v>
      </c>
      <c r="K386" s="108" t="s">
        <v>68</v>
      </c>
      <c r="L386" s="108" t="s">
        <v>49</v>
      </c>
      <c r="M386" s="108" t="s">
        <v>69</v>
      </c>
      <c r="N386" s="136" t="s">
        <v>70</v>
      </c>
      <c r="O386" s="108" t="s">
        <v>71</v>
      </c>
      <c r="P386" s="108" t="s">
        <v>6179</v>
      </c>
      <c r="Q386" s="108">
        <v>93401</v>
      </c>
      <c r="R386" s="108" t="s">
        <v>7115</v>
      </c>
      <c r="S386" s="152">
        <v>37970</v>
      </c>
      <c r="T386" s="132">
        <v>6902</v>
      </c>
      <c r="U386" s="167">
        <v>54114841</v>
      </c>
      <c r="V386" s="167">
        <v>149460038</v>
      </c>
      <c r="W386" s="131">
        <v>44316</v>
      </c>
      <c r="X386" s="132" t="s">
        <v>7743</v>
      </c>
      <c r="Y386" s="132" t="s">
        <v>7744</v>
      </c>
      <c r="Z386" s="132" t="s">
        <v>7781</v>
      </c>
    </row>
    <row r="387" spans="1:26" s="8" customFormat="1" ht="18.75" customHeight="1" x14ac:dyDescent="0.2">
      <c r="A387" s="108" t="s">
        <v>64</v>
      </c>
      <c r="B387" s="136">
        <v>700516008</v>
      </c>
      <c r="C387" s="108" t="s">
        <v>52</v>
      </c>
      <c r="D387" s="108" t="s">
        <v>65</v>
      </c>
      <c r="E387" s="108" t="s">
        <v>7112</v>
      </c>
      <c r="F387" s="108" t="s">
        <v>66</v>
      </c>
      <c r="G387" s="108" t="s">
        <v>7595</v>
      </c>
      <c r="H387" s="108" t="s">
        <v>67</v>
      </c>
      <c r="I387" s="129" t="s">
        <v>7596</v>
      </c>
      <c r="J387" s="108" t="s">
        <v>7113</v>
      </c>
      <c r="K387" s="108" t="s">
        <v>68</v>
      </c>
      <c r="L387" s="108" t="s">
        <v>49</v>
      </c>
      <c r="M387" s="108" t="s">
        <v>69</v>
      </c>
      <c r="N387" s="136" t="s">
        <v>70</v>
      </c>
      <c r="O387" s="108" t="s">
        <v>71</v>
      </c>
      <c r="P387" s="108" t="s">
        <v>6179</v>
      </c>
      <c r="Q387" s="108">
        <v>93401</v>
      </c>
      <c r="R387" s="108" t="s">
        <v>7115</v>
      </c>
      <c r="S387" s="152">
        <v>37970</v>
      </c>
      <c r="T387" s="132">
        <v>6902</v>
      </c>
      <c r="U387" s="167">
        <v>31006140</v>
      </c>
      <c r="V387" s="167">
        <v>165628584</v>
      </c>
      <c r="W387" s="131">
        <v>44316</v>
      </c>
      <c r="X387" s="132" t="s">
        <v>7743</v>
      </c>
      <c r="Y387" s="132" t="s">
        <v>7744</v>
      </c>
      <c r="Z387" s="132" t="s">
        <v>69</v>
      </c>
    </row>
    <row r="388" spans="1:26" s="8" customFormat="1" ht="18.75" customHeight="1" x14ac:dyDescent="0.2">
      <c r="A388" s="108" t="s">
        <v>64</v>
      </c>
      <c r="B388" s="136">
        <v>700516008</v>
      </c>
      <c r="C388" s="108" t="s">
        <v>52</v>
      </c>
      <c r="D388" s="108" t="s">
        <v>65</v>
      </c>
      <c r="E388" s="108" t="s">
        <v>7112</v>
      </c>
      <c r="F388" s="108" t="s">
        <v>66</v>
      </c>
      <c r="G388" s="108" t="s">
        <v>7595</v>
      </c>
      <c r="H388" s="108" t="s">
        <v>67</v>
      </c>
      <c r="I388" s="129" t="s">
        <v>7596</v>
      </c>
      <c r="J388" s="108" t="s">
        <v>7113</v>
      </c>
      <c r="K388" s="108" t="s">
        <v>68</v>
      </c>
      <c r="L388" s="108" t="s">
        <v>49</v>
      </c>
      <c r="M388" s="108" t="s">
        <v>69</v>
      </c>
      <c r="N388" s="136" t="s">
        <v>70</v>
      </c>
      <c r="O388" s="108" t="s">
        <v>71</v>
      </c>
      <c r="P388" s="108" t="s">
        <v>6179</v>
      </c>
      <c r="Q388" s="108">
        <v>93401</v>
      </c>
      <c r="R388" s="108" t="s">
        <v>7115</v>
      </c>
      <c r="S388" s="152">
        <v>37970</v>
      </c>
      <c r="T388" s="132">
        <v>6902</v>
      </c>
      <c r="U388" s="167">
        <v>11135316</v>
      </c>
      <c r="V388" s="167">
        <v>79519500</v>
      </c>
      <c r="W388" s="131">
        <v>44316</v>
      </c>
      <c r="X388" s="132" t="s">
        <v>7743</v>
      </c>
      <c r="Y388" s="132" t="s">
        <v>7744</v>
      </c>
      <c r="Z388" s="132" t="s">
        <v>7857</v>
      </c>
    </row>
    <row r="389" spans="1:26" s="8" customFormat="1" ht="18.75" customHeight="1" x14ac:dyDescent="0.2">
      <c r="A389" s="108" t="s">
        <v>64</v>
      </c>
      <c r="B389" s="136">
        <v>700516008</v>
      </c>
      <c r="C389" s="108" t="s">
        <v>52</v>
      </c>
      <c r="D389" s="108" t="s">
        <v>65</v>
      </c>
      <c r="E389" s="108" t="s">
        <v>7112</v>
      </c>
      <c r="F389" s="108" t="s">
        <v>66</v>
      </c>
      <c r="G389" s="108" t="s">
        <v>7595</v>
      </c>
      <c r="H389" s="108" t="s">
        <v>67</v>
      </c>
      <c r="I389" s="129" t="s">
        <v>7596</v>
      </c>
      <c r="J389" s="108" t="s">
        <v>7113</v>
      </c>
      <c r="K389" s="108" t="s">
        <v>68</v>
      </c>
      <c r="L389" s="108" t="s">
        <v>49</v>
      </c>
      <c r="M389" s="108" t="s">
        <v>69</v>
      </c>
      <c r="N389" s="136" t="s">
        <v>70</v>
      </c>
      <c r="O389" s="108" t="s">
        <v>71</v>
      </c>
      <c r="P389" s="108" t="s">
        <v>6179</v>
      </c>
      <c r="Q389" s="108">
        <v>93401</v>
      </c>
      <c r="R389" s="108" t="s">
        <v>7115</v>
      </c>
      <c r="S389" s="152">
        <v>37970</v>
      </c>
      <c r="T389" s="132">
        <v>6902</v>
      </c>
      <c r="U389" s="167">
        <v>42518805</v>
      </c>
      <c r="V389" s="167">
        <v>152895903</v>
      </c>
      <c r="W389" s="131">
        <v>44316</v>
      </c>
      <c r="X389" s="132" t="s">
        <v>7743</v>
      </c>
      <c r="Y389" s="132" t="s">
        <v>7744</v>
      </c>
      <c r="Z389" s="132" t="s">
        <v>7757</v>
      </c>
    </row>
    <row r="390" spans="1:26" s="8" customFormat="1" ht="18.75" customHeight="1" x14ac:dyDescent="0.2">
      <c r="A390" s="108" t="s">
        <v>64</v>
      </c>
      <c r="B390" s="136">
        <v>700516008</v>
      </c>
      <c r="C390" s="108" t="s">
        <v>52</v>
      </c>
      <c r="D390" s="108" t="s">
        <v>65</v>
      </c>
      <c r="E390" s="108" t="s">
        <v>7112</v>
      </c>
      <c r="F390" s="108" t="s">
        <v>66</v>
      </c>
      <c r="G390" s="108" t="s">
        <v>7595</v>
      </c>
      <c r="H390" s="108" t="s">
        <v>67</v>
      </c>
      <c r="I390" s="129" t="s">
        <v>7596</v>
      </c>
      <c r="J390" s="108" t="s">
        <v>7113</v>
      </c>
      <c r="K390" s="108" t="s">
        <v>68</v>
      </c>
      <c r="L390" s="108" t="s">
        <v>49</v>
      </c>
      <c r="M390" s="108" t="s">
        <v>69</v>
      </c>
      <c r="N390" s="136" t="s">
        <v>70</v>
      </c>
      <c r="O390" s="108" t="s">
        <v>71</v>
      </c>
      <c r="P390" s="108" t="s">
        <v>6179</v>
      </c>
      <c r="Q390" s="108">
        <v>93401</v>
      </c>
      <c r="R390" s="108" t="s">
        <v>7115</v>
      </c>
      <c r="S390" s="152">
        <v>37970</v>
      </c>
      <c r="T390" s="132">
        <v>6902</v>
      </c>
      <c r="U390" s="167">
        <v>39333060</v>
      </c>
      <c r="V390" s="167">
        <v>199173720</v>
      </c>
      <c r="W390" s="131">
        <v>44316</v>
      </c>
      <c r="X390" s="132" t="s">
        <v>7743</v>
      </c>
      <c r="Y390" s="132" t="s">
        <v>7744</v>
      </c>
      <c r="Z390" s="132" t="s">
        <v>7786</v>
      </c>
    </row>
    <row r="391" spans="1:26" s="8" customFormat="1" ht="18.75" customHeight="1" x14ac:dyDescent="0.2">
      <c r="A391" s="108" t="s">
        <v>64</v>
      </c>
      <c r="B391" s="136">
        <v>700516008</v>
      </c>
      <c r="C391" s="108" t="s">
        <v>52</v>
      </c>
      <c r="D391" s="108" t="s">
        <v>65</v>
      </c>
      <c r="E391" s="108" t="s">
        <v>7112</v>
      </c>
      <c r="F391" s="108" t="s">
        <v>66</v>
      </c>
      <c r="G391" s="108" t="s">
        <v>7595</v>
      </c>
      <c r="H391" s="108" t="s">
        <v>67</v>
      </c>
      <c r="I391" s="129" t="s">
        <v>7596</v>
      </c>
      <c r="J391" s="108" t="s">
        <v>7113</v>
      </c>
      <c r="K391" s="108" t="s">
        <v>68</v>
      </c>
      <c r="L391" s="108" t="s">
        <v>49</v>
      </c>
      <c r="M391" s="108" t="s">
        <v>69</v>
      </c>
      <c r="N391" s="136" t="s">
        <v>70</v>
      </c>
      <c r="O391" s="108" t="s">
        <v>71</v>
      </c>
      <c r="P391" s="108" t="s">
        <v>6179</v>
      </c>
      <c r="Q391" s="108">
        <v>93401</v>
      </c>
      <c r="R391" s="108" t="s">
        <v>7115</v>
      </c>
      <c r="S391" s="152">
        <v>37970</v>
      </c>
      <c r="T391" s="132">
        <v>6902</v>
      </c>
      <c r="U391" s="167">
        <v>41659838</v>
      </c>
      <c r="V391" s="167">
        <v>124550032</v>
      </c>
      <c r="W391" s="131">
        <v>44316</v>
      </c>
      <c r="X391" s="132" t="s">
        <v>7743</v>
      </c>
      <c r="Y391" s="132" t="s">
        <v>7744</v>
      </c>
      <c r="Z391" s="132" t="s">
        <v>7820</v>
      </c>
    </row>
    <row r="392" spans="1:26" s="8" customFormat="1" ht="18.75" customHeight="1" x14ac:dyDescent="0.2">
      <c r="A392" s="108" t="s">
        <v>64</v>
      </c>
      <c r="B392" s="136">
        <v>700516008</v>
      </c>
      <c r="C392" s="108" t="s">
        <v>52</v>
      </c>
      <c r="D392" s="108" t="s">
        <v>65</v>
      </c>
      <c r="E392" s="108" t="s">
        <v>7112</v>
      </c>
      <c r="F392" s="108" t="s">
        <v>66</v>
      </c>
      <c r="G392" s="108" t="s">
        <v>7595</v>
      </c>
      <c r="H392" s="108" t="s">
        <v>67</v>
      </c>
      <c r="I392" s="129" t="s">
        <v>7596</v>
      </c>
      <c r="J392" s="108" t="s">
        <v>7113</v>
      </c>
      <c r="K392" s="108" t="s">
        <v>68</v>
      </c>
      <c r="L392" s="108" t="s">
        <v>49</v>
      </c>
      <c r="M392" s="108" t="s">
        <v>69</v>
      </c>
      <c r="N392" s="136" t="s">
        <v>70</v>
      </c>
      <c r="O392" s="108" t="s">
        <v>71</v>
      </c>
      <c r="P392" s="108" t="s">
        <v>6179</v>
      </c>
      <c r="Q392" s="108">
        <v>93401</v>
      </c>
      <c r="R392" s="108" t="s">
        <v>7115</v>
      </c>
      <c r="S392" s="152">
        <v>37970</v>
      </c>
      <c r="T392" s="132">
        <v>6902</v>
      </c>
      <c r="U392" s="167">
        <v>40253676</v>
      </c>
      <c r="V392" s="167">
        <v>158398957</v>
      </c>
      <c r="W392" s="131">
        <v>44316</v>
      </c>
      <c r="X392" s="132" t="s">
        <v>7743</v>
      </c>
      <c r="Y392" s="132" t="s">
        <v>7744</v>
      </c>
      <c r="Z392" s="132" t="s">
        <v>7790</v>
      </c>
    </row>
    <row r="393" spans="1:26" s="8" customFormat="1" ht="18.75" customHeight="1" x14ac:dyDescent="0.2">
      <c r="A393" s="108" t="s">
        <v>64</v>
      </c>
      <c r="B393" s="136">
        <v>700516008</v>
      </c>
      <c r="C393" s="108" t="s">
        <v>52</v>
      </c>
      <c r="D393" s="108" t="s">
        <v>65</v>
      </c>
      <c r="E393" s="108" t="s">
        <v>7112</v>
      </c>
      <c r="F393" s="108" t="s">
        <v>66</v>
      </c>
      <c r="G393" s="108" t="s">
        <v>7595</v>
      </c>
      <c r="H393" s="108" t="s">
        <v>67</v>
      </c>
      <c r="I393" s="129" t="s">
        <v>7596</v>
      </c>
      <c r="J393" s="108" t="s">
        <v>7113</v>
      </c>
      <c r="K393" s="108" t="s">
        <v>68</v>
      </c>
      <c r="L393" s="108" t="s">
        <v>49</v>
      </c>
      <c r="M393" s="108" t="s">
        <v>69</v>
      </c>
      <c r="N393" s="136" t="s">
        <v>70</v>
      </c>
      <c r="O393" s="108" t="s">
        <v>71</v>
      </c>
      <c r="P393" s="108" t="s">
        <v>6179</v>
      </c>
      <c r="Q393" s="108">
        <v>93401</v>
      </c>
      <c r="R393" s="108" t="s">
        <v>7115</v>
      </c>
      <c r="S393" s="152">
        <v>37970</v>
      </c>
      <c r="T393" s="132">
        <v>6902</v>
      </c>
      <c r="U393" s="167">
        <v>23299860</v>
      </c>
      <c r="V393" s="167">
        <v>135040920</v>
      </c>
      <c r="W393" s="131">
        <v>44316</v>
      </c>
      <c r="X393" s="132" t="s">
        <v>7743</v>
      </c>
      <c r="Y393" s="132" t="s">
        <v>7744</v>
      </c>
      <c r="Z393" s="132" t="s">
        <v>7831</v>
      </c>
    </row>
    <row r="394" spans="1:26" s="8" customFormat="1" ht="18.75" customHeight="1" x14ac:dyDescent="0.2">
      <c r="A394" s="108" t="s">
        <v>64</v>
      </c>
      <c r="B394" s="136">
        <v>700516008</v>
      </c>
      <c r="C394" s="108" t="s">
        <v>52</v>
      </c>
      <c r="D394" s="108" t="s">
        <v>65</v>
      </c>
      <c r="E394" s="108" t="s">
        <v>7112</v>
      </c>
      <c r="F394" s="108" t="s">
        <v>66</v>
      </c>
      <c r="G394" s="108" t="s">
        <v>7595</v>
      </c>
      <c r="H394" s="108" t="s">
        <v>67</v>
      </c>
      <c r="I394" s="129" t="s">
        <v>7596</v>
      </c>
      <c r="J394" s="108" t="s">
        <v>7113</v>
      </c>
      <c r="K394" s="108" t="s">
        <v>68</v>
      </c>
      <c r="L394" s="108" t="s">
        <v>49</v>
      </c>
      <c r="M394" s="108" t="s">
        <v>69</v>
      </c>
      <c r="N394" s="136" t="s">
        <v>70</v>
      </c>
      <c r="O394" s="108" t="s">
        <v>71</v>
      </c>
      <c r="P394" s="108" t="s">
        <v>6179</v>
      </c>
      <c r="Q394" s="108">
        <v>93401</v>
      </c>
      <c r="R394" s="108" t="s">
        <v>7115</v>
      </c>
      <c r="S394" s="152">
        <v>37970</v>
      </c>
      <c r="T394" s="132">
        <v>6902</v>
      </c>
      <c r="U394" s="167">
        <v>28378764</v>
      </c>
      <c r="V394" s="167">
        <v>89144592</v>
      </c>
      <c r="W394" s="131">
        <v>44316</v>
      </c>
      <c r="X394" s="132" t="s">
        <v>7743</v>
      </c>
      <c r="Y394" s="132" t="s">
        <v>7744</v>
      </c>
      <c r="Z394" s="132" t="s">
        <v>7862</v>
      </c>
    </row>
    <row r="395" spans="1:26" s="8" customFormat="1" ht="18.75" customHeight="1" x14ac:dyDescent="0.2">
      <c r="A395" s="108" t="s">
        <v>64</v>
      </c>
      <c r="B395" s="136">
        <v>700516008</v>
      </c>
      <c r="C395" s="108" t="s">
        <v>52</v>
      </c>
      <c r="D395" s="108" t="s">
        <v>65</v>
      </c>
      <c r="E395" s="108" t="s">
        <v>7112</v>
      </c>
      <c r="F395" s="108" t="s">
        <v>66</v>
      </c>
      <c r="G395" s="108" t="s">
        <v>7595</v>
      </c>
      <c r="H395" s="108" t="s">
        <v>67</v>
      </c>
      <c r="I395" s="129" t="s">
        <v>7596</v>
      </c>
      <c r="J395" s="108" t="s">
        <v>7113</v>
      </c>
      <c r="K395" s="108" t="s">
        <v>68</v>
      </c>
      <c r="L395" s="108" t="s">
        <v>49</v>
      </c>
      <c r="M395" s="108" t="s">
        <v>69</v>
      </c>
      <c r="N395" s="136" t="s">
        <v>70</v>
      </c>
      <c r="O395" s="108" t="s">
        <v>71</v>
      </c>
      <c r="P395" s="108" t="s">
        <v>6179</v>
      </c>
      <c r="Q395" s="108">
        <v>93401</v>
      </c>
      <c r="R395" s="108" t="s">
        <v>7115</v>
      </c>
      <c r="S395" s="152">
        <v>37970</v>
      </c>
      <c r="T395" s="132">
        <v>6902</v>
      </c>
      <c r="U395" s="167">
        <v>20248380</v>
      </c>
      <c r="V395" s="167">
        <v>104818338</v>
      </c>
      <c r="W395" s="131">
        <v>44316</v>
      </c>
      <c r="X395" s="132" t="s">
        <v>7743</v>
      </c>
      <c r="Y395" s="132" t="s">
        <v>7744</v>
      </c>
      <c r="Z395" s="132" t="s">
        <v>7751</v>
      </c>
    </row>
    <row r="396" spans="1:26" s="8" customFormat="1" ht="18.75" customHeight="1" x14ac:dyDescent="0.2">
      <c r="A396" s="108" t="s">
        <v>64</v>
      </c>
      <c r="B396" s="136">
        <v>700516008</v>
      </c>
      <c r="C396" s="108" t="s">
        <v>52</v>
      </c>
      <c r="D396" s="108" t="s">
        <v>65</v>
      </c>
      <c r="E396" s="108" t="s">
        <v>7112</v>
      </c>
      <c r="F396" s="108" t="s">
        <v>66</v>
      </c>
      <c r="G396" s="108" t="s">
        <v>7595</v>
      </c>
      <c r="H396" s="108" t="s">
        <v>67</v>
      </c>
      <c r="I396" s="129" t="s">
        <v>7596</v>
      </c>
      <c r="J396" s="108" t="s">
        <v>7113</v>
      </c>
      <c r="K396" s="108" t="s">
        <v>68</v>
      </c>
      <c r="L396" s="108" t="s">
        <v>49</v>
      </c>
      <c r="M396" s="108" t="s">
        <v>69</v>
      </c>
      <c r="N396" s="136" t="s">
        <v>70</v>
      </c>
      <c r="O396" s="108" t="s">
        <v>71</v>
      </c>
      <c r="P396" s="108" t="s">
        <v>6179</v>
      </c>
      <c r="Q396" s="108">
        <v>93401</v>
      </c>
      <c r="R396" s="108" t="s">
        <v>7115</v>
      </c>
      <c r="S396" s="152">
        <v>37970</v>
      </c>
      <c r="T396" s="132">
        <v>6902</v>
      </c>
      <c r="U396" s="167">
        <v>16873650</v>
      </c>
      <c r="V396" s="167">
        <v>103569300</v>
      </c>
      <c r="W396" s="131">
        <v>44316</v>
      </c>
      <c r="X396" s="132" t="s">
        <v>7743</v>
      </c>
      <c r="Y396" s="132" t="s">
        <v>7744</v>
      </c>
      <c r="Z396" s="132" t="s">
        <v>7846</v>
      </c>
    </row>
    <row r="397" spans="1:26" s="8" customFormat="1" ht="18.75" customHeight="1" x14ac:dyDescent="0.2">
      <c r="A397" s="108" t="s">
        <v>64</v>
      </c>
      <c r="B397" s="136">
        <v>700516008</v>
      </c>
      <c r="C397" s="108" t="s">
        <v>52</v>
      </c>
      <c r="D397" s="108" t="s">
        <v>65</v>
      </c>
      <c r="E397" s="108" t="s">
        <v>7112</v>
      </c>
      <c r="F397" s="108" t="s">
        <v>66</v>
      </c>
      <c r="G397" s="108" t="s">
        <v>7595</v>
      </c>
      <c r="H397" s="108" t="s">
        <v>67</v>
      </c>
      <c r="I397" s="129" t="s">
        <v>7596</v>
      </c>
      <c r="J397" s="108" t="s">
        <v>7113</v>
      </c>
      <c r="K397" s="108" t="s">
        <v>68</v>
      </c>
      <c r="L397" s="108" t="s">
        <v>49</v>
      </c>
      <c r="M397" s="108" t="s">
        <v>69</v>
      </c>
      <c r="N397" s="136" t="s">
        <v>70</v>
      </c>
      <c r="O397" s="108" t="s">
        <v>71</v>
      </c>
      <c r="P397" s="108" t="s">
        <v>6179</v>
      </c>
      <c r="Q397" s="108">
        <v>93401</v>
      </c>
      <c r="R397" s="108" t="s">
        <v>7115</v>
      </c>
      <c r="S397" s="152">
        <v>37970</v>
      </c>
      <c r="T397" s="132">
        <v>6902</v>
      </c>
      <c r="U397" s="167">
        <v>34678260</v>
      </c>
      <c r="V397" s="167">
        <v>138713040</v>
      </c>
      <c r="W397" s="131">
        <v>44316</v>
      </c>
      <c r="X397" s="132" t="s">
        <v>7743</v>
      </c>
      <c r="Y397" s="132" t="s">
        <v>7744</v>
      </c>
      <c r="Z397" s="132" t="s">
        <v>6421</v>
      </c>
    </row>
    <row r="398" spans="1:26" s="8" customFormat="1" ht="18.75" customHeight="1" x14ac:dyDescent="0.2">
      <c r="A398" s="108" t="s">
        <v>64</v>
      </c>
      <c r="B398" s="136">
        <v>700516008</v>
      </c>
      <c r="C398" s="108" t="s">
        <v>52</v>
      </c>
      <c r="D398" s="108" t="s">
        <v>65</v>
      </c>
      <c r="E398" s="108" t="s">
        <v>7112</v>
      </c>
      <c r="F398" s="108" t="s">
        <v>66</v>
      </c>
      <c r="G398" s="108" t="s">
        <v>7595</v>
      </c>
      <c r="H398" s="108" t="s">
        <v>67</v>
      </c>
      <c r="I398" s="129" t="s">
        <v>7596</v>
      </c>
      <c r="J398" s="108" t="s">
        <v>7113</v>
      </c>
      <c r="K398" s="108" t="s">
        <v>68</v>
      </c>
      <c r="L398" s="108" t="s">
        <v>49</v>
      </c>
      <c r="M398" s="108" t="s">
        <v>69</v>
      </c>
      <c r="N398" s="136" t="s">
        <v>70</v>
      </c>
      <c r="O398" s="108" t="s">
        <v>71</v>
      </c>
      <c r="P398" s="108" t="s">
        <v>6179</v>
      </c>
      <c r="Q398" s="108">
        <v>93401</v>
      </c>
      <c r="R398" s="108" t="s">
        <v>7115</v>
      </c>
      <c r="S398" s="152">
        <v>37970</v>
      </c>
      <c r="T398" s="132">
        <v>6902</v>
      </c>
      <c r="U398" s="167">
        <v>25650534</v>
      </c>
      <c r="V398" s="167">
        <v>129204318</v>
      </c>
      <c r="W398" s="131">
        <v>44316</v>
      </c>
      <c r="X398" s="132" t="s">
        <v>7743</v>
      </c>
      <c r="Y398" s="132" t="s">
        <v>7744</v>
      </c>
      <c r="Z398" s="132" t="s">
        <v>7763</v>
      </c>
    </row>
    <row r="399" spans="1:26" s="8" customFormat="1" ht="18.75" customHeight="1" x14ac:dyDescent="0.2">
      <c r="A399" s="108" t="s">
        <v>64</v>
      </c>
      <c r="B399" s="136">
        <v>700516008</v>
      </c>
      <c r="C399" s="108" t="s">
        <v>52</v>
      </c>
      <c r="D399" s="108" t="s">
        <v>65</v>
      </c>
      <c r="E399" s="108" t="s">
        <v>7112</v>
      </c>
      <c r="F399" s="108" t="s">
        <v>66</v>
      </c>
      <c r="G399" s="108" t="s">
        <v>7595</v>
      </c>
      <c r="H399" s="108" t="s">
        <v>67</v>
      </c>
      <c r="I399" s="129" t="s">
        <v>7596</v>
      </c>
      <c r="J399" s="108" t="s">
        <v>7113</v>
      </c>
      <c r="K399" s="108" t="s">
        <v>68</v>
      </c>
      <c r="L399" s="108" t="s">
        <v>49</v>
      </c>
      <c r="M399" s="108" t="s">
        <v>69</v>
      </c>
      <c r="N399" s="136" t="s">
        <v>70</v>
      </c>
      <c r="O399" s="108" t="s">
        <v>71</v>
      </c>
      <c r="P399" s="108" t="s">
        <v>6179</v>
      </c>
      <c r="Q399" s="108">
        <v>93401</v>
      </c>
      <c r="R399" s="108" t="s">
        <v>7115</v>
      </c>
      <c r="S399" s="152">
        <v>37970</v>
      </c>
      <c r="T399" s="132">
        <v>6902</v>
      </c>
      <c r="U399" s="167">
        <v>22847310</v>
      </c>
      <c r="V399" s="167">
        <v>79415977</v>
      </c>
      <c r="W399" s="131">
        <v>44316</v>
      </c>
      <c r="X399" s="132" t="s">
        <v>7743</v>
      </c>
      <c r="Y399" s="132" t="s">
        <v>7744</v>
      </c>
      <c r="Z399" s="132" t="s">
        <v>195</v>
      </c>
    </row>
    <row r="400" spans="1:26" s="8" customFormat="1" ht="18.75" customHeight="1" x14ac:dyDescent="0.2">
      <c r="A400" s="108" t="s">
        <v>64</v>
      </c>
      <c r="B400" s="136">
        <v>700516008</v>
      </c>
      <c r="C400" s="108" t="s">
        <v>52</v>
      </c>
      <c r="D400" s="108" t="s">
        <v>65</v>
      </c>
      <c r="E400" s="108" t="s">
        <v>7112</v>
      </c>
      <c r="F400" s="108" t="s">
        <v>66</v>
      </c>
      <c r="G400" s="108" t="s">
        <v>7595</v>
      </c>
      <c r="H400" s="108" t="s">
        <v>67</v>
      </c>
      <c r="I400" s="129" t="s">
        <v>7596</v>
      </c>
      <c r="J400" s="108" t="s">
        <v>7113</v>
      </c>
      <c r="K400" s="108" t="s">
        <v>68</v>
      </c>
      <c r="L400" s="108" t="s">
        <v>49</v>
      </c>
      <c r="M400" s="108" t="s">
        <v>69</v>
      </c>
      <c r="N400" s="136" t="s">
        <v>70</v>
      </c>
      <c r="O400" s="108" t="s">
        <v>71</v>
      </c>
      <c r="P400" s="108" t="s">
        <v>6179</v>
      </c>
      <c r="Q400" s="108">
        <v>93401</v>
      </c>
      <c r="R400" s="108" t="s">
        <v>7115</v>
      </c>
      <c r="S400" s="152">
        <v>37970</v>
      </c>
      <c r="T400" s="132">
        <v>6902</v>
      </c>
      <c r="U400" s="167">
        <v>19798416</v>
      </c>
      <c r="V400" s="167">
        <v>143017171</v>
      </c>
      <c r="W400" s="131">
        <v>44316</v>
      </c>
      <c r="X400" s="132" t="s">
        <v>7743</v>
      </c>
      <c r="Y400" s="132" t="s">
        <v>7744</v>
      </c>
      <c r="Z400" s="132" t="s">
        <v>7753</v>
      </c>
    </row>
    <row r="401" spans="1:26" s="8" customFormat="1" ht="18.75" customHeight="1" x14ac:dyDescent="0.2">
      <c r="A401" s="108" t="s">
        <v>64</v>
      </c>
      <c r="B401" s="136">
        <v>700516008</v>
      </c>
      <c r="C401" s="108" t="s">
        <v>52</v>
      </c>
      <c r="D401" s="108" t="s">
        <v>65</v>
      </c>
      <c r="E401" s="108" t="s">
        <v>7112</v>
      </c>
      <c r="F401" s="108" t="s">
        <v>66</v>
      </c>
      <c r="G401" s="108" t="s">
        <v>7595</v>
      </c>
      <c r="H401" s="108" t="s">
        <v>67</v>
      </c>
      <c r="I401" s="129" t="s">
        <v>7596</v>
      </c>
      <c r="J401" s="108" t="s">
        <v>7113</v>
      </c>
      <c r="K401" s="108" t="s">
        <v>68</v>
      </c>
      <c r="L401" s="108" t="s">
        <v>49</v>
      </c>
      <c r="M401" s="108" t="s">
        <v>69</v>
      </c>
      <c r="N401" s="136" t="s">
        <v>70</v>
      </c>
      <c r="O401" s="108" t="s">
        <v>71</v>
      </c>
      <c r="P401" s="108" t="s">
        <v>6179</v>
      </c>
      <c r="Q401" s="108">
        <v>93401</v>
      </c>
      <c r="R401" s="108" t="s">
        <v>7115</v>
      </c>
      <c r="S401" s="152">
        <v>37970</v>
      </c>
      <c r="T401" s="132">
        <v>6902</v>
      </c>
      <c r="U401" s="167">
        <v>13708386</v>
      </c>
      <c r="V401" s="167">
        <v>71062460</v>
      </c>
      <c r="W401" s="131">
        <v>44316</v>
      </c>
      <c r="X401" s="132" t="s">
        <v>7743</v>
      </c>
      <c r="Y401" s="132" t="s">
        <v>7744</v>
      </c>
      <c r="Z401" s="132" t="s">
        <v>7897</v>
      </c>
    </row>
    <row r="402" spans="1:26" s="8" customFormat="1" ht="18.75" customHeight="1" x14ac:dyDescent="0.2">
      <c r="A402" s="108" t="s">
        <v>886</v>
      </c>
      <c r="B402" s="136">
        <v>725997000</v>
      </c>
      <c r="C402" s="108" t="s">
        <v>78</v>
      </c>
      <c r="D402" s="108" t="s">
        <v>887</v>
      </c>
      <c r="E402" s="108" t="s">
        <v>8775</v>
      </c>
      <c r="F402" s="108" t="s">
        <v>888</v>
      </c>
      <c r="G402" s="108" t="s">
        <v>8011</v>
      </c>
      <c r="H402" s="108" t="s">
        <v>132</v>
      </c>
      <c r="I402" s="129" t="s">
        <v>8012</v>
      </c>
      <c r="J402" s="108" t="s">
        <v>889</v>
      </c>
      <c r="K402" s="108" t="s">
        <v>890</v>
      </c>
      <c r="L402" s="108" t="s">
        <v>891</v>
      </c>
      <c r="M402" s="108" t="s">
        <v>892</v>
      </c>
      <c r="N402" s="136">
        <v>0</v>
      </c>
      <c r="O402" s="108">
        <v>0</v>
      </c>
      <c r="P402" s="108">
        <v>0</v>
      </c>
      <c r="Q402" s="108" t="s">
        <v>414</v>
      </c>
      <c r="R402" s="108" t="s">
        <v>8013</v>
      </c>
      <c r="S402" s="152">
        <v>37970</v>
      </c>
      <c r="T402" s="132">
        <v>6903</v>
      </c>
      <c r="U402" s="167">
        <v>2473733</v>
      </c>
      <c r="V402" s="167">
        <v>5207859</v>
      </c>
      <c r="W402" s="131">
        <v>44316</v>
      </c>
      <c r="X402" s="132" t="s">
        <v>7743</v>
      </c>
      <c r="Y402" s="132" t="s">
        <v>7744</v>
      </c>
      <c r="Z402" s="132" t="s">
        <v>7747</v>
      </c>
    </row>
    <row r="403" spans="1:26" s="8" customFormat="1" ht="18.75" customHeight="1" x14ac:dyDescent="0.2">
      <c r="A403" s="108" t="s">
        <v>2257</v>
      </c>
      <c r="B403" s="136">
        <v>702081009</v>
      </c>
      <c r="C403" s="108" t="s">
        <v>1568</v>
      </c>
      <c r="D403" s="108" t="s">
        <v>2258</v>
      </c>
      <c r="E403" s="108" t="s">
        <v>7486</v>
      </c>
      <c r="F403" s="108" t="s">
        <v>2259</v>
      </c>
      <c r="G403" s="108" t="s">
        <v>7539</v>
      </c>
      <c r="H403" s="108" t="s">
        <v>2260</v>
      </c>
      <c r="I403" s="129" t="s">
        <v>2261</v>
      </c>
      <c r="J403" s="108" t="s">
        <v>6225</v>
      </c>
      <c r="K403" s="108" t="s">
        <v>2262</v>
      </c>
      <c r="L403" s="108" t="s">
        <v>50</v>
      </c>
      <c r="M403" s="108" t="s">
        <v>1420</v>
      </c>
      <c r="N403" s="136" t="s">
        <v>7487</v>
      </c>
      <c r="O403" s="108">
        <v>0</v>
      </c>
      <c r="P403" s="108">
        <v>0</v>
      </c>
      <c r="Q403" s="108">
        <v>93105</v>
      </c>
      <c r="R403" s="108" t="s">
        <v>6958</v>
      </c>
      <c r="S403" s="152">
        <v>37970</v>
      </c>
      <c r="T403" s="132">
        <v>6905</v>
      </c>
      <c r="U403" s="167">
        <v>9728532</v>
      </c>
      <c r="V403" s="167">
        <v>36633615</v>
      </c>
      <c r="W403" s="131">
        <v>44316</v>
      </c>
      <c r="X403" s="132" t="s">
        <v>7743</v>
      </c>
      <c r="Y403" s="132" t="s">
        <v>7744</v>
      </c>
      <c r="Z403" s="132" t="s">
        <v>227</v>
      </c>
    </row>
    <row r="404" spans="1:26" s="8" customFormat="1" ht="18.75" customHeight="1" x14ac:dyDescent="0.2">
      <c r="A404" s="108" t="s">
        <v>2257</v>
      </c>
      <c r="B404" s="136">
        <v>702081009</v>
      </c>
      <c r="C404" s="108" t="s">
        <v>1568</v>
      </c>
      <c r="D404" s="108" t="s">
        <v>2258</v>
      </c>
      <c r="E404" s="108" t="s">
        <v>7486</v>
      </c>
      <c r="F404" s="108" t="s">
        <v>2259</v>
      </c>
      <c r="G404" s="108" t="s">
        <v>7539</v>
      </c>
      <c r="H404" s="108" t="s">
        <v>2260</v>
      </c>
      <c r="I404" s="129" t="s">
        <v>2261</v>
      </c>
      <c r="J404" s="108" t="s">
        <v>6225</v>
      </c>
      <c r="K404" s="108" t="s">
        <v>2262</v>
      </c>
      <c r="L404" s="108" t="s">
        <v>50</v>
      </c>
      <c r="M404" s="108" t="s">
        <v>1420</v>
      </c>
      <c r="N404" s="136" t="s">
        <v>7487</v>
      </c>
      <c r="O404" s="108">
        <v>0</v>
      </c>
      <c r="P404" s="108">
        <v>0</v>
      </c>
      <c r="Q404" s="108">
        <v>93105</v>
      </c>
      <c r="R404" s="108" t="s">
        <v>6958</v>
      </c>
      <c r="S404" s="152">
        <v>37970</v>
      </c>
      <c r="T404" s="132">
        <v>6905</v>
      </c>
      <c r="U404" s="167">
        <v>9138924</v>
      </c>
      <c r="V404" s="167">
        <v>36007361</v>
      </c>
      <c r="W404" s="131">
        <v>44316</v>
      </c>
      <c r="X404" s="132" t="s">
        <v>7743</v>
      </c>
      <c r="Y404" s="132" t="s">
        <v>7744</v>
      </c>
      <c r="Z404" s="132" t="s">
        <v>7898</v>
      </c>
    </row>
    <row r="405" spans="1:26" s="8" customFormat="1" ht="18.75" customHeight="1" x14ac:dyDescent="0.2">
      <c r="A405" s="108" t="s">
        <v>2257</v>
      </c>
      <c r="B405" s="136">
        <v>702081009</v>
      </c>
      <c r="C405" s="108" t="s">
        <v>1568</v>
      </c>
      <c r="D405" s="108" t="s">
        <v>2258</v>
      </c>
      <c r="E405" s="108" t="s">
        <v>7486</v>
      </c>
      <c r="F405" s="108" t="s">
        <v>2259</v>
      </c>
      <c r="G405" s="108" t="s">
        <v>7539</v>
      </c>
      <c r="H405" s="108" t="s">
        <v>2260</v>
      </c>
      <c r="I405" s="129" t="s">
        <v>2261</v>
      </c>
      <c r="J405" s="108" t="s">
        <v>6225</v>
      </c>
      <c r="K405" s="108" t="s">
        <v>2262</v>
      </c>
      <c r="L405" s="108" t="s">
        <v>50</v>
      </c>
      <c r="M405" s="108" t="s">
        <v>1420</v>
      </c>
      <c r="N405" s="136" t="s">
        <v>7487</v>
      </c>
      <c r="O405" s="108">
        <v>0</v>
      </c>
      <c r="P405" s="108">
        <v>0</v>
      </c>
      <c r="Q405" s="108">
        <v>93105</v>
      </c>
      <c r="R405" s="108" t="s">
        <v>6958</v>
      </c>
      <c r="S405" s="152">
        <v>37970</v>
      </c>
      <c r="T405" s="132">
        <v>6905</v>
      </c>
      <c r="U405" s="167">
        <v>37446089</v>
      </c>
      <c r="V405" s="167">
        <v>138089808</v>
      </c>
      <c r="W405" s="131">
        <v>44316</v>
      </c>
      <c r="X405" s="132" t="s">
        <v>7743</v>
      </c>
      <c r="Y405" s="132" t="s">
        <v>7744</v>
      </c>
      <c r="Z405" s="132" t="s">
        <v>7899</v>
      </c>
    </row>
    <row r="406" spans="1:26" s="8" customFormat="1" ht="18.75" customHeight="1" x14ac:dyDescent="0.2">
      <c r="A406" s="108" t="s">
        <v>2257</v>
      </c>
      <c r="B406" s="136">
        <v>702081009</v>
      </c>
      <c r="C406" s="108" t="s">
        <v>1568</v>
      </c>
      <c r="D406" s="108" t="s">
        <v>2258</v>
      </c>
      <c r="E406" s="108" t="s">
        <v>7486</v>
      </c>
      <c r="F406" s="108" t="s">
        <v>2259</v>
      </c>
      <c r="G406" s="108" t="s">
        <v>7539</v>
      </c>
      <c r="H406" s="108" t="s">
        <v>2260</v>
      </c>
      <c r="I406" s="129" t="s">
        <v>2261</v>
      </c>
      <c r="J406" s="108" t="s">
        <v>6225</v>
      </c>
      <c r="K406" s="108" t="s">
        <v>2262</v>
      </c>
      <c r="L406" s="108" t="s">
        <v>50</v>
      </c>
      <c r="M406" s="108" t="s">
        <v>1420</v>
      </c>
      <c r="N406" s="136" t="s">
        <v>7487</v>
      </c>
      <c r="O406" s="108">
        <v>0</v>
      </c>
      <c r="P406" s="108">
        <v>0</v>
      </c>
      <c r="Q406" s="108">
        <v>93105</v>
      </c>
      <c r="R406" s="108" t="s">
        <v>6958</v>
      </c>
      <c r="S406" s="152">
        <v>37970</v>
      </c>
      <c r="T406" s="132">
        <v>6905</v>
      </c>
      <c r="U406" s="167">
        <v>20653968</v>
      </c>
      <c r="V406" s="167">
        <v>79691417</v>
      </c>
      <c r="W406" s="131">
        <v>44316</v>
      </c>
      <c r="X406" s="132" t="s">
        <v>7743</v>
      </c>
      <c r="Y406" s="132" t="s">
        <v>7744</v>
      </c>
      <c r="Z406" s="132" t="s">
        <v>7900</v>
      </c>
    </row>
    <row r="407" spans="1:26" s="8" customFormat="1" ht="18.75" customHeight="1" x14ac:dyDescent="0.2">
      <c r="A407" s="108" t="s">
        <v>2257</v>
      </c>
      <c r="B407" s="136">
        <v>702081009</v>
      </c>
      <c r="C407" s="108" t="s">
        <v>1568</v>
      </c>
      <c r="D407" s="108" t="s">
        <v>2258</v>
      </c>
      <c r="E407" s="108" t="s">
        <v>7486</v>
      </c>
      <c r="F407" s="108" t="s">
        <v>2259</v>
      </c>
      <c r="G407" s="108" t="s">
        <v>7539</v>
      </c>
      <c r="H407" s="108" t="s">
        <v>2260</v>
      </c>
      <c r="I407" s="129" t="s">
        <v>2261</v>
      </c>
      <c r="J407" s="108" t="s">
        <v>6225</v>
      </c>
      <c r="K407" s="108" t="s">
        <v>2262</v>
      </c>
      <c r="L407" s="108" t="s">
        <v>50</v>
      </c>
      <c r="M407" s="108" t="s">
        <v>1420</v>
      </c>
      <c r="N407" s="136" t="s">
        <v>7487</v>
      </c>
      <c r="O407" s="108">
        <v>0</v>
      </c>
      <c r="P407" s="108">
        <v>0</v>
      </c>
      <c r="Q407" s="108">
        <v>93105</v>
      </c>
      <c r="R407" s="108" t="s">
        <v>6958</v>
      </c>
      <c r="S407" s="152">
        <v>37970</v>
      </c>
      <c r="T407" s="132">
        <v>6905</v>
      </c>
      <c r="U407" s="167">
        <v>25111404</v>
      </c>
      <c r="V407" s="167">
        <v>90054758</v>
      </c>
      <c r="W407" s="131">
        <v>44316</v>
      </c>
      <c r="X407" s="132" t="s">
        <v>7743</v>
      </c>
      <c r="Y407" s="132" t="s">
        <v>7744</v>
      </c>
      <c r="Z407" s="132" t="s">
        <v>195</v>
      </c>
    </row>
    <row r="408" spans="1:26" s="8" customFormat="1" ht="18.75" customHeight="1" x14ac:dyDescent="0.2">
      <c r="A408" s="108" t="s">
        <v>2257</v>
      </c>
      <c r="B408" s="136">
        <v>702081009</v>
      </c>
      <c r="C408" s="108" t="s">
        <v>1568</v>
      </c>
      <c r="D408" s="108" t="s">
        <v>2258</v>
      </c>
      <c r="E408" s="108" t="s">
        <v>7486</v>
      </c>
      <c r="F408" s="108" t="s">
        <v>2259</v>
      </c>
      <c r="G408" s="108" t="s">
        <v>7539</v>
      </c>
      <c r="H408" s="108" t="s">
        <v>2260</v>
      </c>
      <c r="I408" s="129" t="s">
        <v>2261</v>
      </c>
      <c r="J408" s="108" t="s">
        <v>6225</v>
      </c>
      <c r="K408" s="108" t="s">
        <v>2262</v>
      </c>
      <c r="L408" s="108" t="s">
        <v>50</v>
      </c>
      <c r="M408" s="108" t="s">
        <v>1420</v>
      </c>
      <c r="N408" s="136" t="s">
        <v>7487</v>
      </c>
      <c r="O408" s="108">
        <v>0</v>
      </c>
      <c r="P408" s="108">
        <v>0</v>
      </c>
      <c r="Q408" s="108">
        <v>93105</v>
      </c>
      <c r="R408" s="108" t="s">
        <v>6958</v>
      </c>
      <c r="S408" s="152">
        <v>37970</v>
      </c>
      <c r="T408" s="132">
        <v>6905</v>
      </c>
      <c r="U408" s="167">
        <v>16550297</v>
      </c>
      <c r="V408" s="167">
        <v>66749522</v>
      </c>
      <c r="W408" s="131">
        <v>44316</v>
      </c>
      <c r="X408" s="132" t="s">
        <v>7743</v>
      </c>
      <c r="Y408" s="132" t="s">
        <v>7744</v>
      </c>
      <c r="Z408" s="132" t="s">
        <v>7754</v>
      </c>
    </row>
    <row r="409" spans="1:26" s="8" customFormat="1" ht="18.75" customHeight="1" x14ac:dyDescent="0.2">
      <c r="A409" s="108" t="s">
        <v>2257</v>
      </c>
      <c r="B409" s="136">
        <v>702081009</v>
      </c>
      <c r="C409" s="108" t="s">
        <v>1568</v>
      </c>
      <c r="D409" s="108" t="s">
        <v>2258</v>
      </c>
      <c r="E409" s="108" t="s">
        <v>7486</v>
      </c>
      <c r="F409" s="108" t="s">
        <v>2259</v>
      </c>
      <c r="G409" s="108" t="s">
        <v>7539</v>
      </c>
      <c r="H409" s="108" t="s">
        <v>2260</v>
      </c>
      <c r="I409" s="129" t="s">
        <v>2261</v>
      </c>
      <c r="J409" s="108" t="s">
        <v>6225</v>
      </c>
      <c r="K409" s="108" t="s">
        <v>2262</v>
      </c>
      <c r="L409" s="108" t="s">
        <v>50</v>
      </c>
      <c r="M409" s="108" t="s">
        <v>1420</v>
      </c>
      <c r="N409" s="136" t="s">
        <v>7487</v>
      </c>
      <c r="O409" s="108">
        <v>0</v>
      </c>
      <c r="P409" s="108">
        <v>0</v>
      </c>
      <c r="Q409" s="108">
        <v>93105</v>
      </c>
      <c r="R409" s="108" t="s">
        <v>6958</v>
      </c>
      <c r="S409" s="152">
        <v>37970</v>
      </c>
      <c r="T409" s="132">
        <v>6905</v>
      </c>
      <c r="U409" s="167">
        <v>28147886</v>
      </c>
      <c r="V409" s="167">
        <v>103452618</v>
      </c>
      <c r="W409" s="131">
        <v>44316</v>
      </c>
      <c r="X409" s="132" t="s">
        <v>7743</v>
      </c>
      <c r="Y409" s="132" t="s">
        <v>7744</v>
      </c>
      <c r="Z409" s="132" t="s">
        <v>7849</v>
      </c>
    </row>
    <row r="410" spans="1:26" s="8" customFormat="1" ht="18.75" customHeight="1" x14ac:dyDescent="0.2">
      <c r="A410" s="108" t="s">
        <v>2257</v>
      </c>
      <c r="B410" s="136">
        <v>702081009</v>
      </c>
      <c r="C410" s="108" t="s">
        <v>1568</v>
      </c>
      <c r="D410" s="108" t="s">
        <v>2258</v>
      </c>
      <c r="E410" s="108" t="s">
        <v>7486</v>
      </c>
      <c r="F410" s="108" t="s">
        <v>2259</v>
      </c>
      <c r="G410" s="108" t="s">
        <v>7539</v>
      </c>
      <c r="H410" s="108" t="s">
        <v>2260</v>
      </c>
      <c r="I410" s="129" t="s">
        <v>2261</v>
      </c>
      <c r="J410" s="108" t="s">
        <v>6225</v>
      </c>
      <c r="K410" s="108" t="s">
        <v>2262</v>
      </c>
      <c r="L410" s="108" t="s">
        <v>50</v>
      </c>
      <c r="M410" s="108" t="s">
        <v>1420</v>
      </c>
      <c r="N410" s="136" t="s">
        <v>7487</v>
      </c>
      <c r="O410" s="108">
        <v>0</v>
      </c>
      <c r="P410" s="108">
        <v>0</v>
      </c>
      <c r="Q410" s="108">
        <v>93105</v>
      </c>
      <c r="R410" s="108" t="s">
        <v>6958</v>
      </c>
      <c r="S410" s="152">
        <v>37970</v>
      </c>
      <c r="T410" s="132">
        <v>6905</v>
      </c>
      <c r="U410" s="167">
        <v>7694384</v>
      </c>
      <c r="V410" s="167">
        <v>29539360</v>
      </c>
      <c r="W410" s="131">
        <v>44316</v>
      </c>
      <c r="X410" s="132" t="s">
        <v>7743</v>
      </c>
      <c r="Y410" s="132" t="s">
        <v>7744</v>
      </c>
      <c r="Z410" s="132" t="s">
        <v>7852</v>
      </c>
    </row>
    <row r="411" spans="1:26" s="8" customFormat="1" ht="18.75" customHeight="1" x14ac:dyDescent="0.2">
      <c r="A411" s="146" t="s">
        <v>4222</v>
      </c>
      <c r="B411" s="147">
        <v>713189006</v>
      </c>
      <c r="C411" s="108" t="s">
        <v>601</v>
      </c>
      <c r="D411" s="108" t="s">
        <v>4223</v>
      </c>
      <c r="E411" s="108" t="s">
        <v>6165</v>
      </c>
      <c r="F411" s="108" t="s">
        <v>5771</v>
      </c>
      <c r="G411" s="108" t="s">
        <v>7576</v>
      </c>
      <c r="H411" s="108" t="s">
        <v>4224</v>
      </c>
      <c r="I411" s="129" t="s">
        <v>8682</v>
      </c>
      <c r="J411" s="108" t="s">
        <v>8683</v>
      </c>
      <c r="K411" s="108" t="s">
        <v>8684</v>
      </c>
      <c r="L411" s="108" t="s">
        <v>339</v>
      </c>
      <c r="M411" s="108" t="s">
        <v>1721</v>
      </c>
      <c r="N411" s="136" t="s">
        <v>8685</v>
      </c>
      <c r="O411" s="108" t="s">
        <v>7575</v>
      </c>
      <c r="P411" s="108">
        <v>0</v>
      </c>
      <c r="Q411" s="108">
        <v>93910</v>
      </c>
      <c r="R411" s="108" t="s">
        <v>8686</v>
      </c>
      <c r="S411" s="152">
        <v>37970</v>
      </c>
      <c r="T411" s="132">
        <v>6911</v>
      </c>
      <c r="U411" s="167">
        <v>3768774</v>
      </c>
      <c r="V411" s="167">
        <v>17273548</v>
      </c>
      <c r="W411" s="131">
        <v>44316</v>
      </c>
      <c r="X411" s="132" t="s">
        <v>7743</v>
      </c>
      <c r="Y411" s="132" t="s">
        <v>7744</v>
      </c>
      <c r="Z411" s="132" t="s">
        <v>7775</v>
      </c>
    </row>
    <row r="412" spans="1:26" s="8" customFormat="1" ht="18.75" customHeight="1" x14ac:dyDescent="0.2">
      <c r="A412" s="146" t="s">
        <v>4222</v>
      </c>
      <c r="B412" s="147">
        <v>713189006</v>
      </c>
      <c r="C412" s="108" t="s">
        <v>601</v>
      </c>
      <c r="D412" s="108" t="s">
        <v>4223</v>
      </c>
      <c r="E412" s="108" t="s">
        <v>6165</v>
      </c>
      <c r="F412" s="108" t="s">
        <v>5771</v>
      </c>
      <c r="G412" s="108" t="s">
        <v>7576</v>
      </c>
      <c r="H412" s="108" t="s">
        <v>4224</v>
      </c>
      <c r="I412" s="129" t="s">
        <v>8682</v>
      </c>
      <c r="J412" s="108" t="s">
        <v>8683</v>
      </c>
      <c r="K412" s="108" t="s">
        <v>8684</v>
      </c>
      <c r="L412" s="108" t="s">
        <v>339</v>
      </c>
      <c r="M412" s="108" t="s">
        <v>1721</v>
      </c>
      <c r="N412" s="136" t="s">
        <v>8685</v>
      </c>
      <c r="O412" s="108" t="s">
        <v>7575</v>
      </c>
      <c r="P412" s="108">
        <v>0</v>
      </c>
      <c r="Q412" s="108">
        <v>93910</v>
      </c>
      <c r="R412" s="108" t="s">
        <v>8686</v>
      </c>
      <c r="S412" s="152">
        <v>37970</v>
      </c>
      <c r="T412" s="132">
        <v>6911</v>
      </c>
      <c r="U412" s="167">
        <v>8696718</v>
      </c>
      <c r="V412" s="167">
        <v>33975178</v>
      </c>
      <c r="W412" s="131">
        <v>44316</v>
      </c>
      <c r="X412" s="132" t="s">
        <v>7743</v>
      </c>
      <c r="Y412" s="132" t="s">
        <v>7744</v>
      </c>
      <c r="Z412" s="132" t="s">
        <v>159</v>
      </c>
    </row>
    <row r="413" spans="1:26" s="8" customFormat="1" ht="18.75" customHeight="1" x14ac:dyDescent="0.2">
      <c r="A413" s="146" t="s">
        <v>4222</v>
      </c>
      <c r="B413" s="147">
        <v>713189006</v>
      </c>
      <c r="C413" s="108" t="s">
        <v>601</v>
      </c>
      <c r="D413" s="108" t="s">
        <v>4223</v>
      </c>
      <c r="E413" s="108" t="s">
        <v>6165</v>
      </c>
      <c r="F413" s="108" t="s">
        <v>5771</v>
      </c>
      <c r="G413" s="108" t="s">
        <v>7576</v>
      </c>
      <c r="H413" s="108" t="s">
        <v>4224</v>
      </c>
      <c r="I413" s="129" t="s">
        <v>8682</v>
      </c>
      <c r="J413" s="108" t="s">
        <v>8683</v>
      </c>
      <c r="K413" s="108" t="s">
        <v>8684</v>
      </c>
      <c r="L413" s="108" t="s">
        <v>339</v>
      </c>
      <c r="M413" s="108" t="s">
        <v>1721</v>
      </c>
      <c r="N413" s="136" t="s">
        <v>8685</v>
      </c>
      <c r="O413" s="108" t="s">
        <v>7575</v>
      </c>
      <c r="P413" s="108">
        <v>0</v>
      </c>
      <c r="Q413" s="108">
        <v>93910</v>
      </c>
      <c r="R413" s="108" t="s">
        <v>8686</v>
      </c>
      <c r="S413" s="152">
        <v>37970</v>
      </c>
      <c r="T413" s="132">
        <v>6911</v>
      </c>
      <c r="U413" s="167">
        <v>4843826</v>
      </c>
      <c r="V413" s="167">
        <v>20385107</v>
      </c>
      <c r="W413" s="131">
        <v>44316</v>
      </c>
      <c r="X413" s="132" t="s">
        <v>7743</v>
      </c>
      <c r="Y413" s="132" t="s">
        <v>7744</v>
      </c>
      <c r="Z413" s="132" t="s">
        <v>7767</v>
      </c>
    </row>
    <row r="414" spans="1:26" s="8" customFormat="1" ht="18.75" customHeight="1" x14ac:dyDescent="0.2">
      <c r="A414" s="146" t="s">
        <v>4222</v>
      </c>
      <c r="B414" s="147">
        <v>713189006</v>
      </c>
      <c r="C414" s="108" t="s">
        <v>601</v>
      </c>
      <c r="D414" s="108" t="s">
        <v>4223</v>
      </c>
      <c r="E414" s="108" t="s">
        <v>6165</v>
      </c>
      <c r="F414" s="108" t="s">
        <v>5771</v>
      </c>
      <c r="G414" s="108" t="s">
        <v>7576</v>
      </c>
      <c r="H414" s="108" t="s">
        <v>4224</v>
      </c>
      <c r="I414" s="129" t="s">
        <v>8682</v>
      </c>
      <c r="J414" s="108" t="s">
        <v>8683</v>
      </c>
      <c r="K414" s="108" t="s">
        <v>8684</v>
      </c>
      <c r="L414" s="108" t="s">
        <v>339</v>
      </c>
      <c r="M414" s="108" t="s">
        <v>1721</v>
      </c>
      <c r="N414" s="136" t="s">
        <v>8685</v>
      </c>
      <c r="O414" s="108" t="s">
        <v>7575</v>
      </c>
      <c r="P414" s="108">
        <v>0</v>
      </c>
      <c r="Q414" s="108">
        <v>93910</v>
      </c>
      <c r="R414" s="108" t="s">
        <v>8686</v>
      </c>
      <c r="S414" s="152">
        <v>37970</v>
      </c>
      <c r="T414" s="132">
        <v>6911</v>
      </c>
      <c r="U414" s="167">
        <v>24866129</v>
      </c>
      <c r="V414" s="167">
        <v>102007296</v>
      </c>
      <c r="W414" s="131">
        <v>44316</v>
      </c>
      <c r="X414" s="132" t="s">
        <v>7743</v>
      </c>
      <c r="Y414" s="132" t="s">
        <v>7744</v>
      </c>
      <c r="Z414" s="132" t="s">
        <v>7757</v>
      </c>
    </row>
    <row r="415" spans="1:26" s="8" customFormat="1" ht="18.75" customHeight="1" x14ac:dyDescent="0.2">
      <c r="A415" s="146" t="s">
        <v>4222</v>
      </c>
      <c r="B415" s="147">
        <v>713189006</v>
      </c>
      <c r="C415" s="108" t="s">
        <v>601</v>
      </c>
      <c r="D415" s="108" t="s">
        <v>4223</v>
      </c>
      <c r="E415" s="108" t="s">
        <v>6165</v>
      </c>
      <c r="F415" s="108" t="s">
        <v>5771</v>
      </c>
      <c r="G415" s="108" t="s">
        <v>7576</v>
      </c>
      <c r="H415" s="108" t="s">
        <v>4224</v>
      </c>
      <c r="I415" s="129" t="s">
        <v>8682</v>
      </c>
      <c r="J415" s="108" t="s">
        <v>8683</v>
      </c>
      <c r="K415" s="108" t="s">
        <v>8684</v>
      </c>
      <c r="L415" s="108" t="s">
        <v>339</v>
      </c>
      <c r="M415" s="108" t="s">
        <v>1721</v>
      </c>
      <c r="N415" s="136" t="s">
        <v>8685</v>
      </c>
      <c r="O415" s="108" t="s">
        <v>7575</v>
      </c>
      <c r="P415" s="108">
        <v>0</v>
      </c>
      <c r="Q415" s="108">
        <v>93910</v>
      </c>
      <c r="R415" s="108" t="s">
        <v>8686</v>
      </c>
      <c r="S415" s="152">
        <v>37970</v>
      </c>
      <c r="T415" s="132">
        <v>6911</v>
      </c>
      <c r="U415" s="167">
        <v>5598449</v>
      </c>
      <c r="V415" s="167">
        <v>22263599</v>
      </c>
      <c r="W415" s="131">
        <v>44316</v>
      </c>
      <c r="X415" s="132" t="s">
        <v>7743</v>
      </c>
      <c r="Y415" s="132" t="s">
        <v>7744</v>
      </c>
      <c r="Z415" s="132" t="s">
        <v>7784</v>
      </c>
    </row>
    <row r="416" spans="1:26" s="8" customFormat="1" ht="18.75" customHeight="1" x14ac:dyDescent="0.2">
      <c r="A416" s="146" t="s">
        <v>4222</v>
      </c>
      <c r="B416" s="147">
        <v>713189006</v>
      </c>
      <c r="C416" s="108" t="s">
        <v>601</v>
      </c>
      <c r="D416" s="108" t="s">
        <v>4223</v>
      </c>
      <c r="E416" s="108" t="s">
        <v>6165</v>
      </c>
      <c r="F416" s="108" t="s">
        <v>5771</v>
      </c>
      <c r="G416" s="108" t="s">
        <v>7576</v>
      </c>
      <c r="H416" s="108" t="s">
        <v>4224</v>
      </c>
      <c r="I416" s="129" t="s">
        <v>8682</v>
      </c>
      <c r="J416" s="108" t="s">
        <v>8683</v>
      </c>
      <c r="K416" s="108" t="s">
        <v>8684</v>
      </c>
      <c r="L416" s="108" t="s">
        <v>339</v>
      </c>
      <c r="M416" s="108" t="s">
        <v>1721</v>
      </c>
      <c r="N416" s="136" t="s">
        <v>8685</v>
      </c>
      <c r="O416" s="108" t="s">
        <v>7575</v>
      </c>
      <c r="P416" s="108">
        <v>0</v>
      </c>
      <c r="Q416" s="108">
        <v>93910</v>
      </c>
      <c r="R416" s="108" t="s">
        <v>8686</v>
      </c>
      <c r="S416" s="152">
        <v>37970</v>
      </c>
      <c r="T416" s="132">
        <v>6911</v>
      </c>
      <c r="U416" s="167">
        <v>6093468</v>
      </c>
      <c r="V416" s="167">
        <v>33349540</v>
      </c>
      <c r="W416" s="131">
        <v>44316</v>
      </c>
      <c r="X416" s="132" t="s">
        <v>7743</v>
      </c>
      <c r="Y416" s="132" t="s">
        <v>7744</v>
      </c>
      <c r="Z416" s="132" t="s">
        <v>7799</v>
      </c>
    </row>
    <row r="417" spans="1:26" s="8" customFormat="1" ht="18.75" customHeight="1" x14ac:dyDescent="0.2">
      <c r="A417" s="108" t="s">
        <v>1501</v>
      </c>
      <c r="B417" s="136">
        <v>721694003</v>
      </c>
      <c r="C417" s="108" t="s">
        <v>78</v>
      </c>
      <c r="D417" s="108" t="s">
        <v>1502</v>
      </c>
      <c r="E417" s="108" t="s">
        <v>7436</v>
      </c>
      <c r="F417" s="108" t="s">
        <v>1503</v>
      </c>
      <c r="G417" s="108" t="s">
        <v>7437</v>
      </c>
      <c r="H417" s="108" t="s">
        <v>1870</v>
      </c>
      <c r="I417" s="129" t="s">
        <v>7438</v>
      </c>
      <c r="J417" s="108" t="s">
        <v>1504</v>
      </c>
      <c r="K417" s="108" t="s">
        <v>1505</v>
      </c>
      <c r="L417" s="108" t="s">
        <v>623</v>
      </c>
      <c r="M417" s="108" t="s">
        <v>202</v>
      </c>
      <c r="N417" s="136" t="s">
        <v>8589</v>
      </c>
      <c r="O417" s="108" t="s">
        <v>1506</v>
      </c>
      <c r="P417" s="108">
        <v>0</v>
      </c>
      <c r="Q417" s="108">
        <v>93401</v>
      </c>
      <c r="R417" s="108" t="s">
        <v>7439</v>
      </c>
      <c r="S417" s="152">
        <v>37970</v>
      </c>
      <c r="T417" s="132">
        <v>6915</v>
      </c>
      <c r="U417" s="167">
        <v>9930240</v>
      </c>
      <c r="V417" s="167">
        <v>47168640</v>
      </c>
      <c r="W417" s="131">
        <v>44316</v>
      </c>
      <c r="X417" s="132" t="s">
        <v>7743</v>
      </c>
      <c r="Y417" s="132" t="s">
        <v>7744</v>
      </c>
      <c r="Z417" s="132" t="s">
        <v>7876</v>
      </c>
    </row>
    <row r="418" spans="1:26" s="8" customFormat="1" ht="18.75" customHeight="1" x14ac:dyDescent="0.2">
      <c r="A418" s="108" t="s">
        <v>1501</v>
      </c>
      <c r="B418" s="136">
        <v>721694003</v>
      </c>
      <c r="C418" s="108" t="s">
        <v>78</v>
      </c>
      <c r="D418" s="108" t="s">
        <v>1502</v>
      </c>
      <c r="E418" s="108" t="s">
        <v>7436</v>
      </c>
      <c r="F418" s="108" t="s">
        <v>1503</v>
      </c>
      <c r="G418" s="108" t="s">
        <v>7437</v>
      </c>
      <c r="H418" s="108" t="s">
        <v>1870</v>
      </c>
      <c r="I418" s="129" t="s">
        <v>7438</v>
      </c>
      <c r="J418" s="108" t="s">
        <v>1504</v>
      </c>
      <c r="K418" s="108" t="s">
        <v>1505</v>
      </c>
      <c r="L418" s="108" t="s">
        <v>623</v>
      </c>
      <c r="M418" s="108" t="s">
        <v>202</v>
      </c>
      <c r="N418" s="136" t="s">
        <v>8589</v>
      </c>
      <c r="O418" s="108" t="s">
        <v>1506</v>
      </c>
      <c r="P418" s="108">
        <v>0</v>
      </c>
      <c r="Q418" s="108">
        <v>93401</v>
      </c>
      <c r="R418" s="108" t="s">
        <v>7439</v>
      </c>
      <c r="S418" s="152">
        <v>37970</v>
      </c>
      <c r="T418" s="132">
        <v>6915</v>
      </c>
      <c r="U418" s="167">
        <v>103240735</v>
      </c>
      <c r="V418" s="167">
        <v>394729323</v>
      </c>
      <c r="W418" s="131">
        <v>44316</v>
      </c>
      <c r="X418" s="132" t="s">
        <v>7743</v>
      </c>
      <c r="Y418" s="132" t="s">
        <v>7744</v>
      </c>
      <c r="Z418" s="132" t="s">
        <v>7746</v>
      </c>
    </row>
    <row r="419" spans="1:26" s="8" customFormat="1" ht="18.75" customHeight="1" x14ac:dyDescent="0.2">
      <c r="A419" s="108" t="s">
        <v>1501</v>
      </c>
      <c r="B419" s="136">
        <v>721694003</v>
      </c>
      <c r="C419" s="108" t="s">
        <v>78</v>
      </c>
      <c r="D419" s="108" t="s">
        <v>1502</v>
      </c>
      <c r="E419" s="108" t="s">
        <v>7436</v>
      </c>
      <c r="F419" s="108" t="s">
        <v>1503</v>
      </c>
      <c r="G419" s="108" t="s">
        <v>7437</v>
      </c>
      <c r="H419" s="108" t="s">
        <v>1870</v>
      </c>
      <c r="I419" s="129" t="s">
        <v>7438</v>
      </c>
      <c r="J419" s="108" t="s">
        <v>1504</v>
      </c>
      <c r="K419" s="108" t="s">
        <v>1505</v>
      </c>
      <c r="L419" s="108" t="s">
        <v>623</v>
      </c>
      <c r="M419" s="108" t="s">
        <v>202</v>
      </c>
      <c r="N419" s="136" t="s">
        <v>8589</v>
      </c>
      <c r="O419" s="108" t="s">
        <v>1506</v>
      </c>
      <c r="P419" s="108">
        <v>0</v>
      </c>
      <c r="Q419" s="108">
        <v>93401</v>
      </c>
      <c r="R419" s="108" t="s">
        <v>7439</v>
      </c>
      <c r="S419" s="152">
        <v>37970</v>
      </c>
      <c r="T419" s="132">
        <v>6915</v>
      </c>
      <c r="U419" s="167">
        <v>146685721</v>
      </c>
      <c r="V419" s="167">
        <v>466211518</v>
      </c>
      <c r="W419" s="131">
        <v>44316</v>
      </c>
      <c r="X419" s="132" t="s">
        <v>7743</v>
      </c>
      <c r="Y419" s="132" t="s">
        <v>7744</v>
      </c>
      <c r="Z419" s="132" t="s">
        <v>7764</v>
      </c>
    </row>
    <row r="420" spans="1:26" s="8" customFormat="1" ht="18.75" customHeight="1" x14ac:dyDescent="0.2">
      <c r="A420" s="108" t="s">
        <v>1501</v>
      </c>
      <c r="B420" s="136">
        <v>721694003</v>
      </c>
      <c r="C420" s="108" t="s">
        <v>78</v>
      </c>
      <c r="D420" s="108" t="s">
        <v>1502</v>
      </c>
      <c r="E420" s="108" t="s">
        <v>7436</v>
      </c>
      <c r="F420" s="108" t="s">
        <v>1503</v>
      </c>
      <c r="G420" s="108" t="s">
        <v>7437</v>
      </c>
      <c r="H420" s="108" t="s">
        <v>1870</v>
      </c>
      <c r="I420" s="129" t="s">
        <v>7438</v>
      </c>
      <c r="J420" s="108" t="s">
        <v>1504</v>
      </c>
      <c r="K420" s="108" t="s">
        <v>1505</v>
      </c>
      <c r="L420" s="108" t="s">
        <v>623</v>
      </c>
      <c r="M420" s="108" t="s">
        <v>202</v>
      </c>
      <c r="N420" s="136" t="s">
        <v>8589</v>
      </c>
      <c r="O420" s="108" t="s">
        <v>1506</v>
      </c>
      <c r="P420" s="108">
        <v>0</v>
      </c>
      <c r="Q420" s="108">
        <v>93401</v>
      </c>
      <c r="R420" s="108" t="s">
        <v>7439</v>
      </c>
      <c r="S420" s="152">
        <v>37970</v>
      </c>
      <c r="T420" s="132">
        <v>6915</v>
      </c>
      <c r="U420" s="167">
        <v>9459588</v>
      </c>
      <c r="V420" s="167">
        <v>56276532</v>
      </c>
      <c r="W420" s="131">
        <v>44316</v>
      </c>
      <c r="X420" s="132" t="s">
        <v>7743</v>
      </c>
      <c r="Y420" s="132" t="s">
        <v>7744</v>
      </c>
      <c r="Z420" s="132" t="s">
        <v>7748</v>
      </c>
    </row>
    <row r="421" spans="1:26" s="8" customFormat="1" ht="18.75" customHeight="1" x14ac:dyDescent="0.2">
      <c r="A421" s="108" t="s">
        <v>1501</v>
      </c>
      <c r="B421" s="136">
        <v>721694003</v>
      </c>
      <c r="C421" s="108" t="s">
        <v>78</v>
      </c>
      <c r="D421" s="108" t="s">
        <v>1502</v>
      </c>
      <c r="E421" s="108" t="s">
        <v>7436</v>
      </c>
      <c r="F421" s="108" t="s">
        <v>1503</v>
      </c>
      <c r="G421" s="108" t="s">
        <v>7437</v>
      </c>
      <c r="H421" s="108" t="s">
        <v>1870</v>
      </c>
      <c r="I421" s="129" t="s">
        <v>7438</v>
      </c>
      <c r="J421" s="108" t="s">
        <v>1504</v>
      </c>
      <c r="K421" s="108" t="s">
        <v>1505</v>
      </c>
      <c r="L421" s="108" t="s">
        <v>623</v>
      </c>
      <c r="M421" s="108" t="s">
        <v>202</v>
      </c>
      <c r="N421" s="136" t="s">
        <v>8589</v>
      </c>
      <c r="O421" s="108" t="s">
        <v>1506</v>
      </c>
      <c r="P421" s="108">
        <v>0</v>
      </c>
      <c r="Q421" s="108">
        <v>93401</v>
      </c>
      <c r="R421" s="108" t="s">
        <v>7439</v>
      </c>
      <c r="S421" s="152">
        <v>37970</v>
      </c>
      <c r="T421" s="132">
        <v>6915</v>
      </c>
      <c r="U421" s="167">
        <v>6206400</v>
      </c>
      <c r="V421" s="167">
        <v>26687520</v>
      </c>
      <c r="W421" s="131">
        <v>44316</v>
      </c>
      <c r="X421" s="132" t="s">
        <v>7743</v>
      </c>
      <c r="Y421" s="132" t="s">
        <v>7744</v>
      </c>
      <c r="Z421" s="132" t="s">
        <v>7901</v>
      </c>
    </row>
    <row r="422" spans="1:26" s="8" customFormat="1" ht="18.75" customHeight="1" x14ac:dyDescent="0.2">
      <c r="A422" s="108" t="s">
        <v>1501</v>
      </c>
      <c r="B422" s="136">
        <v>721694003</v>
      </c>
      <c r="C422" s="108" t="s">
        <v>78</v>
      </c>
      <c r="D422" s="108" t="s">
        <v>1502</v>
      </c>
      <c r="E422" s="108" t="s">
        <v>7436</v>
      </c>
      <c r="F422" s="108" t="s">
        <v>1503</v>
      </c>
      <c r="G422" s="108" t="s">
        <v>7437</v>
      </c>
      <c r="H422" s="108" t="s">
        <v>1870</v>
      </c>
      <c r="I422" s="129" t="s">
        <v>7438</v>
      </c>
      <c r="J422" s="108" t="s">
        <v>1504</v>
      </c>
      <c r="K422" s="108" t="s">
        <v>1505</v>
      </c>
      <c r="L422" s="108" t="s">
        <v>623</v>
      </c>
      <c r="M422" s="108" t="s">
        <v>202</v>
      </c>
      <c r="N422" s="136" t="s">
        <v>8589</v>
      </c>
      <c r="O422" s="108" t="s">
        <v>1506</v>
      </c>
      <c r="P422" s="108">
        <v>0</v>
      </c>
      <c r="Q422" s="108">
        <v>93401</v>
      </c>
      <c r="R422" s="108" t="s">
        <v>7439</v>
      </c>
      <c r="S422" s="152">
        <v>37970</v>
      </c>
      <c r="T422" s="132">
        <v>6915</v>
      </c>
      <c r="U422" s="167">
        <v>10261248</v>
      </c>
      <c r="V422" s="167">
        <v>41044992</v>
      </c>
      <c r="W422" s="131">
        <v>44316</v>
      </c>
      <c r="X422" s="132" t="s">
        <v>7743</v>
      </c>
      <c r="Y422" s="132" t="s">
        <v>7744</v>
      </c>
      <c r="Z422" s="132" t="s">
        <v>7772</v>
      </c>
    </row>
    <row r="423" spans="1:26" s="8" customFormat="1" ht="18.75" customHeight="1" x14ac:dyDescent="0.2">
      <c r="A423" s="108" t="s">
        <v>1501</v>
      </c>
      <c r="B423" s="136">
        <v>721694003</v>
      </c>
      <c r="C423" s="108" t="s">
        <v>78</v>
      </c>
      <c r="D423" s="108" t="s">
        <v>1502</v>
      </c>
      <c r="E423" s="108" t="s">
        <v>7436</v>
      </c>
      <c r="F423" s="108" t="s">
        <v>1503</v>
      </c>
      <c r="G423" s="108" t="s">
        <v>7437</v>
      </c>
      <c r="H423" s="108" t="s">
        <v>1870</v>
      </c>
      <c r="I423" s="129" t="s">
        <v>7438</v>
      </c>
      <c r="J423" s="108" t="s">
        <v>1504</v>
      </c>
      <c r="K423" s="108" t="s">
        <v>1505</v>
      </c>
      <c r="L423" s="108" t="s">
        <v>623</v>
      </c>
      <c r="M423" s="108" t="s">
        <v>202</v>
      </c>
      <c r="N423" s="136" t="s">
        <v>8589</v>
      </c>
      <c r="O423" s="108" t="s">
        <v>1506</v>
      </c>
      <c r="P423" s="108">
        <v>0</v>
      </c>
      <c r="Q423" s="108">
        <v>93401</v>
      </c>
      <c r="R423" s="108" t="s">
        <v>7439</v>
      </c>
      <c r="S423" s="152">
        <v>37970</v>
      </c>
      <c r="T423" s="132">
        <v>6915</v>
      </c>
      <c r="U423" s="167">
        <v>6397247</v>
      </c>
      <c r="V423" s="167">
        <v>26685658</v>
      </c>
      <c r="W423" s="131">
        <v>44316</v>
      </c>
      <c r="X423" s="132" t="s">
        <v>7743</v>
      </c>
      <c r="Y423" s="132" t="s">
        <v>7744</v>
      </c>
      <c r="Z423" s="132" t="s">
        <v>7902</v>
      </c>
    </row>
    <row r="424" spans="1:26" s="8" customFormat="1" ht="18.75" customHeight="1" x14ac:dyDescent="0.2">
      <c r="A424" s="108" t="s">
        <v>1501</v>
      </c>
      <c r="B424" s="136">
        <v>721694003</v>
      </c>
      <c r="C424" s="108" t="s">
        <v>78</v>
      </c>
      <c r="D424" s="108" t="s">
        <v>1502</v>
      </c>
      <c r="E424" s="108" t="s">
        <v>7436</v>
      </c>
      <c r="F424" s="108" t="s">
        <v>1503</v>
      </c>
      <c r="G424" s="108" t="s">
        <v>7437</v>
      </c>
      <c r="H424" s="108" t="s">
        <v>1870</v>
      </c>
      <c r="I424" s="129" t="s">
        <v>7438</v>
      </c>
      <c r="J424" s="108" t="s">
        <v>1504</v>
      </c>
      <c r="K424" s="108" t="s">
        <v>1505</v>
      </c>
      <c r="L424" s="108" t="s">
        <v>623</v>
      </c>
      <c r="M424" s="108" t="s">
        <v>202</v>
      </c>
      <c r="N424" s="136" t="s">
        <v>8589</v>
      </c>
      <c r="O424" s="108" t="s">
        <v>1506</v>
      </c>
      <c r="P424" s="108">
        <v>0</v>
      </c>
      <c r="Q424" s="108">
        <v>93401</v>
      </c>
      <c r="R424" s="108" t="s">
        <v>7439</v>
      </c>
      <c r="S424" s="152">
        <v>37970</v>
      </c>
      <c r="T424" s="132">
        <v>6915</v>
      </c>
      <c r="U424" s="167">
        <v>30715073</v>
      </c>
      <c r="V424" s="167">
        <v>131063182</v>
      </c>
      <c r="W424" s="131">
        <v>44316</v>
      </c>
      <c r="X424" s="132" t="s">
        <v>7743</v>
      </c>
      <c r="Y424" s="132" t="s">
        <v>7744</v>
      </c>
      <c r="Z424" s="132" t="s">
        <v>7766</v>
      </c>
    </row>
    <row r="425" spans="1:26" s="8" customFormat="1" ht="18.75" customHeight="1" x14ac:dyDescent="0.2">
      <c r="A425" s="108" t="s">
        <v>1501</v>
      </c>
      <c r="B425" s="136">
        <v>721694003</v>
      </c>
      <c r="C425" s="108" t="s">
        <v>78</v>
      </c>
      <c r="D425" s="108" t="s">
        <v>1502</v>
      </c>
      <c r="E425" s="108" t="s">
        <v>7436</v>
      </c>
      <c r="F425" s="108" t="s">
        <v>1503</v>
      </c>
      <c r="G425" s="108" t="s">
        <v>7437</v>
      </c>
      <c r="H425" s="108" t="s">
        <v>1870</v>
      </c>
      <c r="I425" s="129" t="s">
        <v>7438</v>
      </c>
      <c r="J425" s="108" t="s">
        <v>1504</v>
      </c>
      <c r="K425" s="108" t="s">
        <v>1505</v>
      </c>
      <c r="L425" s="108" t="s">
        <v>623</v>
      </c>
      <c r="M425" s="108" t="s">
        <v>202</v>
      </c>
      <c r="N425" s="136" t="s">
        <v>8589</v>
      </c>
      <c r="O425" s="108" t="s">
        <v>1506</v>
      </c>
      <c r="P425" s="108">
        <v>0</v>
      </c>
      <c r="Q425" s="108">
        <v>93401</v>
      </c>
      <c r="R425" s="108" t="s">
        <v>7439</v>
      </c>
      <c r="S425" s="152">
        <v>37970</v>
      </c>
      <c r="T425" s="132">
        <v>6915</v>
      </c>
      <c r="U425" s="167">
        <v>6982200</v>
      </c>
      <c r="V425" s="167">
        <v>26687520</v>
      </c>
      <c r="W425" s="131">
        <v>44316</v>
      </c>
      <c r="X425" s="132" t="s">
        <v>7743</v>
      </c>
      <c r="Y425" s="132" t="s">
        <v>7744</v>
      </c>
      <c r="Z425" s="132" t="s">
        <v>7823</v>
      </c>
    </row>
    <row r="426" spans="1:26" s="8" customFormat="1" ht="18.75" customHeight="1" x14ac:dyDescent="0.2">
      <c r="A426" s="108" t="s">
        <v>1501</v>
      </c>
      <c r="B426" s="136">
        <v>721694003</v>
      </c>
      <c r="C426" s="108" t="s">
        <v>78</v>
      </c>
      <c r="D426" s="108" t="s">
        <v>1502</v>
      </c>
      <c r="E426" s="108" t="s">
        <v>7436</v>
      </c>
      <c r="F426" s="108" t="s">
        <v>1503</v>
      </c>
      <c r="G426" s="108" t="s">
        <v>7437</v>
      </c>
      <c r="H426" s="108" t="s">
        <v>1870</v>
      </c>
      <c r="I426" s="129" t="s">
        <v>7438</v>
      </c>
      <c r="J426" s="108" t="s">
        <v>1504</v>
      </c>
      <c r="K426" s="108" t="s">
        <v>1505</v>
      </c>
      <c r="L426" s="108" t="s">
        <v>623</v>
      </c>
      <c r="M426" s="108" t="s">
        <v>202</v>
      </c>
      <c r="N426" s="136" t="s">
        <v>8589</v>
      </c>
      <c r="O426" s="108" t="s">
        <v>1506</v>
      </c>
      <c r="P426" s="108">
        <v>0</v>
      </c>
      <c r="Q426" s="108">
        <v>93401</v>
      </c>
      <c r="R426" s="108" t="s">
        <v>7439</v>
      </c>
      <c r="S426" s="152">
        <v>37970</v>
      </c>
      <c r="T426" s="132">
        <v>6915</v>
      </c>
      <c r="U426" s="167">
        <v>6206400</v>
      </c>
      <c r="V426" s="167">
        <v>26765100</v>
      </c>
      <c r="W426" s="131">
        <v>44316</v>
      </c>
      <c r="X426" s="132" t="s">
        <v>7743</v>
      </c>
      <c r="Y426" s="132" t="s">
        <v>7744</v>
      </c>
      <c r="Z426" s="132" t="s">
        <v>7903</v>
      </c>
    </row>
    <row r="427" spans="1:26" s="8" customFormat="1" ht="18.75" customHeight="1" x14ac:dyDescent="0.2">
      <c r="A427" s="108" t="s">
        <v>1501</v>
      </c>
      <c r="B427" s="136">
        <v>721694003</v>
      </c>
      <c r="C427" s="108" t="s">
        <v>78</v>
      </c>
      <c r="D427" s="108" t="s">
        <v>1502</v>
      </c>
      <c r="E427" s="108" t="s">
        <v>7436</v>
      </c>
      <c r="F427" s="108" t="s">
        <v>1503</v>
      </c>
      <c r="G427" s="108" t="s">
        <v>7437</v>
      </c>
      <c r="H427" s="108" t="s">
        <v>1870</v>
      </c>
      <c r="I427" s="129" t="s">
        <v>7438</v>
      </c>
      <c r="J427" s="108" t="s">
        <v>1504</v>
      </c>
      <c r="K427" s="108" t="s">
        <v>1505</v>
      </c>
      <c r="L427" s="108" t="s">
        <v>623</v>
      </c>
      <c r="M427" s="108" t="s">
        <v>202</v>
      </c>
      <c r="N427" s="136" t="s">
        <v>8589</v>
      </c>
      <c r="O427" s="108" t="s">
        <v>1506</v>
      </c>
      <c r="P427" s="108">
        <v>0</v>
      </c>
      <c r="Q427" s="108">
        <v>93401</v>
      </c>
      <c r="R427" s="108" t="s">
        <v>7439</v>
      </c>
      <c r="S427" s="152">
        <v>37970</v>
      </c>
      <c r="T427" s="132">
        <v>6915</v>
      </c>
      <c r="U427" s="167">
        <v>9138924</v>
      </c>
      <c r="V427" s="167">
        <v>36555696</v>
      </c>
      <c r="W427" s="131">
        <v>44316</v>
      </c>
      <c r="X427" s="132" t="s">
        <v>7743</v>
      </c>
      <c r="Y427" s="132" t="s">
        <v>7744</v>
      </c>
      <c r="Z427" s="132" t="s">
        <v>7756</v>
      </c>
    </row>
    <row r="428" spans="1:26" s="8" customFormat="1" ht="18.75" customHeight="1" x14ac:dyDescent="0.2">
      <c r="A428" s="108" t="s">
        <v>1501</v>
      </c>
      <c r="B428" s="136">
        <v>721694003</v>
      </c>
      <c r="C428" s="108" t="s">
        <v>78</v>
      </c>
      <c r="D428" s="108" t="s">
        <v>1502</v>
      </c>
      <c r="E428" s="108" t="s">
        <v>7436</v>
      </c>
      <c r="F428" s="108" t="s">
        <v>1503</v>
      </c>
      <c r="G428" s="108" t="s">
        <v>7437</v>
      </c>
      <c r="H428" s="108" t="s">
        <v>1870</v>
      </c>
      <c r="I428" s="129" t="s">
        <v>7438</v>
      </c>
      <c r="J428" s="108" t="s">
        <v>1504</v>
      </c>
      <c r="K428" s="108" t="s">
        <v>1505</v>
      </c>
      <c r="L428" s="108" t="s">
        <v>623</v>
      </c>
      <c r="M428" s="108" t="s">
        <v>202</v>
      </c>
      <c r="N428" s="136" t="s">
        <v>8589</v>
      </c>
      <c r="O428" s="108" t="s">
        <v>1506</v>
      </c>
      <c r="P428" s="108">
        <v>0</v>
      </c>
      <c r="Q428" s="108">
        <v>93401</v>
      </c>
      <c r="R428" s="108" t="s">
        <v>7439</v>
      </c>
      <c r="S428" s="152">
        <v>37970</v>
      </c>
      <c r="T428" s="132">
        <v>6915</v>
      </c>
      <c r="U428" s="167">
        <v>6034517</v>
      </c>
      <c r="V428" s="167">
        <v>50660774</v>
      </c>
      <c r="W428" s="131">
        <v>44316</v>
      </c>
      <c r="X428" s="132" t="s">
        <v>7743</v>
      </c>
      <c r="Y428" s="132" t="s">
        <v>7744</v>
      </c>
      <c r="Z428" s="132" t="s">
        <v>7778</v>
      </c>
    </row>
    <row r="429" spans="1:26" s="8" customFormat="1" ht="18.75" customHeight="1" x14ac:dyDescent="0.2">
      <c r="A429" s="108" t="s">
        <v>1501</v>
      </c>
      <c r="B429" s="136">
        <v>721694003</v>
      </c>
      <c r="C429" s="108" t="s">
        <v>78</v>
      </c>
      <c r="D429" s="108" t="s">
        <v>1502</v>
      </c>
      <c r="E429" s="108" t="s">
        <v>7436</v>
      </c>
      <c r="F429" s="108" t="s">
        <v>1503</v>
      </c>
      <c r="G429" s="108" t="s">
        <v>7437</v>
      </c>
      <c r="H429" s="108" t="s">
        <v>1870</v>
      </c>
      <c r="I429" s="129" t="s">
        <v>7438</v>
      </c>
      <c r="J429" s="108" t="s">
        <v>1504</v>
      </c>
      <c r="K429" s="108" t="s">
        <v>1505</v>
      </c>
      <c r="L429" s="108" t="s">
        <v>623</v>
      </c>
      <c r="M429" s="108" t="s">
        <v>202</v>
      </c>
      <c r="N429" s="136" t="s">
        <v>8589</v>
      </c>
      <c r="O429" s="108" t="s">
        <v>1506</v>
      </c>
      <c r="P429" s="108">
        <v>0</v>
      </c>
      <c r="Q429" s="108">
        <v>93401</v>
      </c>
      <c r="R429" s="108" t="s">
        <v>7439</v>
      </c>
      <c r="S429" s="152">
        <v>37970</v>
      </c>
      <c r="T429" s="132">
        <v>6915</v>
      </c>
      <c r="U429" s="167">
        <v>10166083</v>
      </c>
      <c r="V429" s="167">
        <v>39575109</v>
      </c>
      <c r="W429" s="131">
        <v>44316</v>
      </c>
      <c r="X429" s="132" t="s">
        <v>7743</v>
      </c>
      <c r="Y429" s="132" t="s">
        <v>7744</v>
      </c>
      <c r="Z429" s="132" t="s">
        <v>7904</v>
      </c>
    </row>
    <row r="430" spans="1:26" s="8" customFormat="1" ht="18.75" customHeight="1" x14ac:dyDescent="0.2">
      <c r="A430" s="108" t="s">
        <v>1501</v>
      </c>
      <c r="B430" s="136">
        <v>721694003</v>
      </c>
      <c r="C430" s="108" t="s">
        <v>78</v>
      </c>
      <c r="D430" s="108" t="s">
        <v>1502</v>
      </c>
      <c r="E430" s="108" t="s">
        <v>7436</v>
      </c>
      <c r="F430" s="108" t="s">
        <v>1503</v>
      </c>
      <c r="G430" s="108" t="s">
        <v>7437</v>
      </c>
      <c r="H430" s="108" t="s">
        <v>1870</v>
      </c>
      <c r="I430" s="129" t="s">
        <v>7438</v>
      </c>
      <c r="J430" s="108" t="s">
        <v>1504</v>
      </c>
      <c r="K430" s="108" t="s">
        <v>1505</v>
      </c>
      <c r="L430" s="108" t="s">
        <v>623</v>
      </c>
      <c r="M430" s="108" t="s">
        <v>202</v>
      </c>
      <c r="N430" s="136" t="s">
        <v>8589</v>
      </c>
      <c r="O430" s="108" t="s">
        <v>1506</v>
      </c>
      <c r="P430" s="108">
        <v>0</v>
      </c>
      <c r="Q430" s="108">
        <v>93401</v>
      </c>
      <c r="R430" s="108" t="s">
        <v>7439</v>
      </c>
      <c r="S430" s="152">
        <v>37970</v>
      </c>
      <c r="T430" s="132">
        <v>6915</v>
      </c>
      <c r="U430" s="167">
        <v>29083686</v>
      </c>
      <c r="V430" s="167">
        <v>93666657</v>
      </c>
      <c r="W430" s="131">
        <v>44316</v>
      </c>
      <c r="X430" s="132" t="s">
        <v>7743</v>
      </c>
      <c r="Y430" s="132" t="s">
        <v>7744</v>
      </c>
      <c r="Z430" s="132" t="s">
        <v>184</v>
      </c>
    </row>
    <row r="431" spans="1:26" s="8" customFormat="1" ht="18.75" customHeight="1" x14ac:dyDescent="0.2">
      <c r="A431" s="108" t="s">
        <v>1501</v>
      </c>
      <c r="B431" s="136">
        <v>721694003</v>
      </c>
      <c r="C431" s="108" t="s">
        <v>78</v>
      </c>
      <c r="D431" s="108" t="s">
        <v>1502</v>
      </c>
      <c r="E431" s="108" t="s">
        <v>7436</v>
      </c>
      <c r="F431" s="108" t="s">
        <v>1503</v>
      </c>
      <c r="G431" s="108" t="s">
        <v>7437</v>
      </c>
      <c r="H431" s="108" t="s">
        <v>1870</v>
      </c>
      <c r="I431" s="129" t="s">
        <v>7438</v>
      </c>
      <c r="J431" s="108" t="s">
        <v>1504</v>
      </c>
      <c r="K431" s="108" t="s">
        <v>1505</v>
      </c>
      <c r="L431" s="108" t="s">
        <v>623</v>
      </c>
      <c r="M431" s="108" t="s">
        <v>202</v>
      </c>
      <c r="N431" s="136" t="s">
        <v>8589</v>
      </c>
      <c r="O431" s="108" t="s">
        <v>1506</v>
      </c>
      <c r="P431" s="108">
        <v>0</v>
      </c>
      <c r="Q431" s="108">
        <v>93401</v>
      </c>
      <c r="R431" s="108" t="s">
        <v>7439</v>
      </c>
      <c r="S431" s="152">
        <v>37970</v>
      </c>
      <c r="T431" s="132">
        <v>6915</v>
      </c>
      <c r="U431" s="167">
        <v>46740976</v>
      </c>
      <c r="V431" s="167">
        <v>143584749</v>
      </c>
      <c r="W431" s="131">
        <v>44316</v>
      </c>
      <c r="X431" s="132" t="s">
        <v>7743</v>
      </c>
      <c r="Y431" s="132" t="s">
        <v>7744</v>
      </c>
      <c r="Z431" s="132" t="s">
        <v>7781</v>
      </c>
    </row>
    <row r="432" spans="1:26" s="8" customFormat="1" ht="18.75" customHeight="1" x14ac:dyDescent="0.2">
      <c r="A432" s="108" t="s">
        <v>1501</v>
      </c>
      <c r="B432" s="136">
        <v>721694003</v>
      </c>
      <c r="C432" s="108" t="s">
        <v>78</v>
      </c>
      <c r="D432" s="108" t="s">
        <v>1502</v>
      </c>
      <c r="E432" s="108" t="s">
        <v>7436</v>
      </c>
      <c r="F432" s="108" t="s">
        <v>1503</v>
      </c>
      <c r="G432" s="108" t="s">
        <v>7437</v>
      </c>
      <c r="H432" s="108" t="s">
        <v>1870</v>
      </c>
      <c r="I432" s="129" t="s">
        <v>7438</v>
      </c>
      <c r="J432" s="108" t="s">
        <v>1504</v>
      </c>
      <c r="K432" s="108" t="s">
        <v>1505</v>
      </c>
      <c r="L432" s="108" t="s">
        <v>623</v>
      </c>
      <c r="M432" s="108" t="s">
        <v>202</v>
      </c>
      <c r="N432" s="136" t="s">
        <v>8589</v>
      </c>
      <c r="O432" s="108" t="s">
        <v>1506</v>
      </c>
      <c r="P432" s="108">
        <v>0</v>
      </c>
      <c r="Q432" s="108">
        <v>93401</v>
      </c>
      <c r="R432" s="108" t="s">
        <v>7439</v>
      </c>
      <c r="S432" s="152">
        <v>37970</v>
      </c>
      <c r="T432" s="132">
        <v>6915</v>
      </c>
      <c r="U432" s="167">
        <v>7856268</v>
      </c>
      <c r="V432" s="167">
        <v>30944076</v>
      </c>
      <c r="W432" s="131">
        <v>44316</v>
      </c>
      <c r="X432" s="132" t="s">
        <v>7743</v>
      </c>
      <c r="Y432" s="132" t="s">
        <v>7744</v>
      </c>
      <c r="Z432" s="132" t="s">
        <v>7858</v>
      </c>
    </row>
    <row r="433" spans="1:26" s="8" customFormat="1" ht="18.75" customHeight="1" x14ac:dyDescent="0.2">
      <c r="A433" s="108" t="s">
        <v>1501</v>
      </c>
      <c r="B433" s="136">
        <v>721694003</v>
      </c>
      <c r="C433" s="108" t="s">
        <v>78</v>
      </c>
      <c r="D433" s="108" t="s">
        <v>1502</v>
      </c>
      <c r="E433" s="108" t="s">
        <v>7436</v>
      </c>
      <c r="F433" s="108" t="s">
        <v>1503</v>
      </c>
      <c r="G433" s="108" t="s">
        <v>7437</v>
      </c>
      <c r="H433" s="108" t="s">
        <v>1870</v>
      </c>
      <c r="I433" s="129" t="s">
        <v>7438</v>
      </c>
      <c r="J433" s="108" t="s">
        <v>1504</v>
      </c>
      <c r="K433" s="108" t="s">
        <v>1505</v>
      </c>
      <c r="L433" s="108" t="s">
        <v>623</v>
      </c>
      <c r="M433" s="108" t="s">
        <v>202</v>
      </c>
      <c r="N433" s="136" t="s">
        <v>8589</v>
      </c>
      <c r="O433" s="108" t="s">
        <v>1506</v>
      </c>
      <c r="P433" s="108">
        <v>0</v>
      </c>
      <c r="Q433" s="108">
        <v>93401</v>
      </c>
      <c r="R433" s="108" t="s">
        <v>7439</v>
      </c>
      <c r="S433" s="152">
        <v>37970</v>
      </c>
      <c r="T433" s="132">
        <v>6915</v>
      </c>
      <c r="U433" s="167">
        <v>9687259</v>
      </c>
      <c r="V433" s="167">
        <v>37652366</v>
      </c>
      <c r="W433" s="131">
        <v>44316</v>
      </c>
      <c r="X433" s="132" t="s">
        <v>7743</v>
      </c>
      <c r="Y433" s="132" t="s">
        <v>7744</v>
      </c>
      <c r="Z433" s="132" t="s">
        <v>7905</v>
      </c>
    </row>
    <row r="434" spans="1:26" s="8" customFormat="1" ht="18.75" customHeight="1" x14ac:dyDescent="0.2">
      <c r="A434" s="108" t="s">
        <v>1501</v>
      </c>
      <c r="B434" s="136">
        <v>721694003</v>
      </c>
      <c r="C434" s="108" t="s">
        <v>78</v>
      </c>
      <c r="D434" s="108" t="s">
        <v>1502</v>
      </c>
      <c r="E434" s="108" t="s">
        <v>7436</v>
      </c>
      <c r="F434" s="108" t="s">
        <v>1503</v>
      </c>
      <c r="G434" s="108" t="s">
        <v>7437</v>
      </c>
      <c r="H434" s="108" t="s">
        <v>1870</v>
      </c>
      <c r="I434" s="129" t="s">
        <v>7438</v>
      </c>
      <c r="J434" s="108" t="s">
        <v>1504</v>
      </c>
      <c r="K434" s="108" t="s">
        <v>1505</v>
      </c>
      <c r="L434" s="108" t="s">
        <v>623</v>
      </c>
      <c r="M434" s="108" t="s">
        <v>202</v>
      </c>
      <c r="N434" s="136" t="s">
        <v>8589</v>
      </c>
      <c r="O434" s="108" t="s">
        <v>1506</v>
      </c>
      <c r="P434" s="108">
        <v>0</v>
      </c>
      <c r="Q434" s="108">
        <v>93401</v>
      </c>
      <c r="R434" s="108" t="s">
        <v>7439</v>
      </c>
      <c r="S434" s="152">
        <v>37970</v>
      </c>
      <c r="T434" s="132">
        <v>6915</v>
      </c>
      <c r="U434" s="167">
        <v>4170701</v>
      </c>
      <c r="V434" s="167">
        <v>18668851</v>
      </c>
      <c r="W434" s="131">
        <v>44316</v>
      </c>
      <c r="X434" s="132" t="s">
        <v>7743</v>
      </c>
      <c r="Y434" s="132" t="s">
        <v>7744</v>
      </c>
      <c r="Z434" s="132" t="s">
        <v>7906</v>
      </c>
    </row>
    <row r="435" spans="1:26" s="8" customFormat="1" ht="18.75" customHeight="1" x14ac:dyDescent="0.2">
      <c r="A435" s="108" t="s">
        <v>1501</v>
      </c>
      <c r="B435" s="136">
        <v>721694003</v>
      </c>
      <c r="C435" s="108" t="s">
        <v>78</v>
      </c>
      <c r="D435" s="108" t="s">
        <v>1502</v>
      </c>
      <c r="E435" s="108" t="s">
        <v>7436</v>
      </c>
      <c r="F435" s="108" t="s">
        <v>1503</v>
      </c>
      <c r="G435" s="108" t="s">
        <v>7437</v>
      </c>
      <c r="H435" s="108" t="s">
        <v>1870</v>
      </c>
      <c r="I435" s="129" t="s">
        <v>7438</v>
      </c>
      <c r="J435" s="108" t="s">
        <v>1504</v>
      </c>
      <c r="K435" s="108" t="s">
        <v>1505</v>
      </c>
      <c r="L435" s="108" t="s">
        <v>623</v>
      </c>
      <c r="M435" s="108" t="s">
        <v>202</v>
      </c>
      <c r="N435" s="136" t="s">
        <v>8589</v>
      </c>
      <c r="O435" s="108" t="s">
        <v>1506</v>
      </c>
      <c r="P435" s="108">
        <v>0</v>
      </c>
      <c r="Q435" s="108">
        <v>93401</v>
      </c>
      <c r="R435" s="108" t="s">
        <v>7439</v>
      </c>
      <c r="S435" s="152">
        <v>37970</v>
      </c>
      <c r="T435" s="132">
        <v>6915</v>
      </c>
      <c r="U435" s="167">
        <v>9551650</v>
      </c>
      <c r="V435" s="167">
        <v>39629353</v>
      </c>
      <c r="W435" s="131">
        <v>44316</v>
      </c>
      <c r="X435" s="132" t="s">
        <v>7743</v>
      </c>
      <c r="Y435" s="132" t="s">
        <v>7744</v>
      </c>
      <c r="Z435" s="132" t="s">
        <v>7907</v>
      </c>
    </row>
    <row r="436" spans="1:26" s="8" customFormat="1" ht="18.75" customHeight="1" x14ac:dyDescent="0.2">
      <c r="A436" s="108" t="s">
        <v>1501</v>
      </c>
      <c r="B436" s="136">
        <v>721694003</v>
      </c>
      <c r="C436" s="108" t="s">
        <v>78</v>
      </c>
      <c r="D436" s="108" t="s">
        <v>1502</v>
      </c>
      <c r="E436" s="108" t="s">
        <v>7436</v>
      </c>
      <c r="F436" s="108" t="s">
        <v>1503</v>
      </c>
      <c r="G436" s="108" t="s">
        <v>7437</v>
      </c>
      <c r="H436" s="108" t="s">
        <v>1870</v>
      </c>
      <c r="I436" s="129" t="s">
        <v>7438</v>
      </c>
      <c r="J436" s="108" t="s">
        <v>1504</v>
      </c>
      <c r="K436" s="108" t="s">
        <v>1505</v>
      </c>
      <c r="L436" s="108" t="s">
        <v>623</v>
      </c>
      <c r="M436" s="108" t="s">
        <v>202</v>
      </c>
      <c r="N436" s="136" t="s">
        <v>8589</v>
      </c>
      <c r="O436" s="108" t="s">
        <v>1506</v>
      </c>
      <c r="P436" s="108">
        <v>0</v>
      </c>
      <c r="Q436" s="108">
        <v>93401</v>
      </c>
      <c r="R436" s="108" t="s">
        <v>7439</v>
      </c>
      <c r="S436" s="152">
        <v>37970</v>
      </c>
      <c r="T436" s="132">
        <v>6915</v>
      </c>
      <c r="U436" s="167">
        <v>20471189</v>
      </c>
      <c r="V436" s="167">
        <v>59768560</v>
      </c>
      <c r="W436" s="131">
        <v>44316</v>
      </c>
      <c r="X436" s="132" t="s">
        <v>7743</v>
      </c>
      <c r="Y436" s="132" t="s">
        <v>7744</v>
      </c>
      <c r="Z436" s="132" t="s">
        <v>7745</v>
      </c>
    </row>
    <row r="437" spans="1:26" s="8" customFormat="1" ht="18.75" customHeight="1" x14ac:dyDescent="0.2">
      <c r="A437" s="108" t="s">
        <v>1501</v>
      </c>
      <c r="B437" s="136">
        <v>721694003</v>
      </c>
      <c r="C437" s="108" t="s">
        <v>78</v>
      </c>
      <c r="D437" s="108" t="s">
        <v>1502</v>
      </c>
      <c r="E437" s="108" t="s">
        <v>7436</v>
      </c>
      <c r="F437" s="108" t="s">
        <v>1503</v>
      </c>
      <c r="G437" s="108" t="s">
        <v>7437</v>
      </c>
      <c r="H437" s="108" t="s">
        <v>1870</v>
      </c>
      <c r="I437" s="129" t="s">
        <v>7438</v>
      </c>
      <c r="J437" s="108" t="s">
        <v>1504</v>
      </c>
      <c r="K437" s="108" t="s">
        <v>1505</v>
      </c>
      <c r="L437" s="108" t="s">
        <v>623</v>
      </c>
      <c r="M437" s="108" t="s">
        <v>202</v>
      </c>
      <c r="N437" s="136" t="s">
        <v>8589</v>
      </c>
      <c r="O437" s="108" t="s">
        <v>1506</v>
      </c>
      <c r="P437" s="108">
        <v>0</v>
      </c>
      <c r="Q437" s="108">
        <v>93401</v>
      </c>
      <c r="R437" s="108" t="s">
        <v>7439</v>
      </c>
      <c r="S437" s="152">
        <v>37970</v>
      </c>
      <c r="T437" s="132">
        <v>6915</v>
      </c>
      <c r="U437" s="167">
        <v>6206400</v>
      </c>
      <c r="V437" s="167">
        <v>25135920</v>
      </c>
      <c r="W437" s="131">
        <v>44316</v>
      </c>
      <c r="X437" s="132" t="s">
        <v>7743</v>
      </c>
      <c r="Y437" s="132" t="s">
        <v>7744</v>
      </c>
      <c r="Z437" s="132" t="s">
        <v>7908</v>
      </c>
    </row>
    <row r="438" spans="1:26" s="8" customFormat="1" ht="18.75" customHeight="1" x14ac:dyDescent="0.2">
      <c r="A438" s="108" t="s">
        <v>1501</v>
      </c>
      <c r="B438" s="136">
        <v>721694003</v>
      </c>
      <c r="C438" s="108" t="s">
        <v>78</v>
      </c>
      <c r="D438" s="108" t="s">
        <v>1502</v>
      </c>
      <c r="E438" s="108" t="s">
        <v>7436</v>
      </c>
      <c r="F438" s="108" t="s">
        <v>1503</v>
      </c>
      <c r="G438" s="108" t="s">
        <v>7437</v>
      </c>
      <c r="H438" s="108" t="s">
        <v>1870</v>
      </c>
      <c r="I438" s="129" t="s">
        <v>7438</v>
      </c>
      <c r="J438" s="108" t="s">
        <v>1504</v>
      </c>
      <c r="K438" s="108" t="s">
        <v>1505</v>
      </c>
      <c r="L438" s="108" t="s">
        <v>623</v>
      </c>
      <c r="M438" s="108" t="s">
        <v>202</v>
      </c>
      <c r="N438" s="136" t="s">
        <v>8589</v>
      </c>
      <c r="O438" s="108" t="s">
        <v>1506</v>
      </c>
      <c r="P438" s="108">
        <v>0</v>
      </c>
      <c r="Q438" s="108">
        <v>93401</v>
      </c>
      <c r="R438" s="108" t="s">
        <v>7439</v>
      </c>
      <c r="S438" s="152">
        <v>37970</v>
      </c>
      <c r="T438" s="132">
        <v>6915</v>
      </c>
      <c r="U438" s="167">
        <v>15391872</v>
      </c>
      <c r="V438" s="167">
        <v>71828736</v>
      </c>
      <c r="W438" s="131">
        <v>44316</v>
      </c>
      <c r="X438" s="132" t="s">
        <v>7743</v>
      </c>
      <c r="Y438" s="132" t="s">
        <v>7744</v>
      </c>
      <c r="Z438" s="132" t="s">
        <v>7769</v>
      </c>
    </row>
    <row r="439" spans="1:26" s="8" customFormat="1" ht="18.75" customHeight="1" x14ac:dyDescent="0.2">
      <c r="A439" s="108" t="s">
        <v>1501</v>
      </c>
      <c r="B439" s="136">
        <v>721694003</v>
      </c>
      <c r="C439" s="108" t="s">
        <v>78</v>
      </c>
      <c r="D439" s="108" t="s">
        <v>1502</v>
      </c>
      <c r="E439" s="108" t="s">
        <v>7436</v>
      </c>
      <c r="F439" s="108" t="s">
        <v>1503</v>
      </c>
      <c r="G439" s="108" t="s">
        <v>7437</v>
      </c>
      <c r="H439" s="108" t="s">
        <v>1870</v>
      </c>
      <c r="I439" s="129" t="s">
        <v>7438</v>
      </c>
      <c r="J439" s="108" t="s">
        <v>1504</v>
      </c>
      <c r="K439" s="108" t="s">
        <v>1505</v>
      </c>
      <c r="L439" s="108" t="s">
        <v>623</v>
      </c>
      <c r="M439" s="108" t="s">
        <v>202</v>
      </c>
      <c r="N439" s="136" t="s">
        <v>8589</v>
      </c>
      <c r="O439" s="108" t="s">
        <v>1506</v>
      </c>
      <c r="P439" s="108">
        <v>0</v>
      </c>
      <c r="Q439" s="108">
        <v>93401</v>
      </c>
      <c r="R439" s="108" t="s">
        <v>7439</v>
      </c>
      <c r="S439" s="152">
        <v>37970</v>
      </c>
      <c r="T439" s="132">
        <v>6915</v>
      </c>
      <c r="U439" s="167">
        <v>67586766</v>
      </c>
      <c r="V439" s="167">
        <v>234211922</v>
      </c>
      <c r="W439" s="131">
        <v>44316</v>
      </c>
      <c r="X439" s="132" t="s">
        <v>7743</v>
      </c>
      <c r="Y439" s="132" t="s">
        <v>7744</v>
      </c>
      <c r="Z439" s="132" t="s">
        <v>7792</v>
      </c>
    </row>
    <row r="440" spans="1:26" s="8" customFormat="1" ht="18.75" customHeight="1" x14ac:dyDescent="0.2">
      <c r="A440" s="108" t="s">
        <v>1501</v>
      </c>
      <c r="B440" s="136">
        <v>721694003</v>
      </c>
      <c r="C440" s="108" t="s">
        <v>78</v>
      </c>
      <c r="D440" s="108" t="s">
        <v>1502</v>
      </c>
      <c r="E440" s="108" t="s">
        <v>7436</v>
      </c>
      <c r="F440" s="108" t="s">
        <v>1503</v>
      </c>
      <c r="G440" s="108" t="s">
        <v>7437</v>
      </c>
      <c r="H440" s="108" t="s">
        <v>1870</v>
      </c>
      <c r="I440" s="129" t="s">
        <v>7438</v>
      </c>
      <c r="J440" s="108" t="s">
        <v>1504</v>
      </c>
      <c r="K440" s="108" t="s">
        <v>1505</v>
      </c>
      <c r="L440" s="108" t="s">
        <v>623</v>
      </c>
      <c r="M440" s="108" t="s">
        <v>202</v>
      </c>
      <c r="N440" s="136" t="s">
        <v>8589</v>
      </c>
      <c r="O440" s="108" t="s">
        <v>1506</v>
      </c>
      <c r="P440" s="108">
        <v>0</v>
      </c>
      <c r="Q440" s="108">
        <v>93401</v>
      </c>
      <c r="R440" s="108" t="s">
        <v>7439</v>
      </c>
      <c r="S440" s="152">
        <v>37970</v>
      </c>
      <c r="T440" s="132">
        <v>6915</v>
      </c>
      <c r="U440" s="167">
        <v>7535604</v>
      </c>
      <c r="V440" s="167">
        <v>29501088</v>
      </c>
      <c r="W440" s="131">
        <v>44316</v>
      </c>
      <c r="X440" s="132" t="s">
        <v>7743</v>
      </c>
      <c r="Y440" s="132" t="s">
        <v>7744</v>
      </c>
      <c r="Z440" s="132" t="s">
        <v>7795</v>
      </c>
    </row>
    <row r="441" spans="1:26" s="8" customFormat="1" ht="18.75" customHeight="1" x14ac:dyDescent="0.2">
      <c r="A441" s="108" t="s">
        <v>1501</v>
      </c>
      <c r="B441" s="136">
        <v>721694003</v>
      </c>
      <c r="C441" s="108" t="s">
        <v>78</v>
      </c>
      <c r="D441" s="108" t="s">
        <v>1502</v>
      </c>
      <c r="E441" s="108" t="s">
        <v>7436</v>
      </c>
      <c r="F441" s="108" t="s">
        <v>1503</v>
      </c>
      <c r="G441" s="108" t="s">
        <v>7437</v>
      </c>
      <c r="H441" s="108" t="s">
        <v>1870</v>
      </c>
      <c r="I441" s="129" t="s">
        <v>7438</v>
      </c>
      <c r="J441" s="108" t="s">
        <v>1504</v>
      </c>
      <c r="K441" s="108" t="s">
        <v>1505</v>
      </c>
      <c r="L441" s="108" t="s">
        <v>623</v>
      </c>
      <c r="M441" s="108" t="s">
        <v>202</v>
      </c>
      <c r="N441" s="136" t="s">
        <v>8589</v>
      </c>
      <c r="O441" s="108" t="s">
        <v>1506</v>
      </c>
      <c r="P441" s="108">
        <v>0</v>
      </c>
      <c r="Q441" s="108">
        <v>93401</v>
      </c>
      <c r="R441" s="108" t="s">
        <v>7439</v>
      </c>
      <c r="S441" s="152">
        <v>37970</v>
      </c>
      <c r="T441" s="132">
        <v>6915</v>
      </c>
      <c r="U441" s="167">
        <v>7758000</v>
      </c>
      <c r="V441" s="167">
        <v>31187160</v>
      </c>
      <c r="W441" s="131">
        <v>44316</v>
      </c>
      <c r="X441" s="132" t="s">
        <v>7743</v>
      </c>
      <c r="Y441" s="132" t="s">
        <v>7744</v>
      </c>
      <c r="Z441" s="132" t="s">
        <v>7797</v>
      </c>
    </row>
    <row r="442" spans="1:26" s="8" customFormat="1" ht="18.75" customHeight="1" x14ac:dyDescent="0.2">
      <c r="A442" s="108" t="s">
        <v>1501</v>
      </c>
      <c r="B442" s="136">
        <v>721694003</v>
      </c>
      <c r="C442" s="108" t="s">
        <v>78</v>
      </c>
      <c r="D442" s="108" t="s">
        <v>1502</v>
      </c>
      <c r="E442" s="108" t="s">
        <v>7436</v>
      </c>
      <c r="F442" s="108" t="s">
        <v>1503</v>
      </c>
      <c r="G442" s="108" t="s">
        <v>7437</v>
      </c>
      <c r="H442" s="108" t="s">
        <v>1870</v>
      </c>
      <c r="I442" s="129" t="s">
        <v>7438</v>
      </c>
      <c r="J442" s="108" t="s">
        <v>1504</v>
      </c>
      <c r="K442" s="108" t="s">
        <v>1505</v>
      </c>
      <c r="L442" s="108" t="s">
        <v>623</v>
      </c>
      <c r="M442" s="108" t="s">
        <v>202</v>
      </c>
      <c r="N442" s="136" t="s">
        <v>8589</v>
      </c>
      <c r="O442" s="108" t="s">
        <v>1506</v>
      </c>
      <c r="P442" s="108">
        <v>0</v>
      </c>
      <c r="Q442" s="108">
        <v>93401</v>
      </c>
      <c r="R442" s="108" t="s">
        <v>7439</v>
      </c>
      <c r="S442" s="152">
        <v>37970</v>
      </c>
      <c r="T442" s="132">
        <v>6915</v>
      </c>
      <c r="U442" s="167">
        <v>6206400</v>
      </c>
      <c r="V442" s="167">
        <v>25368660</v>
      </c>
      <c r="W442" s="131">
        <v>44316</v>
      </c>
      <c r="X442" s="132" t="s">
        <v>7743</v>
      </c>
      <c r="Y442" s="132" t="s">
        <v>7744</v>
      </c>
      <c r="Z442" s="132" t="s">
        <v>7751</v>
      </c>
    </row>
    <row r="443" spans="1:26" s="8" customFormat="1" ht="18.75" customHeight="1" x14ac:dyDescent="0.2">
      <c r="A443" s="108" t="s">
        <v>1501</v>
      </c>
      <c r="B443" s="136">
        <v>721694003</v>
      </c>
      <c r="C443" s="108" t="s">
        <v>78</v>
      </c>
      <c r="D443" s="108" t="s">
        <v>1502</v>
      </c>
      <c r="E443" s="108" t="s">
        <v>7436</v>
      </c>
      <c r="F443" s="108" t="s">
        <v>1503</v>
      </c>
      <c r="G443" s="108" t="s">
        <v>7437</v>
      </c>
      <c r="H443" s="108" t="s">
        <v>1870</v>
      </c>
      <c r="I443" s="129" t="s">
        <v>7438</v>
      </c>
      <c r="J443" s="108" t="s">
        <v>1504</v>
      </c>
      <c r="K443" s="108" t="s">
        <v>1505</v>
      </c>
      <c r="L443" s="108" t="s">
        <v>623</v>
      </c>
      <c r="M443" s="108" t="s">
        <v>202</v>
      </c>
      <c r="N443" s="136" t="s">
        <v>8589</v>
      </c>
      <c r="O443" s="108" t="s">
        <v>1506</v>
      </c>
      <c r="P443" s="108">
        <v>0</v>
      </c>
      <c r="Q443" s="108">
        <v>93401</v>
      </c>
      <c r="R443" s="108" t="s">
        <v>7439</v>
      </c>
      <c r="S443" s="152">
        <v>37970</v>
      </c>
      <c r="T443" s="132">
        <v>6915</v>
      </c>
      <c r="U443" s="167">
        <v>19379829</v>
      </c>
      <c r="V443" s="167">
        <v>77083316</v>
      </c>
      <c r="W443" s="131">
        <v>44316</v>
      </c>
      <c r="X443" s="132" t="s">
        <v>7743</v>
      </c>
      <c r="Y443" s="132" t="s">
        <v>7744</v>
      </c>
      <c r="Z443" s="132" t="s">
        <v>7763</v>
      </c>
    </row>
    <row r="444" spans="1:26" s="8" customFormat="1" ht="18.75" customHeight="1" x14ac:dyDescent="0.2">
      <c r="A444" s="108" t="s">
        <v>1501</v>
      </c>
      <c r="B444" s="136">
        <v>721694003</v>
      </c>
      <c r="C444" s="108" t="s">
        <v>78</v>
      </c>
      <c r="D444" s="108" t="s">
        <v>1502</v>
      </c>
      <c r="E444" s="108" t="s">
        <v>7436</v>
      </c>
      <c r="F444" s="108" t="s">
        <v>1503</v>
      </c>
      <c r="G444" s="108" t="s">
        <v>7437</v>
      </c>
      <c r="H444" s="108" t="s">
        <v>1870</v>
      </c>
      <c r="I444" s="129" t="s">
        <v>7438</v>
      </c>
      <c r="J444" s="108" t="s">
        <v>1504</v>
      </c>
      <c r="K444" s="108" t="s">
        <v>1505</v>
      </c>
      <c r="L444" s="108" t="s">
        <v>623</v>
      </c>
      <c r="M444" s="108" t="s">
        <v>202</v>
      </c>
      <c r="N444" s="136" t="s">
        <v>8589</v>
      </c>
      <c r="O444" s="108" t="s">
        <v>1506</v>
      </c>
      <c r="P444" s="108">
        <v>0</v>
      </c>
      <c r="Q444" s="108">
        <v>93401</v>
      </c>
      <c r="R444" s="108" t="s">
        <v>7439</v>
      </c>
      <c r="S444" s="152">
        <v>37970</v>
      </c>
      <c r="T444" s="132">
        <v>6915</v>
      </c>
      <c r="U444" s="167">
        <v>27113748</v>
      </c>
      <c r="V444" s="167">
        <v>101145234</v>
      </c>
      <c r="W444" s="131">
        <v>44316</v>
      </c>
      <c r="X444" s="132" t="s">
        <v>7743</v>
      </c>
      <c r="Y444" s="132" t="s">
        <v>7744</v>
      </c>
      <c r="Z444" s="132" t="s">
        <v>7909</v>
      </c>
    </row>
    <row r="445" spans="1:26" s="8" customFormat="1" ht="18.75" customHeight="1" x14ac:dyDescent="0.2">
      <c r="A445" s="108" t="s">
        <v>1501</v>
      </c>
      <c r="B445" s="136">
        <v>721694003</v>
      </c>
      <c r="C445" s="108" t="s">
        <v>78</v>
      </c>
      <c r="D445" s="108" t="s">
        <v>1502</v>
      </c>
      <c r="E445" s="108" t="s">
        <v>7436</v>
      </c>
      <c r="F445" s="108" t="s">
        <v>1503</v>
      </c>
      <c r="G445" s="108" t="s">
        <v>7437</v>
      </c>
      <c r="H445" s="108" t="s">
        <v>1870</v>
      </c>
      <c r="I445" s="129" t="s">
        <v>7438</v>
      </c>
      <c r="J445" s="108" t="s">
        <v>1504</v>
      </c>
      <c r="K445" s="108" t="s">
        <v>1505</v>
      </c>
      <c r="L445" s="108" t="s">
        <v>623</v>
      </c>
      <c r="M445" s="108" t="s">
        <v>202</v>
      </c>
      <c r="N445" s="136" t="s">
        <v>8589</v>
      </c>
      <c r="O445" s="108" t="s">
        <v>1506</v>
      </c>
      <c r="P445" s="108">
        <v>0</v>
      </c>
      <c r="Q445" s="108">
        <v>93401</v>
      </c>
      <c r="R445" s="108" t="s">
        <v>7439</v>
      </c>
      <c r="S445" s="152">
        <v>37970</v>
      </c>
      <c r="T445" s="132">
        <v>6915</v>
      </c>
      <c r="U445" s="167">
        <v>3480653</v>
      </c>
      <c r="V445" s="167">
        <v>13165947</v>
      </c>
      <c r="W445" s="131">
        <v>44316</v>
      </c>
      <c r="X445" s="132" t="s">
        <v>7743</v>
      </c>
      <c r="Y445" s="132" t="s">
        <v>7744</v>
      </c>
      <c r="Z445" s="132" t="s">
        <v>7802</v>
      </c>
    </row>
    <row r="446" spans="1:26" s="8" customFormat="1" ht="18.75" customHeight="1" x14ac:dyDescent="0.2">
      <c r="A446" s="108" t="s">
        <v>1501</v>
      </c>
      <c r="B446" s="136">
        <v>721694003</v>
      </c>
      <c r="C446" s="108" t="s">
        <v>78</v>
      </c>
      <c r="D446" s="108" t="s">
        <v>1502</v>
      </c>
      <c r="E446" s="108" t="s">
        <v>7436</v>
      </c>
      <c r="F446" s="108" t="s">
        <v>1503</v>
      </c>
      <c r="G446" s="108" t="s">
        <v>7437</v>
      </c>
      <c r="H446" s="108" t="s">
        <v>1870</v>
      </c>
      <c r="I446" s="129" t="s">
        <v>7438</v>
      </c>
      <c r="J446" s="108" t="s">
        <v>1504</v>
      </c>
      <c r="K446" s="108" t="s">
        <v>1505</v>
      </c>
      <c r="L446" s="108" t="s">
        <v>623</v>
      </c>
      <c r="M446" s="108" t="s">
        <v>202</v>
      </c>
      <c r="N446" s="136" t="s">
        <v>8589</v>
      </c>
      <c r="O446" s="108" t="s">
        <v>1506</v>
      </c>
      <c r="P446" s="108">
        <v>0</v>
      </c>
      <c r="Q446" s="108">
        <v>93401</v>
      </c>
      <c r="R446" s="108" t="s">
        <v>7439</v>
      </c>
      <c r="S446" s="152">
        <v>37970</v>
      </c>
      <c r="T446" s="132">
        <v>6915</v>
      </c>
      <c r="U446" s="167">
        <v>33385260</v>
      </c>
      <c r="V446" s="167">
        <v>148053672</v>
      </c>
      <c r="W446" s="131">
        <v>44316</v>
      </c>
      <c r="X446" s="132" t="s">
        <v>7743</v>
      </c>
      <c r="Y446" s="132" t="s">
        <v>7744</v>
      </c>
      <c r="Z446" s="132" t="s">
        <v>7752</v>
      </c>
    </row>
    <row r="447" spans="1:26" s="8" customFormat="1" ht="18.75" customHeight="1" x14ac:dyDescent="0.2">
      <c r="A447" s="108" t="s">
        <v>1501</v>
      </c>
      <c r="B447" s="136">
        <v>721694003</v>
      </c>
      <c r="C447" s="108" t="s">
        <v>78</v>
      </c>
      <c r="D447" s="108" t="s">
        <v>1502</v>
      </c>
      <c r="E447" s="108" t="s">
        <v>7436</v>
      </c>
      <c r="F447" s="108" t="s">
        <v>1503</v>
      </c>
      <c r="G447" s="108" t="s">
        <v>7437</v>
      </c>
      <c r="H447" s="108" t="s">
        <v>1870</v>
      </c>
      <c r="I447" s="129" t="s">
        <v>7438</v>
      </c>
      <c r="J447" s="108" t="s">
        <v>1504</v>
      </c>
      <c r="K447" s="108" t="s">
        <v>1505</v>
      </c>
      <c r="L447" s="108" t="s">
        <v>623</v>
      </c>
      <c r="M447" s="108" t="s">
        <v>202</v>
      </c>
      <c r="N447" s="136" t="s">
        <v>8589</v>
      </c>
      <c r="O447" s="108" t="s">
        <v>1506</v>
      </c>
      <c r="P447" s="108">
        <v>0</v>
      </c>
      <c r="Q447" s="108">
        <v>93401</v>
      </c>
      <c r="R447" s="108" t="s">
        <v>7439</v>
      </c>
      <c r="S447" s="152">
        <v>37970</v>
      </c>
      <c r="T447" s="132">
        <v>6915</v>
      </c>
      <c r="U447" s="167">
        <v>9619920</v>
      </c>
      <c r="V447" s="167">
        <v>51306240</v>
      </c>
      <c r="W447" s="131">
        <v>44316</v>
      </c>
      <c r="X447" s="132" t="s">
        <v>7743</v>
      </c>
      <c r="Y447" s="132" t="s">
        <v>7744</v>
      </c>
      <c r="Z447" s="132" t="s">
        <v>7803</v>
      </c>
    </row>
    <row r="448" spans="1:26" s="8" customFormat="1" ht="18.75" customHeight="1" x14ac:dyDescent="0.2">
      <c r="A448" s="108" t="s">
        <v>1501</v>
      </c>
      <c r="B448" s="136">
        <v>721694003</v>
      </c>
      <c r="C448" s="108" t="s">
        <v>78</v>
      </c>
      <c r="D448" s="108" t="s">
        <v>1502</v>
      </c>
      <c r="E448" s="108" t="s">
        <v>7436</v>
      </c>
      <c r="F448" s="108" t="s">
        <v>1503</v>
      </c>
      <c r="G448" s="108" t="s">
        <v>7437</v>
      </c>
      <c r="H448" s="108" t="s">
        <v>1870</v>
      </c>
      <c r="I448" s="129" t="s">
        <v>7438</v>
      </c>
      <c r="J448" s="108" t="s">
        <v>1504</v>
      </c>
      <c r="K448" s="108" t="s">
        <v>1505</v>
      </c>
      <c r="L448" s="108" t="s">
        <v>623</v>
      </c>
      <c r="M448" s="108" t="s">
        <v>202</v>
      </c>
      <c r="N448" s="136" t="s">
        <v>8589</v>
      </c>
      <c r="O448" s="108" t="s">
        <v>1506</v>
      </c>
      <c r="P448" s="108">
        <v>0</v>
      </c>
      <c r="Q448" s="108">
        <v>93401</v>
      </c>
      <c r="R448" s="108" t="s">
        <v>7439</v>
      </c>
      <c r="S448" s="152">
        <v>37970</v>
      </c>
      <c r="T448" s="132">
        <v>6915</v>
      </c>
      <c r="U448" s="167">
        <v>16033200</v>
      </c>
      <c r="V448" s="167">
        <v>99566172</v>
      </c>
      <c r="W448" s="131">
        <v>44316</v>
      </c>
      <c r="X448" s="132" t="s">
        <v>7743</v>
      </c>
      <c r="Y448" s="132" t="s">
        <v>7744</v>
      </c>
      <c r="Z448" s="132" t="s">
        <v>7753</v>
      </c>
    </row>
    <row r="449" spans="1:26" s="8" customFormat="1" ht="18.75" customHeight="1" x14ac:dyDescent="0.2">
      <c r="A449" s="108" t="s">
        <v>900</v>
      </c>
      <c r="B449" s="136">
        <v>725129009</v>
      </c>
      <c r="C449" s="108" t="s">
        <v>78</v>
      </c>
      <c r="D449" s="108" t="s">
        <v>901</v>
      </c>
      <c r="E449" s="108" t="s">
        <v>7440</v>
      </c>
      <c r="F449" s="108" t="s">
        <v>902</v>
      </c>
      <c r="G449" s="108" t="s">
        <v>7441</v>
      </c>
      <c r="H449" s="108" t="s">
        <v>132</v>
      </c>
      <c r="I449" s="129" t="s">
        <v>6673</v>
      </c>
      <c r="J449" s="108" t="s">
        <v>903</v>
      </c>
      <c r="K449" s="108" t="s">
        <v>904</v>
      </c>
      <c r="L449" s="108" t="s">
        <v>6117</v>
      </c>
      <c r="M449" s="108" t="s">
        <v>631</v>
      </c>
      <c r="N449" s="136" t="s">
        <v>6192</v>
      </c>
      <c r="O449" s="108" t="s">
        <v>6193</v>
      </c>
      <c r="P449" s="108">
        <v>0</v>
      </c>
      <c r="Q449" s="108" t="s">
        <v>414</v>
      </c>
      <c r="R449" s="108" t="s">
        <v>7442</v>
      </c>
      <c r="S449" s="152">
        <v>37970</v>
      </c>
      <c r="T449" s="132">
        <v>6926</v>
      </c>
      <c r="U449" s="167">
        <v>4813408</v>
      </c>
      <c r="V449" s="167">
        <v>20806956</v>
      </c>
      <c r="W449" s="131">
        <v>44316</v>
      </c>
      <c r="X449" s="132" t="s">
        <v>7743</v>
      </c>
      <c r="Y449" s="132" t="s">
        <v>7744</v>
      </c>
      <c r="Z449" s="132" t="s">
        <v>7857</v>
      </c>
    </row>
    <row r="450" spans="1:26" s="8" customFormat="1" ht="18.75" customHeight="1" x14ac:dyDescent="0.2">
      <c r="A450" s="108" t="s">
        <v>900</v>
      </c>
      <c r="B450" s="136">
        <v>725129009</v>
      </c>
      <c r="C450" s="108" t="s">
        <v>78</v>
      </c>
      <c r="D450" s="108" t="s">
        <v>901</v>
      </c>
      <c r="E450" s="108" t="s">
        <v>7440</v>
      </c>
      <c r="F450" s="108" t="s">
        <v>902</v>
      </c>
      <c r="G450" s="108" t="s">
        <v>7441</v>
      </c>
      <c r="H450" s="108" t="s">
        <v>132</v>
      </c>
      <c r="I450" s="129" t="s">
        <v>6673</v>
      </c>
      <c r="J450" s="108" t="s">
        <v>903</v>
      </c>
      <c r="K450" s="108" t="s">
        <v>904</v>
      </c>
      <c r="L450" s="108" t="s">
        <v>6117</v>
      </c>
      <c r="M450" s="108" t="s">
        <v>631</v>
      </c>
      <c r="N450" s="136" t="s">
        <v>6192</v>
      </c>
      <c r="O450" s="108" t="s">
        <v>6193</v>
      </c>
      <c r="P450" s="108">
        <v>0</v>
      </c>
      <c r="Q450" s="108" t="s">
        <v>414</v>
      </c>
      <c r="R450" s="108" t="s">
        <v>7442</v>
      </c>
      <c r="S450" s="152">
        <v>37970</v>
      </c>
      <c r="T450" s="132">
        <v>6926</v>
      </c>
      <c r="U450" s="167">
        <v>58947574</v>
      </c>
      <c r="V450" s="167">
        <v>162917482</v>
      </c>
      <c r="W450" s="131">
        <v>44316</v>
      </c>
      <c r="X450" s="132" t="s">
        <v>7743</v>
      </c>
      <c r="Y450" s="132" t="s">
        <v>7744</v>
      </c>
      <c r="Z450" s="132" t="s">
        <v>7763</v>
      </c>
    </row>
    <row r="451" spans="1:26" s="8" customFormat="1" ht="18.75" customHeight="1" x14ac:dyDescent="0.2">
      <c r="A451" s="108" t="s">
        <v>8768</v>
      </c>
      <c r="B451" s="136">
        <v>728623004</v>
      </c>
      <c r="C451" s="108" t="s">
        <v>4276</v>
      </c>
      <c r="D451" s="108" t="s">
        <v>4368</v>
      </c>
      <c r="E451" s="108" t="s">
        <v>7511</v>
      </c>
      <c r="F451" s="108" t="s">
        <v>4367</v>
      </c>
      <c r="G451" s="108" t="s">
        <v>7537</v>
      </c>
      <c r="H451" s="108" t="s">
        <v>1636</v>
      </c>
      <c r="I451" s="129" t="s">
        <v>7512</v>
      </c>
      <c r="J451" s="108" t="s">
        <v>4369</v>
      </c>
      <c r="K451" s="108" t="s">
        <v>4370</v>
      </c>
      <c r="L451" s="108" t="s">
        <v>623</v>
      </c>
      <c r="M451" s="108" t="s">
        <v>3872</v>
      </c>
      <c r="N451" s="136" t="s">
        <v>4371</v>
      </c>
      <c r="O451" s="108">
        <v>0</v>
      </c>
      <c r="P451" s="108">
        <v>0</v>
      </c>
      <c r="Q451" s="108" t="s">
        <v>414</v>
      </c>
      <c r="R451" s="108" t="s">
        <v>7565</v>
      </c>
      <c r="S451" s="152">
        <v>37970</v>
      </c>
      <c r="T451" s="132">
        <v>6931</v>
      </c>
      <c r="U451" s="167">
        <v>10505711</v>
      </c>
      <c r="V451" s="167">
        <v>44407652</v>
      </c>
      <c r="W451" s="131">
        <v>44316</v>
      </c>
      <c r="X451" s="132" t="s">
        <v>7743</v>
      </c>
      <c r="Y451" s="132" t="s">
        <v>7744</v>
      </c>
      <c r="Z451" s="132" t="s">
        <v>7797</v>
      </c>
    </row>
    <row r="452" spans="1:26" s="8" customFormat="1" ht="18.75" customHeight="1" x14ac:dyDescent="0.2">
      <c r="A452" s="108" t="s">
        <v>550</v>
      </c>
      <c r="B452" s="136">
        <v>712782005</v>
      </c>
      <c r="C452" s="108" t="s">
        <v>78</v>
      </c>
      <c r="D452" s="108" t="s">
        <v>551</v>
      </c>
      <c r="E452" s="108" t="s">
        <v>552</v>
      </c>
      <c r="F452" s="108" t="s">
        <v>553</v>
      </c>
      <c r="G452" s="108" t="s">
        <v>6795</v>
      </c>
      <c r="H452" s="108" t="s">
        <v>554</v>
      </c>
      <c r="I452" s="129" t="s">
        <v>6796</v>
      </c>
      <c r="J452" s="108" t="s">
        <v>6797</v>
      </c>
      <c r="K452" s="108" t="s">
        <v>6798</v>
      </c>
      <c r="L452" s="108" t="s">
        <v>6114</v>
      </c>
      <c r="M452" s="108" t="s">
        <v>557</v>
      </c>
      <c r="N452" s="136" t="s">
        <v>556</v>
      </c>
      <c r="O452" s="108" t="s">
        <v>555</v>
      </c>
      <c r="P452" s="108">
        <v>0</v>
      </c>
      <c r="Q452" s="108" t="s">
        <v>414</v>
      </c>
      <c r="R452" s="108" t="s">
        <v>6799</v>
      </c>
      <c r="S452" s="152">
        <v>37970</v>
      </c>
      <c r="T452" s="132">
        <v>6934</v>
      </c>
      <c r="U452" s="167">
        <v>23996846</v>
      </c>
      <c r="V452" s="167">
        <v>140409084</v>
      </c>
      <c r="W452" s="131">
        <v>44316</v>
      </c>
      <c r="X452" s="132" t="s">
        <v>7743</v>
      </c>
      <c r="Y452" s="132" t="s">
        <v>7744</v>
      </c>
      <c r="Z452" s="132" t="s">
        <v>7775</v>
      </c>
    </row>
    <row r="453" spans="1:26" s="8" customFormat="1" ht="18.75" customHeight="1" x14ac:dyDescent="0.2">
      <c r="A453" s="108" t="s">
        <v>1112</v>
      </c>
      <c r="B453" s="136">
        <v>725984006</v>
      </c>
      <c r="C453" s="108" t="s">
        <v>52</v>
      </c>
      <c r="D453" s="108" t="s">
        <v>1113</v>
      </c>
      <c r="E453" s="108" t="s">
        <v>1114</v>
      </c>
      <c r="F453" s="108" t="s">
        <v>1115</v>
      </c>
      <c r="G453" s="108" t="s">
        <v>6858</v>
      </c>
      <c r="H453" s="108" t="s">
        <v>1109</v>
      </c>
      <c r="I453" s="129" t="s">
        <v>6859</v>
      </c>
      <c r="J453" s="108" t="s">
        <v>1116</v>
      </c>
      <c r="K453" s="108" t="s">
        <v>1117</v>
      </c>
      <c r="L453" s="108" t="s">
        <v>49</v>
      </c>
      <c r="M453" s="108" t="s">
        <v>665</v>
      </c>
      <c r="N453" s="136" t="s">
        <v>1118</v>
      </c>
      <c r="O453" s="108">
        <v>0</v>
      </c>
      <c r="P453" s="108">
        <v>0</v>
      </c>
      <c r="Q453" s="108">
        <v>93401</v>
      </c>
      <c r="R453" s="108" t="s">
        <v>6863</v>
      </c>
      <c r="S453" s="152">
        <v>37970</v>
      </c>
      <c r="T453" s="132">
        <v>6935</v>
      </c>
      <c r="U453" s="167">
        <v>37077401</v>
      </c>
      <c r="V453" s="167">
        <v>134338428</v>
      </c>
      <c r="W453" s="131">
        <v>44316</v>
      </c>
      <c r="X453" s="132" t="s">
        <v>7743</v>
      </c>
      <c r="Y453" s="132" t="s">
        <v>7744</v>
      </c>
      <c r="Z453" s="132" t="s">
        <v>7810</v>
      </c>
    </row>
    <row r="454" spans="1:26" s="8" customFormat="1" ht="18.75" customHeight="1" x14ac:dyDescent="0.2">
      <c r="A454" s="108" t="s">
        <v>1752</v>
      </c>
      <c r="B454" s="136">
        <v>712800003</v>
      </c>
      <c r="C454" s="108" t="s">
        <v>1568</v>
      </c>
      <c r="D454" s="108" t="s">
        <v>1753</v>
      </c>
      <c r="E454" s="108" t="s">
        <v>7119</v>
      </c>
      <c r="F454" s="108" t="s">
        <v>1754</v>
      </c>
      <c r="G454" s="108" t="s">
        <v>7120</v>
      </c>
      <c r="H454" s="108" t="s">
        <v>1755</v>
      </c>
      <c r="I454" s="129" t="s">
        <v>7121</v>
      </c>
      <c r="J454" s="108" t="s">
        <v>1756</v>
      </c>
      <c r="K454" s="108" t="s">
        <v>1758</v>
      </c>
      <c r="L454" s="108" t="s">
        <v>49</v>
      </c>
      <c r="M454" s="108" t="s">
        <v>845</v>
      </c>
      <c r="N454" s="136" t="s">
        <v>1759</v>
      </c>
      <c r="O454" s="108" t="s">
        <v>1757</v>
      </c>
      <c r="P454" s="108">
        <v>0</v>
      </c>
      <c r="Q454" s="108" t="s">
        <v>47</v>
      </c>
      <c r="R454" s="108" t="s">
        <v>7158</v>
      </c>
      <c r="S454" s="152">
        <v>37970</v>
      </c>
      <c r="T454" s="132">
        <v>6938</v>
      </c>
      <c r="U454" s="167">
        <v>4499640</v>
      </c>
      <c r="V454" s="167">
        <v>20793320</v>
      </c>
      <c r="W454" s="131">
        <v>44316</v>
      </c>
      <c r="X454" s="132" t="s">
        <v>7743</v>
      </c>
      <c r="Y454" s="132" t="s">
        <v>7744</v>
      </c>
      <c r="Z454" s="132" t="s">
        <v>75</v>
      </c>
    </row>
    <row r="455" spans="1:26" s="8" customFormat="1" ht="18.75" customHeight="1" x14ac:dyDescent="0.2">
      <c r="A455" s="108" t="s">
        <v>6295</v>
      </c>
      <c r="B455" s="136">
        <v>726079005</v>
      </c>
      <c r="C455" s="108" t="s">
        <v>52</v>
      </c>
      <c r="D455" s="108" t="s">
        <v>1371</v>
      </c>
      <c r="E455" s="108" t="s">
        <v>7589</v>
      </c>
      <c r="F455" s="108" t="s">
        <v>1372</v>
      </c>
      <c r="G455" s="108" t="s">
        <v>6584</v>
      </c>
      <c r="H455" s="108" t="s">
        <v>1373</v>
      </c>
      <c r="I455" s="129" t="s">
        <v>7520</v>
      </c>
      <c r="J455" s="108" t="s">
        <v>6296</v>
      </c>
      <c r="K455" s="108" t="s">
        <v>1374</v>
      </c>
      <c r="L455" s="108" t="s">
        <v>339</v>
      </c>
      <c r="M455" s="108" t="s">
        <v>1376</v>
      </c>
      <c r="N455" s="136" t="s">
        <v>1375</v>
      </c>
      <c r="O455" s="108" t="s">
        <v>7519</v>
      </c>
      <c r="P455" s="108">
        <v>0</v>
      </c>
      <c r="Q455" s="108" t="s">
        <v>47</v>
      </c>
      <c r="R455" s="108" t="s">
        <v>7521</v>
      </c>
      <c r="S455" s="152">
        <v>37970</v>
      </c>
      <c r="T455" s="132">
        <v>6943</v>
      </c>
      <c r="U455" s="167">
        <v>32534570</v>
      </c>
      <c r="V455" s="167">
        <v>92226631</v>
      </c>
      <c r="W455" s="131">
        <v>44316</v>
      </c>
      <c r="X455" s="132" t="s">
        <v>7743</v>
      </c>
      <c r="Y455" s="132" t="s">
        <v>7744</v>
      </c>
      <c r="Z455" s="132" t="s">
        <v>7765</v>
      </c>
    </row>
    <row r="456" spans="1:26" s="8" customFormat="1" ht="18.75" customHeight="1" x14ac:dyDescent="0.2">
      <c r="A456" s="108" t="s">
        <v>6295</v>
      </c>
      <c r="B456" s="136">
        <v>726079005</v>
      </c>
      <c r="C456" s="108" t="s">
        <v>52</v>
      </c>
      <c r="D456" s="108" t="s">
        <v>1371</v>
      </c>
      <c r="E456" s="108" t="s">
        <v>7589</v>
      </c>
      <c r="F456" s="108" t="s">
        <v>1372</v>
      </c>
      <c r="G456" s="108" t="s">
        <v>6584</v>
      </c>
      <c r="H456" s="108" t="s">
        <v>1373</v>
      </c>
      <c r="I456" s="129" t="s">
        <v>7520</v>
      </c>
      <c r="J456" s="108" t="s">
        <v>6296</v>
      </c>
      <c r="K456" s="108" t="s">
        <v>1374</v>
      </c>
      <c r="L456" s="108" t="s">
        <v>339</v>
      </c>
      <c r="M456" s="108" t="s">
        <v>1376</v>
      </c>
      <c r="N456" s="136" t="s">
        <v>1375</v>
      </c>
      <c r="O456" s="108" t="s">
        <v>7519</v>
      </c>
      <c r="P456" s="108">
        <v>0</v>
      </c>
      <c r="Q456" s="108" t="s">
        <v>47</v>
      </c>
      <c r="R456" s="108" t="s">
        <v>7521</v>
      </c>
      <c r="S456" s="152">
        <v>37970</v>
      </c>
      <c r="T456" s="132">
        <v>6943</v>
      </c>
      <c r="U456" s="167">
        <v>23348477</v>
      </c>
      <c r="V456" s="167">
        <v>75086578</v>
      </c>
      <c r="W456" s="131">
        <v>44316</v>
      </c>
      <c r="X456" s="132" t="s">
        <v>7743</v>
      </c>
      <c r="Y456" s="132" t="s">
        <v>7744</v>
      </c>
      <c r="Z456" s="132" t="s">
        <v>159</v>
      </c>
    </row>
    <row r="457" spans="1:26" s="8" customFormat="1" ht="18.75" customHeight="1" x14ac:dyDescent="0.2">
      <c r="A457" s="108" t="s">
        <v>6295</v>
      </c>
      <c r="B457" s="136">
        <v>726079005</v>
      </c>
      <c r="C457" s="108" t="s">
        <v>52</v>
      </c>
      <c r="D457" s="108" t="s">
        <v>1371</v>
      </c>
      <c r="E457" s="108" t="s">
        <v>7589</v>
      </c>
      <c r="F457" s="108" t="s">
        <v>1372</v>
      </c>
      <c r="G457" s="108" t="s">
        <v>6584</v>
      </c>
      <c r="H457" s="108" t="s">
        <v>1373</v>
      </c>
      <c r="I457" s="129" t="s">
        <v>7520</v>
      </c>
      <c r="J457" s="108" t="s">
        <v>6296</v>
      </c>
      <c r="K457" s="108" t="s">
        <v>1374</v>
      </c>
      <c r="L457" s="108" t="s">
        <v>339</v>
      </c>
      <c r="M457" s="108" t="s">
        <v>1376</v>
      </c>
      <c r="N457" s="136" t="s">
        <v>1375</v>
      </c>
      <c r="O457" s="108" t="s">
        <v>7519</v>
      </c>
      <c r="P457" s="108">
        <v>0</v>
      </c>
      <c r="Q457" s="108" t="s">
        <v>47</v>
      </c>
      <c r="R457" s="108" t="s">
        <v>7521</v>
      </c>
      <c r="S457" s="152">
        <v>37970</v>
      </c>
      <c r="T457" s="132">
        <v>6943</v>
      </c>
      <c r="U457" s="167">
        <v>29244557</v>
      </c>
      <c r="V457" s="167">
        <v>86001558</v>
      </c>
      <c r="W457" s="131">
        <v>44316</v>
      </c>
      <c r="X457" s="132" t="s">
        <v>7743</v>
      </c>
      <c r="Y457" s="132" t="s">
        <v>7744</v>
      </c>
      <c r="Z457" s="132" t="s">
        <v>7767</v>
      </c>
    </row>
    <row r="458" spans="1:26" s="8" customFormat="1" ht="18.75" customHeight="1" x14ac:dyDescent="0.2">
      <c r="A458" s="108" t="s">
        <v>6295</v>
      </c>
      <c r="B458" s="136">
        <v>726079005</v>
      </c>
      <c r="C458" s="108" t="s">
        <v>52</v>
      </c>
      <c r="D458" s="108" t="s">
        <v>1371</v>
      </c>
      <c r="E458" s="108" t="s">
        <v>7589</v>
      </c>
      <c r="F458" s="108" t="s">
        <v>1372</v>
      </c>
      <c r="G458" s="108" t="s">
        <v>6584</v>
      </c>
      <c r="H458" s="108" t="s">
        <v>1373</v>
      </c>
      <c r="I458" s="129" t="s">
        <v>7520</v>
      </c>
      <c r="J458" s="108" t="s">
        <v>6296</v>
      </c>
      <c r="K458" s="108" t="s">
        <v>1374</v>
      </c>
      <c r="L458" s="108" t="s">
        <v>339</v>
      </c>
      <c r="M458" s="108" t="s">
        <v>1376</v>
      </c>
      <c r="N458" s="136" t="s">
        <v>1375</v>
      </c>
      <c r="O458" s="108" t="s">
        <v>7519</v>
      </c>
      <c r="P458" s="108">
        <v>0</v>
      </c>
      <c r="Q458" s="108" t="s">
        <v>47</v>
      </c>
      <c r="R458" s="108" t="s">
        <v>7521</v>
      </c>
      <c r="S458" s="152">
        <v>37970</v>
      </c>
      <c r="T458" s="132">
        <v>6943</v>
      </c>
      <c r="U458" s="167">
        <v>29097155</v>
      </c>
      <c r="V458" s="167">
        <v>89414053</v>
      </c>
      <c r="W458" s="131">
        <v>44316</v>
      </c>
      <c r="X458" s="132" t="s">
        <v>7743</v>
      </c>
      <c r="Y458" s="132" t="s">
        <v>7744</v>
      </c>
      <c r="Z458" s="132" t="s">
        <v>7757</v>
      </c>
    </row>
    <row r="459" spans="1:26" s="8" customFormat="1" ht="18.75" customHeight="1" x14ac:dyDescent="0.2">
      <c r="A459" s="108" t="s">
        <v>6295</v>
      </c>
      <c r="B459" s="136">
        <v>726079005</v>
      </c>
      <c r="C459" s="108" t="s">
        <v>52</v>
      </c>
      <c r="D459" s="108" t="s">
        <v>1371</v>
      </c>
      <c r="E459" s="108" t="s">
        <v>7589</v>
      </c>
      <c r="F459" s="108" t="s">
        <v>1372</v>
      </c>
      <c r="G459" s="108" t="s">
        <v>6584</v>
      </c>
      <c r="H459" s="108" t="s">
        <v>1373</v>
      </c>
      <c r="I459" s="129" t="s">
        <v>7520</v>
      </c>
      <c r="J459" s="108" t="s">
        <v>6296</v>
      </c>
      <c r="K459" s="108" t="s">
        <v>1374</v>
      </c>
      <c r="L459" s="108" t="s">
        <v>339</v>
      </c>
      <c r="M459" s="108" t="s">
        <v>1376</v>
      </c>
      <c r="N459" s="136" t="s">
        <v>1375</v>
      </c>
      <c r="O459" s="108" t="s">
        <v>7519</v>
      </c>
      <c r="P459" s="108">
        <v>0</v>
      </c>
      <c r="Q459" s="108" t="s">
        <v>47</v>
      </c>
      <c r="R459" s="108" t="s">
        <v>7521</v>
      </c>
      <c r="S459" s="152">
        <v>37970</v>
      </c>
      <c r="T459" s="132">
        <v>6943</v>
      </c>
      <c r="U459" s="167">
        <v>24456319</v>
      </c>
      <c r="V459" s="167">
        <v>93880078</v>
      </c>
      <c r="W459" s="131">
        <v>44316</v>
      </c>
      <c r="X459" s="132" t="s">
        <v>7743</v>
      </c>
      <c r="Y459" s="132" t="s">
        <v>7744</v>
      </c>
      <c r="Z459" s="132" t="s">
        <v>7799</v>
      </c>
    </row>
    <row r="460" spans="1:26" s="8" customFormat="1" ht="18.75" customHeight="1" x14ac:dyDescent="0.2">
      <c r="A460" s="108" t="s">
        <v>6295</v>
      </c>
      <c r="B460" s="136">
        <v>726079005</v>
      </c>
      <c r="C460" s="108" t="s">
        <v>52</v>
      </c>
      <c r="D460" s="108" t="s">
        <v>1371</v>
      </c>
      <c r="E460" s="108" t="s">
        <v>7589</v>
      </c>
      <c r="F460" s="108" t="s">
        <v>1372</v>
      </c>
      <c r="G460" s="108" t="s">
        <v>6584</v>
      </c>
      <c r="H460" s="108" t="s">
        <v>1373</v>
      </c>
      <c r="I460" s="129" t="s">
        <v>7520</v>
      </c>
      <c r="J460" s="108" t="s">
        <v>6296</v>
      </c>
      <c r="K460" s="108" t="s">
        <v>1374</v>
      </c>
      <c r="L460" s="108" t="s">
        <v>339</v>
      </c>
      <c r="M460" s="108" t="s">
        <v>1376</v>
      </c>
      <c r="N460" s="136" t="s">
        <v>1375</v>
      </c>
      <c r="O460" s="108" t="s">
        <v>7519</v>
      </c>
      <c r="P460" s="108">
        <v>0</v>
      </c>
      <c r="Q460" s="108" t="s">
        <v>47</v>
      </c>
      <c r="R460" s="108" t="s">
        <v>7521</v>
      </c>
      <c r="S460" s="152">
        <v>37970</v>
      </c>
      <c r="T460" s="132">
        <v>6943</v>
      </c>
      <c r="U460" s="167">
        <v>56337044</v>
      </c>
      <c r="V460" s="167">
        <v>166959940</v>
      </c>
      <c r="W460" s="131">
        <v>44316</v>
      </c>
      <c r="X460" s="132" t="s">
        <v>7743</v>
      </c>
      <c r="Y460" s="132" t="s">
        <v>7744</v>
      </c>
      <c r="Z460" s="132" t="s">
        <v>7896</v>
      </c>
    </row>
    <row r="461" spans="1:26" s="8" customFormat="1" ht="18.75" customHeight="1" x14ac:dyDescent="0.2">
      <c r="A461" s="108" t="s">
        <v>5785</v>
      </c>
      <c r="B461" s="136">
        <v>653716907</v>
      </c>
      <c r="C461" s="108" t="s">
        <v>5786</v>
      </c>
      <c r="D461" s="108" t="s">
        <v>150</v>
      </c>
      <c r="E461" s="108" t="s">
        <v>1685</v>
      </c>
      <c r="F461" s="108" t="s">
        <v>5736</v>
      </c>
      <c r="G461" s="108" t="s">
        <v>29</v>
      </c>
      <c r="H461" s="108">
        <v>0</v>
      </c>
      <c r="I461" s="129">
        <v>0</v>
      </c>
      <c r="J461" s="108" t="s">
        <v>5787</v>
      </c>
      <c r="K461" s="108" t="s">
        <v>5788</v>
      </c>
      <c r="L461" s="108" t="s">
        <v>623</v>
      </c>
      <c r="M461" s="108" t="s">
        <v>3635</v>
      </c>
      <c r="N461" s="136" t="s">
        <v>7494</v>
      </c>
      <c r="O461" s="108" t="s">
        <v>7495</v>
      </c>
      <c r="P461" s="108">
        <v>0</v>
      </c>
      <c r="Q461" s="108" t="s">
        <v>248</v>
      </c>
      <c r="R461" s="108" t="s">
        <v>7574</v>
      </c>
      <c r="S461" s="152">
        <v>37970</v>
      </c>
      <c r="T461" s="132">
        <v>6945</v>
      </c>
      <c r="U461" s="167">
        <v>0</v>
      </c>
      <c r="V461" s="167">
        <v>14817780</v>
      </c>
      <c r="W461" s="131">
        <v>44316</v>
      </c>
      <c r="X461" s="132" t="s">
        <v>7743</v>
      </c>
      <c r="Y461" s="132" t="s">
        <v>7744</v>
      </c>
      <c r="Z461" s="132" t="s">
        <v>7910</v>
      </c>
    </row>
    <row r="462" spans="1:26" s="8" customFormat="1" ht="18.75" customHeight="1" x14ac:dyDescent="0.2">
      <c r="A462" s="108" t="s">
        <v>5558</v>
      </c>
      <c r="B462" s="136">
        <v>728857005</v>
      </c>
      <c r="C462" s="108" t="s">
        <v>52</v>
      </c>
      <c r="D462" s="108" t="s">
        <v>5559</v>
      </c>
      <c r="E462" s="108" t="s">
        <v>7306</v>
      </c>
      <c r="F462" s="108" t="s">
        <v>5435</v>
      </c>
      <c r="G462" s="108" t="s">
        <v>7309</v>
      </c>
      <c r="H462" s="108" t="s">
        <v>5560</v>
      </c>
      <c r="I462" s="129" t="s">
        <v>7310</v>
      </c>
      <c r="J462" s="108" t="s">
        <v>5561</v>
      </c>
      <c r="K462" s="108" t="s">
        <v>7307</v>
      </c>
      <c r="L462" s="108" t="s">
        <v>623</v>
      </c>
      <c r="M462" s="108" t="s">
        <v>3691</v>
      </c>
      <c r="N462" s="136" t="s">
        <v>7308</v>
      </c>
      <c r="O462" s="108" t="s">
        <v>6567</v>
      </c>
      <c r="P462" s="108">
        <v>0</v>
      </c>
      <c r="Q462" s="108" t="s">
        <v>47</v>
      </c>
      <c r="R462" s="108" t="s">
        <v>7311</v>
      </c>
      <c r="S462" s="152">
        <v>37970</v>
      </c>
      <c r="T462" s="132">
        <v>6950</v>
      </c>
      <c r="U462" s="167">
        <v>23141006</v>
      </c>
      <c r="V462" s="167">
        <v>85244904</v>
      </c>
      <c r="W462" s="131">
        <v>44316</v>
      </c>
      <c r="X462" s="132" t="s">
        <v>7743</v>
      </c>
      <c r="Y462" s="132" t="s">
        <v>7744</v>
      </c>
      <c r="Z462" s="132" t="s">
        <v>7874</v>
      </c>
    </row>
    <row r="463" spans="1:26" s="8" customFormat="1" ht="18.75" customHeight="1" x14ac:dyDescent="0.2">
      <c r="A463" s="108" t="s">
        <v>5558</v>
      </c>
      <c r="B463" s="136">
        <v>728857005</v>
      </c>
      <c r="C463" s="108" t="s">
        <v>52</v>
      </c>
      <c r="D463" s="108" t="s">
        <v>5559</v>
      </c>
      <c r="E463" s="108" t="s">
        <v>7306</v>
      </c>
      <c r="F463" s="108" t="s">
        <v>5435</v>
      </c>
      <c r="G463" s="108" t="s">
        <v>7309</v>
      </c>
      <c r="H463" s="108" t="s">
        <v>5560</v>
      </c>
      <c r="I463" s="129" t="s">
        <v>7310</v>
      </c>
      <c r="J463" s="108" t="s">
        <v>5561</v>
      </c>
      <c r="K463" s="108" t="s">
        <v>7307</v>
      </c>
      <c r="L463" s="108" t="s">
        <v>623</v>
      </c>
      <c r="M463" s="108" t="s">
        <v>3691</v>
      </c>
      <c r="N463" s="136" t="s">
        <v>7308</v>
      </c>
      <c r="O463" s="108" t="s">
        <v>6567</v>
      </c>
      <c r="P463" s="108">
        <v>0</v>
      </c>
      <c r="Q463" s="108" t="s">
        <v>47</v>
      </c>
      <c r="R463" s="108" t="s">
        <v>7311</v>
      </c>
      <c r="S463" s="152">
        <v>37970</v>
      </c>
      <c r="T463" s="132">
        <v>6950</v>
      </c>
      <c r="U463" s="167">
        <v>32622390</v>
      </c>
      <c r="V463" s="167">
        <v>201549904</v>
      </c>
      <c r="W463" s="131">
        <v>44316</v>
      </c>
      <c r="X463" s="132" t="s">
        <v>7743</v>
      </c>
      <c r="Y463" s="132" t="s">
        <v>7744</v>
      </c>
      <c r="Z463" s="132" t="s">
        <v>7752</v>
      </c>
    </row>
    <row r="464" spans="1:26" s="8" customFormat="1" ht="18.75" customHeight="1" x14ac:dyDescent="0.2">
      <c r="A464" s="108" t="s">
        <v>5558</v>
      </c>
      <c r="B464" s="136">
        <v>728857005</v>
      </c>
      <c r="C464" s="108" t="s">
        <v>52</v>
      </c>
      <c r="D464" s="108" t="s">
        <v>5559</v>
      </c>
      <c r="E464" s="108" t="s">
        <v>7306</v>
      </c>
      <c r="F464" s="108" t="s">
        <v>5435</v>
      </c>
      <c r="G464" s="108" t="s">
        <v>7309</v>
      </c>
      <c r="H464" s="108" t="s">
        <v>5560</v>
      </c>
      <c r="I464" s="129" t="s">
        <v>7310</v>
      </c>
      <c r="J464" s="108" t="s">
        <v>5561</v>
      </c>
      <c r="K464" s="108" t="s">
        <v>7307</v>
      </c>
      <c r="L464" s="108" t="s">
        <v>623</v>
      </c>
      <c r="M464" s="108" t="s">
        <v>3691</v>
      </c>
      <c r="N464" s="136" t="s">
        <v>7308</v>
      </c>
      <c r="O464" s="108" t="s">
        <v>6567</v>
      </c>
      <c r="P464" s="108">
        <v>0</v>
      </c>
      <c r="Q464" s="108" t="s">
        <v>47</v>
      </c>
      <c r="R464" s="108" t="s">
        <v>7311</v>
      </c>
      <c r="S464" s="152">
        <v>37970</v>
      </c>
      <c r="T464" s="132">
        <v>6950</v>
      </c>
      <c r="U464" s="167">
        <v>33522318</v>
      </c>
      <c r="V464" s="167">
        <v>139868982</v>
      </c>
      <c r="W464" s="131">
        <v>44316</v>
      </c>
      <c r="X464" s="132" t="s">
        <v>7743</v>
      </c>
      <c r="Y464" s="132" t="s">
        <v>7744</v>
      </c>
      <c r="Z464" s="132" t="s">
        <v>7803</v>
      </c>
    </row>
    <row r="465" spans="1:26" s="8" customFormat="1" ht="18.75" customHeight="1" x14ac:dyDescent="0.2">
      <c r="A465" s="108" t="s">
        <v>5558</v>
      </c>
      <c r="B465" s="136">
        <v>728857005</v>
      </c>
      <c r="C465" s="108" t="s">
        <v>52</v>
      </c>
      <c r="D465" s="108" t="s">
        <v>5559</v>
      </c>
      <c r="E465" s="108" t="s">
        <v>7306</v>
      </c>
      <c r="F465" s="108" t="s">
        <v>5435</v>
      </c>
      <c r="G465" s="108" t="s">
        <v>7309</v>
      </c>
      <c r="H465" s="108" t="s">
        <v>5560</v>
      </c>
      <c r="I465" s="129" t="s">
        <v>7310</v>
      </c>
      <c r="J465" s="108" t="s">
        <v>5561</v>
      </c>
      <c r="K465" s="108" t="s">
        <v>7307</v>
      </c>
      <c r="L465" s="108" t="s">
        <v>623</v>
      </c>
      <c r="M465" s="108" t="s">
        <v>3691</v>
      </c>
      <c r="N465" s="136" t="s">
        <v>7308</v>
      </c>
      <c r="O465" s="108" t="s">
        <v>6567</v>
      </c>
      <c r="P465" s="108">
        <v>0</v>
      </c>
      <c r="Q465" s="108" t="s">
        <v>47</v>
      </c>
      <c r="R465" s="108" t="s">
        <v>7311</v>
      </c>
      <c r="S465" s="152">
        <v>37970</v>
      </c>
      <c r="T465" s="132">
        <v>6950</v>
      </c>
      <c r="U465" s="167">
        <v>6413280</v>
      </c>
      <c r="V465" s="167">
        <v>25492788</v>
      </c>
      <c r="W465" s="131">
        <v>44316</v>
      </c>
      <c r="X465" s="132" t="s">
        <v>7743</v>
      </c>
      <c r="Y465" s="132" t="s">
        <v>7744</v>
      </c>
      <c r="Z465" s="132" t="s">
        <v>7753</v>
      </c>
    </row>
    <row r="466" spans="1:26" s="8" customFormat="1" ht="18.75" customHeight="1" x14ac:dyDescent="0.2">
      <c r="A466" s="108" t="s">
        <v>2646</v>
      </c>
      <c r="B466" s="136">
        <v>727783008</v>
      </c>
      <c r="C466" s="108" t="s">
        <v>2647</v>
      </c>
      <c r="D466" s="108" t="s">
        <v>2648</v>
      </c>
      <c r="E466" s="108" t="s">
        <v>6429</v>
      </c>
      <c r="F466" s="108" t="s">
        <v>2649</v>
      </c>
      <c r="G466" s="108" t="s">
        <v>8644</v>
      </c>
      <c r="H466" s="108" t="s">
        <v>2650</v>
      </c>
      <c r="I466" s="129" t="s">
        <v>8645</v>
      </c>
      <c r="J466" s="108" t="s">
        <v>8646</v>
      </c>
      <c r="K466" s="108" t="s">
        <v>2651</v>
      </c>
      <c r="L466" s="108" t="s">
        <v>49</v>
      </c>
      <c r="M466" s="108" t="s">
        <v>2652</v>
      </c>
      <c r="N466" s="136">
        <v>0</v>
      </c>
      <c r="O466" s="108" t="s">
        <v>6430</v>
      </c>
      <c r="P466" s="108">
        <v>0</v>
      </c>
      <c r="Q466" s="108">
        <v>93401</v>
      </c>
      <c r="R466" s="108" t="s">
        <v>8647</v>
      </c>
      <c r="S466" s="152">
        <v>37970</v>
      </c>
      <c r="T466" s="132">
        <v>6959</v>
      </c>
      <c r="U466" s="167">
        <v>32265939</v>
      </c>
      <c r="V466" s="167">
        <v>125995311</v>
      </c>
      <c r="W466" s="131">
        <v>44316</v>
      </c>
      <c r="X466" s="132" t="s">
        <v>7743</v>
      </c>
      <c r="Y466" s="132" t="s">
        <v>7744</v>
      </c>
      <c r="Z466" s="132" t="s">
        <v>69</v>
      </c>
    </row>
    <row r="467" spans="1:26" s="8" customFormat="1" ht="18.75" customHeight="1" x14ac:dyDescent="0.2">
      <c r="A467" s="108" t="s">
        <v>2646</v>
      </c>
      <c r="B467" s="136">
        <v>727783008</v>
      </c>
      <c r="C467" s="108" t="s">
        <v>2647</v>
      </c>
      <c r="D467" s="108" t="s">
        <v>2648</v>
      </c>
      <c r="E467" s="108" t="s">
        <v>6429</v>
      </c>
      <c r="F467" s="108" t="s">
        <v>2649</v>
      </c>
      <c r="G467" s="108" t="s">
        <v>8644</v>
      </c>
      <c r="H467" s="108" t="s">
        <v>2650</v>
      </c>
      <c r="I467" s="129" t="s">
        <v>8645</v>
      </c>
      <c r="J467" s="108" t="s">
        <v>8646</v>
      </c>
      <c r="K467" s="108" t="s">
        <v>2651</v>
      </c>
      <c r="L467" s="108" t="s">
        <v>49</v>
      </c>
      <c r="M467" s="108" t="s">
        <v>2652</v>
      </c>
      <c r="N467" s="136">
        <v>0</v>
      </c>
      <c r="O467" s="108" t="s">
        <v>6430</v>
      </c>
      <c r="P467" s="108">
        <v>0</v>
      </c>
      <c r="Q467" s="108">
        <v>93401</v>
      </c>
      <c r="R467" s="108" t="s">
        <v>8647</v>
      </c>
      <c r="S467" s="152">
        <v>37970</v>
      </c>
      <c r="T467" s="132">
        <v>6959</v>
      </c>
      <c r="U467" s="167">
        <v>21273470</v>
      </c>
      <c r="V467" s="167">
        <v>76208948</v>
      </c>
      <c r="W467" s="131">
        <v>44316</v>
      </c>
      <c r="X467" s="132" t="s">
        <v>7743</v>
      </c>
      <c r="Y467" s="132" t="s">
        <v>7744</v>
      </c>
      <c r="Z467" s="132" t="s">
        <v>6421</v>
      </c>
    </row>
    <row r="468" spans="1:26" s="8" customFormat="1" ht="18.75" customHeight="1" x14ac:dyDescent="0.2">
      <c r="A468" s="108" t="s">
        <v>7581</v>
      </c>
      <c r="B468" s="136">
        <v>720434008</v>
      </c>
      <c r="C468" s="108" t="s">
        <v>78</v>
      </c>
      <c r="D468" s="108" t="s">
        <v>1102</v>
      </c>
      <c r="E468" s="108" t="s">
        <v>7005</v>
      </c>
      <c r="F468" s="108" t="s">
        <v>1103</v>
      </c>
      <c r="G468" s="108" t="s">
        <v>7006</v>
      </c>
      <c r="H468" s="108" t="s">
        <v>1104</v>
      </c>
      <c r="I468" s="129" t="s">
        <v>6828</v>
      </c>
      <c r="J468" s="108" t="s">
        <v>7007</v>
      </c>
      <c r="K468" s="108" t="s">
        <v>6827</v>
      </c>
      <c r="L468" s="108" t="s">
        <v>6118</v>
      </c>
      <c r="M468" s="108" t="s">
        <v>1105</v>
      </c>
      <c r="N468" s="136" t="s">
        <v>7009</v>
      </c>
      <c r="O468" s="108" t="s">
        <v>7008</v>
      </c>
      <c r="P468" s="108">
        <v>0</v>
      </c>
      <c r="Q468" s="108">
        <v>93401</v>
      </c>
      <c r="R468" s="108" t="s">
        <v>7052</v>
      </c>
      <c r="S468" s="152">
        <v>37970</v>
      </c>
      <c r="T468" s="132">
        <v>6968</v>
      </c>
      <c r="U468" s="167">
        <v>21405874</v>
      </c>
      <c r="V468" s="167">
        <v>73318350</v>
      </c>
      <c r="W468" s="131">
        <v>44316</v>
      </c>
      <c r="X468" s="132" t="s">
        <v>7743</v>
      </c>
      <c r="Y468" s="132" t="s">
        <v>7744</v>
      </c>
      <c r="Z468" s="132" t="s">
        <v>7911</v>
      </c>
    </row>
    <row r="469" spans="1:26" s="8" customFormat="1" ht="18.75" customHeight="1" x14ac:dyDescent="0.2">
      <c r="A469" s="108" t="s">
        <v>5897</v>
      </c>
      <c r="B469" s="136">
        <v>722703006</v>
      </c>
      <c r="C469" s="108" t="s">
        <v>78</v>
      </c>
      <c r="D469" s="108" t="s">
        <v>5898</v>
      </c>
      <c r="E469" s="108" t="s">
        <v>7590</v>
      </c>
      <c r="F469" s="108" t="s">
        <v>5899</v>
      </c>
      <c r="G469" s="108" t="s">
        <v>6539</v>
      </c>
      <c r="H469" s="108" t="s">
        <v>5445</v>
      </c>
      <c r="I469" s="129" t="s">
        <v>6540</v>
      </c>
      <c r="J469" s="108" t="s">
        <v>5900</v>
      </c>
      <c r="K469" s="108" t="s">
        <v>5901</v>
      </c>
      <c r="L469" s="108" t="s">
        <v>623</v>
      </c>
      <c r="M469" s="108" t="s">
        <v>1339</v>
      </c>
      <c r="N469" s="136" t="s">
        <v>5902</v>
      </c>
      <c r="O469" s="108" t="s">
        <v>5903</v>
      </c>
      <c r="P469" s="108">
        <v>0</v>
      </c>
      <c r="Q469" s="108" t="s">
        <v>5904</v>
      </c>
      <c r="R469" s="108" t="s">
        <v>7602</v>
      </c>
      <c r="S469" s="152">
        <v>37970</v>
      </c>
      <c r="T469" s="132">
        <v>6969</v>
      </c>
      <c r="U469" s="167">
        <v>14671930</v>
      </c>
      <c r="V469" s="167">
        <v>67966591</v>
      </c>
      <c r="W469" s="131">
        <v>44316</v>
      </c>
      <c r="X469" s="132" t="s">
        <v>7743</v>
      </c>
      <c r="Y469" s="132" t="s">
        <v>7744</v>
      </c>
      <c r="Z469" s="132" t="s">
        <v>7749</v>
      </c>
    </row>
    <row r="470" spans="1:26" s="8" customFormat="1" ht="18.75" customHeight="1" x14ac:dyDescent="0.2">
      <c r="A470" s="108" t="s">
        <v>506</v>
      </c>
      <c r="B470" s="136">
        <v>735534009</v>
      </c>
      <c r="C470" s="108" t="s">
        <v>78</v>
      </c>
      <c r="D470" s="108" t="s">
        <v>507</v>
      </c>
      <c r="E470" s="108" t="s">
        <v>6600</v>
      </c>
      <c r="F470" s="108" t="s">
        <v>508</v>
      </c>
      <c r="G470" s="108" t="s">
        <v>6092</v>
      </c>
      <c r="H470" s="108" t="s">
        <v>509</v>
      </c>
      <c r="I470" s="129" t="s">
        <v>7257</v>
      </c>
      <c r="J470" s="108" t="s">
        <v>6093</v>
      </c>
      <c r="K470" s="108" t="s">
        <v>510</v>
      </c>
      <c r="L470" s="108" t="s">
        <v>50</v>
      </c>
      <c r="M470" s="108" t="s">
        <v>6095</v>
      </c>
      <c r="N470" s="136" t="s">
        <v>6107</v>
      </c>
      <c r="O470" s="108" t="s">
        <v>6094</v>
      </c>
      <c r="P470" s="108">
        <v>0</v>
      </c>
      <c r="Q470" s="108" t="s">
        <v>414</v>
      </c>
      <c r="R470" s="108" t="s">
        <v>7258</v>
      </c>
      <c r="S470" s="152">
        <v>37970</v>
      </c>
      <c r="T470" s="132">
        <v>6971</v>
      </c>
      <c r="U470" s="167">
        <v>7871267</v>
      </c>
      <c r="V470" s="167">
        <v>29981567</v>
      </c>
      <c r="W470" s="131">
        <v>44316</v>
      </c>
      <c r="X470" s="132" t="s">
        <v>7743</v>
      </c>
      <c r="Y470" s="132" t="s">
        <v>7744</v>
      </c>
      <c r="Z470" s="132" t="s">
        <v>7872</v>
      </c>
    </row>
    <row r="471" spans="1:26" s="8" customFormat="1" ht="18.75" customHeight="1" x14ac:dyDescent="0.2">
      <c r="A471" s="108" t="s">
        <v>506</v>
      </c>
      <c r="B471" s="136">
        <v>735534009</v>
      </c>
      <c r="C471" s="108" t="s">
        <v>78</v>
      </c>
      <c r="D471" s="108" t="s">
        <v>507</v>
      </c>
      <c r="E471" s="108" t="s">
        <v>6600</v>
      </c>
      <c r="F471" s="108" t="s">
        <v>508</v>
      </c>
      <c r="G471" s="108" t="s">
        <v>6092</v>
      </c>
      <c r="H471" s="108" t="s">
        <v>509</v>
      </c>
      <c r="I471" s="129" t="s">
        <v>7257</v>
      </c>
      <c r="J471" s="108" t="s">
        <v>6093</v>
      </c>
      <c r="K471" s="108" t="s">
        <v>510</v>
      </c>
      <c r="L471" s="108" t="s">
        <v>50</v>
      </c>
      <c r="M471" s="108" t="s">
        <v>6095</v>
      </c>
      <c r="N471" s="136" t="s">
        <v>6107</v>
      </c>
      <c r="O471" s="108" t="s">
        <v>6094</v>
      </c>
      <c r="P471" s="108">
        <v>0</v>
      </c>
      <c r="Q471" s="108" t="s">
        <v>414</v>
      </c>
      <c r="R471" s="108" t="s">
        <v>7258</v>
      </c>
      <c r="S471" s="152">
        <v>37970</v>
      </c>
      <c r="T471" s="132">
        <v>6971</v>
      </c>
      <c r="U471" s="167">
        <v>9504481</v>
      </c>
      <c r="V471" s="167">
        <v>37286809</v>
      </c>
      <c r="W471" s="131">
        <v>44316</v>
      </c>
      <c r="X471" s="132" t="s">
        <v>7743</v>
      </c>
      <c r="Y471" s="132" t="s">
        <v>7744</v>
      </c>
      <c r="Z471" s="132" t="s">
        <v>7912</v>
      </c>
    </row>
    <row r="472" spans="1:26" s="8" customFormat="1" ht="18.75" customHeight="1" x14ac:dyDescent="0.2">
      <c r="A472" s="108" t="s">
        <v>506</v>
      </c>
      <c r="B472" s="136">
        <v>735534009</v>
      </c>
      <c r="C472" s="108" t="s">
        <v>78</v>
      </c>
      <c r="D472" s="108" t="s">
        <v>507</v>
      </c>
      <c r="E472" s="108" t="s">
        <v>6600</v>
      </c>
      <c r="F472" s="108" t="s">
        <v>508</v>
      </c>
      <c r="G472" s="108" t="s">
        <v>6092</v>
      </c>
      <c r="H472" s="108" t="s">
        <v>509</v>
      </c>
      <c r="I472" s="129" t="s">
        <v>7257</v>
      </c>
      <c r="J472" s="108" t="s">
        <v>6093</v>
      </c>
      <c r="K472" s="108" t="s">
        <v>510</v>
      </c>
      <c r="L472" s="108" t="s">
        <v>50</v>
      </c>
      <c r="M472" s="108" t="s">
        <v>6095</v>
      </c>
      <c r="N472" s="136" t="s">
        <v>6107</v>
      </c>
      <c r="O472" s="108" t="s">
        <v>6094</v>
      </c>
      <c r="P472" s="108">
        <v>0</v>
      </c>
      <c r="Q472" s="108" t="s">
        <v>414</v>
      </c>
      <c r="R472" s="108" t="s">
        <v>7258</v>
      </c>
      <c r="S472" s="152">
        <v>37970</v>
      </c>
      <c r="T472" s="132">
        <v>6971</v>
      </c>
      <c r="U472" s="167">
        <v>10347620</v>
      </c>
      <c r="V472" s="167">
        <v>37941273</v>
      </c>
      <c r="W472" s="131">
        <v>44316</v>
      </c>
      <c r="X472" s="132" t="s">
        <v>7743</v>
      </c>
      <c r="Y472" s="132" t="s">
        <v>7744</v>
      </c>
      <c r="Z472" s="132" t="s">
        <v>7913</v>
      </c>
    </row>
    <row r="473" spans="1:26" s="8" customFormat="1" ht="18.75" customHeight="1" x14ac:dyDescent="0.2">
      <c r="A473" s="108" t="s">
        <v>506</v>
      </c>
      <c r="B473" s="136">
        <v>735534009</v>
      </c>
      <c r="C473" s="108" t="s">
        <v>78</v>
      </c>
      <c r="D473" s="108" t="s">
        <v>507</v>
      </c>
      <c r="E473" s="108" t="s">
        <v>6600</v>
      </c>
      <c r="F473" s="108" t="s">
        <v>508</v>
      </c>
      <c r="G473" s="108" t="s">
        <v>6092</v>
      </c>
      <c r="H473" s="108" t="s">
        <v>509</v>
      </c>
      <c r="I473" s="129" t="s">
        <v>7257</v>
      </c>
      <c r="J473" s="108" t="s">
        <v>6093</v>
      </c>
      <c r="K473" s="108" t="s">
        <v>510</v>
      </c>
      <c r="L473" s="108" t="s">
        <v>50</v>
      </c>
      <c r="M473" s="108" t="s">
        <v>6095</v>
      </c>
      <c r="N473" s="136" t="s">
        <v>6107</v>
      </c>
      <c r="O473" s="108" t="s">
        <v>6094</v>
      </c>
      <c r="P473" s="108">
        <v>0</v>
      </c>
      <c r="Q473" s="108" t="s">
        <v>414</v>
      </c>
      <c r="R473" s="108" t="s">
        <v>7258</v>
      </c>
      <c r="S473" s="152">
        <v>37970</v>
      </c>
      <c r="T473" s="132">
        <v>6971</v>
      </c>
      <c r="U473" s="167">
        <v>22298975</v>
      </c>
      <c r="V473" s="167">
        <v>89927004</v>
      </c>
      <c r="W473" s="131">
        <v>44316</v>
      </c>
      <c r="X473" s="132" t="s">
        <v>7743</v>
      </c>
      <c r="Y473" s="132" t="s">
        <v>7744</v>
      </c>
      <c r="Z473" s="132" t="s">
        <v>7914</v>
      </c>
    </row>
    <row r="474" spans="1:26" s="8" customFormat="1" ht="18.75" customHeight="1" x14ac:dyDescent="0.2">
      <c r="A474" s="108" t="s">
        <v>506</v>
      </c>
      <c r="B474" s="136">
        <v>735534009</v>
      </c>
      <c r="C474" s="108" t="s">
        <v>78</v>
      </c>
      <c r="D474" s="108" t="s">
        <v>507</v>
      </c>
      <c r="E474" s="108" t="s">
        <v>6600</v>
      </c>
      <c r="F474" s="108" t="s">
        <v>508</v>
      </c>
      <c r="G474" s="108" t="s">
        <v>6092</v>
      </c>
      <c r="H474" s="108" t="s">
        <v>509</v>
      </c>
      <c r="I474" s="129" t="s">
        <v>7257</v>
      </c>
      <c r="J474" s="108" t="s">
        <v>6093</v>
      </c>
      <c r="K474" s="108" t="s">
        <v>510</v>
      </c>
      <c r="L474" s="108" t="s">
        <v>50</v>
      </c>
      <c r="M474" s="108" t="s">
        <v>6095</v>
      </c>
      <c r="N474" s="136" t="s">
        <v>6107</v>
      </c>
      <c r="O474" s="108" t="s">
        <v>6094</v>
      </c>
      <c r="P474" s="108">
        <v>0</v>
      </c>
      <c r="Q474" s="108" t="s">
        <v>414</v>
      </c>
      <c r="R474" s="108" t="s">
        <v>7258</v>
      </c>
      <c r="S474" s="152">
        <v>37970</v>
      </c>
      <c r="T474" s="132">
        <v>6971</v>
      </c>
      <c r="U474" s="167">
        <v>15995476</v>
      </c>
      <c r="V474" s="167">
        <v>66151856</v>
      </c>
      <c r="W474" s="131">
        <v>44316</v>
      </c>
      <c r="X474" s="132" t="s">
        <v>7743</v>
      </c>
      <c r="Y474" s="132" t="s">
        <v>7744</v>
      </c>
      <c r="Z474" s="132" t="s">
        <v>195</v>
      </c>
    </row>
    <row r="475" spans="1:26" s="8" customFormat="1" ht="18.75" customHeight="1" x14ac:dyDescent="0.2">
      <c r="A475" s="108" t="s">
        <v>506</v>
      </c>
      <c r="B475" s="136">
        <v>735534009</v>
      </c>
      <c r="C475" s="108" t="s">
        <v>78</v>
      </c>
      <c r="D475" s="108" t="s">
        <v>507</v>
      </c>
      <c r="E475" s="108" t="s">
        <v>6600</v>
      </c>
      <c r="F475" s="108" t="s">
        <v>508</v>
      </c>
      <c r="G475" s="108" t="s">
        <v>6092</v>
      </c>
      <c r="H475" s="108" t="s">
        <v>509</v>
      </c>
      <c r="I475" s="129" t="s">
        <v>7257</v>
      </c>
      <c r="J475" s="108" t="s">
        <v>6093</v>
      </c>
      <c r="K475" s="108" t="s">
        <v>510</v>
      </c>
      <c r="L475" s="108" t="s">
        <v>50</v>
      </c>
      <c r="M475" s="108" t="s">
        <v>6095</v>
      </c>
      <c r="N475" s="136" t="s">
        <v>6107</v>
      </c>
      <c r="O475" s="108" t="s">
        <v>6094</v>
      </c>
      <c r="P475" s="108">
        <v>0</v>
      </c>
      <c r="Q475" s="108" t="s">
        <v>414</v>
      </c>
      <c r="R475" s="108" t="s">
        <v>7258</v>
      </c>
      <c r="S475" s="152">
        <v>37970</v>
      </c>
      <c r="T475" s="132">
        <v>6971</v>
      </c>
      <c r="U475" s="167">
        <v>53851506</v>
      </c>
      <c r="V475" s="167">
        <v>226882665</v>
      </c>
      <c r="W475" s="131">
        <v>44316</v>
      </c>
      <c r="X475" s="132" t="s">
        <v>7743</v>
      </c>
      <c r="Y475" s="132" t="s">
        <v>7744</v>
      </c>
      <c r="Z475" s="132" t="s">
        <v>7852</v>
      </c>
    </row>
    <row r="476" spans="1:26" s="8" customFormat="1" ht="18.75" customHeight="1" x14ac:dyDescent="0.2">
      <c r="A476" s="108" t="s">
        <v>1437</v>
      </c>
      <c r="B476" s="136">
        <v>732420002</v>
      </c>
      <c r="C476" s="108" t="s">
        <v>78</v>
      </c>
      <c r="D476" s="108" t="s">
        <v>1438</v>
      </c>
      <c r="E476" s="108" t="s">
        <v>6560</v>
      </c>
      <c r="F476" s="108" t="s">
        <v>1439</v>
      </c>
      <c r="G476" s="108" t="s">
        <v>1440</v>
      </c>
      <c r="H476" s="108" t="s">
        <v>1222</v>
      </c>
      <c r="I476" s="129" t="s">
        <v>6561</v>
      </c>
      <c r="J476" s="108" t="s">
        <v>8043</v>
      </c>
      <c r="K476" s="108" t="s">
        <v>6925</v>
      </c>
      <c r="L476" s="108" t="s">
        <v>49</v>
      </c>
      <c r="M476" s="108" t="s">
        <v>1443</v>
      </c>
      <c r="N476" s="136" t="s">
        <v>1442</v>
      </c>
      <c r="O476" s="108" t="s">
        <v>1441</v>
      </c>
      <c r="P476" s="108">
        <v>0</v>
      </c>
      <c r="Q476" s="108">
        <v>93401</v>
      </c>
      <c r="R476" s="108" t="s">
        <v>6926</v>
      </c>
      <c r="S476" s="152">
        <v>37970</v>
      </c>
      <c r="T476" s="132">
        <v>6972</v>
      </c>
      <c r="U476" s="167">
        <v>7447680</v>
      </c>
      <c r="V476" s="167">
        <v>27075420</v>
      </c>
      <c r="W476" s="131">
        <v>44316</v>
      </c>
      <c r="X476" s="132" t="s">
        <v>7743</v>
      </c>
      <c r="Y476" s="132" t="s">
        <v>7744</v>
      </c>
      <c r="Z476" s="132" t="s">
        <v>7833</v>
      </c>
    </row>
    <row r="477" spans="1:26" s="8" customFormat="1" ht="18.75" customHeight="1" x14ac:dyDescent="0.2">
      <c r="A477" s="108" t="s">
        <v>1437</v>
      </c>
      <c r="B477" s="136">
        <v>732420002</v>
      </c>
      <c r="C477" s="108" t="s">
        <v>78</v>
      </c>
      <c r="D477" s="108" t="s">
        <v>1438</v>
      </c>
      <c r="E477" s="108" t="s">
        <v>6560</v>
      </c>
      <c r="F477" s="108" t="s">
        <v>1439</v>
      </c>
      <c r="G477" s="108" t="s">
        <v>1440</v>
      </c>
      <c r="H477" s="108" t="s">
        <v>1222</v>
      </c>
      <c r="I477" s="129" t="s">
        <v>6561</v>
      </c>
      <c r="J477" s="108" t="s">
        <v>8043</v>
      </c>
      <c r="K477" s="108" t="s">
        <v>6925</v>
      </c>
      <c r="L477" s="108" t="s">
        <v>49</v>
      </c>
      <c r="M477" s="108" t="s">
        <v>1443</v>
      </c>
      <c r="N477" s="136" t="s">
        <v>1442</v>
      </c>
      <c r="O477" s="108" t="s">
        <v>1441</v>
      </c>
      <c r="P477" s="108">
        <v>0</v>
      </c>
      <c r="Q477" s="108">
        <v>93401</v>
      </c>
      <c r="R477" s="108" t="s">
        <v>6926</v>
      </c>
      <c r="S477" s="152">
        <v>37970</v>
      </c>
      <c r="T477" s="132">
        <v>6972</v>
      </c>
      <c r="U477" s="167">
        <v>7075296</v>
      </c>
      <c r="V477" s="167">
        <v>28301184</v>
      </c>
      <c r="W477" s="131">
        <v>44316</v>
      </c>
      <c r="X477" s="132" t="s">
        <v>7743</v>
      </c>
      <c r="Y477" s="132" t="s">
        <v>7744</v>
      </c>
      <c r="Z477" s="132" t="s">
        <v>195</v>
      </c>
    </row>
    <row r="478" spans="1:26" s="8" customFormat="1" ht="18.75" customHeight="1" x14ac:dyDescent="0.2">
      <c r="A478" s="108" t="s">
        <v>999</v>
      </c>
      <c r="B478" s="136">
        <v>727581006</v>
      </c>
      <c r="C478" s="108" t="s">
        <v>78</v>
      </c>
      <c r="D478" s="108" t="s">
        <v>1000</v>
      </c>
      <c r="E478" s="108" t="s">
        <v>7037</v>
      </c>
      <c r="F478" s="108" t="s">
        <v>1001</v>
      </c>
      <c r="G478" s="108" t="s">
        <v>7038</v>
      </c>
      <c r="H478" s="108" t="s">
        <v>1002</v>
      </c>
      <c r="I478" s="129" t="s">
        <v>6546</v>
      </c>
      <c r="J478" s="108" t="s">
        <v>6547</v>
      </c>
      <c r="K478" s="108" t="s">
        <v>6817</v>
      </c>
      <c r="L478" s="108" t="s">
        <v>6117</v>
      </c>
      <c r="M478" s="108" t="s">
        <v>1005</v>
      </c>
      <c r="N478" s="136" t="s">
        <v>1004</v>
      </c>
      <c r="O478" s="108" t="s">
        <v>1003</v>
      </c>
      <c r="P478" s="108">
        <v>0</v>
      </c>
      <c r="Q478" s="108" t="s">
        <v>414</v>
      </c>
      <c r="R478" s="108" t="s">
        <v>7040</v>
      </c>
      <c r="S478" s="152">
        <v>37970</v>
      </c>
      <c r="T478" s="132">
        <v>6973</v>
      </c>
      <c r="U478" s="167">
        <v>14325147</v>
      </c>
      <c r="V478" s="167">
        <v>50095651</v>
      </c>
      <c r="W478" s="131">
        <v>44316</v>
      </c>
      <c r="X478" s="132" t="s">
        <v>7743</v>
      </c>
      <c r="Y478" s="132" t="s">
        <v>7744</v>
      </c>
      <c r="Z478" s="132" t="s">
        <v>7763</v>
      </c>
    </row>
    <row r="479" spans="1:26" s="8" customFormat="1" ht="18.75" customHeight="1" x14ac:dyDescent="0.2">
      <c r="A479" s="107" t="s">
        <v>5742</v>
      </c>
      <c r="B479" s="136">
        <v>605060005</v>
      </c>
      <c r="C479" s="108" t="s">
        <v>136</v>
      </c>
      <c r="D479" s="108" t="s">
        <v>8750</v>
      </c>
      <c r="E479" s="108" t="s">
        <v>5709</v>
      </c>
      <c r="F479" s="108" t="s">
        <v>5743</v>
      </c>
      <c r="G479" s="108" t="s">
        <v>29</v>
      </c>
      <c r="H479" s="108">
        <v>0</v>
      </c>
      <c r="I479" s="129">
        <v>0</v>
      </c>
      <c r="J479" s="108" t="s">
        <v>5744</v>
      </c>
      <c r="K479" s="108" t="s">
        <v>5745</v>
      </c>
      <c r="L479" s="108" t="s">
        <v>49</v>
      </c>
      <c r="M479" s="108" t="s">
        <v>723</v>
      </c>
      <c r="N479" s="136" t="s">
        <v>6260</v>
      </c>
      <c r="O479" s="108" t="s">
        <v>6261</v>
      </c>
      <c r="P479" s="108">
        <v>0</v>
      </c>
      <c r="Q479" s="108" t="s">
        <v>5746</v>
      </c>
      <c r="R479" s="108" t="s">
        <v>600</v>
      </c>
      <c r="S479" s="152">
        <v>37970</v>
      </c>
      <c r="T479" s="132">
        <v>6974</v>
      </c>
      <c r="U479" s="167">
        <v>0</v>
      </c>
      <c r="V479" s="167">
        <v>13147224</v>
      </c>
      <c r="W479" s="131">
        <v>44316</v>
      </c>
      <c r="X479" s="132" t="s">
        <v>7743</v>
      </c>
      <c r="Y479" s="132" t="s">
        <v>7744</v>
      </c>
      <c r="Z479" s="132" t="s">
        <v>6421</v>
      </c>
    </row>
    <row r="480" spans="1:26" s="8" customFormat="1" ht="18.75" customHeight="1" x14ac:dyDescent="0.2">
      <c r="A480" s="107" t="s">
        <v>5742</v>
      </c>
      <c r="B480" s="136">
        <v>605060005</v>
      </c>
      <c r="C480" s="108" t="s">
        <v>136</v>
      </c>
      <c r="D480" s="108" t="s">
        <v>8750</v>
      </c>
      <c r="E480" s="108" t="s">
        <v>5709</v>
      </c>
      <c r="F480" s="108" t="s">
        <v>5743</v>
      </c>
      <c r="G480" s="108" t="s">
        <v>29</v>
      </c>
      <c r="H480" s="108">
        <v>0</v>
      </c>
      <c r="I480" s="129">
        <v>0</v>
      </c>
      <c r="J480" s="108" t="s">
        <v>5744</v>
      </c>
      <c r="K480" s="108" t="s">
        <v>5745</v>
      </c>
      <c r="L480" s="108" t="s">
        <v>49</v>
      </c>
      <c r="M480" s="108" t="s">
        <v>723</v>
      </c>
      <c r="N480" s="136" t="s">
        <v>6260</v>
      </c>
      <c r="O480" s="108" t="s">
        <v>6261</v>
      </c>
      <c r="P480" s="108">
        <v>0</v>
      </c>
      <c r="Q480" s="108" t="s">
        <v>5746</v>
      </c>
      <c r="R480" s="108" t="s">
        <v>600</v>
      </c>
      <c r="S480" s="152">
        <v>37970</v>
      </c>
      <c r="T480" s="132">
        <v>6974</v>
      </c>
      <c r="U480" s="167">
        <v>14429880</v>
      </c>
      <c r="V480" s="167">
        <v>57719520</v>
      </c>
      <c r="W480" s="131">
        <v>44316</v>
      </c>
      <c r="X480" s="132" t="s">
        <v>7743</v>
      </c>
      <c r="Y480" s="132" t="s">
        <v>7744</v>
      </c>
      <c r="Z480" s="132" t="s">
        <v>7753</v>
      </c>
    </row>
    <row r="481" spans="1:26" s="8" customFormat="1" ht="18.75" customHeight="1" x14ac:dyDescent="0.2">
      <c r="A481" s="108" t="s">
        <v>8769</v>
      </c>
      <c r="B481" s="136">
        <v>729097004</v>
      </c>
      <c r="C481" s="108" t="s">
        <v>5266</v>
      </c>
      <c r="D481" s="108" t="s">
        <v>5267</v>
      </c>
      <c r="E481" s="108" t="s">
        <v>7109</v>
      </c>
      <c r="F481" s="108" t="s">
        <v>4740</v>
      </c>
      <c r="G481" s="108" t="s">
        <v>5268</v>
      </c>
      <c r="H481" s="108" t="s">
        <v>5269</v>
      </c>
      <c r="I481" s="129" t="s">
        <v>5270</v>
      </c>
      <c r="J481" s="108" t="s">
        <v>5271</v>
      </c>
      <c r="K481" s="108" t="s">
        <v>5272</v>
      </c>
      <c r="L481" s="108" t="s">
        <v>623</v>
      </c>
      <c r="M481" s="108" t="s">
        <v>3446</v>
      </c>
      <c r="N481" s="136" t="s">
        <v>5273</v>
      </c>
      <c r="O481" s="108" t="s">
        <v>7110</v>
      </c>
      <c r="P481" s="108">
        <v>0</v>
      </c>
      <c r="Q481" s="108" t="s">
        <v>414</v>
      </c>
      <c r="R481" s="108" t="s">
        <v>7163</v>
      </c>
      <c r="S481" s="152">
        <v>37970</v>
      </c>
      <c r="T481" s="132">
        <v>6975</v>
      </c>
      <c r="U481" s="167">
        <v>12412800</v>
      </c>
      <c r="V481" s="167">
        <v>57021300</v>
      </c>
      <c r="W481" s="131">
        <v>44316</v>
      </c>
      <c r="X481" s="132" t="s">
        <v>7743</v>
      </c>
      <c r="Y481" s="132" t="s">
        <v>7744</v>
      </c>
      <c r="Z481" s="132" t="s">
        <v>7874</v>
      </c>
    </row>
    <row r="482" spans="1:26" s="8" customFormat="1" ht="18.75" customHeight="1" x14ac:dyDescent="0.2">
      <c r="A482" s="108" t="s">
        <v>8769</v>
      </c>
      <c r="B482" s="136">
        <v>729097004</v>
      </c>
      <c r="C482" s="108" t="s">
        <v>5266</v>
      </c>
      <c r="D482" s="108" t="s">
        <v>5267</v>
      </c>
      <c r="E482" s="108" t="s">
        <v>7109</v>
      </c>
      <c r="F482" s="108" t="s">
        <v>4740</v>
      </c>
      <c r="G482" s="108" t="s">
        <v>5268</v>
      </c>
      <c r="H482" s="108" t="s">
        <v>5269</v>
      </c>
      <c r="I482" s="129" t="s">
        <v>5270</v>
      </c>
      <c r="J482" s="108" t="s">
        <v>5271</v>
      </c>
      <c r="K482" s="108" t="s">
        <v>5272</v>
      </c>
      <c r="L482" s="108" t="s">
        <v>623</v>
      </c>
      <c r="M482" s="108" t="s">
        <v>3446</v>
      </c>
      <c r="N482" s="136" t="s">
        <v>5273</v>
      </c>
      <c r="O482" s="108" t="s">
        <v>7110</v>
      </c>
      <c r="P482" s="108">
        <v>0</v>
      </c>
      <c r="Q482" s="108" t="s">
        <v>414</v>
      </c>
      <c r="R482" s="108" t="s">
        <v>7163</v>
      </c>
      <c r="S482" s="152">
        <v>37970</v>
      </c>
      <c r="T482" s="132">
        <v>6975</v>
      </c>
      <c r="U482" s="167">
        <v>8921700</v>
      </c>
      <c r="V482" s="167">
        <v>41272560</v>
      </c>
      <c r="W482" s="131">
        <v>44316</v>
      </c>
      <c r="X482" s="132" t="s">
        <v>7743</v>
      </c>
      <c r="Y482" s="132" t="s">
        <v>7744</v>
      </c>
      <c r="Z482" s="132" t="s">
        <v>7751</v>
      </c>
    </row>
    <row r="483" spans="1:26" s="8" customFormat="1" ht="18.75" customHeight="1" x14ac:dyDescent="0.2">
      <c r="A483" s="108" t="s">
        <v>2704</v>
      </c>
      <c r="B483" s="136">
        <v>738689003</v>
      </c>
      <c r="C483" s="108" t="s">
        <v>1555</v>
      </c>
      <c r="D483" s="108" t="s">
        <v>2705</v>
      </c>
      <c r="E483" s="108" t="s">
        <v>6921</v>
      </c>
      <c r="F483" s="108" t="s">
        <v>2706</v>
      </c>
      <c r="G483" s="108" t="s">
        <v>6922</v>
      </c>
      <c r="H483" s="108" t="s">
        <v>2707</v>
      </c>
      <c r="I483" s="129" t="s">
        <v>2708</v>
      </c>
      <c r="J483" s="108" t="s">
        <v>6896</v>
      </c>
      <c r="K483" s="108" t="s">
        <v>2709</v>
      </c>
      <c r="L483" s="108" t="s">
        <v>339</v>
      </c>
      <c r="M483" s="108" t="s">
        <v>2710</v>
      </c>
      <c r="N483" s="136" t="s">
        <v>7207</v>
      </c>
      <c r="O483" s="108" t="s">
        <v>6521</v>
      </c>
      <c r="P483" s="108">
        <v>0</v>
      </c>
      <c r="Q483" s="108" t="s">
        <v>2711</v>
      </c>
      <c r="R483" s="108" t="s">
        <v>7206</v>
      </c>
      <c r="S483" s="152">
        <v>37970</v>
      </c>
      <c r="T483" s="132">
        <v>6979</v>
      </c>
      <c r="U483" s="167">
        <v>10261248</v>
      </c>
      <c r="V483" s="167">
        <v>42481567</v>
      </c>
      <c r="W483" s="131">
        <v>44316</v>
      </c>
      <c r="X483" s="132" t="s">
        <v>7743</v>
      </c>
      <c r="Y483" s="132" t="s">
        <v>7744</v>
      </c>
      <c r="Z483" s="132" t="s">
        <v>7876</v>
      </c>
    </row>
    <row r="484" spans="1:26" s="8" customFormat="1" ht="18.75" customHeight="1" x14ac:dyDescent="0.2">
      <c r="A484" s="108" t="s">
        <v>2704</v>
      </c>
      <c r="B484" s="136">
        <v>738689003</v>
      </c>
      <c r="C484" s="108" t="s">
        <v>1555</v>
      </c>
      <c r="D484" s="108" t="s">
        <v>2705</v>
      </c>
      <c r="E484" s="108" t="s">
        <v>6921</v>
      </c>
      <c r="F484" s="108" t="s">
        <v>2706</v>
      </c>
      <c r="G484" s="108" t="s">
        <v>6922</v>
      </c>
      <c r="H484" s="108" t="s">
        <v>2707</v>
      </c>
      <c r="I484" s="129" t="s">
        <v>2708</v>
      </c>
      <c r="J484" s="108" t="s">
        <v>6896</v>
      </c>
      <c r="K484" s="108" t="s">
        <v>2709</v>
      </c>
      <c r="L484" s="108" t="s">
        <v>339</v>
      </c>
      <c r="M484" s="108" t="s">
        <v>2710</v>
      </c>
      <c r="N484" s="136" t="s">
        <v>7207</v>
      </c>
      <c r="O484" s="108" t="s">
        <v>6521</v>
      </c>
      <c r="P484" s="108">
        <v>0</v>
      </c>
      <c r="Q484" s="108" t="s">
        <v>2711</v>
      </c>
      <c r="R484" s="108" t="s">
        <v>7206</v>
      </c>
      <c r="S484" s="152">
        <v>37970</v>
      </c>
      <c r="T484" s="132">
        <v>6979</v>
      </c>
      <c r="U484" s="167">
        <v>7267901</v>
      </c>
      <c r="V484" s="167">
        <v>38933448</v>
      </c>
      <c r="W484" s="131">
        <v>44316</v>
      </c>
      <c r="X484" s="132" t="s">
        <v>7743</v>
      </c>
      <c r="Y484" s="132" t="s">
        <v>7744</v>
      </c>
      <c r="Z484" s="132" t="s">
        <v>227</v>
      </c>
    </row>
    <row r="485" spans="1:26" s="8" customFormat="1" ht="18.75" customHeight="1" x14ac:dyDescent="0.2">
      <c r="A485" s="108" t="s">
        <v>2704</v>
      </c>
      <c r="B485" s="136">
        <v>738689003</v>
      </c>
      <c r="C485" s="108" t="s">
        <v>1555</v>
      </c>
      <c r="D485" s="108" t="s">
        <v>2705</v>
      </c>
      <c r="E485" s="108" t="s">
        <v>6921</v>
      </c>
      <c r="F485" s="108" t="s">
        <v>2706</v>
      </c>
      <c r="G485" s="108" t="s">
        <v>6922</v>
      </c>
      <c r="H485" s="108" t="s">
        <v>2707</v>
      </c>
      <c r="I485" s="129" t="s">
        <v>2708</v>
      </c>
      <c r="J485" s="108" t="s">
        <v>6896</v>
      </c>
      <c r="K485" s="108" t="s">
        <v>2709</v>
      </c>
      <c r="L485" s="108" t="s">
        <v>339</v>
      </c>
      <c r="M485" s="108" t="s">
        <v>2710</v>
      </c>
      <c r="N485" s="136" t="s">
        <v>7207</v>
      </c>
      <c r="O485" s="108" t="s">
        <v>6521</v>
      </c>
      <c r="P485" s="108">
        <v>0</v>
      </c>
      <c r="Q485" s="108" t="s">
        <v>2711</v>
      </c>
      <c r="R485" s="108" t="s">
        <v>7206</v>
      </c>
      <c r="S485" s="152">
        <v>37970</v>
      </c>
      <c r="T485" s="132">
        <v>6979</v>
      </c>
      <c r="U485" s="167">
        <v>210662679</v>
      </c>
      <c r="V485" s="167">
        <v>791546124</v>
      </c>
      <c r="W485" s="131">
        <v>44316</v>
      </c>
      <c r="X485" s="132" t="s">
        <v>7743</v>
      </c>
      <c r="Y485" s="132" t="s">
        <v>7744</v>
      </c>
      <c r="Z485" s="132" t="s">
        <v>7746</v>
      </c>
    </row>
    <row r="486" spans="1:26" s="8" customFormat="1" ht="18.75" customHeight="1" x14ac:dyDescent="0.2">
      <c r="A486" s="108" t="s">
        <v>2704</v>
      </c>
      <c r="B486" s="136">
        <v>738689003</v>
      </c>
      <c r="C486" s="108" t="s">
        <v>1555</v>
      </c>
      <c r="D486" s="108" t="s">
        <v>2705</v>
      </c>
      <c r="E486" s="108" t="s">
        <v>6921</v>
      </c>
      <c r="F486" s="108" t="s">
        <v>2706</v>
      </c>
      <c r="G486" s="108" t="s">
        <v>6922</v>
      </c>
      <c r="H486" s="108" t="s">
        <v>2707</v>
      </c>
      <c r="I486" s="129" t="s">
        <v>2708</v>
      </c>
      <c r="J486" s="108" t="s">
        <v>6896</v>
      </c>
      <c r="K486" s="108" t="s">
        <v>2709</v>
      </c>
      <c r="L486" s="108" t="s">
        <v>339</v>
      </c>
      <c r="M486" s="108" t="s">
        <v>2710</v>
      </c>
      <c r="N486" s="136" t="s">
        <v>7207</v>
      </c>
      <c r="O486" s="108" t="s">
        <v>6521</v>
      </c>
      <c r="P486" s="108">
        <v>0</v>
      </c>
      <c r="Q486" s="108" t="s">
        <v>2711</v>
      </c>
      <c r="R486" s="108" t="s">
        <v>7206</v>
      </c>
      <c r="S486" s="152">
        <v>37970</v>
      </c>
      <c r="T486" s="132">
        <v>6979</v>
      </c>
      <c r="U486" s="167">
        <v>65495346</v>
      </c>
      <c r="V486" s="167">
        <v>274697850</v>
      </c>
      <c r="W486" s="131">
        <v>44316</v>
      </c>
      <c r="X486" s="132" t="s">
        <v>7743</v>
      </c>
      <c r="Y486" s="132" t="s">
        <v>7744</v>
      </c>
      <c r="Z486" s="132" t="s">
        <v>7747</v>
      </c>
    </row>
    <row r="487" spans="1:26" s="8" customFormat="1" ht="18.75" customHeight="1" x14ac:dyDescent="0.2">
      <c r="A487" s="108" t="s">
        <v>2704</v>
      </c>
      <c r="B487" s="136">
        <v>738689003</v>
      </c>
      <c r="C487" s="108" t="s">
        <v>1555</v>
      </c>
      <c r="D487" s="108" t="s">
        <v>2705</v>
      </c>
      <c r="E487" s="108" t="s">
        <v>6921</v>
      </c>
      <c r="F487" s="108" t="s">
        <v>2706</v>
      </c>
      <c r="G487" s="108" t="s">
        <v>6922</v>
      </c>
      <c r="H487" s="108" t="s">
        <v>2707</v>
      </c>
      <c r="I487" s="129" t="s">
        <v>2708</v>
      </c>
      <c r="J487" s="108" t="s">
        <v>6896</v>
      </c>
      <c r="K487" s="108" t="s">
        <v>2709</v>
      </c>
      <c r="L487" s="108" t="s">
        <v>339</v>
      </c>
      <c r="M487" s="108" t="s">
        <v>2710</v>
      </c>
      <c r="N487" s="136" t="s">
        <v>7207</v>
      </c>
      <c r="O487" s="108" t="s">
        <v>6521</v>
      </c>
      <c r="P487" s="108">
        <v>0</v>
      </c>
      <c r="Q487" s="108" t="s">
        <v>2711</v>
      </c>
      <c r="R487" s="108" t="s">
        <v>7206</v>
      </c>
      <c r="S487" s="152">
        <v>37970</v>
      </c>
      <c r="T487" s="132">
        <v>6979</v>
      </c>
      <c r="U487" s="167">
        <v>13089298</v>
      </c>
      <c r="V487" s="167">
        <v>39975423</v>
      </c>
      <c r="W487" s="131">
        <v>44316</v>
      </c>
      <c r="X487" s="132" t="s">
        <v>7743</v>
      </c>
      <c r="Y487" s="132" t="s">
        <v>7744</v>
      </c>
      <c r="Z487" s="132" t="s">
        <v>7774</v>
      </c>
    </row>
    <row r="488" spans="1:26" s="8" customFormat="1" ht="18.75" customHeight="1" x14ac:dyDescent="0.2">
      <c r="A488" s="108" t="s">
        <v>2704</v>
      </c>
      <c r="B488" s="136">
        <v>738689003</v>
      </c>
      <c r="C488" s="108" t="s">
        <v>1555</v>
      </c>
      <c r="D488" s="108" t="s">
        <v>2705</v>
      </c>
      <c r="E488" s="108" t="s">
        <v>6921</v>
      </c>
      <c r="F488" s="108" t="s">
        <v>2706</v>
      </c>
      <c r="G488" s="108" t="s">
        <v>6922</v>
      </c>
      <c r="H488" s="108" t="s">
        <v>2707</v>
      </c>
      <c r="I488" s="129" t="s">
        <v>2708</v>
      </c>
      <c r="J488" s="108" t="s">
        <v>6896</v>
      </c>
      <c r="K488" s="108" t="s">
        <v>2709</v>
      </c>
      <c r="L488" s="108" t="s">
        <v>339</v>
      </c>
      <c r="M488" s="108" t="s">
        <v>2710</v>
      </c>
      <c r="N488" s="136" t="s">
        <v>7207</v>
      </c>
      <c r="O488" s="108" t="s">
        <v>6521</v>
      </c>
      <c r="P488" s="108">
        <v>0</v>
      </c>
      <c r="Q488" s="108" t="s">
        <v>2711</v>
      </c>
      <c r="R488" s="108" t="s">
        <v>7206</v>
      </c>
      <c r="S488" s="152">
        <v>37970</v>
      </c>
      <c r="T488" s="132">
        <v>6979</v>
      </c>
      <c r="U488" s="167">
        <v>34931916</v>
      </c>
      <c r="V488" s="167">
        <v>140888012</v>
      </c>
      <c r="W488" s="131">
        <v>44316</v>
      </c>
      <c r="X488" s="132" t="s">
        <v>7743</v>
      </c>
      <c r="Y488" s="132" t="s">
        <v>7744</v>
      </c>
      <c r="Z488" s="132" t="s">
        <v>159</v>
      </c>
    </row>
    <row r="489" spans="1:26" s="8" customFormat="1" ht="18.75" customHeight="1" x14ac:dyDescent="0.2">
      <c r="A489" s="108" t="s">
        <v>2704</v>
      </c>
      <c r="B489" s="136">
        <v>738689003</v>
      </c>
      <c r="C489" s="108" t="s">
        <v>1555</v>
      </c>
      <c r="D489" s="108" t="s">
        <v>2705</v>
      </c>
      <c r="E489" s="108" t="s">
        <v>6921</v>
      </c>
      <c r="F489" s="108" t="s">
        <v>2706</v>
      </c>
      <c r="G489" s="108" t="s">
        <v>6922</v>
      </c>
      <c r="H489" s="108" t="s">
        <v>2707</v>
      </c>
      <c r="I489" s="129" t="s">
        <v>2708</v>
      </c>
      <c r="J489" s="108" t="s">
        <v>6896</v>
      </c>
      <c r="K489" s="108" t="s">
        <v>2709</v>
      </c>
      <c r="L489" s="108" t="s">
        <v>339</v>
      </c>
      <c r="M489" s="108" t="s">
        <v>2710</v>
      </c>
      <c r="N489" s="136" t="s">
        <v>7207</v>
      </c>
      <c r="O489" s="108" t="s">
        <v>6521</v>
      </c>
      <c r="P489" s="108">
        <v>0</v>
      </c>
      <c r="Q489" s="108" t="s">
        <v>2711</v>
      </c>
      <c r="R489" s="108" t="s">
        <v>7206</v>
      </c>
      <c r="S489" s="152">
        <v>37970</v>
      </c>
      <c r="T489" s="132">
        <v>6979</v>
      </c>
      <c r="U489" s="167">
        <v>0</v>
      </c>
      <c r="V489" s="167">
        <v>10835226</v>
      </c>
      <c r="W489" s="131">
        <v>44316</v>
      </c>
      <c r="X489" s="132" t="s">
        <v>7743</v>
      </c>
      <c r="Y489" s="132" t="s">
        <v>7744</v>
      </c>
      <c r="Z489" s="132" t="s">
        <v>7777</v>
      </c>
    </row>
    <row r="490" spans="1:26" s="8" customFormat="1" ht="18.75" customHeight="1" x14ac:dyDescent="0.2">
      <c r="A490" s="108" t="s">
        <v>2704</v>
      </c>
      <c r="B490" s="136">
        <v>738689003</v>
      </c>
      <c r="C490" s="108" t="s">
        <v>1555</v>
      </c>
      <c r="D490" s="108" t="s">
        <v>2705</v>
      </c>
      <c r="E490" s="108" t="s">
        <v>6921</v>
      </c>
      <c r="F490" s="108" t="s">
        <v>2706</v>
      </c>
      <c r="G490" s="108" t="s">
        <v>6922</v>
      </c>
      <c r="H490" s="108" t="s">
        <v>2707</v>
      </c>
      <c r="I490" s="129" t="s">
        <v>2708</v>
      </c>
      <c r="J490" s="108" t="s">
        <v>6896</v>
      </c>
      <c r="K490" s="108" t="s">
        <v>2709</v>
      </c>
      <c r="L490" s="108" t="s">
        <v>339</v>
      </c>
      <c r="M490" s="108" t="s">
        <v>2710</v>
      </c>
      <c r="N490" s="136" t="s">
        <v>7207</v>
      </c>
      <c r="O490" s="108" t="s">
        <v>6521</v>
      </c>
      <c r="P490" s="108">
        <v>0</v>
      </c>
      <c r="Q490" s="108" t="s">
        <v>2711</v>
      </c>
      <c r="R490" s="108" t="s">
        <v>7206</v>
      </c>
      <c r="S490" s="152">
        <v>37970</v>
      </c>
      <c r="T490" s="132">
        <v>6979</v>
      </c>
      <c r="U490" s="167">
        <v>55151208</v>
      </c>
      <c r="V490" s="167">
        <v>226682760</v>
      </c>
      <c r="W490" s="131">
        <v>44316</v>
      </c>
      <c r="X490" s="132" t="s">
        <v>7743</v>
      </c>
      <c r="Y490" s="132" t="s">
        <v>7744</v>
      </c>
      <c r="Z490" s="132" t="s">
        <v>184</v>
      </c>
    </row>
    <row r="491" spans="1:26" s="8" customFormat="1" ht="18.75" customHeight="1" x14ac:dyDescent="0.2">
      <c r="A491" s="108" t="s">
        <v>2704</v>
      </c>
      <c r="B491" s="136">
        <v>738689003</v>
      </c>
      <c r="C491" s="108" t="s">
        <v>1555</v>
      </c>
      <c r="D491" s="108" t="s">
        <v>2705</v>
      </c>
      <c r="E491" s="108" t="s">
        <v>6921</v>
      </c>
      <c r="F491" s="108" t="s">
        <v>2706</v>
      </c>
      <c r="G491" s="108" t="s">
        <v>6922</v>
      </c>
      <c r="H491" s="108" t="s">
        <v>2707</v>
      </c>
      <c r="I491" s="129" t="s">
        <v>2708</v>
      </c>
      <c r="J491" s="108" t="s">
        <v>6896</v>
      </c>
      <c r="K491" s="108" t="s">
        <v>2709</v>
      </c>
      <c r="L491" s="108" t="s">
        <v>339</v>
      </c>
      <c r="M491" s="108" t="s">
        <v>2710</v>
      </c>
      <c r="N491" s="136" t="s">
        <v>7207</v>
      </c>
      <c r="O491" s="108" t="s">
        <v>6521</v>
      </c>
      <c r="P491" s="108">
        <v>0</v>
      </c>
      <c r="Q491" s="108" t="s">
        <v>2711</v>
      </c>
      <c r="R491" s="108" t="s">
        <v>7206</v>
      </c>
      <c r="S491" s="152">
        <v>37970</v>
      </c>
      <c r="T491" s="132">
        <v>6979</v>
      </c>
      <c r="U491" s="167">
        <v>12810527</v>
      </c>
      <c r="V491" s="167">
        <v>45002379</v>
      </c>
      <c r="W491" s="131">
        <v>44316</v>
      </c>
      <c r="X491" s="132" t="s">
        <v>7743</v>
      </c>
      <c r="Y491" s="132" t="s">
        <v>7744</v>
      </c>
      <c r="Z491" s="132" t="s">
        <v>7808</v>
      </c>
    </row>
    <row r="492" spans="1:26" s="8" customFormat="1" ht="18.75" customHeight="1" x14ac:dyDescent="0.2">
      <c r="A492" s="108" t="s">
        <v>2704</v>
      </c>
      <c r="B492" s="136">
        <v>738689003</v>
      </c>
      <c r="C492" s="108" t="s">
        <v>1555</v>
      </c>
      <c r="D492" s="108" t="s">
        <v>2705</v>
      </c>
      <c r="E492" s="108" t="s">
        <v>6921</v>
      </c>
      <c r="F492" s="108" t="s">
        <v>2706</v>
      </c>
      <c r="G492" s="108" t="s">
        <v>6922</v>
      </c>
      <c r="H492" s="108" t="s">
        <v>2707</v>
      </c>
      <c r="I492" s="129" t="s">
        <v>2708</v>
      </c>
      <c r="J492" s="108" t="s">
        <v>6896</v>
      </c>
      <c r="K492" s="108" t="s">
        <v>2709</v>
      </c>
      <c r="L492" s="108" t="s">
        <v>339</v>
      </c>
      <c r="M492" s="108" t="s">
        <v>2710</v>
      </c>
      <c r="N492" s="136" t="s">
        <v>7207</v>
      </c>
      <c r="O492" s="108" t="s">
        <v>6521</v>
      </c>
      <c r="P492" s="108">
        <v>0</v>
      </c>
      <c r="Q492" s="108" t="s">
        <v>2711</v>
      </c>
      <c r="R492" s="108" t="s">
        <v>7206</v>
      </c>
      <c r="S492" s="152">
        <v>37970</v>
      </c>
      <c r="T492" s="132">
        <v>6979</v>
      </c>
      <c r="U492" s="167">
        <v>8016600</v>
      </c>
      <c r="V492" s="167">
        <v>32066400</v>
      </c>
      <c r="W492" s="131">
        <v>44316</v>
      </c>
      <c r="X492" s="132" t="s">
        <v>7743</v>
      </c>
      <c r="Y492" s="132" t="s">
        <v>7744</v>
      </c>
      <c r="Z492" s="132" t="s">
        <v>7824</v>
      </c>
    </row>
    <row r="493" spans="1:26" s="8" customFormat="1" ht="18.75" customHeight="1" x14ac:dyDescent="0.2">
      <c r="A493" s="108" t="s">
        <v>2704</v>
      </c>
      <c r="B493" s="136">
        <v>738689003</v>
      </c>
      <c r="C493" s="108" t="s">
        <v>1555</v>
      </c>
      <c r="D493" s="108" t="s">
        <v>2705</v>
      </c>
      <c r="E493" s="108" t="s">
        <v>6921</v>
      </c>
      <c r="F493" s="108" t="s">
        <v>2706</v>
      </c>
      <c r="G493" s="108" t="s">
        <v>6922</v>
      </c>
      <c r="H493" s="108" t="s">
        <v>2707</v>
      </c>
      <c r="I493" s="129" t="s">
        <v>2708</v>
      </c>
      <c r="J493" s="108" t="s">
        <v>6896</v>
      </c>
      <c r="K493" s="108" t="s">
        <v>2709</v>
      </c>
      <c r="L493" s="108" t="s">
        <v>339</v>
      </c>
      <c r="M493" s="108" t="s">
        <v>2710</v>
      </c>
      <c r="N493" s="136" t="s">
        <v>7207</v>
      </c>
      <c r="O493" s="108" t="s">
        <v>6521</v>
      </c>
      <c r="P493" s="108">
        <v>0</v>
      </c>
      <c r="Q493" s="108" t="s">
        <v>2711</v>
      </c>
      <c r="R493" s="108" t="s">
        <v>7206</v>
      </c>
      <c r="S493" s="152">
        <v>37970</v>
      </c>
      <c r="T493" s="132">
        <v>6979</v>
      </c>
      <c r="U493" s="167">
        <v>8016600</v>
      </c>
      <c r="V493" s="167">
        <v>32066400</v>
      </c>
      <c r="W493" s="131">
        <v>44316</v>
      </c>
      <c r="X493" s="132" t="s">
        <v>7743</v>
      </c>
      <c r="Y493" s="132" t="s">
        <v>7744</v>
      </c>
      <c r="Z493" s="132" t="s">
        <v>7858</v>
      </c>
    </row>
    <row r="494" spans="1:26" s="8" customFormat="1" ht="18.75" customHeight="1" x14ac:dyDescent="0.2">
      <c r="A494" s="108" t="s">
        <v>2704</v>
      </c>
      <c r="B494" s="136">
        <v>738689003</v>
      </c>
      <c r="C494" s="108" t="s">
        <v>1555</v>
      </c>
      <c r="D494" s="108" t="s">
        <v>2705</v>
      </c>
      <c r="E494" s="108" t="s">
        <v>6921</v>
      </c>
      <c r="F494" s="108" t="s">
        <v>2706</v>
      </c>
      <c r="G494" s="108" t="s">
        <v>6922</v>
      </c>
      <c r="H494" s="108" t="s">
        <v>2707</v>
      </c>
      <c r="I494" s="129" t="s">
        <v>2708</v>
      </c>
      <c r="J494" s="108" t="s">
        <v>6896</v>
      </c>
      <c r="K494" s="108" t="s">
        <v>2709</v>
      </c>
      <c r="L494" s="108" t="s">
        <v>339</v>
      </c>
      <c r="M494" s="108" t="s">
        <v>2710</v>
      </c>
      <c r="N494" s="136" t="s">
        <v>7207</v>
      </c>
      <c r="O494" s="108" t="s">
        <v>6521</v>
      </c>
      <c r="P494" s="108">
        <v>0</v>
      </c>
      <c r="Q494" s="108" t="s">
        <v>2711</v>
      </c>
      <c r="R494" s="108" t="s">
        <v>7206</v>
      </c>
      <c r="S494" s="152">
        <v>37970</v>
      </c>
      <c r="T494" s="132">
        <v>6979</v>
      </c>
      <c r="U494" s="167">
        <v>9138924</v>
      </c>
      <c r="V494" s="167">
        <v>36555696</v>
      </c>
      <c r="W494" s="131">
        <v>44316</v>
      </c>
      <c r="X494" s="132" t="s">
        <v>7743</v>
      </c>
      <c r="Y494" s="132" t="s">
        <v>7744</v>
      </c>
      <c r="Z494" s="132" t="s">
        <v>7757</v>
      </c>
    </row>
    <row r="495" spans="1:26" s="8" customFormat="1" ht="18.75" customHeight="1" x14ac:dyDescent="0.2">
      <c r="A495" s="108" t="s">
        <v>2704</v>
      </c>
      <c r="B495" s="136">
        <v>738689003</v>
      </c>
      <c r="C495" s="108" t="s">
        <v>1555</v>
      </c>
      <c r="D495" s="108" t="s">
        <v>2705</v>
      </c>
      <c r="E495" s="108" t="s">
        <v>6921</v>
      </c>
      <c r="F495" s="108" t="s">
        <v>2706</v>
      </c>
      <c r="G495" s="108" t="s">
        <v>6922</v>
      </c>
      <c r="H495" s="108" t="s">
        <v>2707</v>
      </c>
      <c r="I495" s="129" t="s">
        <v>2708</v>
      </c>
      <c r="J495" s="108" t="s">
        <v>6896</v>
      </c>
      <c r="K495" s="108" t="s">
        <v>2709</v>
      </c>
      <c r="L495" s="108" t="s">
        <v>339</v>
      </c>
      <c r="M495" s="108" t="s">
        <v>2710</v>
      </c>
      <c r="N495" s="136" t="s">
        <v>7207</v>
      </c>
      <c r="O495" s="108" t="s">
        <v>6521</v>
      </c>
      <c r="P495" s="108">
        <v>0</v>
      </c>
      <c r="Q495" s="108" t="s">
        <v>2711</v>
      </c>
      <c r="R495" s="108" t="s">
        <v>7206</v>
      </c>
      <c r="S495" s="152">
        <v>37970</v>
      </c>
      <c r="T495" s="132">
        <v>6979</v>
      </c>
      <c r="U495" s="167">
        <v>37998684</v>
      </c>
      <c r="V495" s="167">
        <v>50023584</v>
      </c>
      <c r="W495" s="131">
        <v>44316</v>
      </c>
      <c r="X495" s="132" t="s">
        <v>7743</v>
      </c>
      <c r="Y495" s="132" t="s">
        <v>7744</v>
      </c>
      <c r="Z495" s="132" t="s">
        <v>7785</v>
      </c>
    </row>
    <row r="496" spans="1:26" s="8" customFormat="1" ht="18.75" customHeight="1" x14ac:dyDescent="0.2">
      <c r="A496" s="108" t="s">
        <v>2704</v>
      </c>
      <c r="B496" s="136">
        <v>738689003</v>
      </c>
      <c r="C496" s="108" t="s">
        <v>1555</v>
      </c>
      <c r="D496" s="108" t="s">
        <v>2705</v>
      </c>
      <c r="E496" s="108" t="s">
        <v>6921</v>
      </c>
      <c r="F496" s="108" t="s">
        <v>2706</v>
      </c>
      <c r="G496" s="108" t="s">
        <v>6922</v>
      </c>
      <c r="H496" s="108" t="s">
        <v>2707</v>
      </c>
      <c r="I496" s="129" t="s">
        <v>2708</v>
      </c>
      <c r="J496" s="108" t="s">
        <v>6896</v>
      </c>
      <c r="K496" s="108" t="s">
        <v>2709</v>
      </c>
      <c r="L496" s="108" t="s">
        <v>339</v>
      </c>
      <c r="M496" s="108" t="s">
        <v>2710</v>
      </c>
      <c r="N496" s="136" t="s">
        <v>7207</v>
      </c>
      <c r="O496" s="108" t="s">
        <v>6521</v>
      </c>
      <c r="P496" s="108">
        <v>0</v>
      </c>
      <c r="Q496" s="108" t="s">
        <v>2711</v>
      </c>
      <c r="R496" s="108" t="s">
        <v>7206</v>
      </c>
      <c r="S496" s="152">
        <v>37970</v>
      </c>
      <c r="T496" s="132">
        <v>6979</v>
      </c>
      <c r="U496" s="167">
        <v>20522496</v>
      </c>
      <c r="V496" s="167">
        <v>87015382</v>
      </c>
      <c r="W496" s="131">
        <v>44316</v>
      </c>
      <c r="X496" s="132" t="s">
        <v>7743</v>
      </c>
      <c r="Y496" s="132" t="s">
        <v>7744</v>
      </c>
      <c r="Z496" s="132" t="s">
        <v>7844</v>
      </c>
    </row>
    <row r="497" spans="1:26" s="8" customFormat="1" ht="18.75" customHeight="1" x14ac:dyDescent="0.2">
      <c r="A497" s="108" t="s">
        <v>2704</v>
      </c>
      <c r="B497" s="136">
        <v>738689003</v>
      </c>
      <c r="C497" s="108" t="s">
        <v>1555</v>
      </c>
      <c r="D497" s="108" t="s">
        <v>2705</v>
      </c>
      <c r="E497" s="108" t="s">
        <v>6921</v>
      </c>
      <c r="F497" s="108" t="s">
        <v>2706</v>
      </c>
      <c r="G497" s="108" t="s">
        <v>6922</v>
      </c>
      <c r="H497" s="108" t="s">
        <v>2707</v>
      </c>
      <c r="I497" s="129" t="s">
        <v>2708</v>
      </c>
      <c r="J497" s="108" t="s">
        <v>6896</v>
      </c>
      <c r="K497" s="108" t="s">
        <v>2709</v>
      </c>
      <c r="L497" s="108" t="s">
        <v>339</v>
      </c>
      <c r="M497" s="108" t="s">
        <v>2710</v>
      </c>
      <c r="N497" s="136" t="s">
        <v>7207</v>
      </c>
      <c r="O497" s="108" t="s">
        <v>6521</v>
      </c>
      <c r="P497" s="108">
        <v>0</v>
      </c>
      <c r="Q497" s="108" t="s">
        <v>2711</v>
      </c>
      <c r="R497" s="108" t="s">
        <v>7206</v>
      </c>
      <c r="S497" s="152">
        <v>37970</v>
      </c>
      <c r="T497" s="132">
        <v>6979</v>
      </c>
      <c r="U497" s="167">
        <v>11939562</v>
      </c>
      <c r="V497" s="167">
        <v>40152304</v>
      </c>
      <c r="W497" s="131">
        <v>44316</v>
      </c>
      <c r="X497" s="132" t="s">
        <v>7743</v>
      </c>
      <c r="Y497" s="132" t="s">
        <v>7744</v>
      </c>
      <c r="Z497" s="132" t="s">
        <v>7900</v>
      </c>
    </row>
    <row r="498" spans="1:26" s="8" customFormat="1" ht="18.75" customHeight="1" x14ac:dyDescent="0.2">
      <c r="A498" s="108" t="s">
        <v>2704</v>
      </c>
      <c r="B498" s="136">
        <v>738689003</v>
      </c>
      <c r="C498" s="108" t="s">
        <v>1555</v>
      </c>
      <c r="D498" s="108" t="s">
        <v>2705</v>
      </c>
      <c r="E498" s="108" t="s">
        <v>6921</v>
      </c>
      <c r="F498" s="108" t="s">
        <v>2706</v>
      </c>
      <c r="G498" s="108" t="s">
        <v>6922</v>
      </c>
      <c r="H498" s="108" t="s">
        <v>2707</v>
      </c>
      <c r="I498" s="129" t="s">
        <v>2708</v>
      </c>
      <c r="J498" s="108" t="s">
        <v>6896</v>
      </c>
      <c r="K498" s="108" t="s">
        <v>2709</v>
      </c>
      <c r="L498" s="108" t="s">
        <v>339</v>
      </c>
      <c r="M498" s="108" t="s">
        <v>2710</v>
      </c>
      <c r="N498" s="136" t="s">
        <v>7207</v>
      </c>
      <c r="O498" s="108" t="s">
        <v>6521</v>
      </c>
      <c r="P498" s="108">
        <v>0</v>
      </c>
      <c r="Q498" s="108" t="s">
        <v>2711</v>
      </c>
      <c r="R498" s="108" t="s">
        <v>7206</v>
      </c>
      <c r="S498" s="152">
        <v>37970</v>
      </c>
      <c r="T498" s="132">
        <v>6979</v>
      </c>
      <c r="U498" s="167">
        <v>28395522</v>
      </c>
      <c r="V498" s="167">
        <v>37586184</v>
      </c>
      <c r="W498" s="131">
        <v>44316</v>
      </c>
      <c r="X498" s="132" t="s">
        <v>7743</v>
      </c>
      <c r="Y498" s="132" t="s">
        <v>7744</v>
      </c>
      <c r="Z498" s="132" t="s">
        <v>7915</v>
      </c>
    </row>
    <row r="499" spans="1:26" s="8" customFormat="1" ht="18.75" customHeight="1" x14ac:dyDescent="0.2">
      <c r="A499" s="108" t="s">
        <v>2704</v>
      </c>
      <c r="B499" s="136">
        <v>738689003</v>
      </c>
      <c r="C499" s="108" t="s">
        <v>1555</v>
      </c>
      <c r="D499" s="108" t="s">
        <v>2705</v>
      </c>
      <c r="E499" s="108" t="s">
        <v>6921</v>
      </c>
      <c r="F499" s="108" t="s">
        <v>2706</v>
      </c>
      <c r="G499" s="108" t="s">
        <v>6922</v>
      </c>
      <c r="H499" s="108" t="s">
        <v>2707</v>
      </c>
      <c r="I499" s="129" t="s">
        <v>2708</v>
      </c>
      <c r="J499" s="108" t="s">
        <v>6896</v>
      </c>
      <c r="K499" s="108" t="s">
        <v>2709</v>
      </c>
      <c r="L499" s="108" t="s">
        <v>339</v>
      </c>
      <c r="M499" s="108" t="s">
        <v>2710</v>
      </c>
      <c r="N499" s="136" t="s">
        <v>7207</v>
      </c>
      <c r="O499" s="108" t="s">
        <v>6521</v>
      </c>
      <c r="P499" s="108">
        <v>0</v>
      </c>
      <c r="Q499" s="108" t="s">
        <v>2711</v>
      </c>
      <c r="R499" s="108" t="s">
        <v>7206</v>
      </c>
      <c r="S499" s="152">
        <v>37970</v>
      </c>
      <c r="T499" s="132">
        <v>6979</v>
      </c>
      <c r="U499" s="167">
        <v>16193532</v>
      </c>
      <c r="V499" s="167">
        <v>52268232</v>
      </c>
      <c r="W499" s="131">
        <v>44316</v>
      </c>
      <c r="X499" s="132" t="s">
        <v>7743</v>
      </c>
      <c r="Y499" s="132" t="s">
        <v>7744</v>
      </c>
      <c r="Z499" s="132" t="s">
        <v>75</v>
      </c>
    </row>
    <row r="500" spans="1:26" s="8" customFormat="1" ht="18.75" customHeight="1" x14ac:dyDescent="0.2">
      <c r="A500" s="108" t="s">
        <v>2704</v>
      </c>
      <c r="B500" s="136">
        <v>738689003</v>
      </c>
      <c r="C500" s="108" t="s">
        <v>1555</v>
      </c>
      <c r="D500" s="108" t="s">
        <v>2705</v>
      </c>
      <c r="E500" s="108" t="s">
        <v>6921</v>
      </c>
      <c r="F500" s="108" t="s">
        <v>2706</v>
      </c>
      <c r="G500" s="108" t="s">
        <v>6922</v>
      </c>
      <c r="H500" s="108" t="s">
        <v>2707</v>
      </c>
      <c r="I500" s="129" t="s">
        <v>2708</v>
      </c>
      <c r="J500" s="108" t="s">
        <v>6896</v>
      </c>
      <c r="K500" s="108" t="s">
        <v>2709</v>
      </c>
      <c r="L500" s="108" t="s">
        <v>339</v>
      </c>
      <c r="M500" s="108" t="s">
        <v>2710</v>
      </c>
      <c r="N500" s="136" t="s">
        <v>7207</v>
      </c>
      <c r="O500" s="108" t="s">
        <v>6521</v>
      </c>
      <c r="P500" s="108">
        <v>0</v>
      </c>
      <c r="Q500" s="108" t="s">
        <v>2711</v>
      </c>
      <c r="R500" s="108" t="s">
        <v>7206</v>
      </c>
      <c r="S500" s="152">
        <v>37970</v>
      </c>
      <c r="T500" s="132">
        <v>6979</v>
      </c>
      <c r="U500" s="167">
        <v>8016600</v>
      </c>
      <c r="V500" s="167">
        <v>32066400</v>
      </c>
      <c r="W500" s="131">
        <v>44316</v>
      </c>
      <c r="X500" s="132" t="s">
        <v>7743</v>
      </c>
      <c r="Y500" s="132" t="s">
        <v>7744</v>
      </c>
      <c r="Z500" s="132" t="s">
        <v>7790</v>
      </c>
    </row>
    <row r="501" spans="1:26" s="8" customFormat="1" ht="18.75" customHeight="1" x14ac:dyDescent="0.2">
      <c r="A501" s="108" t="s">
        <v>2704</v>
      </c>
      <c r="B501" s="136">
        <v>738689003</v>
      </c>
      <c r="C501" s="108" t="s">
        <v>1555</v>
      </c>
      <c r="D501" s="108" t="s">
        <v>2705</v>
      </c>
      <c r="E501" s="108" t="s">
        <v>6921</v>
      </c>
      <c r="F501" s="108" t="s">
        <v>2706</v>
      </c>
      <c r="G501" s="108" t="s">
        <v>6922</v>
      </c>
      <c r="H501" s="108" t="s">
        <v>2707</v>
      </c>
      <c r="I501" s="129" t="s">
        <v>2708</v>
      </c>
      <c r="J501" s="108" t="s">
        <v>6896</v>
      </c>
      <c r="K501" s="108" t="s">
        <v>2709</v>
      </c>
      <c r="L501" s="108" t="s">
        <v>339</v>
      </c>
      <c r="M501" s="108" t="s">
        <v>2710</v>
      </c>
      <c r="N501" s="136" t="s">
        <v>7207</v>
      </c>
      <c r="O501" s="108" t="s">
        <v>6521</v>
      </c>
      <c r="P501" s="108">
        <v>0</v>
      </c>
      <c r="Q501" s="108" t="s">
        <v>2711</v>
      </c>
      <c r="R501" s="108" t="s">
        <v>7206</v>
      </c>
      <c r="S501" s="152">
        <v>37970</v>
      </c>
      <c r="T501" s="132">
        <v>6979</v>
      </c>
      <c r="U501" s="167">
        <v>9107871</v>
      </c>
      <c r="V501" s="167">
        <v>17744645</v>
      </c>
      <c r="W501" s="131">
        <v>44316</v>
      </c>
      <c r="X501" s="132" t="s">
        <v>7743</v>
      </c>
      <c r="Y501" s="132" t="s">
        <v>7744</v>
      </c>
      <c r="Z501" s="132" t="s">
        <v>7792</v>
      </c>
    </row>
    <row r="502" spans="1:26" s="8" customFormat="1" ht="18.75" customHeight="1" x14ac:dyDescent="0.2">
      <c r="A502" s="108" t="s">
        <v>2704</v>
      </c>
      <c r="B502" s="136">
        <v>738689003</v>
      </c>
      <c r="C502" s="108" t="s">
        <v>1555</v>
      </c>
      <c r="D502" s="108" t="s">
        <v>2705</v>
      </c>
      <c r="E502" s="108" t="s">
        <v>6921</v>
      </c>
      <c r="F502" s="108" t="s">
        <v>2706</v>
      </c>
      <c r="G502" s="108" t="s">
        <v>6922</v>
      </c>
      <c r="H502" s="108" t="s">
        <v>2707</v>
      </c>
      <c r="I502" s="129" t="s">
        <v>2708</v>
      </c>
      <c r="J502" s="108" t="s">
        <v>6896</v>
      </c>
      <c r="K502" s="108" t="s">
        <v>2709</v>
      </c>
      <c r="L502" s="108" t="s">
        <v>339</v>
      </c>
      <c r="M502" s="108" t="s">
        <v>2710</v>
      </c>
      <c r="N502" s="136" t="s">
        <v>7207</v>
      </c>
      <c r="O502" s="108" t="s">
        <v>6521</v>
      </c>
      <c r="P502" s="108">
        <v>0</v>
      </c>
      <c r="Q502" s="108" t="s">
        <v>2711</v>
      </c>
      <c r="R502" s="108" t="s">
        <v>7206</v>
      </c>
      <c r="S502" s="152">
        <v>37970</v>
      </c>
      <c r="T502" s="132">
        <v>6979</v>
      </c>
      <c r="U502" s="167">
        <v>16514196</v>
      </c>
      <c r="V502" s="167">
        <v>66338923</v>
      </c>
      <c r="W502" s="131">
        <v>44316</v>
      </c>
      <c r="X502" s="132" t="s">
        <v>7743</v>
      </c>
      <c r="Y502" s="132" t="s">
        <v>7744</v>
      </c>
      <c r="Z502" s="132" t="s">
        <v>7831</v>
      </c>
    </row>
    <row r="503" spans="1:26" s="8" customFormat="1" ht="18.75" customHeight="1" x14ac:dyDescent="0.2">
      <c r="A503" s="108" t="s">
        <v>2704</v>
      </c>
      <c r="B503" s="136">
        <v>738689003</v>
      </c>
      <c r="C503" s="108" t="s">
        <v>1555</v>
      </c>
      <c r="D503" s="108" t="s">
        <v>2705</v>
      </c>
      <c r="E503" s="108" t="s">
        <v>6921</v>
      </c>
      <c r="F503" s="108" t="s">
        <v>2706</v>
      </c>
      <c r="G503" s="108" t="s">
        <v>6922</v>
      </c>
      <c r="H503" s="108" t="s">
        <v>2707</v>
      </c>
      <c r="I503" s="129" t="s">
        <v>2708</v>
      </c>
      <c r="J503" s="108" t="s">
        <v>6896</v>
      </c>
      <c r="K503" s="108" t="s">
        <v>2709</v>
      </c>
      <c r="L503" s="108" t="s">
        <v>339</v>
      </c>
      <c r="M503" s="108" t="s">
        <v>2710</v>
      </c>
      <c r="N503" s="136" t="s">
        <v>7207</v>
      </c>
      <c r="O503" s="108" t="s">
        <v>6521</v>
      </c>
      <c r="P503" s="108">
        <v>0</v>
      </c>
      <c r="Q503" s="108" t="s">
        <v>2711</v>
      </c>
      <c r="R503" s="108" t="s">
        <v>7206</v>
      </c>
      <c r="S503" s="152">
        <v>37970</v>
      </c>
      <c r="T503" s="132">
        <v>6979</v>
      </c>
      <c r="U503" s="167">
        <v>16667460</v>
      </c>
      <c r="V503" s="167">
        <v>72868480</v>
      </c>
      <c r="W503" s="131">
        <v>44316</v>
      </c>
      <c r="X503" s="132" t="s">
        <v>7743</v>
      </c>
      <c r="Y503" s="132" t="s">
        <v>7744</v>
      </c>
      <c r="Z503" s="132" t="s">
        <v>7812</v>
      </c>
    </row>
    <row r="504" spans="1:26" s="8" customFormat="1" ht="18.75" customHeight="1" x14ac:dyDescent="0.2">
      <c r="A504" s="108" t="s">
        <v>2704</v>
      </c>
      <c r="B504" s="136">
        <v>738689003</v>
      </c>
      <c r="C504" s="108" t="s">
        <v>1555</v>
      </c>
      <c r="D504" s="108" t="s">
        <v>2705</v>
      </c>
      <c r="E504" s="108" t="s">
        <v>6921</v>
      </c>
      <c r="F504" s="108" t="s">
        <v>2706</v>
      </c>
      <c r="G504" s="108" t="s">
        <v>6922</v>
      </c>
      <c r="H504" s="108" t="s">
        <v>2707</v>
      </c>
      <c r="I504" s="129" t="s">
        <v>2708</v>
      </c>
      <c r="J504" s="108" t="s">
        <v>6896</v>
      </c>
      <c r="K504" s="108" t="s">
        <v>2709</v>
      </c>
      <c r="L504" s="108" t="s">
        <v>339</v>
      </c>
      <c r="M504" s="108" t="s">
        <v>2710</v>
      </c>
      <c r="N504" s="136" t="s">
        <v>7207</v>
      </c>
      <c r="O504" s="108" t="s">
        <v>6521</v>
      </c>
      <c r="P504" s="108">
        <v>0</v>
      </c>
      <c r="Q504" s="108" t="s">
        <v>2711</v>
      </c>
      <c r="R504" s="108" t="s">
        <v>7206</v>
      </c>
      <c r="S504" s="152">
        <v>37970</v>
      </c>
      <c r="T504" s="132">
        <v>6979</v>
      </c>
      <c r="U504" s="167">
        <v>10576595</v>
      </c>
      <c r="V504" s="167">
        <v>66497728</v>
      </c>
      <c r="W504" s="131">
        <v>44316</v>
      </c>
      <c r="X504" s="132" t="s">
        <v>7743</v>
      </c>
      <c r="Y504" s="132" t="s">
        <v>7744</v>
      </c>
      <c r="Z504" s="132" t="s">
        <v>7864</v>
      </c>
    </row>
    <row r="505" spans="1:26" s="8" customFormat="1" ht="18.75" customHeight="1" x14ac:dyDescent="0.2">
      <c r="A505" s="108" t="s">
        <v>2704</v>
      </c>
      <c r="B505" s="136">
        <v>738689003</v>
      </c>
      <c r="C505" s="108" t="s">
        <v>1555</v>
      </c>
      <c r="D505" s="108" t="s">
        <v>2705</v>
      </c>
      <c r="E505" s="108" t="s">
        <v>6921</v>
      </c>
      <c r="F505" s="108" t="s">
        <v>2706</v>
      </c>
      <c r="G505" s="108" t="s">
        <v>6922</v>
      </c>
      <c r="H505" s="108" t="s">
        <v>2707</v>
      </c>
      <c r="I505" s="129" t="s">
        <v>2708</v>
      </c>
      <c r="J505" s="108" t="s">
        <v>6896</v>
      </c>
      <c r="K505" s="108" t="s">
        <v>2709</v>
      </c>
      <c r="L505" s="108" t="s">
        <v>339</v>
      </c>
      <c r="M505" s="108" t="s">
        <v>2710</v>
      </c>
      <c r="N505" s="136" t="s">
        <v>7207</v>
      </c>
      <c r="O505" s="108" t="s">
        <v>6521</v>
      </c>
      <c r="P505" s="108">
        <v>0</v>
      </c>
      <c r="Q505" s="108" t="s">
        <v>2711</v>
      </c>
      <c r="R505" s="108" t="s">
        <v>7206</v>
      </c>
      <c r="S505" s="152">
        <v>37970</v>
      </c>
      <c r="T505" s="132">
        <v>6979</v>
      </c>
      <c r="U505" s="167">
        <v>76992262</v>
      </c>
      <c r="V505" s="167">
        <v>286827191</v>
      </c>
      <c r="W505" s="131">
        <v>44316</v>
      </c>
      <c r="X505" s="132" t="s">
        <v>7743</v>
      </c>
      <c r="Y505" s="132" t="s">
        <v>7744</v>
      </c>
      <c r="Z505" s="132" t="s">
        <v>195</v>
      </c>
    </row>
    <row r="506" spans="1:26" s="8" customFormat="1" ht="18.75" customHeight="1" x14ac:dyDescent="0.2">
      <c r="A506" s="108" t="s">
        <v>2704</v>
      </c>
      <c r="B506" s="136">
        <v>738689003</v>
      </c>
      <c r="C506" s="108" t="s">
        <v>1555</v>
      </c>
      <c r="D506" s="108" t="s">
        <v>2705</v>
      </c>
      <c r="E506" s="108" t="s">
        <v>6921</v>
      </c>
      <c r="F506" s="108" t="s">
        <v>2706</v>
      </c>
      <c r="G506" s="108" t="s">
        <v>6922</v>
      </c>
      <c r="H506" s="108" t="s">
        <v>2707</v>
      </c>
      <c r="I506" s="129" t="s">
        <v>2708</v>
      </c>
      <c r="J506" s="108" t="s">
        <v>6896</v>
      </c>
      <c r="K506" s="108" t="s">
        <v>2709</v>
      </c>
      <c r="L506" s="108" t="s">
        <v>339</v>
      </c>
      <c r="M506" s="108" t="s">
        <v>2710</v>
      </c>
      <c r="N506" s="136" t="s">
        <v>7207</v>
      </c>
      <c r="O506" s="108" t="s">
        <v>6521</v>
      </c>
      <c r="P506" s="108">
        <v>0</v>
      </c>
      <c r="Q506" s="108" t="s">
        <v>2711</v>
      </c>
      <c r="R506" s="108" t="s">
        <v>7206</v>
      </c>
      <c r="S506" s="152">
        <v>37970</v>
      </c>
      <c r="T506" s="132">
        <v>6979</v>
      </c>
      <c r="U506" s="167">
        <v>49175273</v>
      </c>
      <c r="V506" s="167">
        <v>221280860</v>
      </c>
      <c r="W506" s="131">
        <v>44316</v>
      </c>
      <c r="X506" s="132" t="s">
        <v>7743</v>
      </c>
      <c r="Y506" s="132" t="s">
        <v>7744</v>
      </c>
      <c r="Z506" s="132" t="s">
        <v>7802</v>
      </c>
    </row>
    <row r="507" spans="1:26" s="8" customFormat="1" ht="18.75" customHeight="1" x14ac:dyDescent="0.2">
      <c r="A507" s="108" t="s">
        <v>2704</v>
      </c>
      <c r="B507" s="136">
        <v>738689003</v>
      </c>
      <c r="C507" s="108" t="s">
        <v>1555</v>
      </c>
      <c r="D507" s="108" t="s">
        <v>2705</v>
      </c>
      <c r="E507" s="108" t="s">
        <v>6921</v>
      </c>
      <c r="F507" s="108" t="s">
        <v>2706</v>
      </c>
      <c r="G507" s="108" t="s">
        <v>6922</v>
      </c>
      <c r="H507" s="108" t="s">
        <v>2707</v>
      </c>
      <c r="I507" s="129" t="s">
        <v>2708</v>
      </c>
      <c r="J507" s="108" t="s">
        <v>6896</v>
      </c>
      <c r="K507" s="108" t="s">
        <v>2709</v>
      </c>
      <c r="L507" s="108" t="s">
        <v>339</v>
      </c>
      <c r="M507" s="108" t="s">
        <v>2710</v>
      </c>
      <c r="N507" s="136" t="s">
        <v>7207</v>
      </c>
      <c r="O507" s="108" t="s">
        <v>6521</v>
      </c>
      <c r="P507" s="108">
        <v>0</v>
      </c>
      <c r="Q507" s="108" t="s">
        <v>2711</v>
      </c>
      <c r="R507" s="108" t="s">
        <v>7206</v>
      </c>
      <c r="S507" s="152">
        <v>37970</v>
      </c>
      <c r="T507" s="132">
        <v>6979</v>
      </c>
      <c r="U507" s="167">
        <v>0</v>
      </c>
      <c r="V507" s="167">
        <v>4382408</v>
      </c>
      <c r="W507" s="131">
        <v>44316</v>
      </c>
      <c r="X507" s="132" t="s">
        <v>7743</v>
      </c>
      <c r="Y507" s="132" t="s">
        <v>7744</v>
      </c>
      <c r="Z507" s="132" t="s">
        <v>7752</v>
      </c>
    </row>
    <row r="508" spans="1:26" s="8" customFormat="1" ht="18.75" customHeight="1" x14ac:dyDescent="0.2">
      <c r="A508" s="108" t="s">
        <v>2704</v>
      </c>
      <c r="B508" s="136">
        <v>738689003</v>
      </c>
      <c r="C508" s="108" t="s">
        <v>1555</v>
      </c>
      <c r="D508" s="108" t="s">
        <v>2705</v>
      </c>
      <c r="E508" s="108" t="s">
        <v>6921</v>
      </c>
      <c r="F508" s="108" t="s">
        <v>2706</v>
      </c>
      <c r="G508" s="108" t="s">
        <v>6922</v>
      </c>
      <c r="H508" s="108" t="s">
        <v>2707</v>
      </c>
      <c r="I508" s="129" t="s">
        <v>2708</v>
      </c>
      <c r="J508" s="108" t="s">
        <v>6896</v>
      </c>
      <c r="K508" s="108" t="s">
        <v>2709</v>
      </c>
      <c r="L508" s="108" t="s">
        <v>339</v>
      </c>
      <c r="M508" s="108" t="s">
        <v>2710</v>
      </c>
      <c r="N508" s="136" t="s">
        <v>7207</v>
      </c>
      <c r="O508" s="108" t="s">
        <v>6521</v>
      </c>
      <c r="P508" s="108">
        <v>0</v>
      </c>
      <c r="Q508" s="108" t="s">
        <v>2711</v>
      </c>
      <c r="R508" s="108" t="s">
        <v>7206</v>
      </c>
      <c r="S508" s="152">
        <v>37970</v>
      </c>
      <c r="T508" s="132">
        <v>6979</v>
      </c>
      <c r="U508" s="167">
        <v>4293450</v>
      </c>
      <c r="V508" s="167">
        <v>18512486</v>
      </c>
      <c r="W508" s="131">
        <v>44316</v>
      </c>
      <c r="X508" s="132" t="s">
        <v>7743</v>
      </c>
      <c r="Y508" s="132" t="s">
        <v>7744</v>
      </c>
      <c r="Z508" s="132" t="s">
        <v>7803</v>
      </c>
    </row>
    <row r="509" spans="1:26" s="8" customFormat="1" ht="18.75" customHeight="1" x14ac:dyDescent="0.2">
      <c r="A509" s="108" t="s">
        <v>2704</v>
      </c>
      <c r="B509" s="136">
        <v>738689003</v>
      </c>
      <c r="C509" s="108" t="s">
        <v>1555</v>
      </c>
      <c r="D509" s="108" t="s">
        <v>2705</v>
      </c>
      <c r="E509" s="108" t="s">
        <v>6921</v>
      </c>
      <c r="F509" s="108" t="s">
        <v>2706</v>
      </c>
      <c r="G509" s="108" t="s">
        <v>6922</v>
      </c>
      <c r="H509" s="108" t="s">
        <v>2707</v>
      </c>
      <c r="I509" s="129" t="s">
        <v>2708</v>
      </c>
      <c r="J509" s="108" t="s">
        <v>6896</v>
      </c>
      <c r="K509" s="108" t="s">
        <v>2709</v>
      </c>
      <c r="L509" s="108" t="s">
        <v>339</v>
      </c>
      <c r="M509" s="108" t="s">
        <v>2710</v>
      </c>
      <c r="N509" s="136" t="s">
        <v>7207</v>
      </c>
      <c r="O509" s="108" t="s">
        <v>6521</v>
      </c>
      <c r="P509" s="108">
        <v>0</v>
      </c>
      <c r="Q509" s="108" t="s">
        <v>2711</v>
      </c>
      <c r="R509" s="108" t="s">
        <v>7206</v>
      </c>
      <c r="S509" s="152">
        <v>37970</v>
      </c>
      <c r="T509" s="132">
        <v>6979</v>
      </c>
      <c r="U509" s="167">
        <v>12874545</v>
      </c>
      <c r="V509" s="167">
        <v>40321717</v>
      </c>
      <c r="W509" s="131">
        <v>44316</v>
      </c>
      <c r="X509" s="132" t="s">
        <v>7743</v>
      </c>
      <c r="Y509" s="132" t="s">
        <v>7744</v>
      </c>
      <c r="Z509" s="132" t="s">
        <v>7753</v>
      </c>
    </row>
    <row r="510" spans="1:26" s="8" customFormat="1" ht="18.75" customHeight="1" x14ac:dyDescent="0.2">
      <c r="A510" s="107" t="s">
        <v>3753</v>
      </c>
      <c r="B510" s="136">
        <v>692307003</v>
      </c>
      <c r="C510" s="108" t="s">
        <v>2838</v>
      </c>
      <c r="D510" s="108" t="s">
        <v>2855</v>
      </c>
      <c r="E510" s="108" t="s">
        <v>27</v>
      </c>
      <c r="F510" s="108" t="s">
        <v>2856</v>
      </c>
      <c r="G510" s="108" t="s">
        <v>29</v>
      </c>
      <c r="H510" s="108">
        <v>0</v>
      </c>
      <c r="I510" s="129">
        <v>0</v>
      </c>
      <c r="J510" s="108" t="s">
        <v>8669</v>
      </c>
      <c r="K510" s="108" t="s">
        <v>3754</v>
      </c>
      <c r="L510" s="108" t="s">
        <v>6112</v>
      </c>
      <c r="M510" s="108" t="s">
        <v>1229</v>
      </c>
      <c r="N510" s="136" t="s">
        <v>8083</v>
      </c>
      <c r="O510" s="108" t="s">
        <v>8084</v>
      </c>
      <c r="P510" s="108">
        <v>0</v>
      </c>
      <c r="Q510" s="108">
        <v>91001</v>
      </c>
      <c r="R510" s="108" t="s">
        <v>2859</v>
      </c>
      <c r="S510" s="152">
        <v>37970</v>
      </c>
      <c r="T510" s="132">
        <v>6982</v>
      </c>
      <c r="U510" s="167">
        <v>5494733</v>
      </c>
      <c r="V510" s="167">
        <v>16643559</v>
      </c>
      <c r="W510" s="131">
        <v>44316</v>
      </c>
      <c r="X510" s="132" t="s">
        <v>7743</v>
      </c>
      <c r="Y510" s="132" t="s">
        <v>7744</v>
      </c>
      <c r="Z510" s="132" t="s">
        <v>7793</v>
      </c>
    </row>
    <row r="511" spans="1:26" s="8" customFormat="1" ht="18.75" customHeight="1" x14ac:dyDescent="0.2">
      <c r="A511" s="108" t="s">
        <v>6353</v>
      </c>
      <c r="B511" s="136">
        <v>759917405</v>
      </c>
      <c r="C511" s="108" t="s">
        <v>2208</v>
      </c>
      <c r="D511" s="108" t="s">
        <v>2209</v>
      </c>
      <c r="E511" s="108" t="s">
        <v>7114</v>
      </c>
      <c r="F511" s="108" t="s">
        <v>2210</v>
      </c>
      <c r="G511" s="108" t="s">
        <v>6220</v>
      </c>
      <c r="H511" s="108" t="s">
        <v>8613</v>
      </c>
      <c r="I511" s="129" t="s">
        <v>6559</v>
      </c>
      <c r="J511" s="108" t="s">
        <v>6221</v>
      </c>
      <c r="K511" s="108" t="s">
        <v>6218</v>
      </c>
      <c r="L511" s="108" t="s">
        <v>6113</v>
      </c>
      <c r="M511" s="108" t="s">
        <v>179</v>
      </c>
      <c r="N511" s="136" t="s">
        <v>8776</v>
      </c>
      <c r="O511" s="108" t="s">
        <v>6219</v>
      </c>
      <c r="P511" s="108">
        <v>0</v>
      </c>
      <c r="Q511" s="108">
        <v>93401</v>
      </c>
      <c r="R511" s="108" t="s">
        <v>7031</v>
      </c>
      <c r="S511" s="152">
        <v>37970</v>
      </c>
      <c r="T511" s="132">
        <v>6983</v>
      </c>
      <c r="U511" s="167">
        <v>24645614</v>
      </c>
      <c r="V511" s="167">
        <v>101571769</v>
      </c>
      <c r="W511" s="131">
        <v>44316</v>
      </c>
      <c r="X511" s="132" t="s">
        <v>7743</v>
      </c>
      <c r="Y511" s="132" t="s">
        <v>7744</v>
      </c>
      <c r="Z511" s="132" t="s">
        <v>7902</v>
      </c>
    </row>
    <row r="512" spans="1:26" s="8" customFormat="1" ht="18.75" customHeight="1" x14ac:dyDescent="0.2">
      <c r="A512" s="108" t="s">
        <v>6353</v>
      </c>
      <c r="B512" s="136">
        <v>759917405</v>
      </c>
      <c r="C512" s="108" t="s">
        <v>2208</v>
      </c>
      <c r="D512" s="108" t="s">
        <v>2209</v>
      </c>
      <c r="E512" s="108" t="s">
        <v>7114</v>
      </c>
      <c r="F512" s="108" t="s">
        <v>2210</v>
      </c>
      <c r="G512" s="108" t="s">
        <v>6220</v>
      </c>
      <c r="H512" s="108" t="s">
        <v>8613</v>
      </c>
      <c r="I512" s="129" t="s">
        <v>6559</v>
      </c>
      <c r="J512" s="108" t="s">
        <v>6221</v>
      </c>
      <c r="K512" s="108" t="s">
        <v>6218</v>
      </c>
      <c r="L512" s="108" t="s">
        <v>6113</v>
      </c>
      <c r="M512" s="108" t="s">
        <v>179</v>
      </c>
      <c r="N512" s="136" t="s">
        <v>8776</v>
      </c>
      <c r="O512" s="108" t="s">
        <v>6219</v>
      </c>
      <c r="P512" s="108">
        <v>0</v>
      </c>
      <c r="Q512" s="108">
        <v>93401</v>
      </c>
      <c r="R512" s="108" t="s">
        <v>7031</v>
      </c>
      <c r="S512" s="152">
        <v>37970</v>
      </c>
      <c r="T512" s="132">
        <v>6983</v>
      </c>
      <c r="U512" s="167">
        <v>90582409</v>
      </c>
      <c r="V512" s="167">
        <v>463348867</v>
      </c>
      <c r="W512" s="131">
        <v>44316</v>
      </c>
      <c r="X512" s="132" t="s">
        <v>7743</v>
      </c>
      <c r="Y512" s="132" t="s">
        <v>7744</v>
      </c>
      <c r="Z512" s="132" t="s">
        <v>7818</v>
      </c>
    </row>
    <row r="513" spans="1:26" s="8" customFormat="1" ht="18.75" customHeight="1" x14ac:dyDescent="0.2">
      <c r="A513" s="108" t="s">
        <v>6353</v>
      </c>
      <c r="B513" s="136">
        <v>759917405</v>
      </c>
      <c r="C513" s="108" t="s">
        <v>2208</v>
      </c>
      <c r="D513" s="108" t="s">
        <v>2209</v>
      </c>
      <c r="E513" s="108" t="s">
        <v>7114</v>
      </c>
      <c r="F513" s="108" t="s">
        <v>2210</v>
      </c>
      <c r="G513" s="108" t="s">
        <v>6220</v>
      </c>
      <c r="H513" s="108" t="s">
        <v>8613</v>
      </c>
      <c r="I513" s="129" t="s">
        <v>6559</v>
      </c>
      <c r="J513" s="108" t="s">
        <v>6221</v>
      </c>
      <c r="K513" s="108" t="s">
        <v>6218</v>
      </c>
      <c r="L513" s="108" t="s">
        <v>6113</v>
      </c>
      <c r="M513" s="108" t="s">
        <v>179</v>
      </c>
      <c r="N513" s="136" t="s">
        <v>8776</v>
      </c>
      <c r="O513" s="108" t="s">
        <v>6219</v>
      </c>
      <c r="P513" s="108">
        <v>0</v>
      </c>
      <c r="Q513" s="108">
        <v>93401</v>
      </c>
      <c r="R513" s="108" t="s">
        <v>7031</v>
      </c>
      <c r="S513" s="152">
        <v>37970</v>
      </c>
      <c r="T513" s="132">
        <v>6983</v>
      </c>
      <c r="U513" s="167">
        <v>7517502</v>
      </c>
      <c r="V513" s="167">
        <v>29362479</v>
      </c>
      <c r="W513" s="131">
        <v>44316</v>
      </c>
      <c r="X513" s="132" t="s">
        <v>7743</v>
      </c>
      <c r="Y513" s="132" t="s">
        <v>7744</v>
      </c>
      <c r="Z513" s="132" t="s">
        <v>7916</v>
      </c>
    </row>
    <row r="514" spans="1:26" s="8" customFormat="1" ht="18.75" customHeight="1" x14ac:dyDescent="0.2">
      <c r="A514" s="108" t="s">
        <v>3720</v>
      </c>
      <c r="B514" s="136">
        <v>692202007</v>
      </c>
      <c r="C514" s="108" t="s">
        <v>2838</v>
      </c>
      <c r="D514" s="108" t="s">
        <v>2866</v>
      </c>
      <c r="E514" s="108" t="s">
        <v>1685</v>
      </c>
      <c r="F514" s="108" t="s">
        <v>3619</v>
      </c>
      <c r="G514" s="108" t="s">
        <v>29</v>
      </c>
      <c r="H514" s="108">
        <v>0</v>
      </c>
      <c r="I514" s="129">
        <v>0</v>
      </c>
      <c r="J514" s="108" t="s">
        <v>3721</v>
      </c>
      <c r="K514" s="108" t="s">
        <v>3723</v>
      </c>
      <c r="L514" s="108" t="s">
        <v>6112</v>
      </c>
      <c r="M514" s="108" t="s">
        <v>2170</v>
      </c>
      <c r="N514" s="136" t="s">
        <v>3724</v>
      </c>
      <c r="O514" s="108" t="s">
        <v>3722</v>
      </c>
      <c r="P514" s="108">
        <v>0</v>
      </c>
      <c r="Q514" s="108">
        <v>91001</v>
      </c>
      <c r="R514" s="108" t="s">
        <v>2889</v>
      </c>
      <c r="S514" s="152">
        <v>37970</v>
      </c>
      <c r="T514" s="132">
        <v>6984</v>
      </c>
      <c r="U514" s="167">
        <v>11418742</v>
      </c>
      <c r="V514" s="167">
        <v>22837484</v>
      </c>
      <c r="W514" s="131">
        <v>44316</v>
      </c>
      <c r="X514" s="132" t="s">
        <v>7743</v>
      </c>
      <c r="Y514" s="132" t="s">
        <v>7744</v>
      </c>
      <c r="Z514" s="132" t="s">
        <v>7917</v>
      </c>
    </row>
    <row r="515" spans="1:26" s="8" customFormat="1" ht="18.75" customHeight="1" x14ac:dyDescent="0.2">
      <c r="A515" s="108" t="s">
        <v>3333</v>
      </c>
      <c r="B515" s="136">
        <v>690724006</v>
      </c>
      <c r="C515" s="108" t="s">
        <v>2838</v>
      </c>
      <c r="D515" s="108" t="s">
        <v>2855</v>
      </c>
      <c r="E515" s="108" t="s">
        <v>27</v>
      </c>
      <c r="F515" s="108" t="s">
        <v>2856</v>
      </c>
      <c r="G515" s="108" t="s">
        <v>29</v>
      </c>
      <c r="H515" s="108">
        <v>0</v>
      </c>
      <c r="I515" s="129">
        <v>0</v>
      </c>
      <c r="J515" s="108" t="s">
        <v>6240</v>
      </c>
      <c r="K515" s="108" t="s">
        <v>3334</v>
      </c>
      <c r="L515" s="108" t="s">
        <v>49</v>
      </c>
      <c r="M515" s="108" t="s">
        <v>3336</v>
      </c>
      <c r="N515" s="136" t="s">
        <v>3335</v>
      </c>
      <c r="O515" s="108">
        <v>0</v>
      </c>
      <c r="P515" s="108">
        <v>0</v>
      </c>
      <c r="Q515" s="108">
        <v>91001</v>
      </c>
      <c r="R515" s="108" t="s">
        <v>2859</v>
      </c>
      <c r="S515" s="152">
        <v>37970</v>
      </c>
      <c r="T515" s="132">
        <v>6997</v>
      </c>
      <c r="U515" s="167">
        <v>24050283</v>
      </c>
      <c r="V515" s="167">
        <v>92967084</v>
      </c>
      <c r="W515" s="131">
        <v>44316</v>
      </c>
      <c r="X515" s="132" t="s">
        <v>7743</v>
      </c>
      <c r="Y515" s="132" t="s">
        <v>7744</v>
      </c>
      <c r="Z515" s="132" t="s">
        <v>7841</v>
      </c>
    </row>
    <row r="516" spans="1:26" s="8" customFormat="1" ht="18.75" customHeight="1" x14ac:dyDescent="0.2">
      <c r="A516" s="108" t="s">
        <v>3199</v>
      </c>
      <c r="B516" s="136">
        <v>692543009</v>
      </c>
      <c r="C516" s="108" t="s">
        <v>2838</v>
      </c>
      <c r="D516" s="108" t="s">
        <v>2855</v>
      </c>
      <c r="E516" s="108" t="s">
        <v>27</v>
      </c>
      <c r="F516" s="108" t="s">
        <v>2856</v>
      </c>
      <c r="G516" s="108" t="s">
        <v>29</v>
      </c>
      <c r="H516" s="108">
        <v>0</v>
      </c>
      <c r="I516" s="129">
        <v>0</v>
      </c>
      <c r="J516" s="108" t="s">
        <v>8653</v>
      </c>
      <c r="K516" s="108" t="s">
        <v>3200</v>
      </c>
      <c r="L516" s="108" t="s">
        <v>49</v>
      </c>
      <c r="M516" s="108" t="s">
        <v>1878</v>
      </c>
      <c r="N516" s="136">
        <v>0</v>
      </c>
      <c r="O516" s="108">
        <v>0</v>
      </c>
      <c r="P516" s="108">
        <v>0</v>
      </c>
      <c r="Q516" s="108">
        <v>91001</v>
      </c>
      <c r="R516" s="108" t="s">
        <v>2859</v>
      </c>
      <c r="S516" s="152">
        <v>37970</v>
      </c>
      <c r="T516" s="132">
        <v>6998</v>
      </c>
      <c r="U516" s="167">
        <v>9014796</v>
      </c>
      <c r="V516" s="167">
        <v>27305838</v>
      </c>
      <c r="W516" s="131">
        <v>44316</v>
      </c>
      <c r="X516" s="132" t="s">
        <v>7743</v>
      </c>
      <c r="Y516" s="132" t="s">
        <v>7744</v>
      </c>
      <c r="Z516" s="132" t="s">
        <v>7830</v>
      </c>
    </row>
    <row r="517" spans="1:26" s="8" customFormat="1" ht="18.75" customHeight="1" x14ac:dyDescent="0.2">
      <c r="A517" s="108" t="s">
        <v>5364</v>
      </c>
      <c r="B517" s="136">
        <v>741504006</v>
      </c>
      <c r="C517" s="108" t="s">
        <v>78</v>
      </c>
      <c r="D517" s="108" t="s">
        <v>5365</v>
      </c>
      <c r="E517" s="108" t="s">
        <v>6911</v>
      </c>
      <c r="F517" s="108" t="s">
        <v>414</v>
      </c>
      <c r="G517" s="108" t="s">
        <v>5366</v>
      </c>
      <c r="H517" s="108" t="s">
        <v>190</v>
      </c>
      <c r="I517" s="129" t="s">
        <v>6913</v>
      </c>
      <c r="J517" s="108" t="s">
        <v>6912</v>
      </c>
      <c r="K517" s="108" t="s">
        <v>6438</v>
      </c>
      <c r="L517" s="108" t="s">
        <v>50</v>
      </c>
      <c r="M517" s="108" t="s">
        <v>5368</v>
      </c>
      <c r="N517" s="136">
        <v>0</v>
      </c>
      <c r="O517" s="108" t="s">
        <v>5367</v>
      </c>
      <c r="P517" s="108">
        <v>0</v>
      </c>
      <c r="Q517" s="108" t="s">
        <v>414</v>
      </c>
      <c r="R517" s="108" t="s">
        <v>7280</v>
      </c>
      <c r="S517" s="152">
        <v>37970</v>
      </c>
      <c r="T517" s="132">
        <v>6999</v>
      </c>
      <c r="U517" s="167">
        <v>14100941</v>
      </c>
      <c r="V517" s="167">
        <v>50048409</v>
      </c>
      <c r="W517" s="131">
        <v>44316</v>
      </c>
      <c r="X517" s="132" t="s">
        <v>7743</v>
      </c>
      <c r="Y517" s="132" t="s">
        <v>7744</v>
      </c>
      <c r="Z517" s="132" t="s">
        <v>7771</v>
      </c>
    </row>
    <row r="518" spans="1:26" s="8" customFormat="1" ht="18.75" customHeight="1" x14ac:dyDescent="0.2">
      <c r="A518" s="108" t="s">
        <v>5364</v>
      </c>
      <c r="B518" s="136">
        <v>741504006</v>
      </c>
      <c r="C518" s="108" t="s">
        <v>78</v>
      </c>
      <c r="D518" s="108" t="s">
        <v>5365</v>
      </c>
      <c r="E518" s="108" t="s">
        <v>6911</v>
      </c>
      <c r="F518" s="108" t="s">
        <v>414</v>
      </c>
      <c r="G518" s="108" t="s">
        <v>5366</v>
      </c>
      <c r="H518" s="108" t="s">
        <v>190</v>
      </c>
      <c r="I518" s="129" t="s">
        <v>6913</v>
      </c>
      <c r="J518" s="108" t="s">
        <v>6912</v>
      </c>
      <c r="K518" s="108" t="s">
        <v>6438</v>
      </c>
      <c r="L518" s="108" t="s">
        <v>50</v>
      </c>
      <c r="M518" s="108" t="s">
        <v>5368</v>
      </c>
      <c r="N518" s="136">
        <v>0</v>
      </c>
      <c r="O518" s="108" t="s">
        <v>5367</v>
      </c>
      <c r="P518" s="108">
        <v>0</v>
      </c>
      <c r="Q518" s="108" t="s">
        <v>414</v>
      </c>
      <c r="R518" s="108" t="s">
        <v>7280</v>
      </c>
      <c r="S518" s="152">
        <v>37970</v>
      </c>
      <c r="T518" s="132">
        <v>6999</v>
      </c>
      <c r="U518" s="167">
        <v>4167611</v>
      </c>
      <c r="V518" s="167">
        <v>17366664</v>
      </c>
      <c r="W518" s="131">
        <v>44316</v>
      </c>
      <c r="X518" s="132" t="s">
        <v>7743</v>
      </c>
      <c r="Y518" s="132" t="s">
        <v>7744</v>
      </c>
      <c r="Z518" s="132" t="s">
        <v>7772</v>
      </c>
    </row>
    <row r="519" spans="1:26" s="8" customFormat="1" ht="18.75" customHeight="1" x14ac:dyDescent="0.2">
      <c r="A519" s="108" t="s">
        <v>5364</v>
      </c>
      <c r="B519" s="136">
        <v>741504006</v>
      </c>
      <c r="C519" s="108" t="s">
        <v>78</v>
      </c>
      <c r="D519" s="108" t="s">
        <v>5365</v>
      </c>
      <c r="E519" s="108" t="s">
        <v>6911</v>
      </c>
      <c r="F519" s="108" t="s">
        <v>414</v>
      </c>
      <c r="G519" s="108" t="s">
        <v>5366</v>
      </c>
      <c r="H519" s="108" t="s">
        <v>190</v>
      </c>
      <c r="I519" s="129" t="s">
        <v>6913</v>
      </c>
      <c r="J519" s="108" t="s">
        <v>6912</v>
      </c>
      <c r="K519" s="108" t="s">
        <v>6438</v>
      </c>
      <c r="L519" s="108" t="s">
        <v>50</v>
      </c>
      <c r="M519" s="108" t="s">
        <v>5368</v>
      </c>
      <c r="N519" s="136">
        <v>0</v>
      </c>
      <c r="O519" s="108" t="s">
        <v>5367</v>
      </c>
      <c r="P519" s="108">
        <v>0</v>
      </c>
      <c r="Q519" s="108" t="s">
        <v>414</v>
      </c>
      <c r="R519" s="108" t="s">
        <v>7280</v>
      </c>
      <c r="S519" s="152">
        <v>37970</v>
      </c>
      <c r="T519" s="132">
        <v>6999</v>
      </c>
      <c r="U519" s="167">
        <v>12676572</v>
      </c>
      <c r="V519" s="167">
        <v>46316645</v>
      </c>
      <c r="W519" s="131">
        <v>44316</v>
      </c>
      <c r="X519" s="132" t="s">
        <v>7743</v>
      </c>
      <c r="Y519" s="132" t="s">
        <v>7744</v>
      </c>
      <c r="Z519" s="132" t="s">
        <v>7787</v>
      </c>
    </row>
    <row r="520" spans="1:26" s="8" customFormat="1" ht="18.75" customHeight="1" x14ac:dyDescent="0.2">
      <c r="A520" s="108" t="s">
        <v>5364</v>
      </c>
      <c r="B520" s="136">
        <v>741504006</v>
      </c>
      <c r="C520" s="108" t="s">
        <v>78</v>
      </c>
      <c r="D520" s="108" t="s">
        <v>5365</v>
      </c>
      <c r="E520" s="108" t="s">
        <v>6911</v>
      </c>
      <c r="F520" s="108" t="s">
        <v>414</v>
      </c>
      <c r="G520" s="108" t="s">
        <v>5366</v>
      </c>
      <c r="H520" s="108" t="s">
        <v>190</v>
      </c>
      <c r="I520" s="129" t="s">
        <v>6913</v>
      </c>
      <c r="J520" s="108" t="s">
        <v>6912</v>
      </c>
      <c r="K520" s="108" t="s">
        <v>6438</v>
      </c>
      <c r="L520" s="108" t="s">
        <v>50</v>
      </c>
      <c r="M520" s="108" t="s">
        <v>5368</v>
      </c>
      <c r="N520" s="136">
        <v>0</v>
      </c>
      <c r="O520" s="108" t="s">
        <v>5367</v>
      </c>
      <c r="P520" s="108">
        <v>0</v>
      </c>
      <c r="Q520" s="108" t="s">
        <v>414</v>
      </c>
      <c r="R520" s="108" t="s">
        <v>7280</v>
      </c>
      <c r="S520" s="152">
        <v>37970</v>
      </c>
      <c r="T520" s="132">
        <v>6999</v>
      </c>
      <c r="U520" s="167">
        <v>576524142</v>
      </c>
      <c r="V520" s="167">
        <v>819496114</v>
      </c>
      <c r="W520" s="131">
        <v>44316</v>
      </c>
      <c r="X520" s="132" t="s">
        <v>7743</v>
      </c>
      <c r="Y520" s="132" t="s">
        <v>7744</v>
      </c>
      <c r="Z520" s="132" t="s">
        <v>7792</v>
      </c>
    </row>
    <row r="521" spans="1:26" s="8" customFormat="1" ht="18.75" customHeight="1" x14ac:dyDescent="0.2">
      <c r="A521" s="108" t="s">
        <v>5364</v>
      </c>
      <c r="B521" s="136">
        <v>741504006</v>
      </c>
      <c r="C521" s="108" t="s">
        <v>78</v>
      </c>
      <c r="D521" s="108" t="s">
        <v>5365</v>
      </c>
      <c r="E521" s="108" t="s">
        <v>6911</v>
      </c>
      <c r="F521" s="108" t="s">
        <v>414</v>
      </c>
      <c r="G521" s="108" t="s">
        <v>5366</v>
      </c>
      <c r="H521" s="108" t="s">
        <v>190</v>
      </c>
      <c r="I521" s="129" t="s">
        <v>6913</v>
      </c>
      <c r="J521" s="108" t="s">
        <v>6912</v>
      </c>
      <c r="K521" s="108" t="s">
        <v>6438</v>
      </c>
      <c r="L521" s="108" t="s">
        <v>50</v>
      </c>
      <c r="M521" s="108" t="s">
        <v>5368</v>
      </c>
      <c r="N521" s="136">
        <v>0</v>
      </c>
      <c r="O521" s="108" t="s">
        <v>5367</v>
      </c>
      <c r="P521" s="108">
        <v>0</v>
      </c>
      <c r="Q521" s="108" t="s">
        <v>414</v>
      </c>
      <c r="R521" s="108" t="s">
        <v>7280</v>
      </c>
      <c r="S521" s="152">
        <v>37970</v>
      </c>
      <c r="T521" s="132">
        <v>6999</v>
      </c>
      <c r="U521" s="167">
        <v>0</v>
      </c>
      <c r="V521" s="167">
        <v>55547776</v>
      </c>
      <c r="W521" s="131">
        <v>44316</v>
      </c>
      <c r="X521" s="132" t="s">
        <v>7743</v>
      </c>
      <c r="Y521" s="132" t="s">
        <v>7744</v>
      </c>
      <c r="Z521" s="132" t="s">
        <v>7763</v>
      </c>
    </row>
    <row r="522" spans="1:26" s="8" customFormat="1" ht="18.75" customHeight="1" x14ac:dyDescent="0.2">
      <c r="A522" s="108" t="s">
        <v>5364</v>
      </c>
      <c r="B522" s="136">
        <v>741504006</v>
      </c>
      <c r="C522" s="108" t="s">
        <v>78</v>
      </c>
      <c r="D522" s="108" t="s">
        <v>5365</v>
      </c>
      <c r="E522" s="108" t="s">
        <v>6911</v>
      </c>
      <c r="F522" s="108" t="s">
        <v>414</v>
      </c>
      <c r="G522" s="108" t="s">
        <v>5366</v>
      </c>
      <c r="H522" s="108" t="s">
        <v>190</v>
      </c>
      <c r="I522" s="129" t="s">
        <v>6913</v>
      </c>
      <c r="J522" s="108" t="s">
        <v>6912</v>
      </c>
      <c r="K522" s="108" t="s">
        <v>6438</v>
      </c>
      <c r="L522" s="108" t="s">
        <v>50</v>
      </c>
      <c r="M522" s="108" t="s">
        <v>5368</v>
      </c>
      <c r="N522" s="136">
        <v>0</v>
      </c>
      <c r="O522" s="108" t="s">
        <v>5367</v>
      </c>
      <c r="P522" s="108">
        <v>0</v>
      </c>
      <c r="Q522" s="108" t="s">
        <v>414</v>
      </c>
      <c r="R522" s="108" t="s">
        <v>7280</v>
      </c>
      <c r="S522" s="152">
        <v>37970</v>
      </c>
      <c r="T522" s="132">
        <v>6999</v>
      </c>
      <c r="U522" s="167">
        <v>11697823</v>
      </c>
      <c r="V522" s="167">
        <v>84608284</v>
      </c>
      <c r="W522" s="131">
        <v>44316</v>
      </c>
      <c r="X522" s="132" t="s">
        <v>7743</v>
      </c>
      <c r="Y522" s="132" t="s">
        <v>7744</v>
      </c>
      <c r="Z522" s="132" t="s">
        <v>7802</v>
      </c>
    </row>
    <row r="523" spans="1:26" s="8" customFormat="1" ht="18.75" customHeight="1" x14ac:dyDescent="0.2">
      <c r="A523" s="108" t="s">
        <v>6210</v>
      </c>
      <c r="B523" s="136">
        <v>731013004</v>
      </c>
      <c r="C523" s="108" t="s">
        <v>78</v>
      </c>
      <c r="D523" s="108" t="s">
        <v>466</v>
      </c>
      <c r="E523" s="108" t="s">
        <v>7493</v>
      </c>
      <c r="F523" s="108" t="s">
        <v>467</v>
      </c>
      <c r="G523" s="108" t="s">
        <v>468</v>
      </c>
      <c r="H523" s="108" t="s">
        <v>469</v>
      </c>
      <c r="I523" s="129" t="s">
        <v>470</v>
      </c>
      <c r="J523" s="108" t="s">
        <v>7510</v>
      </c>
      <c r="K523" s="108" t="s">
        <v>6721</v>
      </c>
      <c r="L523" s="108" t="s">
        <v>49</v>
      </c>
      <c r="M523" s="108" t="s">
        <v>845</v>
      </c>
      <c r="N523" s="136">
        <v>223414941</v>
      </c>
      <c r="O523" s="108" t="s">
        <v>6722</v>
      </c>
      <c r="P523" s="108">
        <v>0</v>
      </c>
      <c r="Q523" s="108" t="s">
        <v>471</v>
      </c>
      <c r="R523" s="108" t="s">
        <v>7465</v>
      </c>
      <c r="S523" s="152">
        <v>37970</v>
      </c>
      <c r="T523" s="132">
        <v>7003</v>
      </c>
      <c r="U523" s="167">
        <v>17483843</v>
      </c>
      <c r="V523" s="167">
        <v>61759462</v>
      </c>
      <c r="W523" s="131">
        <v>44316</v>
      </c>
      <c r="X523" s="132" t="s">
        <v>7743</v>
      </c>
      <c r="Y523" s="132" t="s">
        <v>7744</v>
      </c>
      <c r="Z523" s="132" t="s">
        <v>159</v>
      </c>
    </row>
    <row r="524" spans="1:26" s="8" customFormat="1" ht="18.75" customHeight="1" x14ac:dyDescent="0.2">
      <c r="A524" s="108" t="s">
        <v>6210</v>
      </c>
      <c r="B524" s="136">
        <v>731013004</v>
      </c>
      <c r="C524" s="108" t="s">
        <v>78</v>
      </c>
      <c r="D524" s="108" t="s">
        <v>466</v>
      </c>
      <c r="E524" s="108" t="s">
        <v>7493</v>
      </c>
      <c r="F524" s="108" t="s">
        <v>467</v>
      </c>
      <c r="G524" s="108" t="s">
        <v>468</v>
      </c>
      <c r="H524" s="108" t="s">
        <v>469</v>
      </c>
      <c r="I524" s="129" t="s">
        <v>470</v>
      </c>
      <c r="J524" s="108" t="s">
        <v>7510</v>
      </c>
      <c r="K524" s="108" t="s">
        <v>6721</v>
      </c>
      <c r="L524" s="108" t="s">
        <v>49</v>
      </c>
      <c r="M524" s="108" t="s">
        <v>845</v>
      </c>
      <c r="N524" s="136">
        <v>223414941</v>
      </c>
      <c r="O524" s="108" t="s">
        <v>6722</v>
      </c>
      <c r="P524" s="108">
        <v>0</v>
      </c>
      <c r="Q524" s="108" t="s">
        <v>471</v>
      </c>
      <c r="R524" s="108" t="s">
        <v>7465</v>
      </c>
      <c r="S524" s="152">
        <v>37970</v>
      </c>
      <c r="T524" s="132">
        <v>7003</v>
      </c>
      <c r="U524" s="167">
        <v>11861120</v>
      </c>
      <c r="V524" s="167">
        <v>47444480</v>
      </c>
      <c r="W524" s="131">
        <v>44316</v>
      </c>
      <c r="X524" s="132" t="s">
        <v>7743</v>
      </c>
      <c r="Y524" s="132" t="s">
        <v>7744</v>
      </c>
      <c r="Z524" s="132" t="s">
        <v>7813</v>
      </c>
    </row>
    <row r="525" spans="1:26" s="8" customFormat="1" ht="18.75" customHeight="1" x14ac:dyDescent="0.2">
      <c r="A525" s="108" t="s">
        <v>6210</v>
      </c>
      <c r="B525" s="136">
        <v>731013004</v>
      </c>
      <c r="C525" s="108" t="s">
        <v>78</v>
      </c>
      <c r="D525" s="108" t="s">
        <v>466</v>
      </c>
      <c r="E525" s="108" t="s">
        <v>7493</v>
      </c>
      <c r="F525" s="108" t="s">
        <v>467</v>
      </c>
      <c r="G525" s="108" t="s">
        <v>468</v>
      </c>
      <c r="H525" s="108" t="s">
        <v>469</v>
      </c>
      <c r="I525" s="129" t="s">
        <v>470</v>
      </c>
      <c r="J525" s="108" t="s">
        <v>7510</v>
      </c>
      <c r="K525" s="108" t="s">
        <v>6721</v>
      </c>
      <c r="L525" s="108" t="s">
        <v>49</v>
      </c>
      <c r="M525" s="108" t="s">
        <v>845</v>
      </c>
      <c r="N525" s="136">
        <v>223414941</v>
      </c>
      <c r="O525" s="108" t="s">
        <v>6722</v>
      </c>
      <c r="P525" s="108">
        <v>0</v>
      </c>
      <c r="Q525" s="108" t="s">
        <v>471</v>
      </c>
      <c r="R525" s="108" t="s">
        <v>7465</v>
      </c>
      <c r="S525" s="152">
        <v>37970</v>
      </c>
      <c r="T525" s="132">
        <v>7003</v>
      </c>
      <c r="U525" s="167">
        <v>8016600</v>
      </c>
      <c r="V525" s="167">
        <v>32066400</v>
      </c>
      <c r="W525" s="131">
        <v>44316</v>
      </c>
      <c r="X525" s="132" t="s">
        <v>7743</v>
      </c>
      <c r="Y525" s="132" t="s">
        <v>7744</v>
      </c>
      <c r="Z525" s="132" t="s">
        <v>7824</v>
      </c>
    </row>
    <row r="526" spans="1:26" s="8" customFormat="1" ht="18.75" customHeight="1" x14ac:dyDescent="0.2">
      <c r="A526" s="108" t="s">
        <v>6210</v>
      </c>
      <c r="B526" s="136">
        <v>731013004</v>
      </c>
      <c r="C526" s="108" t="s">
        <v>78</v>
      </c>
      <c r="D526" s="108" t="s">
        <v>466</v>
      </c>
      <c r="E526" s="108" t="s">
        <v>7493</v>
      </c>
      <c r="F526" s="108" t="s">
        <v>467</v>
      </c>
      <c r="G526" s="108" t="s">
        <v>468</v>
      </c>
      <c r="H526" s="108" t="s">
        <v>469</v>
      </c>
      <c r="I526" s="129" t="s">
        <v>470</v>
      </c>
      <c r="J526" s="108" t="s">
        <v>7510</v>
      </c>
      <c r="K526" s="108" t="s">
        <v>6721</v>
      </c>
      <c r="L526" s="108" t="s">
        <v>49</v>
      </c>
      <c r="M526" s="108" t="s">
        <v>845</v>
      </c>
      <c r="N526" s="136">
        <v>223414941</v>
      </c>
      <c r="O526" s="108" t="s">
        <v>6722</v>
      </c>
      <c r="P526" s="108">
        <v>0</v>
      </c>
      <c r="Q526" s="108" t="s">
        <v>471</v>
      </c>
      <c r="R526" s="108" t="s">
        <v>7465</v>
      </c>
      <c r="S526" s="152">
        <v>37970</v>
      </c>
      <c r="T526" s="132">
        <v>7003</v>
      </c>
      <c r="U526" s="167">
        <v>12157648</v>
      </c>
      <c r="V526" s="167">
        <v>36176416</v>
      </c>
      <c r="W526" s="131">
        <v>44316</v>
      </c>
      <c r="X526" s="132" t="s">
        <v>7743</v>
      </c>
      <c r="Y526" s="132" t="s">
        <v>7744</v>
      </c>
      <c r="Z526" s="132" t="s">
        <v>7831</v>
      </c>
    </row>
    <row r="527" spans="1:26" s="8" customFormat="1" ht="18.75" customHeight="1" x14ac:dyDescent="0.2">
      <c r="A527" s="108" t="s">
        <v>6210</v>
      </c>
      <c r="B527" s="136">
        <v>731013004</v>
      </c>
      <c r="C527" s="108" t="s">
        <v>78</v>
      </c>
      <c r="D527" s="108" t="s">
        <v>466</v>
      </c>
      <c r="E527" s="108" t="s">
        <v>7493</v>
      </c>
      <c r="F527" s="108" t="s">
        <v>467</v>
      </c>
      <c r="G527" s="108" t="s">
        <v>468</v>
      </c>
      <c r="H527" s="108" t="s">
        <v>469</v>
      </c>
      <c r="I527" s="129" t="s">
        <v>470</v>
      </c>
      <c r="J527" s="108" t="s">
        <v>7510</v>
      </c>
      <c r="K527" s="108" t="s">
        <v>6721</v>
      </c>
      <c r="L527" s="108" t="s">
        <v>49</v>
      </c>
      <c r="M527" s="108" t="s">
        <v>845</v>
      </c>
      <c r="N527" s="136">
        <v>223414941</v>
      </c>
      <c r="O527" s="108" t="s">
        <v>6722</v>
      </c>
      <c r="P527" s="108">
        <v>0</v>
      </c>
      <c r="Q527" s="108" t="s">
        <v>471</v>
      </c>
      <c r="R527" s="108" t="s">
        <v>7465</v>
      </c>
      <c r="S527" s="152">
        <v>37970</v>
      </c>
      <c r="T527" s="132">
        <v>7003</v>
      </c>
      <c r="U527" s="167">
        <v>8540351</v>
      </c>
      <c r="V527" s="167">
        <v>34712395</v>
      </c>
      <c r="W527" s="131">
        <v>44316</v>
      </c>
      <c r="X527" s="132" t="s">
        <v>7743</v>
      </c>
      <c r="Y527" s="132" t="s">
        <v>7744</v>
      </c>
      <c r="Z527" s="132" t="s">
        <v>7833</v>
      </c>
    </row>
    <row r="528" spans="1:26" s="8" customFormat="1" ht="18.75" customHeight="1" x14ac:dyDescent="0.2">
      <c r="A528" s="108" t="s">
        <v>2451</v>
      </c>
      <c r="B528" s="136">
        <v>716904008</v>
      </c>
      <c r="C528" s="108" t="s">
        <v>1568</v>
      </c>
      <c r="D528" s="108" t="s">
        <v>2452</v>
      </c>
      <c r="E528" s="108" t="s">
        <v>7603</v>
      </c>
      <c r="F528" s="108" t="s">
        <v>2453</v>
      </c>
      <c r="G528" s="108" t="s">
        <v>7648</v>
      </c>
      <c r="H528" s="108" t="s">
        <v>2454</v>
      </c>
      <c r="I528" s="129" t="s">
        <v>7607</v>
      </c>
      <c r="J528" s="108" t="s">
        <v>2455</v>
      </c>
      <c r="K528" s="108" t="s">
        <v>7604</v>
      </c>
      <c r="L528" s="108" t="s">
        <v>49</v>
      </c>
      <c r="M528" s="108" t="s">
        <v>2456</v>
      </c>
      <c r="N528" s="136" t="s">
        <v>7605</v>
      </c>
      <c r="O528" s="108" t="s">
        <v>7606</v>
      </c>
      <c r="P528" s="108">
        <v>0</v>
      </c>
      <c r="Q528" s="108">
        <v>93401</v>
      </c>
      <c r="R528" s="108" t="s">
        <v>7608</v>
      </c>
      <c r="S528" s="152">
        <v>37970</v>
      </c>
      <c r="T528" s="132">
        <v>7004</v>
      </c>
      <c r="U528" s="167">
        <v>68551240</v>
      </c>
      <c r="V528" s="167">
        <v>118938913</v>
      </c>
      <c r="W528" s="131">
        <v>44316</v>
      </c>
      <c r="X528" s="132" t="s">
        <v>7743</v>
      </c>
      <c r="Y528" s="132" t="s">
        <v>7744</v>
      </c>
      <c r="Z528" s="132" t="s">
        <v>7759</v>
      </c>
    </row>
    <row r="529" spans="1:26" s="8" customFormat="1" ht="18.75" customHeight="1" x14ac:dyDescent="0.2">
      <c r="A529" s="108" t="s">
        <v>4629</v>
      </c>
      <c r="B529" s="136">
        <v>747168008</v>
      </c>
      <c r="C529" s="108" t="s">
        <v>4630</v>
      </c>
      <c r="D529" s="108" t="s">
        <v>4631</v>
      </c>
      <c r="E529" s="108" t="s">
        <v>7422</v>
      </c>
      <c r="F529" s="108" t="s">
        <v>4632</v>
      </c>
      <c r="G529" s="108" t="s">
        <v>8090</v>
      </c>
      <c r="H529" s="108" t="s">
        <v>1755</v>
      </c>
      <c r="I529" s="129" t="s">
        <v>8091</v>
      </c>
      <c r="J529" s="108" t="s">
        <v>4633</v>
      </c>
      <c r="K529" s="108" t="s">
        <v>4635</v>
      </c>
      <c r="L529" s="108" t="s">
        <v>623</v>
      </c>
      <c r="M529" s="108" t="s">
        <v>4636</v>
      </c>
      <c r="N529" s="136">
        <v>0</v>
      </c>
      <c r="O529" s="108" t="s">
        <v>4634</v>
      </c>
      <c r="P529" s="108">
        <v>0</v>
      </c>
      <c r="Q529" s="108" t="s">
        <v>1209</v>
      </c>
      <c r="R529" s="108" t="s">
        <v>6920</v>
      </c>
      <c r="S529" s="152">
        <v>37970</v>
      </c>
      <c r="T529" s="132">
        <v>7010</v>
      </c>
      <c r="U529" s="167">
        <v>6671880</v>
      </c>
      <c r="V529" s="167">
        <v>21163951</v>
      </c>
      <c r="W529" s="131">
        <v>44316</v>
      </c>
      <c r="X529" s="132" t="s">
        <v>7743</v>
      </c>
      <c r="Y529" s="132" t="s">
        <v>7744</v>
      </c>
      <c r="Z529" s="132" t="s">
        <v>7851</v>
      </c>
    </row>
    <row r="530" spans="1:26" s="8" customFormat="1" ht="18.75" customHeight="1" x14ac:dyDescent="0.2">
      <c r="A530" s="108" t="s">
        <v>266</v>
      </c>
      <c r="B530" s="136">
        <v>745046002</v>
      </c>
      <c r="C530" s="108" t="s">
        <v>25</v>
      </c>
      <c r="D530" s="108" t="s">
        <v>267</v>
      </c>
      <c r="E530" s="108" t="s">
        <v>27</v>
      </c>
      <c r="F530" s="108" t="s">
        <v>268</v>
      </c>
      <c r="G530" s="108" t="s">
        <v>29</v>
      </c>
      <c r="H530" s="108">
        <v>0</v>
      </c>
      <c r="I530" s="129">
        <v>0</v>
      </c>
      <c r="J530" s="108" t="s">
        <v>8542</v>
      </c>
      <c r="K530" s="108" t="s">
        <v>32</v>
      </c>
      <c r="L530" s="108" t="s">
        <v>49</v>
      </c>
      <c r="M530" s="108" t="s">
        <v>723</v>
      </c>
      <c r="N530" s="136" t="s">
        <v>269</v>
      </c>
      <c r="O530" s="108" t="s">
        <v>270</v>
      </c>
      <c r="P530" s="108">
        <v>0</v>
      </c>
      <c r="Q530" s="108">
        <v>93401</v>
      </c>
      <c r="R530" s="108" t="s">
        <v>6888</v>
      </c>
      <c r="S530" s="152">
        <v>37970</v>
      </c>
      <c r="T530" s="132">
        <v>7015</v>
      </c>
      <c r="U530" s="167">
        <v>6671880</v>
      </c>
      <c r="V530" s="167">
        <v>25291080</v>
      </c>
      <c r="W530" s="131">
        <v>44316</v>
      </c>
      <c r="X530" s="132" t="s">
        <v>7743</v>
      </c>
      <c r="Y530" s="132" t="s">
        <v>7744</v>
      </c>
      <c r="Z530" s="132" t="s">
        <v>7805</v>
      </c>
    </row>
    <row r="531" spans="1:26" s="8" customFormat="1" ht="18.75" customHeight="1" x14ac:dyDescent="0.2">
      <c r="A531" s="107" t="s">
        <v>2933</v>
      </c>
      <c r="B531" s="136">
        <v>692206002</v>
      </c>
      <c r="C531" s="108" t="s">
        <v>2838</v>
      </c>
      <c r="D531" s="108" t="s">
        <v>2855</v>
      </c>
      <c r="E531" s="108" t="s">
        <v>27</v>
      </c>
      <c r="F531" s="108" t="s">
        <v>2856</v>
      </c>
      <c r="G531" s="108" t="s">
        <v>29</v>
      </c>
      <c r="H531" s="108">
        <v>0</v>
      </c>
      <c r="I531" s="129">
        <v>0</v>
      </c>
      <c r="J531" s="108" t="s">
        <v>2934</v>
      </c>
      <c r="K531" s="108" t="s">
        <v>2936</v>
      </c>
      <c r="L531" s="108" t="s">
        <v>6112</v>
      </c>
      <c r="M531" s="108" t="s">
        <v>2938</v>
      </c>
      <c r="N531" s="136" t="s">
        <v>2937</v>
      </c>
      <c r="O531" s="108" t="s">
        <v>2935</v>
      </c>
      <c r="P531" s="108">
        <v>0</v>
      </c>
      <c r="Q531" s="108">
        <v>91001</v>
      </c>
      <c r="R531" s="108" t="s">
        <v>2859</v>
      </c>
      <c r="S531" s="152">
        <v>37970</v>
      </c>
      <c r="T531" s="132">
        <v>7018</v>
      </c>
      <c r="U531" s="167">
        <v>4893746</v>
      </c>
      <c r="V531" s="167">
        <v>14823168</v>
      </c>
      <c r="W531" s="131">
        <v>44316</v>
      </c>
      <c r="X531" s="132" t="s">
        <v>7743</v>
      </c>
      <c r="Y531" s="132" t="s">
        <v>7744</v>
      </c>
      <c r="Z531" s="132" t="s">
        <v>7835</v>
      </c>
    </row>
    <row r="532" spans="1:26" s="8" customFormat="1" ht="18.75" customHeight="1" x14ac:dyDescent="0.2">
      <c r="A532" s="108" t="s">
        <v>2898</v>
      </c>
      <c r="B532" s="136" t="s">
        <v>7689</v>
      </c>
      <c r="C532" s="108" t="s">
        <v>2838</v>
      </c>
      <c r="D532" s="108" t="s">
        <v>2855</v>
      </c>
      <c r="E532" s="108" t="s">
        <v>27</v>
      </c>
      <c r="F532" s="108" t="s">
        <v>2856</v>
      </c>
      <c r="G532" s="108" t="s">
        <v>29</v>
      </c>
      <c r="H532" s="108">
        <v>0</v>
      </c>
      <c r="I532" s="129">
        <v>0</v>
      </c>
      <c r="J532" s="108" t="s">
        <v>2899</v>
      </c>
      <c r="K532" s="108" t="s">
        <v>2900</v>
      </c>
      <c r="L532" s="108" t="s">
        <v>883</v>
      </c>
      <c r="M532" s="108" t="s">
        <v>2752</v>
      </c>
      <c r="N532" s="136" t="s">
        <v>2901</v>
      </c>
      <c r="O532" s="108">
        <v>0</v>
      </c>
      <c r="P532" s="108">
        <v>0</v>
      </c>
      <c r="Q532" s="108">
        <v>91001</v>
      </c>
      <c r="R532" s="108" t="s">
        <v>2859</v>
      </c>
      <c r="S532" s="152">
        <v>37970</v>
      </c>
      <c r="T532" s="132">
        <v>7021</v>
      </c>
      <c r="U532" s="167">
        <v>5265786</v>
      </c>
      <c r="V532" s="167">
        <v>10506258</v>
      </c>
      <c r="W532" s="131">
        <v>44316</v>
      </c>
      <c r="X532" s="132" t="s">
        <v>7743</v>
      </c>
      <c r="Y532" s="132" t="s">
        <v>7744</v>
      </c>
      <c r="Z532" s="132" t="s">
        <v>7877</v>
      </c>
    </row>
    <row r="533" spans="1:26" s="8" customFormat="1" ht="18.75" customHeight="1" x14ac:dyDescent="0.2">
      <c r="A533" s="107" t="s">
        <v>5562</v>
      </c>
      <c r="B533" s="136">
        <v>650364007</v>
      </c>
      <c r="C533" s="108" t="s">
        <v>78</v>
      </c>
      <c r="D533" s="108" t="s">
        <v>5563</v>
      </c>
      <c r="E533" s="108" t="s">
        <v>7170</v>
      </c>
      <c r="F533" s="108" t="s">
        <v>4740</v>
      </c>
      <c r="G533" s="108" t="s">
        <v>7173</v>
      </c>
      <c r="H533" s="108" t="s">
        <v>5564</v>
      </c>
      <c r="I533" s="129" t="s">
        <v>7219</v>
      </c>
      <c r="J533" s="108" t="s">
        <v>5565</v>
      </c>
      <c r="K533" s="108" t="s">
        <v>7171</v>
      </c>
      <c r="L533" s="108" t="s">
        <v>623</v>
      </c>
      <c r="M533" s="108" t="s">
        <v>5567</v>
      </c>
      <c r="N533" s="136" t="s">
        <v>7172</v>
      </c>
      <c r="O533" s="108" t="s">
        <v>5566</v>
      </c>
      <c r="P533" s="108">
        <v>0</v>
      </c>
      <c r="Q533" s="108" t="s">
        <v>414</v>
      </c>
      <c r="R533" s="108" t="s">
        <v>7226</v>
      </c>
      <c r="S533" s="152">
        <v>37970</v>
      </c>
      <c r="T533" s="132">
        <v>7027</v>
      </c>
      <c r="U533" s="167">
        <v>16033200</v>
      </c>
      <c r="V533" s="167">
        <v>68461764</v>
      </c>
      <c r="W533" s="131">
        <v>44316</v>
      </c>
      <c r="X533" s="132" t="s">
        <v>7743</v>
      </c>
      <c r="Y533" s="132" t="s">
        <v>7744</v>
      </c>
      <c r="Z533" s="132" t="s">
        <v>7748</v>
      </c>
    </row>
    <row r="534" spans="1:26" s="8" customFormat="1" ht="18.75" customHeight="1" x14ac:dyDescent="0.2">
      <c r="A534" s="107" t="s">
        <v>5562</v>
      </c>
      <c r="B534" s="136">
        <v>650364007</v>
      </c>
      <c r="C534" s="108" t="s">
        <v>78</v>
      </c>
      <c r="D534" s="108" t="s">
        <v>5563</v>
      </c>
      <c r="E534" s="108" t="s">
        <v>7170</v>
      </c>
      <c r="F534" s="108" t="s">
        <v>4740</v>
      </c>
      <c r="G534" s="108" t="s">
        <v>7173</v>
      </c>
      <c r="H534" s="108" t="s">
        <v>5564</v>
      </c>
      <c r="I534" s="129" t="s">
        <v>7219</v>
      </c>
      <c r="J534" s="108" t="s">
        <v>5565</v>
      </c>
      <c r="K534" s="108" t="s">
        <v>7171</v>
      </c>
      <c r="L534" s="108" t="s">
        <v>623</v>
      </c>
      <c r="M534" s="108" t="s">
        <v>5567</v>
      </c>
      <c r="N534" s="136" t="s">
        <v>7172</v>
      </c>
      <c r="O534" s="108" t="s">
        <v>5566</v>
      </c>
      <c r="P534" s="108">
        <v>0</v>
      </c>
      <c r="Q534" s="108" t="s">
        <v>414</v>
      </c>
      <c r="R534" s="108" t="s">
        <v>7226</v>
      </c>
      <c r="S534" s="152">
        <v>37970</v>
      </c>
      <c r="T534" s="132">
        <v>7027</v>
      </c>
      <c r="U534" s="167">
        <v>60021542</v>
      </c>
      <c r="V534" s="167">
        <v>176451434</v>
      </c>
      <c r="W534" s="131">
        <v>44316</v>
      </c>
      <c r="X534" s="132" t="s">
        <v>7743</v>
      </c>
      <c r="Y534" s="132" t="s">
        <v>7744</v>
      </c>
      <c r="Z534" s="132" t="s">
        <v>7756</v>
      </c>
    </row>
    <row r="535" spans="1:26" s="8" customFormat="1" ht="18.75" customHeight="1" x14ac:dyDescent="0.2">
      <c r="A535" s="107" t="s">
        <v>5562</v>
      </c>
      <c r="B535" s="136">
        <v>650364007</v>
      </c>
      <c r="C535" s="108" t="s">
        <v>78</v>
      </c>
      <c r="D535" s="108" t="s">
        <v>5563</v>
      </c>
      <c r="E535" s="108" t="s">
        <v>7170</v>
      </c>
      <c r="F535" s="108" t="s">
        <v>4740</v>
      </c>
      <c r="G535" s="108" t="s">
        <v>7173</v>
      </c>
      <c r="H535" s="108" t="s">
        <v>5564</v>
      </c>
      <c r="I535" s="129" t="s">
        <v>7219</v>
      </c>
      <c r="J535" s="108" t="s">
        <v>5565</v>
      </c>
      <c r="K535" s="108" t="s">
        <v>7171</v>
      </c>
      <c r="L535" s="108" t="s">
        <v>623</v>
      </c>
      <c r="M535" s="108" t="s">
        <v>5567</v>
      </c>
      <c r="N535" s="136" t="s">
        <v>7172</v>
      </c>
      <c r="O535" s="108" t="s">
        <v>5566</v>
      </c>
      <c r="P535" s="108">
        <v>0</v>
      </c>
      <c r="Q535" s="108" t="s">
        <v>414</v>
      </c>
      <c r="R535" s="108" t="s">
        <v>7226</v>
      </c>
      <c r="S535" s="152">
        <v>37970</v>
      </c>
      <c r="T535" s="132">
        <v>7027</v>
      </c>
      <c r="U535" s="167">
        <v>8016600</v>
      </c>
      <c r="V535" s="167">
        <v>36555696</v>
      </c>
      <c r="W535" s="131">
        <v>44316</v>
      </c>
      <c r="X535" s="132" t="s">
        <v>7743</v>
      </c>
      <c r="Y535" s="132" t="s">
        <v>7744</v>
      </c>
      <c r="Z535" s="132" t="s">
        <v>7828</v>
      </c>
    </row>
    <row r="536" spans="1:26" s="8" customFormat="1" ht="18.75" customHeight="1" x14ac:dyDescent="0.2">
      <c r="A536" s="107" t="s">
        <v>5562</v>
      </c>
      <c r="B536" s="136">
        <v>650364007</v>
      </c>
      <c r="C536" s="108" t="s">
        <v>78</v>
      </c>
      <c r="D536" s="108" t="s">
        <v>5563</v>
      </c>
      <c r="E536" s="108" t="s">
        <v>7170</v>
      </c>
      <c r="F536" s="108" t="s">
        <v>4740</v>
      </c>
      <c r="G536" s="108" t="s">
        <v>7173</v>
      </c>
      <c r="H536" s="108" t="s">
        <v>5564</v>
      </c>
      <c r="I536" s="129" t="s">
        <v>7219</v>
      </c>
      <c r="J536" s="108" t="s">
        <v>5565</v>
      </c>
      <c r="K536" s="108" t="s">
        <v>7171</v>
      </c>
      <c r="L536" s="108" t="s">
        <v>623</v>
      </c>
      <c r="M536" s="108" t="s">
        <v>5567</v>
      </c>
      <c r="N536" s="136" t="s">
        <v>7172</v>
      </c>
      <c r="O536" s="108" t="s">
        <v>5566</v>
      </c>
      <c r="P536" s="108">
        <v>0</v>
      </c>
      <c r="Q536" s="108" t="s">
        <v>414</v>
      </c>
      <c r="R536" s="108" t="s">
        <v>7226</v>
      </c>
      <c r="S536" s="152">
        <v>37970</v>
      </c>
      <c r="T536" s="132">
        <v>7027</v>
      </c>
      <c r="U536" s="167">
        <v>22927476</v>
      </c>
      <c r="V536" s="167">
        <v>104973378</v>
      </c>
      <c r="W536" s="131">
        <v>44316</v>
      </c>
      <c r="X536" s="132" t="s">
        <v>7743</v>
      </c>
      <c r="Y536" s="132" t="s">
        <v>7744</v>
      </c>
      <c r="Z536" s="132" t="s">
        <v>7768</v>
      </c>
    </row>
    <row r="537" spans="1:26" s="8" customFormat="1" ht="18.75" customHeight="1" x14ac:dyDescent="0.2">
      <c r="A537" s="107" t="s">
        <v>5562</v>
      </c>
      <c r="B537" s="136">
        <v>650364007</v>
      </c>
      <c r="C537" s="108" t="s">
        <v>78</v>
      </c>
      <c r="D537" s="108" t="s">
        <v>5563</v>
      </c>
      <c r="E537" s="108" t="s">
        <v>7170</v>
      </c>
      <c r="F537" s="108" t="s">
        <v>4740</v>
      </c>
      <c r="G537" s="108" t="s">
        <v>7173</v>
      </c>
      <c r="H537" s="108" t="s">
        <v>5564</v>
      </c>
      <c r="I537" s="129" t="s">
        <v>7219</v>
      </c>
      <c r="J537" s="108" t="s">
        <v>5565</v>
      </c>
      <c r="K537" s="108" t="s">
        <v>7171</v>
      </c>
      <c r="L537" s="108" t="s">
        <v>623</v>
      </c>
      <c r="M537" s="108" t="s">
        <v>5567</v>
      </c>
      <c r="N537" s="136" t="s">
        <v>7172</v>
      </c>
      <c r="O537" s="108" t="s">
        <v>5566</v>
      </c>
      <c r="P537" s="108">
        <v>0</v>
      </c>
      <c r="Q537" s="108" t="s">
        <v>414</v>
      </c>
      <c r="R537" s="108" t="s">
        <v>7226</v>
      </c>
      <c r="S537" s="152">
        <v>37970</v>
      </c>
      <c r="T537" s="132">
        <v>7027</v>
      </c>
      <c r="U537" s="167">
        <v>53005760</v>
      </c>
      <c r="V537" s="167">
        <v>141944032</v>
      </c>
      <c r="W537" s="131">
        <v>44316</v>
      </c>
      <c r="X537" s="132" t="s">
        <v>7743</v>
      </c>
      <c r="Y537" s="132" t="s">
        <v>7744</v>
      </c>
      <c r="Z537" s="132" t="s">
        <v>7781</v>
      </c>
    </row>
    <row r="538" spans="1:26" s="8" customFormat="1" ht="18.75" customHeight="1" x14ac:dyDescent="0.2">
      <c r="A538" s="107" t="s">
        <v>5562</v>
      </c>
      <c r="B538" s="136">
        <v>650364007</v>
      </c>
      <c r="C538" s="108" t="s">
        <v>78</v>
      </c>
      <c r="D538" s="108" t="s">
        <v>5563</v>
      </c>
      <c r="E538" s="108" t="s">
        <v>7170</v>
      </c>
      <c r="F538" s="108" t="s">
        <v>4740</v>
      </c>
      <c r="G538" s="108" t="s">
        <v>7173</v>
      </c>
      <c r="H538" s="108" t="s">
        <v>5564</v>
      </c>
      <c r="I538" s="129" t="s">
        <v>7219</v>
      </c>
      <c r="J538" s="108" t="s">
        <v>5565</v>
      </c>
      <c r="K538" s="108" t="s">
        <v>7171</v>
      </c>
      <c r="L538" s="108" t="s">
        <v>623</v>
      </c>
      <c r="M538" s="108" t="s">
        <v>5567</v>
      </c>
      <c r="N538" s="136" t="s">
        <v>7172</v>
      </c>
      <c r="O538" s="108" t="s">
        <v>5566</v>
      </c>
      <c r="P538" s="108">
        <v>0</v>
      </c>
      <c r="Q538" s="108" t="s">
        <v>414</v>
      </c>
      <c r="R538" s="108" t="s">
        <v>7226</v>
      </c>
      <c r="S538" s="152">
        <v>37970</v>
      </c>
      <c r="T538" s="132">
        <v>7027</v>
      </c>
      <c r="U538" s="167">
        <v>32024289</v>
      </c>
      <c r="V538" s="167">
        <v>140569053</v>
      </c>
      <c r="W538" s="131">
        <v>44316</v>
      </c>
      <c r="X538" s="132" t="s">
        <v>7743</v>
      </c>
      <c r="Y538" s="132" t="s">
        <v>7744</v>
      </c>
      <c r="Z538" s="132" t="s">
        <v>7867</v>
      </c>
    </row>
    <row r="539" spans="1:26" s="8" customFormat="1" ht="18.75" customHeight="1" x14ac:dyDescent="0.2">
      <c r="A539" s="107" t="s">
        <v>5562</v>
      </c>
      <c r="B539" s="136">
        <v>650364007</v>
      </c>
      <c r="C539" s="108" t="s">
        <v>78</v>
      </c>
      <c r="D539" s="108" t="s">
        <v>5563</v>
      </c>
      <c r="E539" s="108" t="s">
        <v>7170</v>
      </c>
      <c r="F539" s="108" t="s">
        <v>4740</v>
      </c>
      <c r="G539" s="108" t="s">
        <v>7173</v>
      </c>
      <c r="H539" s="108" t="s">
        <v>5564</v>
      </c>
      <c r="I539" s="129" t="s">
        <v>7219</v>
      </c>
      <c r="J539" s="108" t="s">
        <v>5565</v>
      </c>
      <c r="K539" s="108" t="s">
        <v>7171</v>
      </c>
      <c r="L539" s="108" t="s">
        <v>623</v>
      </c>
      <c r="M539" s="108" t="s">
        <v>5567</v>
      </c>
      <c r="N539" s="136" t="s">
        <v>7172</v>
      </c>
      <c r="O539" s="108" t="s">
        <v>5566</v>
      </c>
      <c r="P539" s="108">
        <v>0</v>
      </c>
      <c r="Q539" s="108" t="s">
        <v>414</v>
      </c>
      <c r="R539" s="108" t="s">
        <v>7226</v>
      </c>
      <c r="S539" s="152">
        <v>37970</v>
      </c>
      <c r="T539" s="132">
        <v>7027</v>
      </c>
      <c r="U539" s="167">
        <v>22418385</v>
      </c>
      <c r="V539" s="167">
        <v>68661340</v>
      </c>
      <c r="W539" s="131">
        <v>44316</v>
      </c>
      <c r="X539" s="132" t="s">
        <v>7743</v>
      </c>
      <c r="Y539" s="132" t="s">
        <v>7744</v>
      </c>
      <c r="Z539" s="132" t="s">
        <v>7820</v>
      </c>
    </row>
    <row r="540" spans="1:26" s="8" customFormat="1" ht="18.75" customHeight="1" x14ac:dyDescent="0.2">
      <c r="A540" s="107" t="s">
        <v>5562</v>
      </c>
      <c r="B540" s="136">
        <v>650364007</v>
      </c>
      <c r="C540" s="108" t="s">
        <v>78</v>
      </c>
      <c r="D540" s="108" t="s">
        <v>5563</v>
      </c>
      <c r="E540" s="108" t="s">
        <v>7170</v>
      </c>
      <c r="F540" s="108" t="s">
        <v>4740</v>
      </c>
      <c r="G540" s="108" t="s">
        <v>7173</v>
      </c>
      <c r="H540" s="108" t="s">
        <v>5564</v>
      </c>
      <c r="I540" s="129" t="s">
        <v>7219</v>
      </c>
      <c r="J540" s="108" t="s">
        <v>5565</v>
      </c>
      <c r="K540" s="108" t="s">
        <v>7171</v>
      </c>
      <c r="L540" s="108" t="s">
        <v>623</v>
      </c>
      <c r="M540" s="108" t="s">
        <v>5567</v>
      </c>
      <c r="N540" s="136" t="s">
        <v>7172</v>
      </c>
      <c r="O540" s="108" t="s">
        <v>5566</v>
      </c>
      <c r="P540" s="108">
        <v>0</v>
      </c>
      <c r="Q540" s="108" t="s">
        <v>414</v>
      </c>
      <c r="R540" s="108" t="s">
        <v>7226</v>
      </c>
      <c r="S540" s="152">
        <v>37970</v>
      </c>
      <c r="T540" s="132">
        <v>7027</v>
      </c>
      <c r="U540" s="167">
        <v>14429880</v>
      </c>
      <c r="V540" s="167">
        <v>57719520</v>
      </c>
      <c r="W540" s="131">
        <v>44316</v>
      </c>
      <c r="X540" s="132" t="s">
        <v>7743</v>
      </c>
      <c r="Y540" s="132" t="s">
        <v>7744</v>
      </c>
      <c r="Z540" s="132" t="s">
        <v>7749</v>
      </c>
    </row>
    <row r="541" spans="1:26" s="8" customFormat="1" ht="18.75" customHeight="1" x14ac:dyDescent="0.2">
      <c r="A541" s="107" t="s">
        <v>5562</v>
      </c>
      <c r="B541" s="136">
        <v>650364007</v>
      </c>
      <c r="C541" s="108" t="s">
        <v>78</v>
      </c>
      <c r="D541" s="108" t="s">
        <v>5563</v>
      </c>
      <c r="E541" s="108" t="s">
        <v>7170</v>
      </c>
      <c r="F541" s="108" t="s">
        <v>4740</v>
      </c>
      <c r="G541" s="108" t="s">
        <v>7173</v>
      </c>
      <c r="H541" s="108" t="s">
        <v>5564</v>
      </c>
      <c r="I541" s="129" t="s">
        <v>7219</v>
      </c>
      <c r="J541" s="108" t="s">
        <v>5565</v>
      </c>
      <c r="K541" s="108" t="s">
        <v>7171</v>
      </c>
      <c r="L541" s="108" t="s">
        <v>623</v>
      </c>
      <c r="M541" s="108" t="s">
        <v>5567</v>
      </c>
      <c r="N541" s="136" t="s">
        <v>7172</v>
      </c>
      <c r="O541" s="108" t="s">
        <v>5566</v>
      </c>
      <c r="P541" s="108">
        <v>0</v>
      </c>
      <c r="Q541" s="108" t="s">
        <v>414</v>
      </c>
      <c r="R541" s="108" t="s">
        <v>7226</v>
      </c>
      <c r="S541" s="152">
        <v>37970</v>
      </c>
      <c r="T541" s="132">
        <v>7027</v>
      </c>
      <c r="U541" s="167">
        <v>18442946</v>
      </c>
      <c r="V541" s="167">
        <v>136928294</v>
      </c>
      <c r="W541" s="131">
        <v>44316</v>
      </c>
      <c r="X541" s="132" t="s">
        <v>7743</v>
      </c>
      <c r="Y541" s="132" t="s">
        <v>7744</v>
      </c>
      <c r="Z541" s="132" t="s">
        <v>7750</v>
      </c>
    </row>
    <row r="542" spans="1:26" s="8" customFormat="1" ht="18.75" customHeight="1" x14ac:dyDescent="0.2">
      <c r="A542" s="107" t="s">
        <v>5562</v>
      </c>
      <c r="B542" s="136">
        <v>650364007</v>
      </c>
      <c r="C542" s="108" t="s">
        <v>78</v>
      </c>
      <c r="D542" s="108" t="s">
        <v>5563</v>
      </c>
      <c r="E542" s="108" t="s">
        <v>7170</v>
      </c>
      <c r="F542" s="108" t="s">
        <v>4740</v>
      </c>
      <c r="G542" s="108" t="s">
        <v>7173</v>
      </c>
      <c r="H542" s="108" t="s">
        <v>5564</v>
      </c>
      <c r="I542" s="129" t="s">
        <v>7219</v>
      </c>
      <c r="J542" s="108" t="s">
        <v>5565</v>
      </c>
      <c r="K542" s="108" t="s">
        <v>7171</v>
      </c>
      <c r="L542" s="108" t="s">
        <v>623</v>
      </c>
      <c r="M542" s="108" t="s">
        <v>5567</v>
      </c>
      <c r="N542" s="136" t="s">
        <v>7172</v>
      </c>
      <c r="O542" s="108" t="s">
        <v>5566</v>
      </c>
      <c r="P542" s="108">
        <v>0</v>
      </c>
      <c r="Q542" s="108" t="s">
        <v>414</v>
      </c>
      <c r="R542" s="108" t="s">
        <v>7226</v>
      </c>
      <c r="S542" s="152">
        <v>37970</v>
      </c>
      <c r="T542" s="132">
        <v>7027</v>
      </c>
      <c r="U542" s="167">
        <v>0</v>
      </c>
      <c r="V542" s="167">
        <v>43494819</v>
      </c>
      <c r="W542" s="131">
        <v>44316</v>
      </c>
      <c r="X542" s="132" t="s">
        <v>7743</v>
      </c>
      <c r="Y542" s="132" t="s">
        <v>7744</v>
      </c>
      <c r="Z542" s="132" t="s">
        <v>7797</v>
      </c>
    </row>
    <row r="543" spans="1:26" s="8" customFormat="1" ht="18.75" customHeight="1" x14ac:dyDescent="0.2">
      <c r="A543" s="107" t="s">
        <v>5562</v>
      </c>
      <c r="B543" s="136">
        <v>650364007</v>
      </c>
      <c r="C543" s="108" t="s">
        <v>78</v>
      </c>
      <c r="D543" s="108" t="s">
        <v>5563</v>
      </c>
      <c r="E543" s="108" t="s">
        <v>7170</v>
      </c>
      <c r="F543" s="108" t="s">
        <v>4740</v>
      </c>
      <c r="G543" s="108" t="s">
        <v>7173</v>
      </c>
      <c r="H543" s="108" t="s">
        <v>5564</v>
      </c>
      <c r="I543" s="129" t="s">
        <v>7219</v>
      </c>
      <c r="J543" s="108" t="s">
        <v>5565</v>
      </c>
      <c r="K543" s="108" t="s">
        <v>7171</v>
      </c>
      <c r="L543" s="108" t="s">
        <v>623</v>
      </c>
      <c r="M543" s="108" t="s">
        <v>5567</v>
      </c>
      <c r="N543" s="136" t="s">
        <v>7172</v>
      </c>
      <c r="O543" s="108" t="s">
        <v>5566</v>
      </c>
      <c r="P543" s="108">
        <v>0</v>
      </c>
      <c r="Q543" s="108" t="s">
        <v>414</v>
      </c>
      <c r="R543" s="108" t="s">
        <v>7226</v>
      </c>
      <c r="S543" s="152">
        <v>37970</v>
      </c>
      <c r="T543" s="132">
        <v>7027</v>
      </c>
      <c r="U543" s="167">
        <v>62477760</v>
      </c>
      <c r="V543" s="167">
        <v>307413336</v>
      </c>
      <c r="W543" s="131">
        <v>44316</v>
      </c>
      <c r="X543" s="132" t="s">
        <v>7743</v>
      </c>
      <c r="Y543" s="132" t="s">
        <v>7744</v>
      </c>
      <c r="Z543" s="132" t="s">
        <v>7752</v>
      </c>
    </row>
    <row r="544" spans="1:26" s="8" customFormat="1" ht="18.75" customHeight="1" x14ac:dyDescent="0.2">
      <c r="A544" s="107" t="s">
        <v>5562</v>
      </c>
      <c r="B544" s="136">
        <v>650364007</v>
      </c>
      <c r="C544" s="108" t="s">
        <v>78</v>
      </c>
      <c r="D544" s="108" t="s">
        <v>5563</v>
      </c>
      <c r="E544" s="108" t="s">
        <v>7170</v>
      </c>
      <c r="F544" s="108" t="s">
        <v>4740</v>
      </c>
      <c r="G544" s="108" t="s">
        <v>7173</v>
      </c>
      <c r="H544" s="108" t="s">
        <v>5564</v>
      </c>
      <c r="I544" s="129" t="s">
        <v>7219</v>
      </c>
      <c r="J544" s="108" t="s">
        <v>5565</v>
      </c>
      <c r="K544" s="108" t="s">
        <v>7171</v>
      </c>
      <c r="L544" s="108" t="s">
        <v>623</v>
      </c>
      <c r="M544" s="108" t="s">
        <v>5567</v>
      </c>
      <c r="N544" s="136" t="s">
        <v>7172</v>
      </c>
      <c r="O544" s="108" t="s">
        <v>5566</v>
      </c>
      <c r="P544" s="108">
        <v>0</v>
      </c>
      <c r="Q544" s="108" t="s">
        <v>414</v>
      </c>
      <c r="R544" s="108" t="s">
        <v>7226</v>
      </c>
      <c r="S544" s="152">
        <v>37970</v>
      </c>
      <c r="T544" s="132">
        <v>7027</v>
      </c>
      <c r="U544" s="167">
        <v>8016600</v>
      </c>
      <c r="V544" s="167">
        <v>50825244</v>
      </c>
      <c r="W544" s="131">
        <v>44316</v>
      </c>
      <c r="X544" s="132" t="s">
        <v>7743</v>
      </c>
      <c r="Y544" s="132" t="s">
        <v>7744</v>
      </c>
      <c r="Z544" s="132" t="s">
        <v>7803</v>
      </c>
    </row>
    <row r="545" spans="1:26" s="8" customFormat="1" ht="18.75" customHeight="1" x14ac:dyDescent="0.2">
      <c r="A545" s="107" t="s">
        <v>5562</v>
      </c>
      <c r="B545" s="136">
        <v>650364007</v>
      </c>
      <c r="C545" s="108" t="s">
        <v>78</v>
      </c>
      <c r="D545" s="108" t="s">
        <v>5563</v>
      </c>
      <c r="E545" s="108" t="s">
        <v>7170</v>
      </c>
      <c r="F545" s="108" t="s">
        <v>4740</v>
      </c>
      <c r="G545" s="108" t="s">
        <v>7173</v>
      </c>
      <c r="H545" s="108" t="s">
        <v>5564</v>
      </c>
      <c r="I545" s="129" t="s">
        <v>7219</v>
      </c>
      <c r="J545" s="108" t="s">
        <v>5565</v>
      </c>
      <c r="K545" s="108" t="s">
        <v>7171</v>
      </c>
      <c r="L545" s="108" t="s">
        <v>623</v>
      </c>
      <c r="M545" s="108" t="s">
        <v>5567</v>
      </c>
      <c r="N545" s="136" t="s">
        <v>7172</v>
      </c>
      <c r="O545" s="108" t="s">
        <v>5566</v>
      </c>
      <c r="P545" s="108">
        <v>0</v>
      </c>
      <c r="Q545" s="108" t="s">
        <v>414</v>
      </c>
      <c r="R545" s="108" t="s">
        <v>7226</v>
      </c>
      <c r="S545" s="152">
        <v>37970</v>
      </c>
      <c r="T545" s="132">
        <v>7027</v>
      </c>
      <c r="U545" s="167">
        <v>22446480</v>
      </c>
      <c r="V545" s="167">
        <v>125058960</v>
      </c>
      <c r="W545" s="131">
        <v>44316</v>
      </c>
      <c r="X545" s="132" t="s">
        <v>7743</v>
      </c>
      <c r="Y545" s="132" t="s">
        <v>7744</v>
      </c>
      <c r="Z545" s="132" t="s">
        <v>7753</v>
      </c>
    </row>
    <row r="546" spans="1:26" s="8" customFormat="1" ht="18.75" customHeight="1" x14ac:dyDescent="0.2">
      <c r="A546" s="108" t="s">
        <v>2315</v>
      </c>
      <c r="B546" s="136" t="s">
        <v>7679</v>
      </c>
      <c r="C546" s="108" t="s">
        <v>1568</v>
      </c>
      <c r="D546" s="108" t="s">
        <v>2316</v>
      </c>
      <c r="E546" s="108" t="s">
        <v>7301</v>
      </c>
      <c r="F546" s="108" t="s">
        <v>2317</v>
      </c>
      <c r="G546" s="108" t="s">
        <v>7305</v>
      </c>
      <c r="H546" s="108" t="s">
        <v>2318</v>
      </c>
      <c r="I546" s="129" t="s">
        <v>7302</v>
      </c>
      <c r="J546" s="108" t="s">
        <v>2319</v>
      </c>
      <c r="K546" s="108" t="s">
        <v>2320</v>
      </c>
      <c r="L546" s="108" t="s">
        <v>49</v>
      </c>
      <c r="M546" s="108" t="s">
        <v>2321</v>
      </c>
      <c r="N546" s="136" t="s">
        <v>7303</v>
      </c>
      <c r="O546" s="108" t="s">
        <v>7304</v>
      </c>
      <c r="P546" s="108">
        <v>0</v>
      </c>
      <c r="Q546" s="108" t="s">
        <v>1580</v>
      </c>
      <c r="R546" s="108" t="s">
        <v>7313</v>
      </c>
      <c r="S546" s="152">
        <v>37970</v>
      </c>
      <c r="T546" s="132">
        <v>7036</v>
      </c>
      <c r="U546" s="167">
        <v>23688958</v>
      </c>
      <c r="V546" s="167">
        <v>80199217</v>
      </c>
      <c r="W546" s="131">
        <v>44316</v>
      </c>
      <c r="X546" s="132" t="s">
        <v>7743</v>
      </c>
      <c r="Y546" s="132" t="s">
        <v>7744</v>
      </c>
      <c r="Z546" s="132" t="s">
        <v>7918</v>
      </c>
    </row>
    <row r="547" spans="1:26" s="8" customFormat="1" ht="18.75" customHeight="1" x14ac:dyDescent="0.2">
      <c r="A547" s="108" t="s">
        <v>2315</v>
      </c>
      <c r="B547" s="136" t="s">
        <v>7679</v>
      </c>
      <c r="C547" s="108" t="s">
        <v>1568</v>
      </c>
      <c r="D547" s="108" t="s">
        <v>2316</v>
      </c>
      <c r="E547" s="108" t="s">
        <v>7301</v>
      </c>
      <c r="F547" s="108" t="s">
        <v>2317</v>
      </c>
      <c r="G547" s="108" t="s">
        <v>7305</v>
      </c>
      <c r="H547" s="108" t="s">
        <v>2318</v>
      </c>
      <c r="I547" s="129" t="s">
        <v>7302</v>
      </c>
      <c r="J547" s="108" t="s">
        <v>2319</v>
      </c>
      <c r="K547" s="108" t="s">
        <v>2320</v>
      </c>
      <c r="L547" s="108" t="s">
        <v>49</v>
      </c>
      <c r="M547" s="108" t="s">
        <v>2321</v>
      </c>
      <c r="N547" s="136" t="s">
        <v>7303</v>
      </c>
      <c r="O547" s="108" t="s">
        <v>7304</v>
      </c>
      <c r="P547" s="108">
        <v>0</v>
      </c>
      <c r="Q547" s="108" t="s">
        <v>1580</v>
      </c>
      <c r="R547" s="108" t="s">
        <v>7313</v>
      </c>
      <c r="S547" s="152">
        <v>37970</v>
      </c>
      <c r="T547" s="132">
        <v>7036</v>
      </c>
      <c r="U547" s="167">
        <v>39094063</v>
      </c>
      <c r="V547" s="167">
        <v>148883836</v>
      </c>
      <c r="W547" s="131">
        <v>44316</v>
      </c>
      <c r="X547" s="132" t="s">
        <v>7743</v>
      </c>
      <c r="Y547" s="132" t="s">
        <v>7744</v>
      </c>
      <c r="Z547" s="132" t="s">
        <v>7751</v>
      </c>
    </row>
    <row r="548" spans="1:26" s="8" customFormat="1" ht="18.75" customHeight="1" x14ac:dyDescent="0.2">
      <c r="A548" s="108" t="s">
        <v>5609</v>
      </c>
      <c r="B548" s="136">
        <v>753474005</v>
      </c>
      <c r="C548" s="108" t="s">
        <v>78</v>
      </c>
      <c r="D548" s="108" t="s">
        <v>5610</v>
      </c>
      <c r="E548" s="108" t="s">
        <v>7613</v>
      </c>
      <c r="F548" s="108" t="s">
        <v>5611</v>
      </c>
      <c r="G548" s="108" t="s">
        <v>5612</v>
      </c>
      <c r="H548" s="108" t="s">
        <v>5613</v>
      </c>
      <c r="I548" s="129" t="s">
        <v>8100</v>
      </c>
      <c r="J548" s="108" t="s">
        <v>5614</v>
      </c>
      <c r="K548" s="108" t="s">
        <v>8101</v>
      </c>
      <c r="L548" s="108" t="s">
        <v>49</v>
      </c>
      <c r="M548" s="108" t="s">
        <v>723</v>
      </c>
      <c r="N548" s="136" t="s">
        <v>5615</v>
      </c>
      <c r="O548" s="108" t="s">
        <v>8102</v>
      </c>
      <c r="P548" s="108">
        <v>0</v>
      </c>
      <c r="Q548" s="108" t="s">
        <v>1209</v>
      </c>
      <c r="R548" s="108" t="s">
        <v>7620</v>
      </c>
      <c r="S548" s="152">
        <v>37970</v>
      </c>
      <c r="T548" s="132">
        <v>7037</v>
      </c>
      <c r="U548" s="167">
        <v>6206400</v>
      </c>
      <c r="V548" s="167">
        <v>24903180</v>
      </c>
      <c r="W548" s="131">
        <v>44316</v>
      </c>
      <c r="X548" s="132" t="s">
        <v>7743</v>
      </c>
      <c r="Y548" s="132" t="s">
        <v>7744</v>
      </c>
      <c r="Z548" s="132" t="s">
        <v>7813</v>
      </c>
    </row>
    <row r="549" spans="1:26" s="8" customFormat="1" ht="18.75" customHeight="1" x14ac:dyDescent="0.2">
      <c r="A549" s="108" t="s">
        <v>5609</v>
      </c>
      <c r="B549" s="136">
        <v>753474005</v>
      </c>
      <c r="C549" s="108" t="s">
        <v>78</v>
      </c>
      <c r="D549" s="108" t="s">
        <v>5610</v>
      </c>
      <c r="E549" s="108" t="s">
        <v>7613</v>
      </c>
      <c r="F549" s="108" t="s">
        <v>5611</v>
      </c>
      <c r="G549" s="108" t="s">
        <v>5612</v>
      </c>
      <c r="H549" s="108" t="s">
        <v>5613</v>
      </c>
      <c r="I549" s="129" t="s">
        <v>8100</v>
      </c>
      <c r="J549" s="108" t="s">
        <v>5614</v>
      </c>
      <c r="K549" s="108" t="s">
        <v>8101</v>
      </c>
      <c r="L549" s="108" t="s">
        <v>49</v>
      </c>
      <c r="M549" s="108" t="s">
        <v>723</v>
      </c>
      <c r="N549" s="136" t="s">
        <v>5615</v>
      </c>
      <c r="O549" s="108" t="s">
        <v>8102</v>
      </c>
      <c r="P549" s="108">
        <v>0</v>
      </c>
      <c r="Q549" s="108" t="s">
        <v>1209</v>
      </c>
      <c r="R549" s="108" t="s">
        <v>7620</v>
      </c>
      <c r="S549" s="152">
        <v>37970</v>
      </c>
      <c r="T549" s="132">
        <v>7037</v>
      </c>
      <c r="U549" s="167">
        <v>6206400</v>
      </c>
      <c r="V549" s="167">
        <v>24825600</v>
      </c>
      <c r="W549" s="131">
        <v>44316</v>
      </c>
      <c r="X549" s="132" t="s">
        <v>7743</v>
      </c>
      <c r="Y549" s="132" t="s">
        <v>7744</v>
      </c>
      <c r="Z549" s="132" t="s">
        <v>7830</v>
      </c>
    </row>
    <row r="550" spans="1:26" s="8" customFormat="1" ht="18.75" customHeight="1" x14ac:dyDescent="0.2">
      <c r="A550" s="108" t="s">
        <v>5609</v>
      </c>
      <c r="B550" s="136">
        <v>753474005</v>
      </c>
      <c r="C550" s="108" t="s">
        <v>78</v>
      </c>
      <c r="D550" s="108" t="s">
        <v>5610</v>
      </c>
      <c r="E550" s="108" t="s">
        <v>7613</v>
      </c>
      <c r="F550" s="108" t="s">
        <v>5611</v>
      </c>
      <c r="G550" s="108" t="s">
        <v>5612</v>
      </c>
      <c r="H550" s="108" t="s">
        <v>5613</v>
      </c>
      <c r="I550" s="129" t="s">
        <v>8100</v>
      </c>
      <c r="J550" s="108" t="s">
        <v>5614</v>
      </c>
      <c r="K550" s="108" t="s">
        <v>8101</v>
      </c>
      <c r="L550" s="108" t="s">
        <v>49</v>
      </c>
      <c r="M550" s="108" t="s">
        <v>723</v>
      </c>
      <c r="N550" s="136" t="s">
        <v>5615</v>
      </c>
      <c r="O550" s="108" t="s">
        <v>8102</v>
      </c>
      <c r="P550" s="108">
        <v>0</v>
      </c>
      <c r="Q550" s="108" t="s">
        <v>1209</v>
      </c>
      <c r="R550" s="108" t="s">
        <v>7620</v>
      </c>
      <c r="S550" s="152">
        <v>37970</v>
      </c>
      <c r="T550" s="132">
        <v>7037</v>
      </c>
      <c r="U550" s="167">
        <v>6206400</v>
      </c>
      <c r="V550" s="167">
        <v>24825600</v>
      </c>
      <c r="W550" s="131">
        <v>44316</v>
      </c>
      <c r="X550" s="132" t="s">
        <v>7743</v>
      </c>
      <c r="Y550" s="132" t="s">
        <v>7744</v>
      </c>
      <c r="Z550" s="132" t="s">
        <v>7841</v>
      </c>
    </row>
    <row r="551" spans="1:26" s="8" customFormat="1" ht="18.75" customHeight="1" x14ac:dyDescent="0.2">
      <c r="A551" s="108" t="s">
        <v>5609</v>
      </c>
      <c r="B551" s="136">
        <v>753474005</v>
      </c>
      <c r="C551" s="108" t="s">
        <v>78</v>
      </c>
      <c r="D551" s="108" t="s">
        <v>5610</v>
      </c>
      <c r="E551" s="108" t="s">
        <v>7613</v>
      </c>
      <c r="F551" s="108" t="s">
        <v>5611</v>
      </c>
      <c r="G551" s="108" t="s">
        <v>5612</v>
      </c>
      <c r="H551" s="108" t="s">
        <v>5613</v>
      </c>
      <c r="I551" s="129" t="s">
        <v>8100</v>
      </c>
      <c r="J551" s="108" t="s">
        <v>5614</v>
      </c>
      <c r="K551" s="108" t="s">
        <v>8101</v>
      </c>
      <c r="L551" s="108" t="s">
        <v>49</v>
      </c>
      <c r="M551" s="108" t="s">
        <v>723</v>
      </c>
      <c r="N551" s="136" t="s">
        <v>5615</v>
      </c>
      <c r="O551" s="108" t="s">
        <v>8102</v>
      </c>
      <c r="P551" s="108">
        <v>0</v>
      </c>
      <c r="Q551" s="108" t="s">
        <v>1209</v>
      </c>
      <c r="R551" s="108" t="s">
        <v>7620</v>
      </c>
      <c r="S551" s="152">
        <v>37970</v>
      </c>
      <c r="T551" s="132">
        <v>7037</v>
      </c>
      <c r="U551" s="167">
        <v>8068320</v>
      </c>
      <c r="V551" s="167">
        <v>32273280</v>
      </c>
      <c r="W551" s="131">
        <v>44316</v>
      </c>
      <c r="X551" s="132" t="s">
        <v>7743</v>
      </c>
      <c r="Y551" s="132" t="s">
        <v>7744</v>
      </c>
      <c r="Z551" s="132" t="s">
        <v>7858</v>
      </c>
    </row>
    <row r="552" spans="1:26" s="8" customFormat="1" ht="18.75" customHeight="1" x14ac:dyDescent="0.2">
      <c r="A552" s="108" t="s">
        <v>5609</v>
      </c>
      <c r="B552" s="136">
        <v>753474005</v>
      </c>
      <c r="C552" s="108" t="s">
        <v>78</v>
      </c>
      <c r="D552" s="108" t="s">
        <v>5610</v>
      </c>
      <c r="E552" s="108" t="s">
        <v>7613</v>
      </c>
      <c r="F552" s="108" t="s">
        <v>5611</v>
      </c>
      <c r="G552" s="108" t="s">
        <v>5612</v>
      </c>
      <c r="H552" s="108" t="s">
        <v>5613</v>
      </c>
      <c r="I552" s="129" t="s">
        <v>8100</v>
      </c>
      <c r="J552" s="108" t="s">
        <v>5614</v>
      </c>
      <c r="K552" s="108" t="s">
        <v>8101</v>
      </c>
      <c r="L552" s="108" t="s">
        <v>49</v>
      </c>
      <c r="M552" s="108" t="s">
        <v>723</v>
      </c>
      <c r="N552" s="136" t="s">
        <v>5615</v>
      </c>
      <c r="O552" s="108" t="s">
        <v>8102</v>
      </c>
      <c r="P552" s="108">
        <v>0</v>
      </c>
      <c r="Q552" s="108" t="s">
        <v>1209</v>
      </c>
      <c r="R552" s="108" t="s">
        <v>7620</v>
      </c>
      <c r="S552" s="152">
        <v>37970</v>
      </c>
      <c r="T552" s="132">
        <v>7037</v>
      </c>
      <c r="U552" s="167">
        <v>6283980</v>
      </c>
      <c r="V552" s="167">
        <v>25058340</v>
      </c>
      <c r="W552" s="131">
        <v>44316</v>
      </c>
      <c r="X552" s="132" t="s">
        <v>7743</v>
      </c>
      <c r="Y552" s="132" t="s">
        <v>7744</v>
      </c>
      <c r="Z552" s="132" t="s">
        <v>7843</v>
      </c>
    </row>
    <row r="553" spans="1:26" s="8" customFormat="1" ht="18.75" customHeight="1" x14ac:dyDescent="0.2">
      <c r="A553" s="108" t="s">
        <v>5609</v>
      </c>
      <c r="B553" s="136">
        <v>753474005</v>
      </c>
      <c r="C553" s="108" t="s">
        <v>78</v>
      </c>
      <c r="D553" s="108" t="s">
        <v>5610</v>
      </c>
      <c r="E553" s="108" t="s">
        <v>7613</v>
      </c>
      <c r="F553" s="108" t="s">
        <v>5611</v>
      </c>
      <c r="G553" s="108" t="s">
        <v>5612</v>
      </c>
      <c r="H553" s="108" t="s">
        <v>5613</v>
      </c>
      <c r="I553" s="129" t="s">
        <v>8100</v>
      </c>
      <c r="J553" s="108" t="s">
        <v>5614</v>
      </c>
      <c r="K553" s="108" t="s">
        <v>8101</v>
      </c>
      <c r="L553" s="108" t="s">
        <v>49</v>
      </c>
      <c r="M553" s="108" t="s">
        <v>723</v>
      </c>
      <c r="N553" s="136" t="s">
        <v>5615</v>
      </c>
      <c r="O553" s="108" t="s">
        <v>8102</v>
      </c>
      <c r="P553" s="108">
        <v>0</v>
      </c>
      <c r="Q553" s="108" t="s">
        <v>1209</v>
      </c>
      <c r="R553" s="108" t="s">
        <v>7620</v>
      </c>
      <c r="S553" s="152">
        <v>37970</v>
      </c>
      <c r="T553" s="132">
        <v>7037</v>
      </c>
      <c r="U553" s="167">
        <v>8223480</v>
      </c>
      <c r="V553" s="167">
        <v>27836010</v>
      </c>
      <c r="W553" s="131">
        <v>44316</v>
      </c>
      <c r="X553" s="132" t="s">
        <v>7743</v>
      </c>
      <c r="Y553" s="132" t="s">
        <v>7744</v>
      </c>
      <c r="Z553" s="132" t="s">
        <v>7785</v>
      </c>
    </row>
    <row r="554" spans="1:26" s="8" customFormat="1" ht="18.75" customHeight="1" x14ac:dyDescent="0.2">
      <c r="A554" s="108" t="s">
        <v>5609</v>
      </c>
      <c r="B554" s="136">
        <v>753474005</v>
      </c>
      <c r="C554" s="108" t="s">
        <v>78</v>
      </c>
      <c r="D554" s="108" t="s">
        <v>5610</v>
      </c>
      <c r="E554" s="108" t="s">
        <v>7613</v>
      </c>
      <c r="F554" s="108" t="s">
        <v>5611</v>
      </c>
      <c r="G554" s="108" t="s">
        <v>5612</v>
      </c>
      <c r="H554" s="108" t="s">
        <v>5613</v>
      </c>
      <c r="I554" s="129" t="s">
        <v>8100</v>
      </c>
      <c r="J554" s="108" t="s">
        <v>5614</v>
      </c>
      <c r="K554" s="108" t="s">
        <v>8101</v>
      </c>
      <c r="L554" s="108" t="s">
        <v>49</v>
      </c>
      <c r="M554" s="108" t="s">
        <v>723</v>
      </c>
      <c r="N554" s="136" t="s">
        <v>5615</v>
      </c>
      <c r="O554" s="108" t="s">
        <v>8102</v>
      </c>
      <c r="P554" s="108">
        <v>0</v>
      </c>
      <c r="Q554" s="108" t="s">
        <v>1209</v>
      </c>
      <c r="R554" s="108" t="s">
        <v>7620</v>
      </c>
      <c r="S554" s="152">
        <v>37970</v>
      </c>
      <c r="T554" s="132">
        <v>7037</v>
      </c>
      <c r="U554" s="167">
        <v>6283980</v>
      </c>
      <c r="V554" s="167">
        <v>24980760</v>
      </c>
      <c r="W554" s="131">
        <v>44316</v>
      </c>
      <c r="X554" s="132" t="s">
        <v>7743</v>
      </c>
      <c r="Y554" s="132" t="s">
        <v>7744</v>
      </c>
      <c r="Z554" s="132" t="s">
        <v>7833</v>
      </c>
    </row>
    <row r="555" spans="1:26" s="8" customFormat="1" ht="18.75" customHeight="1" x14ac:dyDescent="0.2">
      <c r="A555" s="108" t="s">
        <v>5379</v>
      </c>
      <c r="B555" s="136">
        <v>759418204</v>
      </c>
      <c r="C555" s="108" t="s">
        <v>78</v>
      </c>
      <c r="D555" s="108" t="s">
        <v>5380</v>
      </c>
      <c r="E555" s="108" t="s">
        <v>7390</v>
      </c>
      <c r="F555" s="108" t="s">
        <v>5381</v>
      </c>
      <c r="G555" s="108" t="s">
        <v>7391</v>
      </c>
      <c r="H555" s="108" t="s">
        <v>5382</v>
      </c>
      <c r="I555" s="129" t="s">
        <v>7392</v>
      </c>
      <c r="J555" s="108" t="s">
        <v>5383</v>
      </c>
      <c r="K555" s="108" t="s">
        <v>5384</v>
      </c>
      <c r="L555" s="108" t="s">
        <v>623</v>
      </c>
      <c r="M555" s="108" t="s">
        <v>457</v>
      </c>
      <c r="N555" s="136" t="s">
        <v>5385</v>
      </c>
      <c r="O555" s="108">
        <v>0</v>
      </c>
      <c r="P555" s="108">
        <v>0</v>
      </c>
      <c r="Q555" s="108" t="s">
        <v>1209</v>
      </c>
      <c r="R555" s="108" t="s">
        <v>7393</v>
      </c>
      <c r="S555" s="152">
        <v>37970</v>
      </c>
      <c r="T555" s="132">
        <v>7038</v>
      </c>
      <c r="U555" s="167">
        <v>24085003</v>
      </c>
      <c r="V555" s="167">
        <v>81258487</v>
      </c>
      <c r="W555" s="131">
        <v>44316</v>
      </c>
      <c r="X555" s="132" t="s">
        <v>7743</v>
      </c>
      <c r="Y555" s="132" t="s">
        <v>7744</v>
      </c>
      <c r="Z555" s="132" t="s">
        <v>7753</v>
      </c>
    </row>
    <row r="556" spans="1:26" s="8" customFormat="1" ht="18.75" customHeight="1" x14ac:dyDescent="0.2">
      <c r="A556" s="108" t="s">
        <v>1879</v>
      </c>
      <c r="B556" s="136">
        <v>700249204</v>
      </c>
      <c r="C556" s="108" t="s">
        <v>1555</v>
      </c>
      <c r="D556" s="108" t="s">
        <v>1880</v>
      </c>
      <c r="E556" s="108" t="s">
        <v>7584</v>
      </c>
      <c r="F556" s="108" t="s">
        <v>1881</v>
      </c>
      <c r="G556" s="108" t="s">
        <v>7585</v>
      </c>
      <c r="H556" s="108" t="s">
        <v>1882</v>
      </c>
      <c r="I556" s="129" t="s">
        <v>7586</v>
      </c>
      <c r="J556" s="108" t="s">
        <v>1883</v>
      </c>
      <c r="K556" s="108" t="s">
        <v>1885</v>
      </c>
      <c r="L556" s="108" t="s">
        <v>49</v>
      </c>
      <c r="M556" s="108" t="s">
        <v>1887</v>
      </c>
      <c r="N556" s="136" t="s">
        <v>1886</v>
      </c>
      <c r="O556" s="108" t="s">
        <v>1884</v>
      </c>
      <c r="P556" s="108">
        <v>0</v>
      </c>
      <c r="Q556" s="108" t="s">
        <v>1266</v>
      </c>
      <c r="R556" s="108" t="s">
        <v>7631</v>
      </c>
      <c r="S556" s="152">
        <v>37970</v>
      </c>
      <c r="T556" s="132">
        <v>7039</v>
      </c>
      <c r="U556" s="167">
        <v>44961069</v>
      </c>
      <c r="V556" s="167">
        <v>155833969</v>
      </c>
      <c r="W556" s="131">
        <v>44316</v>
      </c>
      <c r="X556" s="132" t="s">
        <v>7743</v>
      </c>
      <c r="Y556" s="132" t="s">
        <v>7744</v>
      </c>
      <c r="Z556" s="132" t="s">
        <v>7825</v>
      </c>
    </row>
    <row r="557" spans="1:26" s="8" customFormat="1" ht="18.75" customHeight="1" x14ac:dyDescent="0.2">
      <c r="A557" s="108" t="s">
        <v>807</v>
      </c>
      <c r="B557" s="136">
        <v>725712006</v>
      </c>
      <c r="C557" s="108" t="s">
        <v>78</v>
      </c>
      <c r="D557" s="108" t="s">
        <v>808</v>
      </c>
      <c r="E557" s="108" t="s">
        <v>6923</v>
      </c>
      <c r="F557" s="108" t="s">
        <v>809</v>
      </c>
      <c r="G557" s="108" t="s">
        <v>6468</v>
      </c>
      <c r="H557" s="108" t="s">
        <v>810</v>
      </c>
      <c r="I557" s="129" t="s">
        <v>6924</v>
      </c>
      <c r="J557" s="108" t="s">
        <v>6469</v>
      </c>
      <c r="K557" s="108" t="s">
        <v>811</v>
      </c>
      <c r="L557" s="108" t="s">
        <v>49</v>
      </c>
      <c r="M557" s="108" t="s">
        <v>812</v>
      </c>
      <c r="N557" s="136" t="s">
        <v>6965</v>
      </c>
      <c r="O557" s="108">
        <v>0</v>
      </c>
      <c r="P557" s="108">
        <v>0</v>
      </c>
      <c r="Q557" s="108" t="s">
        <v>414</v>
      </c>
      <c r="R557" s="108" t="s">
        <v>6927</v>
      </c>
      <c r="S557" s="152">
        <v>37970</v>
      </c>
      <c r="T557" s="132">
        <v>7041</v>
      </c>
      <c r="U557" s="167">
        <v>7694384</v>
      </c>
      <c r="V557" s="167">
        <v>29008713</v>
      </c>
      <c r="W557" s="131">
        <v>44316</v>
      </c>
      <c r="X557" s="132" t="s">
        <v>7743</v>
      </c>
      <c r="Y557" s="132" t="s">
        <v>7744</v>
      </c>
      <c r="Z557" s="132" t="s">
        <v>7919</v>
      </c>
    </row>
    <row r="558" spans="1:26" s="8" customFormat="1" ht="18.75" customHeight="1" x14ac:dyDescent="0.2">
      <c r="A558" s="108" t="s">
        <v>807</v>
      </c>
      <c r="B558" s="136">
        <v>725712006</v>
      </c>
      <c r="C558" s="108" t="s">
        <v>78</v>
      </c>
      <c r="D558" s="108" t="s">
        <v>808</v>
      </c>
      <c r="E558" s="108" t="s">
        <v>6923</v>
      </c>
      <c r="F558" s="108" t="s">
        <v>809</v>
      </c>
      <c r="G558" s="108" t="s">
        <v>6468</v>
      </c>
      <c r="H558" s="108" t="s">
        <v>810</v>
      </c>
      <c r="I558" s="129" t="s">
        <v>6924</v>
      </c>
      <c r="J558" s="108" t="s">
        <v>6469</v>
      </c>
      <c r="K558" s="108" t="s">
        <v>811</v>
      </c>
      <c r="L558" s="108" t="s">
        <v>49</v>
      </c>
      <c r="M558" s="108" t="s">
        <v>812</v>
      </c>
      <c r="N558" s="136" t="s">
        <v>6965</v>
      </c>
      <c r="O558" s="108">
        <v>0</v>
      </c>
      <c r="P558" s="108">
        <v>0</v>
      </c>
      <c r="Q558" s="108" t="s">
        <v>414</v>
      </c>
      <c r="R558" s="108" t="s">
        <v>6927</v>
      </c>
      <c r="S558" s="152">
        <v>37970</v>
      </c>
      <c r="T558" s="132">
        <v>7041</v>
      </c>
      <c r="U558" s="167">
        <v>7913160</v>
      </c>
      <c r="V558" s="167">
        <v>28316700</v>
      </c>
      <c r="W558" s="131">
        <v>44316</v>
      </c>
      <c r="X558" s="132" t="s">
        <v>7743</v>
      </c>
      <c r="Y558" s="132" t="s">
        <v>7744</v>
      </c>
      <c r="Z558" s="132" t="s">
        <v>7785</v>
      </c>
    </row>
    <row r="559" spans="1:26" s="8" customFormat="1" ht="18.75" customHeight="1" x14ac:dyDescent="0.2">
      <c r="A559" s="108" t="s">
        <v>4058</v>
      </c>
      <c r="B559" s="136">
        <v>690609002</v>
      </c>
      <c r="C559" s="108" t="s">
        <v>2838</v>
      </c>
      <c r="D559" s="108" t="s">
        <v>4059</v>
      </c>
      <c r="E559" s="108" t="s">
        <v>27</v>
      </c>
      <c r="F559" s="108" t="s">
        <v>2856</v>
      </c>
      <c r="G559" s="108" t="s">
        <v>29</v>
      </c>
      <c r="H559" s="108">
        <v>0</v>
      </c>
      <c r="I559" s="129">
        <v>0</v>
      </c>
      <c r="J559" s="108" t="s">
        <v>4060</v>
      </c>
      <c r="K559" s="108" t="s">
        <v>4061</v>
      </c>
      <c r="L559" s="108" t="s">
        <v>623</v>
      </c>
      <c r="M559" s="108" t="s">
        <v>202</v>
      </c>
      <c r="N559" s="136">
        <v>0</v>
      </c>
      <c r="O559" s="108">
        <v>0</v>
      </c>
      <c r="P559" s="108">
        <v>0</v>
      </c>
      <c r="Q559" s="108">
        <v>91001</v>
      </c>
      <c r="R559" s="108" t="s">
        <v>2859</v>
      </c>
      <c r="S559" s="152">
        <v>37970</v>
      </c>
      <c r="T559" s="132">
        <v>7049</v>
      </c>
      <c r="U559" s="167">
        <v>10036473</v>
      </c>
      <c r="V559" s="167">
        <v>30109419</v>
      </c>
      <c r="W559" s="131">
        <v>44316</v>
      </c>
      <c r="X559" s="132" t="s">
        <v>7743</v>
      </c>
      <c r="Y559" s="132" t="s">
        <v>7744</v>
      </c>
      <c r="Z559" s="132" t="s">
        <v>7752</v>
      </c>
    </row>
    <row r="560" spans="1:26" s="8" customFormat="1" ht="18.75" customHeight="1" x14ac:dyDescent="0.2">
      <c r="A560" s="108" t="s">
        <v>4000</v>
      </c>
      <c r="B560" s="136">
        <v>691508005</v>
      </c>
      <c r="C560" s="108" t="s">
        <v>2838</v>
      </c>
      <c r="D560" s="108" t="s">
        <v>2855</v>
      </c>
      <c r="E560" s="108" t="s">
        <v>27</v>
      </c>
      <c r="F560" s="108" t="s">
        <v>2856</v>
      </c>
      <c r="G560" s="108" t="s">
        <v>29</v>
      </c>
      <c r="H560" s="108">
        <v>0</v>
      </c>
      <c r="I560" s="129">
        <v>0</v>
      </c>
      <c r="J560" s="108" t="s">
        <v>4001</v>
      </c>
      <c r="K560" s="108" t="s">
        <v>4002</v>
      </c>
      <c r="L560" s="108" t="s">
        <v>339</v>
      </c>
      <c r="M560" s="108" t="s">
        <v>4003</v>
      </c>
      <c r="N560" s="136" t="s">
        <v>6513</v>
      </c>
      <c r="O560" s="108" t="s">
        <v>6514</v>
      </c>
      <c r="P560" s="108">
        <v>0</v>
      </c>
      <c r="Q560" s="108">
        <v>91001</v>
      </c>
      <c r="R560" s="108" t="s">
        <v>2859</v>
      </c>
      <c r="S560" s="152">
        <v>37970</v>
      </c>
      <c r="T560" s="132">
        <v>7050</v>
      </c>
      <c r="U560" s="167">
        <v>0</v>
      </c>
      <c r="V560" s="167">
        <v>14563154</v>
      </c>
      <c r="W560" s="131">
        <v>44316</v>
      </c>
      <c r="X560" s="132" t="s">
        <v>7743</v>
      </c>
      <c r="Y560" s="132" t="s">
        <v>7744</v>
      </c>
      <c r="Z560" s="132" t="s">
        <v>7829</v>
      </c>
    </row>
    <row r="561" spans="1:26" s="8" customFormat="1" ht="18.75" customHeight="1" x14ac:dyDescent="0.2">
      <c r="A561" s="108" t="s">
        <v>3347</v>
      </c>
      <c r="B561" s="136">
        <v>692538005</v>
      </c>
      <c r="C561" s="108" t="s">
        <v>2838</v>
      </c>
      <c r="D561" s="108" t="s">
        <v>2855</v>
      </c>
      <c r="E561" s="108" t="s">
        <v>27</v>
      </c>
      <c r="F561" s="108" t="s">
        <v>2856</v>
      </c>
      <c r="G561" s="108" t="s">
        <v>29</v>
      </c>
      <c r="H561" s="108">
        <v>0</v>
      </c>
      <c r="I561" s="129">
        <v>0</v>
      </c>
      <c r="J561" s="108" t="s">
        <v>3348</v>
      </c>
      <c r="K561" s="108" t="s">
        <v>3349</v>
      </c>
      <c r="L561" s="108" t="s">
        <v>49</v>
      </c>
      <c r="M561" s="108" t="s">
        <v>899</v>
      </c>
      <c r="N561" s="136">
        <v>0</v>
      </c>
      <c r="O561" s="108">
        <v>0</v>
      </c>
      <c r="P561" s="108">
        <v>0</v>
      </c>
      <c r="Q561" s="108">
        <v>91001</v>
      </c>
      <c r="R561" s="108" t="s">
        <v>3350</v>
      </c>
      <c r="S561" s="152">
        <v>37970</v>
      </c>
      <c r="T561" s="132">
        <v>7051</v>
      </c>
      <c r="U561" s="167">
        <v>11327163</v>
      </c>
      <c r="V561" s="167">
        <v>122375148</v>
      </c>
      <c r="W561" s="131">
        <v>44316</v>
      </c>
      <c r="X561" s="132" t="s">
        <v>7743</v>
      </c>
      <c r="Y561" s="132" t="s">
        <v>7744</v>
      </c>
      <c r="Z561" s="132" t="s">
        <v>7805</v>
      </c>
    </row>
    <row r="562" spans="1:26" s="8" customFormat="1" ht="18.75" customHeight="1" x14ac:dyDescent="0.2">
      <c r="A562" s="108" t="s">
        <v>3822</v>
      </c>
      <c r="B562" s="136">
        <v>690812002</v>
      </c>
      <c r="C562" s="108" t="s">
        <v>2838</v>
      </c>
      <c r="D562" s="108" t="s">
        <v>2855</v>
      </c>
      <c r="E562" s="108" t="s">
        <v>27</v>
      </c>
      <c r="F562" s="108" t="s">
        <v>2856</v>
      </c>
      <c r="G562" s="108" t="s">
        <v>29</v>
      </c>
      <c r="H562" s="108">
        <v>0</v>
      </c>
      <c r="I562" s="129">
        <v>0</v>
      </c>
      <c r="J562" s="108" t="s">
        <v>3823</v>
      </c>
      <c r="K562" s="108" t="s">
        <v>3824</v>
      </c>
      <c r="L562" s="108" t="s">
        <v>6116</v>
      </c>
      <c r="M562" s="108" t="s">
        <v>3826</v>
      </c>
      <c r="N562" s="136" t="s">
        <v>3825</v>
      </c>
      <c r="O562" s="108">
        <v>0</v>
      </c>
      <c r="P562" s="108">
        <v>0</v>
      </c>
      <c r="Q562" s="108">
        <v>91001</v>
      </c>
      <c r="R562" s="108" t="s">
        <v>2859</v>
      </c>
      <c r="S562" s="152">
        <v>37970</v>
      </c>
      <c r="T562" s="132">
        <v>7052</v>
      </c>
      <c r="U562" s="167">
        <v>4292760</v>
      </c>
      <c r="V562" s="167">
        <v>13002780</v>
      </c>
      <c r="W562" s="131">
        <v>44316</v>
      </c>
      <c r="X562" s="132" t="s">
        <v>7743</v>
      </c>
      <c r="Y562" s="132" t="s">
        <v>7744</v>
      </c>
      <c r="Z562" s="132" t="s">
        <v>7832</v>
      </c>
    </row>
    <row r="563" spans="1:26" s="8" customFormat="1" ht="18.75" customHeight="1" x14ac:dyDescent="0.2">
      <c r="A563" s="108" t="s">
        <v>2994</v>
      </c>
      <c r="B563" s="136">
        <v>692542002</v>
      </c>
      <c r="C563" s="108" t="s">
        <v>2838</v>
      </c>
      <c r="D563" s="108" t="s">
        <v>2855</v>
      </c>
      <c r="E563" s="108" t="s">
        <v>27</v>
      </c>
      <c r="F563" s="108" t="s">
        <v>2856</v>
      </c>
      <c r="G563" s="108" t="s">
        <v>29</v>
      </c>
      <c r="H563" s="108">
        <v>0</v>
      </c>
      <c r="I563" s="129">
        <v>0</v>
      </c>
      <c r="J563" s="108" t="s">
        <v>2995</v>
      </c>
      <c r="K563" s="108" t="s">
        <v>2996</v>
      </c>
      <c r="L563" s="108" t="s">
        <v>49</v>
      </c>
      <c r="M563" s="108" t="s">
        <v>1173</v>
      </c>
      <c r="N563" s="136" t="s">
        <v>6258</v>
      </c>
      <c r="O563" s="108" t="s">
        <v>6259</v>
      </c>
      <c r="P563" s="108">
        <v>0</v>
      </c>
      <c r="Q563" s="108">
        <v>91001</v>
      </c>
      <c r="R563" s="108" t="s">
        <v>2859</v>
      </c>
      <c r="S563" s="152">
        <v>37970</v>
      </c>
      <c r="T563" s="132">
        <v>7054</v>
      </c>
      <c r="U563" s="167">
        <v>9014796</v>
      </c>
      <c r="V563" s="167">
        <v>27305838</v>
      </c>
      <c r="W563" s="131">
        <v>44316</v>
      </c>
      <c r="X563" s="132" t="s">
        <v>7743</v>
      </c>
      <c r="Y563" s="132" t="s">
        <v>7744</v>
      </c>
      <c r="Z563" s="132" t="s">
        <v>7878</v>
      </c>
    </row>
    <row r="564" spans="1:26" s="8" customFormat="1" ht="18.75" customHeight="1" x14ac:dyDescent="0.2">
      <c r="A564" s="108" t="s">
        <v>3755</v>
      </c>
      <c r="B564" s="136">
        <v>690713004</v>
      </c>
      <c r="C564" s="108" t="s">
        <v>2838</v>
      </c>
      <c r="D564" s="108" t="s">
        <v>2855</v>
      </c>
      <c r="E564" s="108" t="s">
        <v>27</v>
      </c>
      <c r="F564" s="108" t="s">
        <v>2856</v>
      </c>
      <c r="G564" s="108" t="s">
        <v>29</v>
      </c>
      <c r="H564" s="108">
        <v>0</v>
      </c>
      <c r="I564" s="129">
        <v>0</v>
      </c>
      <c r="J564" s="108" t="s">
        <v>3756</v>
      </c>
      <c r="K564" s="108" t="s">
        <v>3757</v>
      </c>
      <c r="L564" s="108" t="s">
        <v>49</v>
      </c>
      <c r="M564" s="108" t="s">
        <v>2321</v>
      </c>
      <c r="N564" s="136" t="s">
        <v>3758</v>
      </c>
      <c r="O564" s="108">
        <v>0</v>
      </c>
      <c r="P564" s="108">
        <v>0</v>
      </c>
      <c r="Q564" s="108">
        <v>91001</v>
      </c>
      <c r="R564" s="108" t="s">
        <v>2859</v>
      </c>
      <c r="S564" s="152">
        <v>37970</v>
      </c>
      <c r="T564" s="132">
        <v>7056</v>
      </c>
      <c r="U564" s="167">
        <v>12645540</v>
      </c>
      <c r="V564" s="167">
        <v>65823071</v>
      </c>
      <c r="W564" s="131">
        <v>44316</v>
      </c>
      <c r="X564" s="132" t="s">
        <v>7743</v>
      </c>
      <c r="Y564" s="132" t="s">
        <v>7744</v>
      </c>
      <c r="Z564" s="132" t="s">
        <v>7794</v>
      </c>
    </row>
    <row r="565" spans="1:26" s="8" customFormat="1" ht="18.75" customHeight="1" x14ac:dyDescent="0.2">
      <c r="A565" s="108" t="s">
        <v>4008</v>
      </c>
      <c r="B565" s="136">
        <v>691907007</v>
      </c>
      <c r="C565" s="108" t="s">
        <v>2838</v>
      </c>
      <c r="D565" s="108" t="s">
        <v>2855</v>
      </c>
      <c r="E565" s="108" t="s">
        <v>27</v>
      </c>
      <c r="F565" s="108" t="s">
        <v>2856</v>
      </c>
      <c r="G565" s="108" t="s">
        <v>29</v>
      </c>
      <c r="H565" s="108">
        <v>0</v>
      </c>
      <c r="I565" s="129">
        <v>0</v>
      </c>
      <c r="J565" s="108" t="s">
        <v>4009</v>
      </c>
      <c r="K565" s="108" t="s">
        <v>4010</v>
      </c>
      <c r="L565" s="108" t="s">
        <v>50</v>
      </c>
      <c r="M565" s="108" t="s">
        <v>4011</v>
      </c>
      <c r="N565" s="136">
        <v>452973427</v>
      </c>
      <c r="O565" s="108" t="s">
        <v>6505</v>
      </c>
      <c r="P565" s="108">
        <v>0</v>
      </c>
      <c r="Q565" s="108">
        <v>91001</v>
      </c>
      <c r="R565" s="108" t="s">
        <v>2859</v>
      </c>
      <c r="S565" s="152">
        <v>37970</v>
      </c>
      <c r="T565" s="132">
        <v>7057</v>
      </c>
      <c r="U565" s="167">
        <v>10603117</v>
      </c>
      <c r="V565" s="167">
        <v>32116866</v>
      </c>
      <c r="W565" s="131">
        <v>44316</v>
      </c>
      <c r="X565" s="132" t="s">
        <v>7743</v>
      </c>
      <c r="Y565" s="132" t="s">
        <v>7744</v>
      </c>
      <c r="Z565" s="132" t="s">
        <v>195</v>
      </c>
    </row>
    <row r="566" spans="1:26" s="8" customFormat="1" ht="18.75" customHeight="1" x14ac:dyDescent="0.2">
      <c r="A566" s="108" t="s">
        <v>3767</v>
      </c>
      <c r="B566" s="136">
        <v>690601001</v>
      </c>
      <c r="C566" s="108" t="s">
        <v>2838</v>
      </c>
      <c r="D566" s="108" t="s">
        <v>2866</v>
      </c>
      <c r="E566" s="108" t="s">
        <v>1685</v>
      </c>
      <c r="F566" s="108" t="s">
        <v>3768</v>
      </c>
      <c r="G566" s="108" t="s">
        <v>29</v>
      </c>
      <c r="H566" s="108">
        <v>0</v>
      </c>
      <c r="I566" s="129">
        <v>0</v>
      </c>
      <c r="J566" s="108" t="s">
        <v>3769</v>
      </c>
      <c r="K566" s="108" t="s">
        <v>3770</v>
      </c>
      <c r="L566" s="108" t="s">
        <v>623</v>
      </c>
      <c r="M566" s="108" t="s">
        <v>1339</v>
      </c>
      <c r="N566" s="136">
        <v>0</v>
      </c>
      <c r="O566" s="108">
        <v>0</v>
      </c>
      <c r="P566" s="108">
        <v>0</v>
      </c>
      <c r="Q566" s="108">
        <v>91001</v>
      </c>
      <c r="R566" s="108" t="s">
        <v>2932</v>
      </c>
      <c r="S566" s="152">
        <v>37970</v>
      </c>
      <c r="T566" s="132">
        <v>7064</v>
      </c>
      <c r="U566" s="167">
        <v>6439140</v>
      </c>
      <c r="V566" s="167">
        <v>19504170</v>
      </c>
      <c r="W566" s="131">
        <v>44316</v>
      </c>
      <c r="X566" s="132" t="s">
        <v>7743</v>
      </c>
      <c r="Y566" s="132" t="s">
        <v>7744</v>
      </c>
      <c r="Z566" s="132" t="s">
        <v>7749</v>
      </c>
    </row>
    <row r="567" spans="1:26" s="8" customFormat="1" ht="18.75" customHeight="1" x14ac:dyDescent="0.2">
      <c r="A567" s="108" t="s">
        <v>3536</v>
      </c>
      <c r="B567" s="136">
        <v>690705001</v>
      </c>
      <c r="C567" s="108" t="s">
        <v>2838</v>
      </c>
      <c r="D567" s="108" t="s">
        <v>2855</v>
      </c>
      <c r="E567" s="108" t="s">
        <v>27</v>
      </c>
      <c r="F567" s="108" t="s">
        <v>2856</v>
      </c>
      <c r="G567" s="108" t="s">
        <v>29</v>
      </c>
      <c r="H567" s="108">
        <v>0</v>
      </c>
      <c r="I567" s="129">
        <v>0</v>
      </c>
      <c r="J567" s="108" t="s">
        <v>3537</v>
      </c>
      <c r="K567" s="108" t="s">
        <v>3538</v>
      </c>
      <c r="L567" s="108" t="s">
        <v>49</v>
      </c>
      <c r="M567" s="108" t="s">
        <v>1825</v>
      </c>
      <c r="N567" s="136" t="s">
        <v>6279</v>
      </c>
      <c r="O567" s="108" t="s">
        <v>6280</v>
      </c>
      <c r="P567" s="108">
        <v>0</v>
      </c>
      <c r="Q567" s="108">
        <v>91001</v>
      </c>
      <c r="R567" s="108" t="s">
        <v>3250</v>
      </c>
      <c r="S567" s="152">
        <v>37970</v>
      </c>
      <c r="T567" s="132">
        <v>7066</v>
      </c>
      <c r="U567" s="167">
        <v>6868416</v>
      </c>
      <c r="V567" s="167">
        <v>20804448</v>
      </c>
      <c r="W567" s="131">
        <v>44316</v>
      </c>
      <c r="X567" s="132" t="s">
        <v>7743</v>
      </c>
      <c r="Y567" s="132" t="s">
        <v>7744</v>
      </c>
      <c r="Z567" s="132" t="s">
        <v>7810</v>
      </c>
    </row>
    <row r="568" spans="1:26" s="8" customFormat="1" ht="18.75" customHeight="1" x14ac:dyDescent="0.2">
      <c r="A568" s="108" t="s">
        <v>4168</v>
      </c>
      <c r="B568" s="136">
        <v>825652000</v>
      </c>
      <c r="C568" s="108" t="s">
        <v>1204</v>
      </c>
      <c r="D568" s="108" t="s">
        <v>4169</v>
      </c>
      <c r="E568" s="108" t="s">
        <v>7597</v>
      </c>
      <c r="F568" s="108" t="s">
        <v>4170</v>
      </c>
      <c r="G568" s="108" t="s">
        <v>4171</v>
      </c>
      <c r="H568" s="108" t="s">
        <v>4172</v>
      </c>
      <c r="I568" s="129" t="s">
        <v>4173</v>
      </c>
      <c r="J568" s="108" t="s">
        <v>4174</v>
      </c>
      <c r="K568" s="108" t="s">
        <v>4175</v>
      </c>
      <c r="L568" s="108" t="s">
        <v>49</v>
      </c>
      <c r="M568" s="108" t="s">
        <v>2321</v>
      </c>
      <c r="N568" s="136" t="s">
        <v>7598</v>
      </c>
      <c r="O568" s="108" t="s">
        <v>7599</v>
      </c>
      <c r="P568" s="108">
        <v>0</v>
      </c>
      <c r="Q568" s="108" t="s">
        <v>1209</v>
      </c>
      <c r="R568" s="108" t="s">
        <v>7600</v>
      </c>
      <c r="S568" s="152">
        <v>37970</v>
      </c>
      <c r="T568" s="132">
        <v>7067</v>
      </c>
      <c r="U568" s="167">
        <v>8016600</v>
      </c>
      <c r="V568" s="167">
        <v>32066400</v>
      </c>
      <c r="W568" s="131">
        <v>44316</v>
      </c>
      <c r="X568" s="132" t="s">
        <v>7743</v>
      </c>
      <c r="Y568" s="132" t="s">
        <v>7744</v>
      </c>
      <c r="Z568" s="132" t="s">
        <v>7785</v>
      </c>
    </row>
    <row r="569" spans="1:26" s="8" customFormat="1" ht="18.75" customHeight="1" x14ac:dyDescent="0.2">
      <c r="A569" s="108" t="s">
        <v>4168</v>
      </c>
      <c r="B569" s="136">
        <v>825652000</v>
      </c>
      <c r="C569" s="108" t="s">
        <v>1204</v>
      </c>
      <c r="D569" s="108" t="s">
        <v>4169</v>
      </c>
      <c r="E569" s="108" t="s">
        <v>7597</v>
      </c>
      <c r="F569" s="108" t="s">
        <v>4170</v>
      </c>
      <c r="G569" s="108" t="s">
        <v>4171</v>
      </c>
      <c r="H569" s="108" t="s">
        <v>4172</v>
      </c>
      <c r="I569" s="129" t="s">
        <v>4173</v>
      </c>
      <c r="J569" s="108" t="s">
        <v>4174</v>
      </c>
      <c r="K569" s="108" t="s">
        <v>4175</v>
      </c>
      <c r="L569" s="108" t="s">
        <v>49</v>
      </c>
      <c r="M569" s="108" t="s">
        <v>2321</v>
      </c>
      <c r="N569" s="136" t="s">
        <v>7598</v>
      </c>
      <c r="O569" s="108" t="s">
        <v>7599</v>
      </c>
      <c r="P569" s="108">
        <v>0</v>
      </c>
      <c r="Q569" s="108" t="s">
        <v>1209</v>
      </c>
      <c r="R569" s="108" t="s">
        <v>7600</v>
      </c>
      <c r="S569" s="152">
        <v>37970</v>
      </c>
      <c r="T569" s="132">
        <v>7067</v>
      </c>
      <c r="U569" s="167">
        <v>8016600</v>
      </c>
      <c r="V569" s="167">
        <v>32066400</v>
      </c>
      <c r="W569" s="131">
        <v>44316</v>
      </c>
      <c r="X569" s="132" t="s">
        <v>7743</v>
      </c>
      <c r="Y569" s="132" t="s">
        <v>7744</v>
      </c>
      <c r="Z569" s="132" t="s">
        <v>7794</v>
      </c>
    </row>
    <row r="570" spans="1:26" s="8" customFormat="1" ht="18.75" customHeight="1" x14ac:dyDescent="0.2">
      <c r="A570" s="108" t="s">
        <v>3410</v>
      </c>
      <c r="B570" s="136">
        <v>692541006</v>
      </c>
      <c r="C570" s="108" t="s">
        <v>2838</v>
      </c>
      <c r="D570" s="108" t="s">
        <v>2855</v>
      </c>
      <c r="E570" s="108" t="s">
        <v>27</v>
      </c>
      <c r="F570" s="108" t="s">
        <v>2856</v>
      </c>
      <c r="G570" s="108" t="s">
        <v>29</v>
      </c>
      <c r="H570" s="108">
        <v>0</v>
      </c>
      <c r="I570" s="129">
        <v>0</v>
      </c>
      <c r="J570" s="108" t="s">
        <v>3411</v>
      </c>
      <c r="K570" s="108" t="s">
        <v>3412</v>
      </c>
      <c r="L570" s="108" t="s">
        <v>49</v>
      </c>
      <c r="M570" s="108" t="s">
        <v>3413</v>
      </c>
      <c r="N570" s="136">
        <v>0</v>
      </c>
      <c r="O570" s="108">
        <v>0</v>
      </c>
      <c r="P570" s="108">
        <v>0</v>
      </c>
      <c r="Q570" s="108">
        <v>91001</v>
      </c>
      <c r="R570" s="108" t="s">
        <v>2859</v>
      </c>
      <c r="S570" s="152">
        <v>37970</v>
      </c>
      <c r="T570" s="132">
        <v>7071</v>
      </c>
      <c r="U570" s="167">
        <v>9014796</v>
      </c>
      <c r="V570" s="167">
        <v>36059184</v>
      </c>
      <c r="W570" s="131">
        <v>44316</v>
      </c>
      <c r="X570" s="132" t="s">
        <v>7743</v>
      </c>
      <c r="Y570" s="132" t="s">
        <v>7744</v>
      </c>
      <c r="Z570" s="132" t="s">
        <v>7843</v>
      </c>
    </row>
    <row r="571" spans="1:26" s="8" customFormat="1" ht="18.75" customHeight="1" x14ac:dyDescent="0.2">
      <c r="A571" s="108" t="s">
        <v>3118</v>
      </c>
      <c r="B571" s="136">
        <v>690403005</v>
      </c>
      <c r="C571" s="108" t="s">
        <v>2838</v>
      </c>
      <c r="D571" s="108" t="s">
        <v>2855</v>
      </c>
      <c r="E571" s="108" t="s">
        <v>27</v>
      </c>
      <c r="F571" s="108" t="s">
        <v>2856</v>
      </c>
      <c r="G571" s="108" t="s">
        <v>29</v>
      </c>
      <c r="H571" s="108">
        <v>0</v>
      </c>
      <c r="I571" s="129">
        <v>0</v>
      </c>
      <c r="J571" s="108" t="s">
        <v>3119</v>
      </c>
      <c r="K571" s="108" t="s">
        <v>3120</v>
      </c>
      <c r="L571" s="108" t="s">
        <v>6115</v>
      </c>
      <c r="M571" s="108" t="s">
        <v>984</v>
      </c>
      <c r="N571" s="136" t="s">
        <v>3121</v>
      </c>
      <c r="O571" s="108">
        <v>0</v>
      </c>
      <c r="P571" s="108">
        <v>0</v>
      </c>
      <c r="Q571" s="108">
        <v>91001</v>
      </c>
      <c r="R571" s="108" t="s">
        <v>2859</v>
      </c>
      <c r="S571" s="152">
        <v>37970</v>
      </c>
      <c r="T571" s="132">
        <v>7072</v>
      </c>
      <c r="U571" s="167">
        <v>77066689</v>
      </c>
      <c r="V571" s="167">
        <v>246986076</v>
      </c>
      <c r="W571" s="131">
        <v>44316</v>
      </c>
      <c r="X571" s="132" t="s">
        <v>7743</v>
      </c>
      <c r="Y571" s="132" t="s">
        <v>7744</v>
      </c>
      <c r="Z571" s="132" t="s">
        <v>7756</v>
      </c>
    </row>
    <row r="572" spans="1:26" s="8" customFormat="1" ht="18.75" customHeight="1" x14ac:dyDescent="0.2">
      <c r="A572" s="108" t="s">
        <v>8770</v>
      </c>
      <c r="B572" s="136">
        <v>650852001</v>
      </c>
      <c r="C572" s="108" t="s">
        <v>78</v>
      </c>
      <c r="D572" s="108" t="s">
        <v>5161</v>
      </c>
      <c r="E572" s="108" t="s">
        <v>7412</v>
      </c>
      <c r="F572" s="108" t="s">
        <v>4740</v>
      </c>
      <c r="G572" s="108" t="s">
        <v>7413</v>
      </c>
      <c r="H572" s="108" t="s">
        <v>701</v>
      </c>
      <c r="I572" s="129" t="s">
        <v>5162</v>
      </c>
      <c r="J572" s="108" t="s">
        <v>5163</v>
      </c>
      <c r="K572" s="108" t="s">
        <v>6663</v>
      </c>
      <c r="L572" s="108" t="s">
        <v>49</v>
      </c>
      <c r="M572" s="108" t="s">
        <v>2321</v>
      </c>
      <c r="N572" s="136">
        <v>981829131</v>
      </c>
      <c r="O572" s="108" t="s">
        <v>5164</v>
      </c>
      <c r="P572" s="108">
        <v>0</v>
      </c>
      <c r="Q572" s="108" t="s">
        <v>414</v>
      </c>
      <c r="R572" s="108" t="s">
        <v>7421</v>
      </c>
      <c r="S572" s="152">
        <v>37970</v>
      </c>
      <c r="T572" s="132">
        <v>7076</v>
      </c>
      <c r="U572" s="167">
        <v>19881168</v>
      </c>
      <c r="V572" s="167">
        <v>72309732</v>
      </c>
      <c r="W572" s="131">
        <v>44316</v>
      </c>
      <c r="X572" s="132" t="s">
        <v>7743</v>
      </c>
      <c r="Y572" s="132" t="s">
        <v>7744</v>
      </c>
      <c r="Z572" s="132" t="s">
        <v>69</v>
      </c>
    </row>
    <row r="573" spans="1:26" s="8" customFormat="1" ht="18.75" customHeight="1" x14ac:dyDescent="0.2">
      <c r="A573" s="108" t="s">
        <v>1130</v>
      </c>
      <c r="B573" s="136">
        <v>711497005</v>
      </c>
      <c r="C573" s="108" t="s">
        <v>78</v>
      </c>
      <c r="D573" s="108" t="s">
        <v>1131</v>
      </c>
      <c r="E573" s="108" t="s">
        <v>8024</v>
      </c>
      <c r="F573" s="108" t="s">
        <v>1132</v>
      </c>
      <c r="G573" s="108" t="s">
        <v>8025</v>
      </c>
      <c r="H573" s="108" t="s">
        <v>455</v>
      </c>
      <c r="I573" s="129" t="s">
        <v>6378</v>
      </c>
      <c r="J573" s="108" t="s">
        <v>8777</v>
      </c>
      <c r="K573" s="108" t="s">
        <v>1133</v>
      </c>
      <c r="L573" s="108" t="s">
        <v>6112</v>
      </c>
      <c r="M573" s="108" t="s">
        <v>1134</v>
      </c>
      <c r="N573" s="136" t="s">
        <v>8026</v>
      </c>
      <c r="O573" s="108" t="s">
        <v>8027</v>
      </c>
      <c r="P573" s="108">
        <v>0</v>
      </c>
      <c r="Q573" s="108">
        <v>93401</v>
      </c>
      <c r="R573" s="108" t="s">
        <v>8028</v>
      </c>
      <c r="S573" s="152">
        <v>37970</v>
      </c>
      <c r="T573" s="132">
        <v>7079</v>
      </c>
      <c r="U573" s="167">
        <v>12821044</v>
      </c>
      <c r="V573" s="167">
        <v>19417486</v>
      </c>
      <c r="W573" s="131">
        <v>44316</v>
      </c>
      <c r="X573" s="132" t="s">
        <v>7743</v>
      </c>
      <c r="Y573" s="132" t="s">
        <v>7744</v>
      </c>
      <c r="Z573" s="132" t="s">
        <v>7772</v>
      </c>
    </row>
    <row r="574" spans="1:26" s="8" customFormat="1" ht="18.75" customHeight="1" x14ac:dyDescent="0.2">
      <c r="A574" s="108" t="s">
        <v>3452</v>
      </c>
      <c r="B574" s="136">
        <v>692537009</v>
      </c>
      <c r="C574" s="108" t="s">
        <v>3453</v>
      </c>
      <c r="D574" s="108" t="s">
        <v>2855</v>
      </c>
      <c r="E574" s="108" t="s">
        <v>3454</v>
      </c>
      <c r="F574" s="108" t="s">
        <v>2856</v>
      </c>
      <c r="G574" s="108" t="s">
        <v>29</v>
      </c>
      <c r="H574" s="108">
        <v>0</v>
      </c>
      <c r="I574" s="129">
        <v>0</v>
      </c>
      <c r="J574" s="108" t="s">
        <v>3455</v>
      </c>
      <c r="K574" s="108" t="s">
        <v>3457</v>
      </c>
      <c r="L574" s="108" t="s">
        <v>49</v>
      </c>
      <c r="M574" s="108" t="s">
        <v>1874</v>
      </c>
      <c r="N574" s="136" t="s">
        <v>3456</v>
      </c>
      <c r="O574" s="108" t="s">
        <v>6292</v>
      </c>
      <c r="P574" s="108">
        <v>0</v>
      </c>
      <c r="Q574" s="108">
        <v>91001</v>
      </c>
      <c r="R574" s="108" t="s">
        <v>2859</v>
      </c>
      <c r="S574" s="152">
        <v>37970</v>
      </c>
      <c r="T574" s="132">
        <v>7081</v>
      </c>
      <c r="U574" s="167">
        <v>9014796</v>
      </c>
      <c r="V574" s="167">
        <v>36059184</v>
      </c>
      <c r="W574" s="131">
        <v>44316</v>
      </c>
      <c r="X574" s="132" t="s">
        <v>7743</v>
      </c>
      <c r="Y574" s="132" t="s">
        <v>7744</v>
      </c>
      <c r="Z574" s="132" t="s">
        <v>7814</v>
      </c>
    </row>
    <row r="575" spans="1:26" s="8" customFormat="1" ht="18.75" customHeight="1" x14ac:dyDescent="0.2">
      <c r="A575" s="108" t="s">
        <v>3873</v>
      </c>
      <c r="B575" s="136">
        <v>690727005</v>
      </c>
      <c r="C575" s="108" t="s">
        <v>2838</v>
      </c>
      <c r="D575" s="108" t="s">
        <v>2855</v>
      </c>
      <c r="E575" s="108" t="s">
        <v>27</v>
      </c>
      <c r="F575" s="108" t="s">
        <v>2856</v>
      </c>
      <c r="G575" s="108" t="s">
        <v>29</v>
      </c>
      <c r="H575" s="108">
        <v>0</v>
      </c>
      <c r="I575" s="129">
        <v>0</v>
      </c>
      <c r="J575" s="108" t="s">
        <v>8672</v>
      </c>
      <c r="K575" s="108" t="s">
        <v>3874</v>
      </c>
      <c r="L575" s="108" t="s">
        <v>49</v>
      </c>
      <c r="M575" s="108" t="s">
        <v>3876</v>
      </c>
      <c r="N575" s="136" t="s">
        <v>3875</v>
      </c>
      <c r="O575" s="108">
        <v>0</v>
      </c>
      <c r="P575" s="108">
        <v>0</v>
      </c>
      <c r="Q575" s="108">
        <v>91001</v>
      </c>
      <c r="R575" s="108" t="s">
        <v>2889</v>
      </c>
      <c r="S575" s="152">
        <v>37970</v>
      </c>
      <c r="T575" s="132">
        <v>7082</v>
      </c>
      <c r="U575" s="167">
        <v>10159532</v>
      </c>
      <c r="V575" s="167">
        <v>40638128</v>
      </c>
      <c r="W575" s="131">
        <v>44316</v>
      </c>
      <c r="X575" s="132" t="s">
        <v>7743</v>
      </c>
      <c r="Y575" s="132" t="s">
        <v>7744</v>
      </c>
      <c r="Z575" s="132" t="s">
        <v>7833</v>
      </c>
    </row>
    <row r="576" spans="1:26" s="8" customFormat="1" ht="18.75" customHeight="1" x14ac:dyDescent="0.2">
      <c r="A576" s="108" t="s">
        <v>3109</v>
      </c>
      <c r="B576" s="136">
        <v>690302004</v>
      </c>
      <c r="C576" s="108" t="s">
        <v>2838</v>
      </c>
      <c r="D576" s="108" t="s">
        <v>2855</v>
      </c>
      <c r="E576" s="108" t="s">
        <v>27</v>
      </c>
      <c r="F576" s="108" t="s">
        <v>2856</v>
      </c>
      <c r="G576" s="108" t="s">
        <v>29</v>
      </c>
      <c r="H576" s="108">
        <v>0</v>
      </c>
      <c r="I576" s="129">
        <v>0</v>
      </c>
      <c r="J576" s="108" t="s">
        <v>3110</v>
      </c>
      <c r="K576" s="108" t="s">
        <v>3111</v>
      </c>
      <c r="L576" s="108" t="s">
        <v>6113</v>
      </c>
      <c r="M576" s="108" t="s">
        <v>179</v>
      </c>
      <c r="N576" s="136">
        <v>0</v>
      </c>
      <c r="O576" s="108">
        <v>0</v>
      </c>
      <c r="P576" s="108">
        <v>0</v>
      </c>
      <c r="Q576" s="108" t="s">
        <v>3112</v>
      </c>
      <c r="R576" s="108" t="s">
        <v>3113</v>
      </c>
      <c r="S576" s="152">
        <v>37970</v>
      </c>
      <c r="T576" s="132">
        <v>7083</v>
      </c>
      <c r="U576" s="167">
        <v>9298118</v>
      </c>
      <c r="V576" s="167">
        <v>47355761</v>
      </c>
      <c r="W576" s="131">
        <v>44316</v>
      </c>
      <c r="X576" s="132" t="s">
        <v>7743</v>
      </c>
      <c r="Y576" s="132" t="s">
        <v>7744</v>
      </c>
      <c r="Z576" s="132" t="s">
        <v>7818</v>
      </c>
    </row>
    <row r="577" spans="1:26" s="8" customFormat="1" ht="18.75" customHeight="1" x14ac:dyDescent="0.2">
      <c r="A577" s="108" t="s">
        <v>931</v>
      </c>
      <c r="B577" s="136">
        <v>730998007</v>
      </c>
      <c r="C577" s="108" t="s">
        <v>78</v>
      </c>
      <c r="D577" s="108" t="s">
        <v>932</v>
      </c>
      <c r="E577" s="108" t="s">
        <v>7545</v>
      </c>
      <c r="F577" s="108" t="s">
        <v>933</v>
      </c>
      <c r="G577" s="108" t="s">
        <v>7546</v>
      </c>
      <c r="H577" s="108" t="s">
        <v>810</v>
      </c>
      <c r="I577" s="129" t="s">
        <v>6542</v>
      </c>
      <c r="J577" s="108" t="s">
        <v>6543</v>
      </c>
      <c r="K577" s="108" t="s">
        <v>934</v>
      </c>
      <c r="L577" s="108" t="s">
        <v>49</v>
      </c>
      <c r="M577" s="108" t="s">
        <v>925</v>
      </c>
      <c r="N577" s="136" t="s">
        <v>935</v>
      </c>
      <c r="O577" s="108" t="s">
        <v>936</v>
      </c>
      <c r="P577" s="108">
        <v>0</v>
      </c>
      <c r="Q577" s="108" t="s">
        <v>414</v>
      </c>
      <c r="R577" s="108" t="s">
        <v>7559</v>
      </c>
      <c r="S577" s="152">
        <v>37970</v>
      </c>
      <c r="T577" s="132">
        <v>7085</v>
      </c>
      <c r="U577" s="167">
        <v>6206400</v>
      </c>
      <c r="V577" s="167">
        <v>24980760</v>
      </c>
      <c r="W577" s="131">
        <v>44316</v>
      </c>
      <c r="X577" s="132" t="s">
        <v>7743</v>
      </c>
      <c r="Y577" s="132" t="s">
        <v>7744</v>
      </c>
      <c r="Z577" s="132" t="s">
        <v>7825</v>
      </c>
    </row>
    <row r="578" spans="1:26" s="8" customFormat="1" ht="18.75" customHeight="1" x14ac:dyDescent="0.2">
      <c r="A578" s="146" t="s">
        <v>7431</v>
      </c>
      <c r="B578" s="136">
        <v>746157002</v>
      </c>
      <c r="C578" s="108" t="s">
        <v>78</v>
      </c>
      <c r="D578" s="108" t="s">
        <v>5297</v>
      </c>
      <c r="E578" s="108" t="s">
        <v>8098</v>
      </c>
      <c r="F578" s="108" t="s">
        <v>4740</v>
      </c>
      <c r="G578" s="108" t="s">
        <v>8720</v>
      </c>
      <c r="H578" s="108" t="s">
        <v>183</v>
      </c>
      <c r="I578" s="129" t="s">
        <v>8099</v>
      </c>
      <c r="J578" s="108" t="s">
        <v>8721</v>
      </c>
      <c r="K578" s="108" t="s">
        <v>8722</v>
      </c>
      <c r="L578" s="108" t="s">
        <v>49</v>
      </c>
      <c r="M578" s="108" t="s">
        <v>664</v>
      </c>
      <c r="N578" s="136" t="s">
        <v>8723</v>
      </c>
      <c r="O578" s="108" t="s">
        <v>5298</v>
      </c>
      <c r="P578" s="108">
        <v>0</v>
      </c>
      <c r="Q578" s="108" t="s">
        <v>414</v>
      </c>
      <c r="R578" s="108" t="s">
        <v>6826</v>
      </c>
      <c r="S578" s="152">
        <v>37970</v>
      </c>
      <c r="T578" s="132">
        <v>7086</v>
      </c>
      <c r="U578" s="167">
        <v>14429880</v>
      </c>
      <c r="V578" s="167">
        <v>57719520</v>
      </c>
      <c r="W578" s="131">
        <v>44316</v>
      </c>
      <c r="X578" s="132" t="s">
        <v>7743</v>
      </c>
      <c r="Y578" s="132" t="s">
        <v>7744</v>
      </c>
      <c r="Z578" s="132" t="s">
        <v>7813</v>
      </c>
    </row>
    <row r="579" spans="1:26" s="8" customFormat="1" ht="18.75" customHeight="1" x14ac:dyDescent="0.2">
      <c r="A579" s="146" t="s">
        <v>7431</v>
      </c>
      <c r="B579" s="136">
        <v>746157002</v>
      </c>
      <c r="C579" s="108" t="s">
        <v>78</v>
      </c>
      <c r="D579" s="108" t="s">
        <v>5297</v>
      </c>
      <c r="E579" s="108" t="s">
        <v>8098</v>
      </c>
      <c r="F579" s="108" t="s">
        <v>4740</v>
      </c>
      <c r="G579" s="108" t="s">
        <v>8720</v>
      </c>
      <c r="H579" s="108" t="s">
        <v>183</v>
      </c>
      <c r="I579" s="129" t="s">
        <v>8099</v>
      </c>
      <c r="J579" s="108" t="s">
        <v>8721</v>
      </c>
      <c r="K579" s="108" t="s">
        <v>8722</v>
      </c>
      <c r="L579" s="108" t="s">
        <v>49</v>
      </c>
      <c r="M579" s="108" t="s">
        <v>664</v>
      </c>
      <c r="N579" s="136" t="s">
        <v>8723</v>
      </c>
      <c r="O579" s="108" t="s">
        <v>5298</v>
      </c>
      <c r="P579" s="108">
        <v>0</v>
      </c>
      <c r="Q579" s="108" t="s">
        <v>414</v>
      </c>
      <c r="R579" s="108" t="s">
        <v>6826</v>
      </c>
      <c r="S579" s="152">
        <v>37970</v>
      </c>
      <c r="T579" s="132">
        <v>7086</v>
      </c>
      <c r="U579" s="167">
        <v>14429880</v>
      </c>
      <c r="V579" s="167">
        <v>57719520</v>
      </c>
      <c r="W579" s="131">
        <v>44316</v>
      </c>
      <c r="X579" s="132" t="s">
        <v>7743</v>
      </c>
      <c r="Y579" s="132" t="s">
        <v>7744</v>
      </c>
      <c r="Z579" s="132" t="s">
        <v>7824</v>
      </c>
    </row>
    <row r="580" spans="1:26" s="8" customFormat="1" ht="18.75" customHeight="1" x14ac:dyDescent="0.2">
      <c r="A580" s="146" t="s">
        <v>7431</v>
      </c>
      <c r="B580" s="136">
        <v>746157002</v>
      </c>
      <c r="C580" s="108" t="s">
        <v>78</v>
      </c>
      <c r="D580" s="108" t="s">
        <v>5297</v>
      </c>
      <c r="E580" s="108" t="s">
        <v>8098</v>
      </c>
      <c r="F580" s="108" t="s">
        <v>4740</v>
      </c>
      <c r="G580" s="108" t="s">
        <v>8720</v>
      </c>
      <c r="H580" s="108" t="s">
        <v>183</v>
      </c>
      <c r="I580" s="129" t="s">
        <v>8099</v>
      </c>
      <c r="J580" s="108" t="s">
        <v>8721</v>
      </c>
      <c r="K580" s="108" t="s">
        <v>8722</v>
      </c>
      <c r="L580" s="108" t="s">
        <v>49</v>
      </c>
      <c r="M580" s="108" t="s">
        <v>664</v>
      </c>
      <c r="N580" s="136" t="s">
        <v>8723</v>
      </c>
      <c r="O580" s="108" t="s">
        <v>5298</v>
      </c>
      <c r="P580" s="108">
        <v>0</v>
      </c>
      <c r="Q580" s="108" t="s">
        <v>414</v>
      </c>
      <c r="R580" s="108" t="s">
        <v>6826</v>
      </c>
      <c r="S580" s="152">
        <v>37970</v>
      </c>
      <c r="T580" s="132">
        <v>7086</v>
      </c>
      <c r="U580" s="167">
        <v>9299256</v>
      </c>
      <c r="V580" s="167">
        <v>34631712</v>
      </c>
      <c r="W580" s="131">
        <v>44316</v>
      </c>
      <c r="X580" s="132" t="s">
        <v>7743</v>
      </c>
      <c r="Y580" s="132" t="s">
        <v>7744</v>
      </c>
      <c r="Z580" s="132" t="s">
        <v>7841</v>
      </c>
    </row>
    <row r="581" spans="1:26" s="8" customFormat="1" ht="18.75" customHeight="1" x14ac:dyDescent="0.2">
      <c r="A581" s="146" t="s">
        <v>7431</v>
      </c>
      <c r="B581" s="136">
        <v>746157002</v>
      </c>
      <c r="C581" s="108" t="s">
        <v>78</v>
      </c>
      <c r="D581" s="108" t="s">
        <v>5297</v>
      </c>
      <c r="E581" s="108" t="s">
        <v>8098</v>
      </c>
      <c r="F581" s="108" t="s">
        <v>4740</v>
      </c>
      <c r="G581" s="108" t="s">
        <v>8720</v>
      </c>
      <c r="H581" s="108" t="s">
        <v>183</v>
      </c>
      <c r="I581" s="129" t="s">
        <v>8099</v>
      </c>
      <c r="J581" s="108" t="s">
        <v>8721</v>
      </c>
      <c r="K581" s="108" t="s">
        <v>8722</v>
      </c>
      <c r="L581" s="108" t="s">
        <v>49</v>
      </c>
      <c r="M581" s="108" t="s">
        <v>664</v>
      </c>
      <c r="N581" s="136" t="s">
        <v>8723</v>
      </c>
      <c r="O581" s="108" t="s">
        <v>5298</v>
      </c>
      <c r="P581" s="108">
        <v>0</v>
      </c>
      <c r="Q581" s="108" t="s">
        <v>414</v>
      </c>
      <c r="R581" s="108" t="s">
        <v>6826</v>
      </c>
      <c r="S581" s="152">
        <v>37970</v>
      </c>
      <c r="T581" s="132">
        <v>7086</v>
      </c>
      <c r="U581" s="167">
        <v>8016600</v>
      </c>
      <c r="V581" s="167">
        <v>31906068</v>
      </c>
      <c r="W581" s="131">
        <v>44316</v>
      </c>
      <c r="X581" s="132" t="s">
        <v>7743</v>
      </c>
      <c r="Y581" s="132" t="s">
        <v>7744</v>
      </c>
      <c r="Z581" s="132" t="s">
        <v>7805</v>
      </c>
    </row>
    <row r="582" spans="1:26" s="8" customFormat="1" ht="18.75" customHeight="1" x14ac:dyDescent="0.2">
      <c r="A582" s="146" t="s">
        <v>7431</v>
      </c>
      <c r="B582" s="136">
        <v>746157002</v>
      </c>
      <c r="C582" s="108" t="s">
        <v>78</v>
      </c>
      <c r="D582" s="108" t="s">
        <v>5297</v>
      </c>
      <c r="E582" s="108" t="s">
        <v>8098</v>
      </c>
      <c r="F582" s="108" t="s">
        <v>4740</v>
      </c>
      <c r="G582" s="108" t="s">
        <v>8720</v>
      </c>
      <c r="H582" s="108" t="s">
        <v>183</v>
      </c>
      <c r="I582" s="129" t="s">
        <v>8099</v>
      </c>
      <c r="J582" s="108" t="s">
        <v>8721</v>
      </c>
      <c r="K582" s="108" t="s">
        <v>8722</v>
      </c>
      <c r="L582" s="108" t="s">
        <v>49</v>
      </c>
      <c r="M582" s="108" t="s">
        <v>664</v>
      </c>
      <c r="N582" s="136" t="s">
        <v>8723</v>
      </c>
      <c r="O582" s="108" t="s">
        <v>5298</v>
      </c>
      <c r="P582" s="108">
        <v>0</v>
      </c>
      <c r="Q582" s="108" t="s">
        <v>414</v>
      </c>
      <c r="R582" s="108" t="s">
        <v>6826</v>
      </c>
      <c r="S582" s="152">
        <v>37970</v>
      </c>
      <c r="T582" s="132">
        <v>7086</v>
      </c>
      <c r="U582" s="167">
        <v>9138924</v>
      </c>
      <c r="V582" s="167">
        <v>34471380</v>
      </c>
      <c r="W582" s="131">
        <v>44316</v>
      </c>
      <c r="X582" s="132" t="s">
        <v>7743</v>
      </c>
      <c r="Y582" s="132" t="s">
        <v>7744</v>
      </c>
      <c r="Z582" s="132" t="s">
        <v>7858</v>
      </c>
    </row>
    <row r="583" spans="1:26" s="8" customFormat="1" ht="18.75" customHeight="1" x14ac:dyDescent="0.2">
      <c r="A583" s="146" t="s">
        <v>7431</v>
      </c>
      <c r="B583" s="136">
        <v>746157002</v>
      </c>
      <c r="C583" s="108" t="s">
        <v>78</v>
      </c>
      <c r="D583" s="108" t="s">
        <v>5297</v>
      </c>
      <c r="E583" s="108" t="s">
        <v>8098</v>
      </c>
      <c r="F583" s="108" t="s">
        <v>4740</v>
      </c>
      <c r="G583" s="108" t="s">
        <v>8720</v>
      </c>
      <c r="H583" s="108" t="s">
        <v>183</v>
      </c>
      <c r="I583" s="129" t="s">
        <v>8099</v>
      </c>
      <c r="J583" s="108" t="s">
        <v>8721</v>
      </c>
      <c r="K583" s="108" t="s">
        <v>8722</v>
      </c>
      <c r="L583" s="108" t="s">
        <v>49</v>
      </c>
      <c r="M583" s="108" t="s">
        <v>664</v>
      </c>
      <c r="N583" s="136" t="s">
        <v>8723</v>
      </c>
      <c r="O583" s="108" t="s">
        <v>5298</v>
      </c>
      <c r="P583" s="108">
        <v>0</v>
      </c>
      <c r="Q583" s="108" t="s">
        <v>414</v>
      </c>
      <c r="R583" s="108" t="s">
        <v>6826</v>
      </c>
      <c r="S583" s="152">
        <v>37970</v>
      </c>
      <c r="T583" s="132">
        <v>7086</v>
      </c>
      <c r="U583" s="167">
        <v>8337264</v>
      </c>
      <c r="V583" s="167">
        <v>32868060</v>
      </c>
      <c r="W583" s="131">
        <v>44316</v>
      </c>
      <c r="X583" s="132" t="s">
        <v>7743</v>
      </c>
      <c r="Y583" s="132" t="s">
        <v>7744</v>
      </c>
      <c r="Z583" s="132" t="s">
        <v>7791</v>
      </c>
    </row>
    <row r="584" spans="1:26" s="8" customFormat="1" ht="18.75" customHeight="1" x14ac:dyDescent="0.2">
      <c r="A584" s="108" t="s">
        <v>2929</v>
      </c>
      <c r="B584" s="136" t="s">
        <v>7691</v>
      </c>
      <c r="C584" s="108" t="s">
        <v>2838</v>
      </c>
      <c r="D584" s="108" t="s">
        <v>2855</v>
      </c>
      <c r="E584" s="108" t="s">
        <v>27</v>
      </c>
      <c r="F584" s="108" t="s">
        <v>2856</v>
      </c>
      <c r="G584" s="108" t="s">
        <v>29</v>
      </c>
      <c r="H584" s="108">
        <v>0</v>
      </c>
      <c r="I584" s="129">
        <v>0</v>
      </c>
      <c r="J584" s="108" t="s">
        <v>2930</v>
      </c>
      <c r="K584" s="108" t="s">
        <v>2931</v>
      </c>
      <c r="L584" s="108" t="s">
        <v>6113</v>
      </c>
      <c r="M584" s="108" t="s">
        <v>2770</v>
      </c>
      <c r="N584" s="136" t="s">
        <v>6313</v>
      </c>
      <c r="O584" s="108" t="s">
        <v>6314</v>
      </c>
      <c r="P584" s="108">
        <v>0</v>
      </c>
      <c r="Q584" s="108">
        <v>91001</v>
      </c>
      <c r="R584" s="108" t="s">
        <v>2932</v>
      </c>
      <c r="S584" s="152">
        <v>37970</v>
      </c>
      <c r="T584" s="132">
        <v>7087</v>
      </c>
      <c r="U584" s="167">
        <v>6776837</v>
      </c>
      <c r="V584" s="167">
        <v>20527055</v>
      </c>
      <c r="W584" s="131">
        <v>44316</v>
      </c>
      <c r="X584" s="132" t="s">
        <v>7743</v>
      </c>
      <c r="Y584" s="132" t="s">
        <v>7744</v>
      </c>
      <c r="Z584" s="132" t="s">
        <v>7747</v>
      </c>
    </row>
    <row r="585" spans="1:26" s="8" customFormat="1" ht="18.75" customHeight="1" x14ac:dyDescent="0.2">
      <c r="A585" s="108" t="s">
        <v>3436</v>
      </c>
      <c r="B585" s="136">
        <v>691513009</v>
      </c>
      <c r="C585" s="108" t="s">
        <v>2838</v>
      </c>
      <c r="D585" s="108" t="s">
        <v>2855</v>
      </c>
      <c r="E585" s="108" t="s">
        <v>27</v>
      </c>
      <c r="F585" s="108" t="s">
        <v>2856</v>
      </c>
      <c r="G585" s="108" t="s">
        <v>29</v>
      </c>
      <c r="H585" s="108">
        <v>0</v>
      </c>
      <c r="I585" s="129">
        <v>0</v>
      </c>
      <c r="J585" s="108" t="s">
        <v>3437</v>
      </c>
      <c r="K585" s="108" t="s">
        <v>3439</v>
      </c>
      <c r="L585" s="108" t="s">
        <v>339</v>
      </c>
      <c r="M585" s="108" t="s">
        <v>3441</v>
      </c>
      <c r="N585" s="136" t="s">
        <v>3440</v>
      </c>
      <c r="O585" s="108" t="s">
        <v>3438</v>
      </c>
      <c r="P585" s="108">
        <v>0</v>
      </c>
      <c r="Q585" s="108">
        <v>91001</v>
      </c>
      <c r="R585" s="108" t="s">
        <v>2859</v>
      </c>
      <c r="S585" s="152">
        <v>37970</v>
      </c>
      <c r="T585" s="132">
        <v>7090</v>
      </c>
      <c r="U585" s="167">
        <v>4945260</v>
      </c>
      <c r="V585" s="167">
        <v>14979204</v>
      </c>
      <c r="W585" s="131">
        <v>44316</v>
      </c>
      <c r="X585" s="132" t="s">
        <v>7743</v>
      </c>
      <c r="Y585" s="132" t="s">
        <v>7744</v>
      </c>
      <c r="Z585" s="132" t="s">
        <v>7784</v>
      </c>
    </row>
    <row r="586" spans="1:26" s="8" customFormat="1" ht="18.75" customHeight="1" x14ac:dyDescent="0.2">
      <c r="A586" s="107" t="s">
        <v>3241</v>
      </c>
      <c r="B586" s="136">
        <v>690803003</v>
      </c>
      <c r="C586" s="108" t="s">
        <v>2838</v>
      </c>
      <c r="D586" s="108" t="s">
        <v>2855</v>
      </c>
      <c r="E586" s="108" t="s">
        <v>27</v>
      </c>
      <c r="F586" s="108" t="s">
        <v>2856</v>
      </c>
      <c r="G586" s="108" t="s">
        <v>29</v>
      </c>
      <c r="H586" s="108">
        <v>0</v>
      </c>
      <c r="I586" s="129">
        <v>0</v>
      </c>
      <c r="J586" s="108" t="s">
        <v>3242</v>
      </c>
      <c r="K586" s="108" t="s">
        <v>3243</v>
      </c>
      <c r="L586" s="108" t="s">
        <v>6116</v>
      </c>
      <c r="M586" s="108" t="s">
        <v>3244</v>
      </c>
      <c r="N586" s="136">
        <v>0</v>
      </c>
      <c r="O586" s="108">
        <v>0</v>
      </c>
      <c r="P586" s="108">
        <v>0</v>
      </c>
      <c r="Q586" s="108">
        <v>91001</v>
      </c>
      <c r="R586" s="108" t="s">
        <v>2871</v>
      </c>
      <c r="S586" s="152">
        <v>37970</v>
      </c>
      <c r="T586" s="132">
        <v>7091</v>
      </c>
      <c r="U586" s="167">
        <v>8581382</v>
      </c>
      <c r="V586" s="167">
        <v>14764377</v>
      </c>
      <c r="W586" s="131">
        <v>44316</v>
      </c>
      <c r="X586" s="132" t="s">
        <v>7743</v>
      </c>
      <c r="Y586" s="132" t="s">
        <v>7744</v>
      </c>
      <c r="Z586" s="132" t="s">
        <v>7834</v>
      </c>
    </row>
    <row r="587" spans="1:26" s="8" customFormat="1" ht="18.75" customHeight="1" x14ac:dyDescent="0.2">
      <c r="A587" s="108" t="s">
        <v>4053</v>
      </c>
      <c r="B587" s="136">
        <v>692001001</v>
      </c>
      <c r="C587" s="108" t="s">
        <v>2838</v>
      </c>
      <c r="D587" s="108" t="s">
        <v>2855</v>
      </c>
      <c r="E587" s="108" t="s">
        <v>27</v>
      </c>
      <c r="F587" s="108" t="s">
        <v>2856</v>
      </c>
      <c r="G587" s="108" t="s">
        <v>29</v>
      </c>
      <c r="H587" s="108">
        <v>0</v>
      </c>
      <c r="I587" s="129">
        <v>0</v>
      </c>
      <c r="J587" s="108" t="s">
        <v>4054</v>
      </c>
      <c r="K587" s="108" t="s">
        <v>6864</v>
      </c>
      <c r="L587" s="108" t="s">
        <v>6118</v>
      </c>
      <c r="M587" s="108" t="s">
        <v>1105</v>
      </c>
      <c r="N587" s="136">
        <v>0</v>
      </c>
      <c r="O587" s="108">
        <v>0</v>
      </c>
      <c r="P587" s="108">
        <v>0</v>
      </c>
      <c r="Q587" s="108">
        <v>91001</v>
      </c>
      <c r="R587" s="108" t="s">
        <v>2859</v>
      </c>
      <c r="S587" s="152">
        <v>37970</v>
      </c>
      <c r="T587" s="132">
        <v>7092</v>
      </c>
      <c r="U587" s="167">
        <v>6524995</v>
      </c>
      <c r="V587" s="167">
        <v>19764225</v>
      </c>
      <c r="W587" s="131">
        <v>44316</v>
      </c>
      <c r="X587" s="132" t="s">
        <v>7743</v>
      </c>
      <c r="Y587" s="132" t="s">
        <v>7744</v>
      </c>
      <c r="Z587" s="132" t="s">
        <v>7802</v>
      </c>
    </row>
    <row r="588" spans="1:26" s="8" customFormat="1" ht="18.75" customHeight="1" x14ac:dyDescent="0.2">
      <c r="A588" s="108" t="s">
        <v>3231</v>
      </c>
      <c r="B588" s="136">
        <v>691902005</v>
      </c>
      <c r="C588" s="108" t="s">
        <v>2838</v>
      </c>
      <c r="D588" s="108" t="s">
        <v>2855</v>
      </c>
      <c r="E588" s="108" t="s">
        <v>27</v>
      </c>
      <c r="F588" s="108" t="s">
        <v>2856</v>
      </c>
      <c r="G588" s="108" t="s">
        <v>29</v>
      </c>
      <c r="H588" s="108">
        <v>0</v>
      </c>
      <c r="I588" s="129">
        <v>0</v>
      </c>
      <c r="J588" s="108" t="s">
        <v>3232</v>
      </c>
      <c r="K588" s="108" t="s">
        <v>3233</v>
      </c>
      <c r="L588" s="108" t="s">
        <v>50</v>
      </c>
      <c r="M588" s="108" t="s">
        <v>3234</v>
      </c>
      <c r="N588" s="136">
        <v>0</v>
      </c>
      <c r="O588" s="108">
        <v>0</v>
      </c>
      <c r="P588" s="108">
        <v>0</v>
      </c>
      <c r="Q588" s="108">
        <v>91001</v>
      </c>
      <c r="R588" s="108" t="s">
        <v>3235</v>
      </c>
      <c r="S588" s="152">
        <v>37970</v>
      </c>
      <c r="T588" s="132">
        <v>7095</v>
      </c>
      <c r="U588" s="167">
        <v>4730622</v>
      </c>
      <c r="V588" s="167">
        <v>14329065</v>
      </c>
      <c r="W588" s="131">
        <v>44316</v>
      </c>
      <c r="X588" s="132" t="s">
        <v>7743</v>
      </c>
      <c r="Y588" s="132" t="s">
        <v>7744</v>
      </c>
      <c r="Z588" s="132" t="s">
        <v>7920</v>
      </c>
    </row>
    <row r="589" spans="1:26" s="8" customFormat="1" ht="18.75" customHeight="1" x14ac:dyDescent="0.2">
      <c r="A589" s="108" t="s">
        <v>535</v>
      </c>
      <c r="B589" s="136">
        <v>651853702</v>
      </c>
      <c r="C589" s="108" t="s">
        <v>78</v>
      </c>
      <c r="D589" s="108" t="s">
        <v>536</v>
      </c>
      <c r="E589" s="108" t="s">
        <v>7140</v>
      </c>
      <c r="F589" s="108" t="s">
        <v>537</v>
      </c>
      <c r="G589" s="108" t="s">
        <v>7143</v>
      </c>
      <c r="H589" s="108" t="s">
        <v>132</v>
      </c>
      <c r="I589" s="129" t="s">
        <v>7144</v>
      </c>
      <c r="J589" s="108" t="s">
        <v>538</v>
      </c>
      <c r="K589" s="108" t="s">
        <v>6194</v>
      </c>
      <c r="L589" s="108" t="s">
        <v>49</v>
      </c>
      <c r="M589" s="108" t="s">
        <v>6195</v>
      </c>
      <c r="N589" s="136" t="s">
        <v>7142</v>
      </c>
      <c r="O589" s="108" t="s">
        <v>7141</v>
      </c>
      <c r="P589" s="108">
        <v>0</v>
      </c>
      <c r="Q589" s="108">
        <v>93991</v>
      </c>
      <c r="R589" s="108" t="s">
        <v>7430</v>
      </c>
      <c r="S589" s="152">
        <v>37970</v>
      </c>
      <c r="T589" s="132">
        <v>7102</v>
      </c>
      <c r="U589" s="167">
        <v>6413280</v>
      </c>
      <c r="V589" s="167">
        <v>25653120</v>
      </c>
      <c r="W589" s="131">
        <v>44316</v>
      </c>
      <c r="X589" s="132" t="s">
        <v>7743</v>
      </c>
      <c r="Y589" s="132" t="s">
        <v>7744</v>
      </c>
      <c r="Z589" s="132" t="s">
        <v>7878</v>
      </c>
    </row>
    <row r="590" spans="1:26" s="8" customFormat="1" ht="18.75" customHeight="1" x14ac:dyDescent="0.2">
      <c r="A590" s="108" t="s">
        <v>535</v>
      </c>
      <c r="B590" s="136">
        <v>651853702</v>
      </c>
      <c r="C590" s="108" t="s">
        <v>78</v>
      </c>
      <c r="D590" s="108" t="s">
        <v>536</v>
      </c>
      <c r="E590" s="108" t="s">
        <v>7140</v>
      </c>
      <c r="F590" s="108" t="s">
        <v>537</v>
      </c>
      <c r="G590" s="108" t="s">
        <v>7143</v>
      </c>
      <c r="H590" s="108" t="s">
        <v>132</v>
      </c>
      <c r="I590" s="129" t="s">
        <v>7144</v>
      </c>
      <c r="J590" s="108" t="s">
        <v>538</v>
      </c>
      <c r="K590" s="108" t="s">
        <v>6194</v>
      </c>
      <c r="L590" s="108" t="s">
        <v>49</v>
      </c>
      <c r="M590" s="108" t="s">
        <v>6195</v>
      </c>
      <c r="N590" s="136" t="s">
        <v>7142</v>
      </c>
      <c r="O590" s="108" t="s">
        <v>7141</v>
      </c>
      <c r="P590" s="108">
        <v>0</v>
      </c>
      <c r="Q590" s="108">
        <v>93991</v>
      </c>
      <c r="R590" s="108" t="s">
        <v>7430</v>
      </c>
      <c r="S590" s="152">
        <v>37970</v>
      </c>
      <c r="T590" s="132">
        <v>7102</v>
      </c>
      <c r="U590" s="167">
        <v>6573612</v>
      </c>
      <c r="V590" s="167">
        <v>25497438</v>
      </c>
      <c r="W590" s="131">
        <v>44316</v>
      </c>
      <c r="X590" s="132" t="s">
        <v>7743</v>
      </c>
      <c r="Y590" s="132" t="s">
        <v>7744</v>
      </c>
      <c r="Z590" s="132" t="s">
        <v>7830</v>
      </c>
    </row>
    <row r="591" spans="1:26" s="8" customFormat="1" ht="18.75" customHeight="1" x14ac:dyDescent="0.2">
      <c r="A591" s="108" t="s">
        <v>535</v>
      </c>
      <c r="B591" s="136">
        <v>651853702</v>
      </c>
      <c r="C591" s="108" t="s">
        <v>78</v>
      </c>
      <c r="D591" s="108" t="s">
        <v>536</v>
      </c>
      <c r="E591" s="108" t="s">
        <v>7140</v>
      </c>
      <c r="F591" s="108" t="s">
        <v>537</v>
      </c>
      <c r="G591" s="108" t="s">
        <v>7143</v>
      </c>
      <c r="H591" s="108" t="s">
        <v>132</v>
      </c>
      <c r="I591" s="129" t="s">
        <v>7144</v>
      </c>
      <c r="J591" s="108" t="s">
        <v>538</v>
      </c>
      <c r="K591" s="108" t="s">
        <v>6194</v>
      </c>
      <c r="L591" s="108" t="s">
        <v>49</v>
      </c>
      <c r="M591" s="108" t="s">
        <v>6195</v>
      </c>
      <c r="N591" s="136" t="s">
        <v>7142</v>
      </c>
      <c r="O591" s="108" t="s">
        <v>7141</v>
      </c>
      <c r="P591" s="108">
        <v>0</v>
      </c>
      <c r="Q591" s="108">
        <v>93991</v>
      </c>
      <c r="R591" s="108" t="s">
        <v>7430</v>
      </c>
      <c r="S591" s="152">
        <v>37970</v>
      </c>
      <c r="T591" s="132">
        <v>7102</v>
      </c>
      <c r="U591" s="167">
        <v>11223240</v>
      </c>
      <c r="V591" s="167">
        <v>44892960</v>
      </c>
      <c r="W591" s="131">
        <v>44316</v>
      </c>
      <c r="X591" s="132" t="s">
        <v>7743</v>
      </c>
      <c r="Y591" s="132" t="s">
        <v>7744</v>
      </c>
      <c r="Z591" s="132" t="s">
        <v>7808</v>
      </c>
    </row>
    <row r="592" spans="1:26" s="8" customFormat="1" ht="18.75" customHeight="1" x14ac:dyDescent="0.2">
      <c r="A592" s="108" t="s">
        <v>535</v>
      </c>
      <c r="B592" s="136">
        <v>651853702</v>
      </c>
      <c r="C592" s="108" t="s">
        <v>78</v>
      </c>
      <c r="D592" s="108" t="s">
        <v>536</v>
      </c>
      <c r="E592" s="108" t="s">
        <v>7140</v>
      </c>
      <c r="F592" s="108" t="s">
        <v>537</v>
      </c>
      <c r="G592" s="108" t="s">
        <v>7143</v>
      </c>
      <c r="H592" s="108" t="s">
        <v>132</v>
      </c>
      <c r="I592" s="129" t="s">
        <v>7144</v>
      </c>
      <c r="J592" s="108" t="s">
        <v>538</v>
      </c>
      <c r="K592" s="108" t="s">
        <v>6194</v>
      </c>
      <c r="L592" s="108" t="s">
        <v>49</v>
      </c>
      <c r="M592" s="108" t="s">
        <v>6195</v>
      </c>
      <c r="N592" s="136" t="s">
        <v>7142</v>
      </c>
      <c r="O592" s="108" t="s">
        <v>7141</v>
      </c>
      <c r="P592" s="108">
        <v>0</v>
      </c>
      <c r="Q592" s="108">
        <v>93991</v>
      </c>
      <c r="R592" s="108" t="s">
        <v>7430</v>
      </c>
      <c r="S592" s="152">
        <v>37970</v>
      </c>
      <c r="T592" s="132">
        <v>7102</v>
      </c>
      <c r="U592" s="167">
        <v>6573612</v>
      </c>
      <c r="V592" s="167">
        <v>25813452</v>
      </c>
      <c r="W592" s="131">
        <v>44316</v>
      </c>
      <c r="X592" s="132" t="s">
        <v>7743</v>
      </c>
      <c r="Y592" s="132" t="s">
        <v>7744</v>
      </c>
      <c r="Z592" s="132" t="s">
        <v>7814</v>
      </c>
    </row>
    <row r="593" spans="1:26" s="8" customFormat="1" ht="18.75" customHeight="1" x14ac:dyDescent="0.2">
      <c r="A593" s="108" t="s">
        <v>535</v>
      </c>
      <c r="B593" s="136">
        <v>651853702</v>
      </c>
      <c r="C593" s="108" t="s">
        <v>78</v>
      </c>
      <c r="D593" s="108" t="s">
        <v>536</v>
      </c>
      <c r="E593" s="108" t="s">
        <v>7140</v>
      </c>
      <c r="F593" s="108" t="s">
        <v>537</v>
      </c>
      <c r="G593" s="108" t="s">
        <v>7143</v>
      </c>
      <c r="H593" s="108" t="s">
        <v>132</v>
      </c>
      <c r="I593" s="129" t="s">
        <v>7144</v>
      </c>
      <c r="J593" s="108" t="s">
        <v>538</v>
      </c>
      <c r="K593" s="108" t="s">
        <v>6194</v>
      </c>
      <c r="L593" s="108" t="s">
        <v>49</v>
      </c>
      <c r="M593" s="108" t="s">
        <v>6195</v>
      </c>
      <c r="N593" s="136" t="s">
        <v>7142</v>
      </c>
      <c r="O593" s="108" t="s">
        <v>7141</v>
      </c>
      <c r="P593" s="108">
        <v>0</v>
      </c>
      <c r="Q593" s="108">
        <v>93991</v>
      </c>
      <c r="R593" s="108" t="s">
        <v>7430</v>
      </c>
      <c r="S593" s="152">
        <v>37970</v>
      </c>
      <c r="T593" s="132">
        <v>7102</v>
      </c>
      <c r="U593" s="167">
        <v>8016600</v>
      </c>
      <c r="V593" s="167">
        <v>32066400</v>
      </c>
      <c r="W593" s="131">
        <v>44316</v>
      </c>
      <c r="X593" s="132" t="s">
        <v>7743</v>
      </c>
      <c r="Y593" s="132" t="s">
        <v>7744</v>
      </c>
      <c r="Z593" s="132" t="s">
        <v>7831</v>
      </c>
    </row>
    <row r="594" spans="1:26" s="8" customFormat="1" ht="18.75" customHeight="1" x14ac:dyDescent="0.2">
      <c r="A594" s="108" t="s">
        <v>535</v>
      </c>
      <c r="B594" s="136">
        <v>651853702</v>
      </c>
      <c r="C594" s="108" t="s">
        <v>78</v>
      </c>
      <c r="D594" s="108" t="s">
        <v>536</v>
      </c>
      <c r="E594" s="108" t="s">
        <v>7140</v>
      </c>
      <c r="F594" s="108" t="s">
        <v>537</v>
      </c>
      <c r="G594" s="108" t="s">
        <v>7143</v>
      </c>
      <c r="H594" s="108" t="s">
        <v>132</v>
      </c>
      <c r="I594" s="129" t="s">
        <v>7144</v>
      </c>
      <c r="J594" s="108" t="s">
        <v>538</v>
      </c>
      <c r="K594" s="108" t="s">
        <v>6194</v>
      </c>
      <c r="L594" s="108" t="s">
        <v>49</v>
      </c>
      <c r="M594" s="108" t="s">
        <v>6195</v>
      </c>
      <c r="N594" s="136" t="s">
        <v>7142</v>
      </c>
      <c r="O594" s="108" t="s">
        <v>7141</v>
      </c>
      <c r="P594" s="108">
        <v>0</v>
      </c>
      <c r="Q594" s="108">
        <v>93991</v>
      </c>
      <c r="R594" s="108" t="s">
        <v>7430</v>
      </c>
      <c r="S594" s="152">
        <v>37970</v>
      </c>
      <c r="T594" s="132">
        <v>7102</v>
      </c>
      <c r="U594" s="167">
        <v>8016600</v>
      </c>
      <c r="V594" s="167">
        <v>32066400</v>
      </c>
      <c r="W594" s="131">
        <v>44316</v>
      </c>
      <c r="X594" s="132" t="s">
        <v>7743</v>
      </c>
      <c r="Y594" s="132" t="s">
        <v>7744</v>
      </c>
      <c r="Z594" s="132" t="s">
        <v>7833</v>
      </c>
    </row>
    <row r="595" spans="1:26" s="8" customFormat="1" ht="18.75" customHeight="1" x14ac:dyDescent="0.2">
      <c r="A595" s="108" t="s">
        <v>535</v>
      </c>
      <c r="B595" s="136">
        <v>651853702</v>
      </c>
      <c r="C595" s="108" t="s">
        <v>78</v>
      </c>
      <c r="D595" s="108" t="s">
        <v>536</v>
      </c>
      <c r="E595" s="108" t="s">
        <v>7140</v>
      </c>
      <c r="F595" s="108" t="s">
        <v>537</v>
      </c>
      <c r="G595" s="108" t="s">
        <v>7143</v>
      </c>
      <c r="H595" s="108" t="s">
        <v>132</v>
      </c>
      <c r="I595" s="129" t="s">
        <v>7144</v>
      </c>
      <c r="J595" s="108" t="s">
        <v>538</v>
      </c>
      <c r="K595" s="108" t="s">
        <v>6194</v>
      </c>
      <c r="L595" s="108" t="s">
        <v>49</v>
      </c>
      <c r="M595" s="108" t="s">
        <v>6195</v>
      </c>
      <c r="N595" s="136" t="s">
        <v>7142</v>
      </c>
      <c r="O595" s="108" t="s">
        <v>7141</v>
      </c>
      <c r="P595" s="108">
        <v>0</v>
      </c>
      <c r="Q595" s="108">
        <v>93991</v>
      </c>
      <c r="R595" s="108" t="s">
        <v>7430</v>
      </c>
      <c r="S595" s="152">
        <v>37970</v>
      </c>
      <c r="T595" s="132">
        <v>7102</v>
      </c>
      <c r="U595" s="167">
        <v>12826560</v>
      </c>
      <c r="V595" s="167">
        <v>51306240</v>
      </c>
      <c r="W595" s="131">
        <v>44316</v>
      </c>
      <c r="X595" s="132" t="s">
        <v>7743</v>
      </c>
      <c r="Y595" s="132" t="s">
        <v>7744</v>
      </c>
      <c r="Z595" s="132" t="s">
        <v>7846</v>
      </c>
    </row>
    <row r="596" spans="1:26" s="8" customFormat="1" ht="18.75" customHeight="1" x14ac:dyDescent="0.2">
      <c r="A596" s="107" t="s">
        <v>3697</v>
      </c>
      <c r="B596" s="136">
        <v>690711001</v>
      </c>
      <c r="C596" s="108" t="s">
        <v>2838</v>
      </c>
      <c r="D596" s="108" t="s">
        <v>2855</v>
      </c>
      <c r="E596" s="108" t="s">
        <v>27</v>
      </c>
      <c r="F596" s="108" t="s">
        <v>2856</v>
      </c>
      <c r="G596" s="108" t="s">
        <v>29</v>
      </c>
      <c r="H596" s="108">
        <v>0</v>
      </c>
      <c r="I596" s="129">
        <v>0</v>
      </c>
      <c r="J596" s="108" t="s">
        <v>3698</v>
      </c>
      <c r="K596" s="108" t="s">
        <v>3699</v>
      </c>
      <c r="L596" s="108" t="s">
        <v>49</v>
      </c>
      <c r="M596" s="108" t="s">
        <v>1196</v>
      </c>
      <c r="N596" s="136">
        <v>0</v>
      </c>
      <c r="O596" s="108">
        <v>0</v>
      </c>
      <c r="P596" s="108">
        <v>0</v>
      </c>
      <c r="Q596" s="108">
        <v>91001</v>
      </c>
      <c r="R596" s="108" t="s">
        <v>2932</v>
      </c>
      <c r="S596" s="152">
        <v>37970</v>
      </c>
      <c r="T596" s="132">
        <v>7104</v>
      </c>
      <c r="U596" s="167">
        <v>21444229</v>
      </c>
      <c r="V596" s="167">
        <v>43591548</v>
      </c>
      <c r="W596" s="131">
        <v>44316</v>
      </c>
      <c r="X596" s="132" t="s">
        <v>7743</v>
      </c>
      <c r="Y596" s="132" t="s">
        <v>7744</v>
      </c>
      <c r="Z596" s="132" t="s">
        <v>7790</v>
      </c>
    </row>
    <row r="597" spans="1:26" s="8" customFormat="1" ht="18.75" customHeight="1" x14ac:dyDescent="0.2">
      <c r="A597" s="108" t="s">
        <v>4049</v>
      </c>
      <c r="B597" s="136">
        <v>691807002</v>
      </c>
      <c r="C597" s="108" t="s">
        <v>2838</v>
      </c>
      <c r="D597" s="108" t="s">
        <v>2855</v>
      </c>
      <c r="E597" s="108" t="s">
        <v>27</v>
      </c>
      <c r="F597" s="108" t="s">
        <v>2856</v>
      </c>
      <c r="G597" s="108" t="s">
        <v>29</v>
      </c>
      <c r="H597" s="108">
        <v>0</v>
      </c>
      <c r="I597" s="129">
        <v>0</v>
      </c>
      <c r="J597" s="108" t="s">
        <v>4050</v>
      </c>
      <c r="K597" s="108" t="s">
        <v>4051</v>
      </c>
      <c r="L597" s="108" t="s">
        <v>50</v>
      </c>
      <c r="M597" s="108" t="s">
        <v>4052</v>
      </c>
      <c r="N597" s="136" t="s">
        <v>6249</v>
      </c>
      <c r="O597" s="108" t="s">
        <v>6250</v>
      </c>
      <c r="P597" s="108">
        <v>0</v>
      </c>
      <c r="Q597" s="108" t="s">
        <v>3125</v>
      </c>
      <c r="R597" s="108" t="s">
        <v>2859</v>
      </c>
      <c r="S597" s="152">
        <v>37970</v>
      </c>
      <c r="T597" s="132">
        <v>7105</v>
      </c>
      <c r="U597" s="167">
        <v>5056871</v>
      </c>
      <c r="V597" s="167">
        <v>15317274</v>
      </c>
      <c r="W597" s="131">
        <v>44316</v>
      </c>
      <c r="X597" s="132" t="s">
        <v>7743</v>
      </c>
      <c r="Y597" s="132" t="s">
        <v>7744</v>
      </c>
      <c r="Z597" s="132" t="s">
        <v>7754</v>
      </c>
    </row>
    <row r="598" spans="1:26" s="8" customFormat="1" ht="18.75" customHeight="1" x14ac:dyDescent="0.2">
      <c r="A598" s="108" t="s">
        <v>3709</v>
      </c>
      <c r="B598" s="136">
        <v>692201000</v>
      </c>
      <c r="C598" s="108" t="s">
        <v>2838</v>
      </c>
      <c r="D598" s="108" t="s">
        <v>2866</v>
      </c>
      <c r="E598" s="108" t="s">
        <v>1685</v>
      </c>
      <c r="F598" s="108" t="s">
        <v>3619</v>
      </c>
      <c r="G598" s="108" t="s">
        <v>29</v>
      </c>
      <c r="H598" s="108">
        <v>0</v>
      </c>
      <c r="I598" s="129">
        <v>0</v>
      </c>
      <c r="J598" s="108" t="s">
        <v>8667</v>
      </c>
      <c r="K598" s="108" t="s">
        <v>3712</v>
      </c>
      <c r="L598" s="108" t="s">
        <v>6112</v>
      </c>
      <c r="M598" s="108" t="s">
        <v>1710</v>
      </c>
      <c r="N598" s="136" t="s">
        <v>3711</v>
      </c>
      <c r="O598" s="108" t="s">
        <v>3710</v>
      </c>
      <c r="P598" s="108">
        <v>0</v>
      </c>
      <c r="Q598" s="108">
        <v>91001</v>
      </c>
      <c r="R598" s="108" t="s">
        <v>3713</v>
      </c>
      <c r="S598" s="152">
        <v>37970</v>
      </c>
      <c r="T598" s="132">
        <v>7106</v>
      </c>
      <c r="U598" s="167">
        <v>9298118</v>
      </c>
      <c r="V598" s="167">
        <v>28164021</v>
      </c>
      <c r="W598" s="131">
        <v>44316</v>
      </c>
      <c r="X598" s="132" t="s">
        <v>7743</v>
      </c>
      <c r="Y598" s="132" t="s">
        <v>7744</v>
      </c>
      <c r="Z598" s="132" t="s">
        <v>7792</v>
      </c>
    </row>
    <row r="599" spans="1:26" s="8" customFormat="1" ht="18.75" customHeight="1" x14ac:dyDescent="0.2">
      <c r="A599" s="108" t="s">
        <v>3343</v>
      </c>
      <c r="B599" s="136">
        <v>690501007</v>
      </c>
      <c r="C599" s="108" t="s">
        <v>2838</v>
      </c>
      <c r="D599" s="108" t="s">
        <v>2855</v>
      </c>
      <c r="E599" s="108" t="s">
        <v>27</v>
      </c>
      <c r="F599" s="108" t="s">
        <v>2856</v>
      </c>
      <c r="G599" s="108" t="s">
        <v>29</v>
      </c>
      <c r="H599" s="108">
        <v>0</v>
      </c>
      <c r="I599" s="129">
        <v>0</v>
      </c>
      <c r="J599" s="108" t="s">
        <v>3344</v>
      </c>
      <c r="K599" s="108" t="s">
        <v>3345</v>
      </c>
      <c r="L599" s="108" t="s">
        <v>623</v>
      </c>
      <c r="M599" s="108" t="s">
        <v>3346</v>
      </c>
      <c r="N599" s="136">
        <v>0</v>
      </c>
      <c r="O599" s="108">
        <v>0</v>
      </c>
      <c r="P599" s="108">
        <v>0</v>
      </c>
      <c r="Q599" s="108">
        <v>91001</v>
      </c>
      <c r="R599" s="108" t="s">
        <v>2859</v>
      </c>
      <c r="S599" s="152">
        <v>37970</v>
      </c>
      <c r="T599" s="132">
        <v>7110</v>
      </c>
      <c r="U599" s="167">
        <v>5866772</v>
      </c>
      <c r="V599" s="167">
        <v>17770466</v>
      </c>
      <c r="W599" s="131">
        <v>44316</v>
      </c>
      <c r="X599" s="132" t="s">
        <v>7743</v>
      </c>
      <c r="Y599" s="132" t="s">
        <v>7744</v>
      </c>
      <c r="Z599" s="132" t="s">
        <v>7768</v>
      </c>
    </row>
    <row r="600" spans="1:26" s="8" customFormat="1" ht="18.75" customHeight="1" x14ac:dyDescent="0.2">
      <c r="A600" s="108" t="s">
        <v>3700</v>
      </c>
      <c r="B600" s="136">
        <v>690721007</v>
      </c>
      <c r="C600" s="108" t="s">
        <v>2838</v>
      </c>
      <c r="D600" s="108" t="s">
        <v>2855</v>
      </c>
      <c r="E600" s="108" t="s">
        <v>27</v>
      </c>
      <c r="F600" s="108" t="s">
        <v>2856</v>
      </c>
      <c r="G600" s="108" t="s">
        <v>29</v>
      </c>
      <c r="H600" s="108">
        <v>0</v>
      </c>
      <c r="I600" s="129">
        <v>0</v>
      </c>
      <c r="J600" s="108" t="s">
        <v>3701</v>
      </c>
      <c r="K600" s="108" t="s">
        <v>3702</v>
      </c>
      <c r="L600" s="108" t="s">
        <v>49</v>
      </c>
      <c r="M600" s="108" t="s">
        <v>1090</v>
      </c>
      <c r="N600" s="136">
        <v>0</v>
      </c>
      <c r="O600" s="108">
        <v>0</v>
      </c>
      <c r="P600" s="108">
        <v>0</v>
      </c>
      <c r="Q600" s="108">
        <v>91001</v>
      </c>
      <c r="R600" s="108" t="s">
        <v>2859</v>
      </c>
      <c r="S600" s="152">
        <v>37970</v>
      </c>
      <c r="T600" s="132">
        <v>7116</v>
      </c>
      <c r="U600" s="167">
        <v>33981489</v>
      </c>
      <c r="V600" s="167">
        <v>45308652</v>
      </c>
      <c r="W600" s="131">
        <v>44316</v>
      </c>
      <c r="X600" s="132" t="s">
        <v>7743</v>
      </c>
      <c r="Y600" s="132" t="s">
        <v>7744</v>
      </c>
      <c r="Z600" s="132" t="s">
        <v>7791</v>
      </c>
    </row>
    <row r="601" spans="1:26" s="8" customFormat="1" ht="18.75" customHeight="1" x14ac:dyDescent="0.2">
      <c r="A601" s="108" t="s">
        <v>3280</v>
      </c>
      <c r="B601" s="136">
        <v>690412004</v>
      </c>
      <c r="C601" s="108" t="s">
        <v>2838</v>
      </c>
      <c r="D601" s="108" t="s">
        <v>2855</v>
      </c>
      <c r="E601" s="108" t="s">
        <v>27</v>
      </c>
      <c r="F601" s="108" t="s">
        <v>2856</v>
      </c>
      <c r="G601" s="108" t="s">
        <v>29</v>
      </c>
      <c r="H601" s="108">
        <v>0</v>
      </c>
      <c r="I601" s="129">
        <v>0</v>
      </c>
      <c r="J601" s="108" t="s">
        <v>3281</v>
      </c>
      <c r="K601" s="108" t="s">
        <v>3282</v>
      </c>
      <c r="L601" s="108" t="s">
        <v>6115</v>
      </c>
      <c r="M601" s="108" t="s">
        <v>3283</v>
      </c>
      <c r="N601" s="136">
        <v>532662300</v>
      </c>
      <c r="O601" s="108" t="s">
        <v>6288</v>
      </c>
      <c r="P601" s="108">
        <v>0</v>
      </c>
      <c r="Q601" s="108">
        <v>91001</v>
      </c>
      <c r="R601" s="108" t="s">
        <v>2859</v>
      </c>
      <c r="S601" s="152">
        <v>37970</v>
      </c>
      <c r="T601" s="132">
        <v>7117</v>
      </c>
      <c r="U601" s="167">
        <v>5861048</v>
      </c>
      <c r="V601" s="167">
        <v>17753128</v>
      </c>
      <c r="W601" s="131">
        <v>44316</v>
      </c>
      <c r="X601" s="132" t="s">
        <v>7743</v>
      </c>
      <c r="Y601" s="132" t="s">
        <v>7744</v>
      </c>
      <c r="Z601" s="132" t="s">
        <v>7780</v>
      </c>
    </row>
    <row r="602" spans="1:26" s="8" customFormat="1" ht="18.75" customHeight="1" x14ac:dyDescent="0.2">
      <c r="A602" s="108" t="s">
        <v>3354</v>
      </c>
      <c r="B602" s="136">
        <v>690401002</v>
      </c>
      <c r="C602" s="108" t="s">
        <v>2838</v>
      </c>
      <c r="D602" s="108" t="s">
        <v>2855</v>
      </c>
      <c r="E602" s="108" t="s">
        <v>27</v>
      </c>
      <c r="F602" s="108" t="s">
        <v>2856</v>
      </c>
      <c r="G602" s="108" t="s">
        <v>29</v>
      </c>
      <c r="H602" s="108">
        <v>0</v>
      </c>
      <c r="I602" s="129">
        <v>0</v>
      </c>
      <c r="J602" s="108" t="s">
        <v>3355</v>
      </c>
      <c r="K602" s="108" t="s">
        <v>3356</v>
      </c>
      <c r="L602" s="108" t="s">
        <v>6115</v>
      </c>
      <c r="M602" s="108" t="s">
        <v>1577</v>
      </c>
      <c r="N602" s="136">
        <v>0</v>
      </c>
      <c r="O602" s="108">
        <v>0</v>
      </c>
      <c r="P602" s="108">
        <v>0</v>
      </c>
      <c r="Q602" s="108">
        <v>91001</v>
      </c>
      <c r="R602" s="108" t="s">
        <v>2859</v>
      </c>
      <c r="S602" s="152">
        <v>37970</v>
      </c>
      <c r="T602" s="132">
        <v>7118</v>
      </c>
      <c r="U602" s="167">
        <v>11744991</v>
      </c>
      <c r="V602" s="167">
        <v>35356909</v>
      </c>
      <c r="W602" s="131">
        <v>44316</v>
      </c>
      <c r="X602" s="132" t="s">
        <v>7743</v>
      </c>
      <c r="Y602" s="132" t="s">
        <v>7744</v>
      </c>
      <c r="Z602" s="132" t="s">
        <v>7781</v>
      </c>
    </row>
    <row r="603" spans="1:26" s="8" customFormat="1" ht="18.75" customHeight="1" x14ac:dyDescent="0.2">
      <c r="A603" s="108" t="s">
        <v>3781</v>
      </c>
      <c r="B603" s="136">
        <v>690710005</v>
      </c>
      <c r="C603" s="108" t="s">
        <v>2838</v>
      </c>
      <c r="D603" s="108" t="s">
        <v>2855</v>
      </c>
      <c r="E603" s="108" t="s">
        <v>27</v>
      </c>
      <c r="F603" s="108" t="s">
        <v>2856</v>
      </c>
      <c r="G603" s="108" t="s">
        <v>29</v>
      </c>
      <c r="H603" s="108">
        <v>0</v>
      </c>
      <c r="I603" s="129">
        <v>0</v>
      </c>
      <c r="J603" s="108" t="s">
        <v>3782</v>
      </c>
      <c r="K603" s="108" t="s">
        <v>3783</v>
      </c>
      <c r="L603" s="108" t="s">
        <v>49</v>
      </c>
      <c r="M603" s="108" t="s">
        <v>5363</v>
      </c>
      <c r="N603" s="136" t="s">
        <v>7187</v>
      </c>
      <c r="O603" s="108" t="s">
        <v>7186</v>
      </c>
      <c r="P603" s="108">
        <v>0</v>
      </c>
      <c r="Q603" s="108">
        <v>91001</v>
      </c>
      <c r="R603" s="108" t="s">
        <v>2859</v>
      </c>
      <c r="S603" s="152">
        <v>38159</v>
      </c>
      <c r="T603" s="132">
        <v>7125</v>
      </c>
      <c r="U603" s="167">
        <v>6439140</v>
      </c>
      <c r="V603" s="167">
        <v>25756560</v>
      </c>
      <c r="W603" s="131">
        <v>44316</v>
      </c>
      <c r="X603" s="132" t="s">
        <v>7743</v>
      </c>
      <c r="Y603" s="132" t="s">
        <v>7744</v>
      </c>
      <c r="Z603" s="132" t="s">
        <v>7880</v>
      </c>
    </row>
    <row r="604" spans="1:26" s="8" customFormat="1" ht="18.75" customHeight="1" x14ac:dyDescent="0.2">
      <c r="A604" s="108" t="s">
        <v>3420</v>
      </c>
      <c r="B604" s="136">
        <v>690511002</v>
      </c>
      <c r="C604" s="108" t="s">
        <v>2838</v>
      </c>
      <c r="D604" s="108" t="s">
        <v>2855</v>
      </c>
      <c r="E604" s="108" t="s">
        <v>27</v>
      </c>
      <c r="F604" s="108" t="s">
        <v>2856</v>
      </c>
      <c r="G604" s="108" t="s">
        <v>29</v>
      </c>
      <c r="H604" s="108">
        <v>0</v>
      </c>
      <c r="I604" s="129">
        <v>0</v>
      </c>
      <c r="J604" s="108" t="s">
        <v>6289</v>
      </c>
      <c r="K604" s="108" t="s">
        <v>3421</v>
      </c>
      <c r="L604" s="108" t="s">
        <v>623</v>
      </c>
      <c r="M604" s="108" t="s">
        <v>786</v>
      </c>
      <c r="N604" s="136" t="s">
        <v>6290</v>
      </c>
      <c r="O604" s="108" t="s">
        <v>6291</v>
      </c>
      <c r="P604" s="108">
        <v>0</v>
      </c>
      <c r="Q604" s="108" t="s">
        <v>3125</v>
      </c>
      <c r="R604" s="108" t="s">
        <v>2859</v>
      </c>
      <c r="S604" s="152">
        <v>38159</v>
      </c>
      <c r="T604" s="132">
        <v>7128</v>
      </c>
      <c r="U604" s="167">
        <v>5008220</v>
      </c>
      <c r="V604" s="167">
        <v>15169910</v>
      </c>
      <c r="W604" s="131">
        <v>44316</v>
      </c>
      <c r="X604" s="132" t="s">
        <v>7743</v>
      </c>
      <c r="Y604" s="132" t="s">
        <v>7744</v>
      </c>
      <c r="Z604" s="132" t="s">
        <v>7874</v>
      </c>
    </row>
    <row r="605" spans="1:26" s="8" customFormat="1" ht="18.75" customHeight="1" x14ac:dyDescent="0.2">
      <c r="A605" s="108" t="s">
        <v>3693</v>
      </c>
      <c r="B605" s="136">
        <v>691916006</v>
      </c>
      <c r="C605" s="108" t="s">
        <v>2838</v>
      </c>
      <c r="D605" s="108" t="s">
        <v>2855</v>
      </c>
      <c r="E605" s="108" t="s">
        <v>27</v>
      </c>
      <c r="F605" s="108" t="s">
        <v>2856</v>
      </c>
      <c r="G605" s="108" t="s">
        <v>29</v>
      </c>
      <c r="H605" s="108">
        <v>0</v>
      </c>
      <c r="I605" s="129">
        <v>0</v>
      </c>
      <c r="J605" s="108" t="s">
        <v>3694</v>
      </c>
      <c r="K605" s="108" t="s">
        <v>3695</v>
      </c>
      <c r="L605" s="108" t="s">
        <v>50</v>
      </c>
      <c r="M605" s="108" t="s">
        <v>2180</v>
      </c>
      <c r="N605" s="136">
        <v>0</v>
      </c>
      <c r="O605" s="108">
        <v>0</v>
      </c>
      <c r="P605" s="108">
        <v>0</v>
      </c>
      <c r="Q605" s="108">
        <v>91001</v>
      </c>
      <c r="R605" s="108" t="s">
        <v>3696</v>
      </c>
      <c r="S605" s="152">
        <v>38159</v>
      </c>
      <c r="T605" s="132">
        <v>7132</v>
      </c>
      <c r="U605" s="167">
        <v>5056871</v>
      </c>
      <c r="V605" s="167">
        <v>15317274</v>
      </c>
      <c r="W605" s="131">
        <v>44316</v>
      </c>
      <c r="X605" s="132" t="s">
        <v>7743</v>
      </c>
      <c r="Y605" s="132" t="s">
        <v>7744</v>
      </c>
      <c r="Z605" s="132" t="s">
        <v>7918</v>
      </c>
    </row>
    <row r="606" spans="1:26" s="8" customFormat="1" ht="18.75" customHeight="1" x14ac:dyDescent="0.2">
      <c r="A606" s="108" t="s">
        <v>3122</v>
      </c>
      <c r="B606" s="136">
        <v>691512002</v>
      </c>
      <c r="C606" s="108" t="s">
        <v>2838</v>
      </c>
      <c r="D606" s="108" t="s">
        <v>2855</v>
      </c>
      <c r="E606" s="108" t="s">
        <v>27</v>
      </c>
      <c r="F606" s="108" t="s">
        <v>2856</v>
      </c>
      <c r="G606" s="108" t="s">
        <v>29</v>
      </c>
      <c r="H606" s="108">
        <v>0</v>
      </c>
      <c r="I606" s="129">
        <v>0</v>
      </c>
      <c r="J606" s="108" t="s">
        <v>3123</v>
      </c>
      <c r="K606" s="108" t="s">
        <v>3124</v>
      </c>
      <c r="L606" s="108" t="s">
        <v>339</v>
      </c>
      <c r="M606" s="108" t="s">
        <v>1721</v>
      </c>
      <c r="N606" s="136">
        <v>0</v>
      </c>
      <c r="O606" s="108">
        <v>0</v>
      </c>
      <c r="P606" s="108">
        <v>0</v>
      </c>
      <c r="Q606" s="108" t="s">
        <v>3125</v>
      </c>
      <c r="R606" s="108" t="s">
        <v>613</v>
      </c>
      <c r="S606" s="152">
        <v>38159</v>
      </c>
      <c r="T606" s="132">
        <v>7137</v>
      </c>
      <c r="U606" s="167">
        <v>6851245</v>
      </c>
      <c r="V606" s="167">
        <v>20752437</v>
      </c>
      <c r="W606" s="131">
        <v>44316</v>
      </c>
      <c r="X606" s="132" t="s">
        <v>7743</v>
      </c>
      <c r="Y606" s="132" t="s">
        <v>7744</v>
      </c>
      <c r="Z606" s="132" t="s">
        <v>7777</v>
      </c>
    </row>
    <row r="607" spans="1:26" s="8" customFormat="1" ht="18.75" customHeight="1" x14ac:dyDescent="0.2">
      <c r="A607" s="108" t="s">
        <v>3289</v>
      </c>
      <c r="B607" s="136">
        <v>690103001</v>
      </c>
      <c r="C607" s="108" t="s">
        <v>2838</v>
      </c>
      <c r="D607" s="108" t="s">
        <v>2855</v>
      </c>
      <c r="E607" s="108" t="s">
        <v>27</v>
      </c>
      <c r="F607" s="108" t="s">
        <v>2856</v>
      </c>
      <c r="G607" s="108" t="s">
        <v>29</v>
      </c>
      <c r="H607" s="108">
        <v>0</v>
      </c>
      <c r="I607" s="129">
        <v>0</v>
      </c>
      <c r="J607" s="108" t="s">
        <v>3290</v>
      </c>
      <c r="K607" s="108" t="s">
        <v>3291</v>
      </c>
      <c r="L607" s="108" t="s">
        <v>611</v>
      </c>
      <c r="M607" s="108" t="s">
        <v>2556</v>
      </c>
      <c r="N607" s="136">
        <v>0</v>
      </c>
      <c r="O607" s="108">
        <v>0</v>
      </c>
      <c r="P607" s="108">
        <v>0</v>
      </c>
      <c r="Q607" s="108">
        <v>91001</v>
      </c>
      <c r="R607" s="108" t="s">
        <v>2859</v>
      </c>
      <c r="S607" s="152">
        <v>38159</v>
      </c>
      <c r="T607" s="132">
        <v>7138</v>
      </c>
      <c r="U607" s="167">
        <v>12271569</v>
      </c>
      <c r="V607" s="167">
        <v>28848833</v>
      </c>
      <c r="W607" s="131">
        <v>44316</v>
      </c>
      <c r="X607" s="132" t="s">
        <v>7743</v>
      </c>
      <c r="Y607" s="132" t="s">
        <v>7744</v>
      </c>
      <c r="Z607" s="132" t="s">
        <v>184</v>
      </c>
    </row>
    <row r="608" spans="1:26" s="8" customFormat="1" ht="18.75" customHeight="1" x14ac:dyDescent="0.2">
      <c r="A608" s="108" t="s">
        <v>3877</v>
      </c>
      <c r="B608" s="136">
        <v>691405001</v>
      </c>
      <c r="C608" s="108" t="s">
        <v>2838</v>
      </c>
      <c r="D608" s="108" t="s">
        <v>3878</v>
      </c>
      <c r="E608" s="108" t="s">
        <v>1685</v>
      </c>
      <c r="F608" s="108" t="s">
        <v>3879</v>
      </c>
      <c r="G608" s="108" t="s">
        <v>29</v>
      </c>
      <c r="H608" s="108">
        <v>0</v>
      </c>
      <c r="I608" s="129">
        <v>0</v>
      </c>
      <c r="J608" s="108" t="s">
        <v>3880</v>
      </c>
      <c r="K608" s="108" t="s">
        <v>6150</v>
      </c>
      <c r="L608" s="108" t="s">
        <v>6114</v>
      </c>
      <c r="M608" s="108" t="s">
        <v>4305</v>
      </c>
      <c r="N608" s="136" t="s">
        <v>6151</v>
      </c>
      <c r="O608" s="108">
        <v>0</v>
      </c>
      <c r="P608" s="108">
        <v>0</v>
      </c>
      <c r="Q608" s="108">
        <v>91001</v>
      </c>
      <c r="R608" s="108" t="s">
        <v>3250</v>
      </c>
      <c r="S608" s="152">
        <v>37970</v>
      </c>
      <c r="T608" s="132">
        <v>7139</v>
      </c>
      <c r="U608" s="167">
        <v>5056871</v>
      </c>
      <c r="V608" s="167">
        <v>20227484</v>
      </c>
      <c r="W608" s="131">
        <v>44316</v>
      </c>
      <c r="X608" s="132" t="s">
        <v>7743</v>
      </c>
      <c r="Y608" s="132" t="s">
        <v>7744</v>
      </c>
      <c r="Z608" s="132" t="s">
        <v>7845</v>
      </c>
    </row>
    <row r="609" spans="1:26" s="8" customFormat="1" ht="18.75" customHeight="1" x14ac:dyDescent="0.2">
      <c r="A609" s="108" t="s">
        <v>2673</v>
      </c>
      <c r="B609" s="136">
        <v>650165500</v>
      </c>
      <c r="C609" s="108" t="s">
        <v>2674</v>
      </c>
      <c r="D609" s="108" t="s">
        <v>2675</v>
      </c>
      <c r="E609" s="108" t="s">
        <v>27</v>
      </c>
      <c r="F609" s="108" t="s">
        <v>2676</v>
      </c>
      <c r="G609" s="108" t="s">
        <v>2677</v>
      </c>
      <c r="H609" s="108" t="s">
        <v>1560</v>
      </c>
      <c r="I609" s="129" t="s">
        <v>2678</v>
      </c>
      <c r="J609" s="108" t="s">
        <v>2679</v>
      </c>
      <c r="K609" s="108" t="s">
        <v>6529</v>
      </c>
      <c r="L609" s="108" t="s">
        <v>339</v>
      </c>
      <c r="M609" s="108" t="s">
        <v>1100</v>
      </c>
      <c r="N609" s="136" t="s">
        <v>6439</v>
      </c>
      <c r="O609" s="108" t="s">
        <v>6530</v>
      </c>
      <c r="P609" s="108">
        <v>0</v>
      </c>
      <c r="Q609" s="108">
        <v>93401</v>
      </c>
      <c r="R609" s="108" t="s">
        <v>6949</v>
      </c>
      <c r="S609" s="152">
        <v>38600</v>
      </c>
      <c r="T609" s="132">
        <v>7141</v>
      </c>
      <c r="U609" s="167">
        <v>3026654</v>
      </c>
      <c r="V609" s="167">
        <v>12409282</v>
      </c>
      <c r="W609" s="131">
        <v>44316</v>
      </c>
      <c r="X609" s="132" t="s">
        <v>7743</v>
      </c>
      <c r="Y609" s="132" t="s">
        <v>7744</v>
      </c>
      <c r="Z609" s="132" t="s">
        <v>159</v>
      </c>
    </row>
    <row r="610" spans="1:26" s="8" customFormat="1" ht="18.75" customHeight="1" x14ac:dyDescent="0.2">
      <c r="A610" s="108" t="s">
        <v>2673</v>
      </c>
      <c r="B610" s="136">
        <v>650165500</v>
      </c>
      <c r="C610" s="108" t="s">
        <v>2674</v>
      </c>
      <c r="D610" s="108" t="s">
        <v>2675</v>
      </c>
      <c r="E610" s="108" t="s">
        <v>27</v>
      </c>
      <c r="F610" s="108" t="s">
        <v>2676</v>
      </c>
      <c r="G610" s="108" t="s">
        <v>2677</v>
      </c>
      <c r="H610" s="108" t="s">
        <v>1560</v>
      </c>
      <c r="I610" s="129" t="s">
        <v>2678</v>
      </c>
      <c r="J610" s="108" t="s">
        <v>2679</v>
      </c>
      <c r="K610" s="108" t="s">
        <v>6529</v>
      </c>
      <c r="L610" s="108" t="s">
        <v>339</v>
      </c>
      <c r="M610" s="108" t="s">
        <v>1100</v>
      </c>
      <c r="N610" s="136" t="s">
        <v>6439</v>
      </c>
      <c r="O610" s="108" t="s">
        <v>6530</v>
      </c>
      <c r="P610" s="108">
        <v>0</v>
      </c>
      <c r="Q610" s="108">
        <v>93401</v>
      </c>
      <c r="R610" s="108" t="s">
        <v>6949</v>
      </c>
      <c r="S610" s="152">
        <v>38600</v>
      </c>
      <c r="T610" s="132">
        <v>7141</v>
      </c>
      <c r="U610" s="167">
        <v>19219949</v>
      </c>
      <c r="V610" s="167">
        <v>66807853</v>
      </c>
      <c r="W610" s="131">
        <v>44316</v>
      </c>
      <c r="X610" s="132" t="s">
        <v>7743</v>
      </c>
      <c r="Y610" s="132" t="s">
        <v>7744</v>
      </c>
      <c r="Z610" s="132" t="s">
        <v>7777</v>
      </c>
    </row>
    <row r="611" spans="1:26" s="8" customFormat="1" ht="18.75" customHeight="1" x14ac:dyDescent="0.2">
      <c r="A611" s="108" t="s">
        <v>2673</v>
      </c>
      <c r="B611" s="136">
        <v>650165500</v>
      </c>
      <c r="C611" s="108" t="s">
        <v>2674</v>
      </c>
      <c r="D611" s="108" t="s">
        <v>2675</v>
      </c>
      <c r="E611" s="108" t="s">
        <v>27</v>
      </c>
      <c r="F611" s="108" t="s">
        <v>2676</v>
      </c>
      <c r="G611" s="108" t="s">
        <v>2677</v>
      </c>
      <c r="H611" s="108" t="s">
        <v>1560</v>
      </c>
      <c r="I611" s="129" t="s">
        <v>2678</v>
      </c>
      <c r="J611" s="108" t="s">
        <v>2679</v>
      </c>
      <c r="K611" s="108" t="s">
        <v>6529</v>
      </c>
      <c r="L611" s="108" t="s">
        <v>339</v>
      </c>
      <c r="M611" s="108" t="s">
        <v>1100</v>
      </c>
      <c r="N611" s="136" t="s">
        <v>6439</v>
      </c>
      <c r="O611" s="108" t="s">
        <v>6530</v>
      </c>
      <c r="P611" s="108">
        <v>0</v>
      </c>
      <c r="Q611" s="108">
        <v>93401</v>
      </c>
      <c r="R611" s="108" t="s">
        <v>6949</v>
      </c>
      <c r="S611" s="152">
        <v>38600</v>
      </c>
      <c r="T611" s="132">
        <v>7141</v>
      </c>
      <c r="U611" s="167">
        <v>18428353</v>
      </c>
      <c r="V611" s="167">
        <v>62308252</v>
      </c>
      <c r="W611" s="131">
        <v>44316</v>
      </c>
      <c r="X611" s="132" t="s">
        <v>7743</v>
      </c>
      <c r="Y611" s="132" t="s">
        <v>7744</v>
      </c>
      <c r="Z611" s="132" t="s">
        <v>7767</v>
      </c>
    </row>
    <row r="612" spans="1:26" s="8" customFormat="1" ht="18.75" customHeight="1" x14ac:dyDescent="0.2">
      <c r="A612" s="108" t="s">
        <v>2673</v>
      </c>
      <c r="B612" s="136">
        <v>650165500</v>
      </c>
      <c r="C612" s="108" t="s">
        <v>2674</v>
      </c>
      <c r="D612" s="108" t="s">
        <v>2675</v>
      </c>
      <c r="E612" s="108" t="s">
        <v>27</v>
      </c>
      <c r="F612" s="108" t="s">
        <v>2676</v>
      </c>
      <c r="G612" s="108" t="s">
        <v>2677</v>
      </c>
      <c r="H612" s="108" t="s">
        <v>1560</v>
      </c>
      <c r="I612" s="129" t="s">
        <v>2678</v>
      </c>
      <c r="J612" s="108" t="s">
        <v>2679</v>
      </c>
      <c r="K612" s="108" t="s">
        <v>6529</v>
      </c>
      <c r="L612" s="108" t="s">
        <v>339</v>
      </c>
      <c r="M612" s="108" t="s">
        <v>1100</v>
      </c>
      <c r="N612" s="136" t="s">
        <v>6439</v>
      </c>
      <c r="O612" s="108" t="s">
        <v>6530</v>
      </c>
      <c r="P612" s="108">
        <v>0</v>
      </c>
      <c r="Q612" s="108">
        <v>93401</v>
      </c>
      <c r="R612" s="108" t="s">
        <v>6949</v>
      </c>
      <c r="S612" s="152">
        <v>38600</v>
      </c>
      <c r="T612" s="132">
        <v>7141</v>
      </c>
      <c r="U612" s="167">
        <v>14738683</v>
      </c>
      <c r="V612" s="167">
        <v>91396066</v>
      </c>
      <c r="W612" s="131">
        <v>44316</v>
      </c>
      <c r="X612" s="132" t="s">
        <v>7743</v>
      </c>
      <c r="Y612" s="132" t="s">
        <v>7744</v>
      </c>
      <c r="Z612" s="132" t="s">
        <v>7855</v>
      </c>
    </row>
    <row r="613" spans="1:26" s="8" customFormat="1" ht="18.75" customHeight="1" x14ac:dyDescent="0.2">
      <c r="A613" s="108" t="s">
        <v>2673</v>
      </c>
      <c r="B613" s="136">
        <v>650165500</v>
      </c>
      <c r="C613" s="108" t="s">
        <v>2674</v>
      </c>
      <c r="D613" s="108" t="s">
        <v>2675</v>
      </c>
      <c r="E613" s="108" t="s">
        <v>27</v>
      </c>
      <c r="F613" s="108" t="s">
        <v>2676</v>
      </c>
      <c r="G613" s="108" t="s">
        <v>2677</v>
      </c>
      <c r="H613" s="108" t="s">
        <v>1560</v>
      </c>
      <c r="I613" s="129" t="s">
        <v>2678</v>
      </c>
      <c r="J613" s="108" t="s">
        <v>2679</v>
      </c>
      <c r="K613" s="108" t="s">
        <v>6529</v>
      </c>
      <c r="L613" s="108" t="s">
        <v>339</v>
      </c>
      <c r="M613" s="108" t="s">
        <v>1100</v>
      </c>
      <c r="N613" s="136" t="s">
        <v>6439</v>
      </c>
      <c r="O613" s="108" t="s">
        <v>6530</v>
      </c>
      <c r="P613" s="108">
        <v>0</v>
      </c>
      <c r="Q613" s="108">
        <v>93401</v>
      </c>
      <c r="R613" s="108" t="s">
        <v>6949</v>
      </c>
      <c r="S613" s="152">
        <v>38600</v>
      </c>
      <c r="T613" s="132">
        <v>7141</v>
      </c>
      <c r="U613" s="167">
        <v>13891165</v>
      </c>
      <c r="V613" s="167">
        <v>46608513</v>
      </c>
      <c r="W613" s="131">
        <v>44316</v>
      </c>
      <c r="X613" s="132" t="s">
        <v>7743</v>
      </c>
      <c r="Y613" s="132" t="s">
        <v>7744</v>
      </c>
      <c r="Z613" s="132" t="s">
        <v>7829</v>
      </c>
    </row>
    <row r="614" spans="1:26" s="8" customFormat="1" ht="18.75" customHeight="1" x14ac:dyDescent="0.2">
      <c r="A614" s="108" t="s">
        <v>3552</v>
      </c>
      <c r="B614" s="136">
        <v>692101006</v>
      </c>
      <c r="C614" s="108" t="s">
        <v>2838</v>
      </c>
      <c r="D614" s="108" t="s">
        <v>2855</v>
      </c>
      <c r="E614" s="108" t="s">
        <v>27</v>
      </c>
      <c r="F614" s="108" t="s">
        <v>2959</v>
      </c>
      <c r="G614" s="108" t="s">
        <v>29</v>
      </c>
      <c r="H614" s="108">
        <v>0</v>
      </c>
      <c r="I614" s="129">
        <v>0</v>
      </c>
      <c r="J614" s="108" t="s">
        <v>3553</v>
      </c>
      <c r="K614" s="108" t="s">
        <v>3554</v>
      </c>
      <c r="L614" s="108" t="s">
        <v>6112</v>
      </c>
      <c r="M614" s="108" t="s">
        <v>2822</v>
      </c>
      <c r="N614" s="136" t="s">
        <v>6363</v>
      </c>
      <c r="O614" s="108" t="s">
        <v>6364</v>
      </c>
      <c r="P614" s="108">
        <v>0</v>
      </c>
      <c r="Q614" s="108">
        <v>91001</v>
      </c>
      <c r="R614" s="108" t="s">
        <v>2859</v>
      </c>
      <c r="S614" s="152">
        <v>37970</v>
      </c>
      <c r="T614" s="132">
        <v>7143</v>
      </c>
      <c r="U614" s="167">
        <v>6851245</v>
      </c>
      <c r="V614" s="167">
        <v>20752437</v>
      </c>
      <c r="W614" s="131">
        <v>44316</v>
      </c>
      <c r="X614" s="132" t="s">
        <v>7743</v>
      </c>
      <c r="Y614" s="132" t="s">
        <v>7744</v>
      </c>
      <c r="Z614" s="132" t="s">
        <v>7745</v>
      </c>
    </row>
    <row r="615" spans="1:26" s="8" customFormat="1" ht="18.75" customHeight="1" x14ac:dyDescent="0.2">
      <c r="A615" s="108" t="s">
        <v>5878</v>
      </c>
      <c r="B615" s="136" t="s">
        <v>7737</v>
      </c>
      <c r="C615" s="108" t="s">
        <v>2729</v>
      </c>
      <c r="D615" s="108" t="s">
        <v>5874</v>
      </c>
      <c r="E615" s="108" t="s">
        <v>27</v>
      </c>
      <c r="F615" s="108" t="s">
        <v>5875</v>
      </c>
      <c r="G615" s="108" t="s">
        <v>29</v>
      </c>
      <c r="H615" s="108">
        <v>0</v>
      </c>
      <c r="I615" s="129">
        <v>0</v>
      </c>
      <c r="J615" s="108" t="s">
        <v>6626</v>
      </c>
      <c r="K615" s="108" t="s">
        <v>5879</v>
      </c>
      <c r="L615" s="108" t="s">
        <v>6168</v>
      </c>
      <c r="M615" s="108" t="s">
        <v>874</v>
      </c>
      <c r="N615" s="136" t="s">
        <v>5880</v>
      </c>
      <c r="O615" s="108">
        <v>0</v>
      </c>
      <c r="P615" s="108">
        <v>0</v>
      </c>
      <c r="Q615" s="108">
        <v>91001</v>
      </c>
      <c r="R615" s="108" t="s">
        <v>600</v>
      </c>
      <c r="S615" s="152">
        <v>38266</v>
      </c>
      <c r="T615" s="132">
        <v>7145</v>
      </c>
      <c r="U615" s="167">
        <v>11255306</v>
      </c>
      <c r="V615" s="167">
        <v>45021224</v>
      </c>
      <c r="W615" s="131">
        <v>44316</v>
      </c>
      <c r="X615" s="132" t="s">
        <v>7743</v>
      </c>
      <c r="Y615" s="132" t="s">
        <v>7744</v>
      </c>
      <c r="Z615" s="132" t="s">
        <v>7822</v>
      </c>
    </row>
    <row r="616" spans="1:26" s="8" customFormat="1" ht="18.75" customHeight="1" x14ac:dyDescent="0.2">
      <c r="A616" s="108" t="s">
        <v>8771</v>
      </c>
      <c r="B616" s="136">
        <v>652115705</v>
      </c>
      <c r="C616" s="108" t="s">
        <v>4276</v>
      </c>
      <c r="D616" s="108" t="s">
        <v>4389</v>
      </c>
      <c r="E616" s="108" t="s">
        <v>8087</v>
      </c>
      <c r="F616" s="108" t="s">
        <v>4390</v>
      </c>
      <c r="G616" s="108" t="s">
        <v>8088</v>
      </c>
      <c r="H616" s="108" t="s">
        <v>183</v>
      </c>
      <c r="I616" s="129" t="s">
        <v>8089</v>
      </c>
      <c r="J616" s="108" t="s">
        <v>4391</v>
      </c>
      <c r="K616" s="108" t="s">
        <v>4392</v>
      </c>
      <c r="L616" s="108" t="s">
        <v>339</v>
      </c>
      <c r="M616" s="108" t="s">
        <v>3949</v>
      </c>
      <c r="N616" s="136" t="s">
        <v>4393</v>
      </c>
      <c r="O616" s="108">
        <v>0</v>
      </c>
      <c r="P616" s="108">
        <v>0</v>
      </c>
      <c r="Q616" s="108" t="s">
        <v>414</v>
      </c>
      <c r="R616" s="108" t="s">
        <v>6960</v>
      </c>
      <c r="S616" s="152">
        <v>38228</v>
      </c>
      <c r="T616" s="132">
        <v>7146</v>
      </c>
      <c r="U616" s="167">
        <v>51077749</v>
      </c>
      <c r="V616" s="167">
        <v>127829515</v>
      </c>
      <c r="W616" s="131">
        <v>44316</v>
      </c>
      <c r="X616" s="132" t="s">
        <v>7743</v>
      </c>
      <c r="Y616" s="132" t="s">
        <v>7744</v>
      </c>
      <c r="Z616" s="132" t="s">
        <v>7799</v>
      </c>
    </row>
    <row r="617" spans="1:26" s="8" customFormat="1" ht="18.75" customHeight="1" x14ac:dyDescent="0.2">
      <c r="A617" s="108" t="s">
        <v>3996</v>
      </c>
      <c r="B617" s="136">
        <v>691104001</v>
      </c>
      <c r="C617" s="108" t="s">
        <v>2838</v>
      </c>
      <c r="D617" s="108" t="s">
        <v>2855</v>
      </c>
      <c r="E617" s="108" t="s">
        <v>27</v>
      </c>
      <c r="F617" s="108" t="s">
        <v>2959</v>
      </c>
      <c r="G617" s="108" t="s">
        <v>29</v>
      </c>
      <c r="H617" s="108">
        <v>0</v>
      </c>
      <c r="I617" s="129">
        <v>0</v>
      </c>
      <c r="J617" s="108" t="s">
        <v>3997</v>
      </c>
      <c r="K617" s="108" t="s">
        <v>3998</v>
      </c>
      <c r="L617" s="108" t="s">
        <v>6117</v>
      </c>
      <c r="M617" s="108" t="s">
        <v>3999</v>
      </c>
      <c r="N617" s="136" t="s">
        <v>6242</v>
      </c>
      <c r="O617" s="108" t="s">
        <v>6243</v>
      </c>
      <c r="P617" s="108">
        <v>0</v>
      </c>
      <c r="Q617" s="108">
        <v>91001</v>
      </c>
      <c r="R617" s="108" t="s">
        <v>600</v>
      </c>
      <c r="S617" s="152">
        <v>38287</v>
      </c>
      <c r="T617" s="132">
        <v>7147</v>
      </c>
      <c r="U617" s="167">
        <v>9014796</v>
      </c>
      <c r="V617" s="167">
        <v>27305838</v>
      </c>
      <c r="W617" s="131">
        <v>44316</v>
      </c>
      <c r="X617" s="132" t="s">
        <v>7743</v>
      </c>
      <c r="Y617" s="132" t="s">
        <v>7744</v>
      </c>
      <c r="Z617" s="132" t="s">
        <v>7763</v>
      </c>
    </row>
    <row r="618" spans="1:26" s="8" customFormat="1" ht="18.75" customHeight="1" x14ac:dyDescent="0.2">
      <c r="A618" s="108" t="s">
        <v>1694</v>
      </c>
      <c r="B618" s="136">
        <v>652041302</v>
      </c>
      <c r="C618" s="108" t="s">
        <v>1555</v>
      </c>
      <c r="D618" s="108" t="s">
        <v>1695</v>
      </c>
      <c r="E618" s="108" t="s">
        <v>7588</v>
      </c>
      <c r="F618" s="108" t="s">
        <v>1696</v>
      </c>
      <c r="G618" s="108" t="s">
        <v>29</v>
      </c>
      <c r="H618" s="108" t="s">
        <v>3473</v>
      </c>
      <c r="I618" s="129" t="s">
        <v>29</v>
      </c>
      <c r="J618" s="108" t="s">
        <v>1697</v>
      </c>
      <c r="K618" s="108" t="s">
        <v>8778</v>
      </c>
      <c r="L618" s="108" t="s">
        <v>6118</v>
      </c>
      <c r="M618" s="108" t="s">
        <v>1105</v>
      </c>
      <c r="N618" s="136" t="s">
        <v>6434</v>
      </c>
      <c r="O618" s="108" t="s">
        <v>1698</v>
      </c>
      <c r="P618" s="108">
        <v>0</v>
      </c>
      <c r="Q618" s="108">
        <v>93401</v>
      </c>
      <c r="R618" s="108" t="s">
        <v>7522</v>
      </c>
      <c r="S618" s="152">
        <v>38412</v>
      </c>
      <c r="T618" s="132">
        <v>7158</v>
      </c>
      <c r="U618" s="167">
        <v>20530771</v>
      </c>
      <c r="V618" s="167">
        <v>74401250</v>
      </c>
      <c r="W618" s="131">
        <v>44316</v>
      </c>
      <c r="X618" s="132" t="s">
        <v>7743</v>
      </c>
      <c r="Y618" s="132" t="s">
        <v>7744</v>
      </c>
      <c r="Z618" s="132" t="s">
        <v>7788</v>
      </c>
    </row>
    <row r="619" spans="1:26" s="8" customFormat="1" ht="18.75" customHeight="1" x14ac:dyDescent="0.2">
      <c r="A619" s="108" t="s">
        <v>1694</v>
      </c>
      <c r="B619" s="136">
        <v>652041302</v>
      </c>
      <c r="C619" s="108" t="s">
        <v>1555</v>
      </c>
      <c r="D619" s="108" t="s">
        <v>1695</v>
      </c>
      <c r="E619" s="108" t="s">
        <v>7588</v>
      </c>
      <c r="F619" s="108" t="s">
        <v>1696</v>
      </c>
      <c r="G619" s="108" t="s">
        <v>29</v>
      </c>
      <c r="H619" s="108" t="s">
        <v>3473</v>
      </c>
      <c r="I619" s="129" t="s">
        <v>29</v>
      </c>
      <c r="J619" s="108" t="s">
        <v>1697</v>
      </c>
      <c r="K619" s="108" t="s">
        <v>8778</v>
      </c>
      <c r="L619" s="108" t="s">
        <v>6118</v>
      </c>
      <c r="M619" s="108" t="s">
        <v>1105</v>
      </c>
      <c r="N619" s="136" t="s">
        <v>6434</v>
      </c>
      <c r="O619" s="108" t="s">
        <v>1698</v>
      </c>
      <c r="P619" s="108">
        <v>0</v>
      </c>
      <c r="Q619" s="108">
        <v>93401</v>
      </c>
      <c r="R619" s="108" t="s">
        <v>7522</v>
      </c>
      <c r="S619" s="152">
        <v>38412</v>
      </c>
      <c r="T619" s="132">
        <v>7158</v>
      </c>
      <c r="U619" s="167">
        <v>14984111</v>
      </c>
      <c r="V619" s="167">
        <v>52850744</v>
      </c>
      <c r="W619" s="131">
        <v>44316</v>
      </c>
      <c r="X619" s="132" t="s">
        <v>7743</v>
      </c>
      <c r="Y619" s="132" t="s">
        <v>7744</v>
      </c>
      <c r="Z619" s="132" t="s">
        <v>7802</v>
      </c>
    </row>
    <row r="620" spans="1:26" s="8" customFormat="1" ht="18.75" customHeight="1" x14ac:dyDescent="0.2">
      <c r="A620" s="108" t="s">
        <v>575</v>
      </c>
      <c r="B620" s="136">
        <v>653932502</v>
      </c>
      <c r="C620" s="108" t="s">
        <v>78</v>
      </c>
      <c r="D620" s="108" t="s">
        <v>576</v>
      </c>
      <c r="E620" s="108" t="s">
        <v>6197</v>
      </c>
      <c r="F620" s="108" t="s">
        <v>577</v>
      </c>
      <c r="G620" s="108" t="s">
        <v>6198</v>
      </c>
      <c r="H620" s="108" t="s">
        <v>183</v>
      </c>
      <c r="I620" s="129" t="s">
        <v>6199</v>
      </c>
      <c r="J620" s="108" t="s">
        <v>6198</v>
      </c>
      <c r="K620" s="108" t="s">
        <v>578</v>
      </c>
      <c r="L620" s="108" t="s">
        <v>891</v>
      </c>
      <c r="M620" s="108" t="s">
        <v>1818</v>
      </c>
      <c r="N620" s="136">
        <v>0</v>
      </c>
      <c r="O620" s="108">
        <v>0</v>
      </c>
      <c r="P620" s="108">
        <v>0</v>
      </c>
      <c r="Q620" s="108" t="s">
        <v>414</v>
      </c>
      <c r="R620" s="108" t="s">
        <v>579</v>
      </c>
      <c r="S620" s="152">
        <v>38414</v>
      </c>
      <c r="T620" s="132">
        <v>7159</v>
      </c>
      <c r="U620" s="167">
        <v>41684665</v>
      </c>
      <c r="V620" s="167">
        <v>161349862</v>
      </c>
      <c r="W620" s="131">
        <v>44316</v>
      </c>
      <c r="X620" s="132" t="s">
        <v>7743</v>
      </c>
      <c r="Y620" s="132" t="s">
        <v>7744</v>
      </c>
      <c r="Z620" s="132" t="s">
        <v>7746</v>
      </c>
    </row>
    <row r="621" spans="1:26" s="8" customFormat="1" ht="18.75" customHeight="1" x14ac:dyDescent="0.2">
      <c r="A621" s="108" t="s">
        <v>6120</v>
      </c>
      <c r="B621" s="136">
        <v>712091002</v>
      </c>
      <c r="C621" s="108" t="s">
        <v>78</v>
      </c>
      <c r="D621" s="108" t="s">
        <v>659</v>
      </c>
      <c r="E621" s="108" t="s">
        <v>6972</v>
      </c>
      <c r="F621" s="108" t="s">
        <v>660</v>
      </c>
      <c r="G621" s="108" t="s">
        <v>6973</v>
      </c>
      <c r="H621" s="108" t="s">
        <v>661</v>
      </c>
      <c r="I621" s="129" t="s">
        <v>662</v>
      </c>
      <c r="J621" s="108" t="s">
        <v>6723</v>
      </c>
      <c r="K621" s="108" t="s">
        <v>663</v>
      </c>
      <c r="L621" s="108" t="s">
        <v>49</v>
      </c>
      <c r="M621" s="108" t="s">
        <v>664</v>
      </c>
      <c r="N621" s="136" t="s">
        <v>666</v>
      </c>
      <c r="O621" s="108" t="s">
        <v>6724</v>
      </c>
      <c r="P621" s="108">
        <v>0</v>
      </c>
      <c r="Q621" s="108" t="s">
        <v>414</v>
      </c>
      <c r="R621" s="108" t="s">
        <v>7049</v>
      </c>
      <c r="S621" s="152">
        <v>38344</v>
      </c>
      <c r="T621" s="132">
        <v>7160</v>
      </c>
      <c r="U621" s="167">
        <v>39159056</v>
      </c>
      <c r="V621" s="167">
        <v>97635486</v>
      </c>
      <c r="W621" s="131">
        <v>44316</v>
      </c>
      <c r="X621" s="132" t="s">
        <v>7743</v>
      </c>
      <c r="Y621" s="132" t="s">
        <v>7744</v>
      </c>
      <c r="Z621" s="132" t="s">
        <v>7746</v>
      </c>
    </row>
    <row r="622" spans="1:26" s="8" customFormat="1" ht="18.75" customHeight="1" x14ac:dyDescent="0.2">
      <c r="A622" s="108" t="s">
        <v>6120</v>
      </c>
      <c r="B622" s="136">
        <v>712091002</v>
      </c>
      <c r="C622" s="108" t="s">
        <v>78</v>
      </c>
      <c r="D622" s="108" t="s">
        <v>659</v>
      </c>
      <c r="E622" s="108" t="s">
        <v>6972</v>
      </c>
      <c r="F622" s="108" t="s">
        <v>660</v>
      </c>
      <c r="G622" s="108" t="s">
        <v>6973</v>
      </c>
      <c r="H622" s="108" t="s">
        <v>661</v>
      </c>
      <c r="I622" s="129" t="s">
        <v>662</v>
      </c>
      <c r="J622" s="108" t="s">
        <v>6723</v>
      </c>
      <c r="K622" s="108" t="s">
        <v>663</v>
      </c>
      <c r="L622" s="108" t="s">
        <v>49</v>
      </c>
      <c r="M622" s="108" t="s">
        <v>664</v>
      </c>
      <c r="N622" s="136" t="s">
        <v>666</v>
      </c>
      <c r="O622" s="108" t="s">
        <v>6724</v>
      </c>
      <c r="P622" s="108">
        <v>0</v>
      </c>
      <c r="Q622" s="108" t="s">
        <v>414</v>
      </c>
      <c r="R622" s="108" t="s">
        <v>7049</v>
      </c>
      <c r="S622" s="152">
        <v>38344</v>
      </c>
      <c r="T622" s="132">
        <v>7160</v>
      </c>
      <c r="U622" s="167">
        <v>9490841</v>
      </c>
      <c r="V622" s="167">
        <v>58020243</v>
      </c>
      <c r="W622" s="131">
        <v>44316</v>
      </c>
      <c r="X622" s="132" t="s">
        <v>7743</v>
      </c>
      <c r="Y622" s="132" t="s">
        <v>7744</v>
      </c>
      <c r="Z622" s="132" t="s">
        <v>7921</v>
      </c>
    </row>
    <row r="623" spans="1:26" s="8" customFormat="1" ht="18.75" customHeight="1" x14ac:dyDescent="0.2">
      <c r="A623" s="108" t="s">
        <v>6120</v>
      </c>
      <c r="B623" s="136">
        <v>712091002</v>
      </c>
      <c r="C623" s="108" t="s">
        <v>78</v>
      </c>
      <c r="D623" s="108" t="s">
        <v>659</v>
      </c>
      <c r="E623" s="108" t="s">
        <v>6972</v>
      </c>
      <c r="F623" s="108" t="s">
        <v>660</v>
      </c>
      <c r="G623" s="108" t="s">
        <v>6973</v>
      </c>
      <c r="H623" s="108" t="s">
        <v>661</v>
      </c>
      <c r="I623" s="129" t="s">
        <v>662</v>
      </c>
      <c r="J623" s="108" t="s">
        <v>6723</v>
      </c>
      <c r="K623" s="108" t="s">
        <v>663</v>
      </c>
      <c r="L623" s="108" t="s">
        <v>49</v>
      </c>
      <c r="M623" s="108" t="s">
        <v>664</v>
      </c>
      <c r="N623" s="136" t="s">
        <v>666</v>
      </c>
      <c r="O623" s="108" t="s">
        <v>6724</v>
      </c>
      <c r="P623" s="108">
        <v>0</v>
      </c>
      <c r="Q623" s="108" t="s">
        <v>414</v>
      </c>
      <c r="R623" s="108" t="s">
        <v>7049</v>
      </c>
      <c r="S623" s="152">
        <v>38344</v>
      </c>
      <c r="T623" s="132">
        <v>7160</v>
      </c>
      <c r="U623" s="167">
        <v>28205386</v>
      </c>
      <c r="V623" s="167">
        <v>96126363</v>
      </c>
      <c r="W623" s="131">
        <v>44316</v>
      </c>
      <c r="X623" s="132" t="s">
        <v>7743</v>
      </c>
      <c r="Y623" s="132" t="s">
        <v>7744</v>
      </c>
      <c r="Z623" s="132" t="s">
        <v>159</v>
      </c>
    </row>
    <row r="624" spans="1:26" s="8" customFormat="1" ht="18.75" customHeight="1" x14ac:dyDescent="0.2">
      <c r="A624" s="108" t="s">
        <v>6120</v>
      </c>
      <c r="B624" s="136">
        <v>712091002</v>
      </c>
      <c r="C624" s="108" t="s">
        <v>78</v>
      </c>
      <c r="D624" s="108" t="s">
        <v>659</v>
      </c>
      <c r="E624" s="108" t="s">
        <v>6972</v>
      </c>
      <c r="F624" s="108" t="s">
        <v>660</v>
      </c>
      <c r="G624" s="108" t="s">
        <v>6973</v>
      </c>
      <c r="H624" s="108" t="s">
        <v>661</v>
      </c>
      <c r="I624" s="129" t="s">
        <v>662</v>
      </c>
      <c r="J624" s="108" t="s">
        <v>6723</v>
      </c>
      <c r="K624" s="108" t="s">
        <v>663</v>
      </c>
      <c r="L624" s="108" t="s">
        <v>49</v>
      </c>
      <c r="M624" s="108" t="s">
        <v>664</v>
      </c>
      <c r="N624" s="136" t="s">
        <v>666</v>
      </c>
      <c r="O624" s="108" t="s">
        <v>6724</v>
      </c>
      <c r="P624" s="108">
        <v>0</v>
      </c>
      <c r="Q624" s="108" t="s">
        <v>414</v>
      </c>
      <c r="R624" s="108" t="s">
        <v>7049</v>
      </c>
      <c r="S624" s="152">
        <v>38344</v>
      </c>
      <c r="T624" s="132">
        <v>7160</v>
      </c>
      <c r="U624" s="167">
        <v>29703623</v>
      </c>
      <c r="V624" s="167">
        <v>105627462</v>
      </c>
      <c r="W624" s="131">
        <v>44316</v>
      </c>
      <c r="X624" s="132" t="s">
        <v>7743</v>
      </c>
      <c r="Y624" s="132" t="s">
        <v>7744</v>
      </c>
      <c r="Z624" s="132" t="s">
        <v>184</v>
      </c>
    </row>
    <row r="625" spans="1:26" s="8" customFormat="1" ht="18.75" customHeight="1" x14ac:dyDescent="0.2">
      <c r="A625" s="108" t="s">
        <v>6120</v>
      </c>
      <c r="B625" s="136">
        <v>712091002</v>
      </c>
      <c r="C625" s="108" t="s">
        <v>78</v>
      </c>
      <c r="D625" s="108" t="s">
        <v>659</v>
      </c>
      <c r="E625" s="108" t="s">
        <v>6972</v>
      </c>
      <c r="F625" s="108" t="s">
        <v>660</v>
      </c>
      <c r="G625" s="108" t="s">
        <v>6973</v>
      </c>
      <c r="H625" s="108" t="s">
        <v>661</v>
      </c>
      <c r="I625" s="129" t="s">
        <v>662</v>
      </c>
      <c r="J625" s="108" t="s">
        <v>6723</v>
      </c>
      <c r="K625" s="108" t="s">
        <v>663</v>
      </c>
      <c r="L625" s="108" t="s">
        <v>49</v>
      </c>
      <c r="M625" s="108" t="s">
        <v>664</v>
      </c>
      <c r="N625" s="136" t="s">
        <v>666</v>
      </c>
      <c r="O625" s="108" t="s">
        <v>6724</v>
      </c>
      <c r="P625" s="108">
        <v>0</v>
      </c>
      <c r="Q625" s="108" t="s">
        <v>414</v>
      </c>
      <c r="R625" s="108" t="s">
        <v>7049</v>
      </c>
      <c r="S625" s="152">
        <v>38344</v>
      </c>
      <c r="T625" s="132">
        <v>7160</v>
      </c>
      <c r="U625" s="167">
        <v>16082926</v>
      </c>
      <c r="V625" s="167">
        <v>38233927</v>
      </c>
      <c r="W625" s="131">
        <v>44316</v>
      </c>
      <c r="X625" s="132" t="s">
        <v>7743</v>
      </c>
      <c r="Y625" s="132" t="s">
        <v>7744</v>
      </c>
      <c r="Z625" s="132" t="s">
        <v>7824</v>
      </c>
    </row>
    <row r="626" spans="1:26" s="8" customFormat="1" ht="18.75" customHeight="1" x14ac:dyDescent="0.2">
      <c r="A626" s="108" t="s">
        <v>6120</v>
      </c>
      <c r="B626" s="136">
        <v>712091002</v>
      </c>
      <c r="C626" s="108" t="s">
        <v>78</v>
      </c>
      <c r="D626" s="108" t="s">
        <v>659</v>
      </c>
      <c r="E626" s="108" t="s">
        <v>6972</v>
      </c>
      <c r="F626" s="108" t="s">
        <v>660</v>
      </c>
      <c r="G626" s="108" t="s">
        <v>6973</v>
      </c>
      <c r="H626" s="108" t="s">
        <v>661</v>
      </c>
      <c r="I626" s="129" t="s">
        <v>662</v>
      </c>
      <c r="J626" s="108" t="s">
        <v>6723</v>
      </c>
      <c r="K626" s="108" t="s">
        <v>663</v>
      </c>
      <c r="L626" s="108" t="s">
        <v>49</v>
      </c>
      <c r="M626" s="108" t="s">
        <v>664</v>
      </c>
      <c r="N626" s="136" t="s">
        <v>666</v>
      </c>
      <c r="O626" s="108" t="s">
        <v>6724</v>
      </c>
      <c r="P626" s="108">
        <v>0</v>
      </c>
      <c r="Q626" s="108" t="s">
        <v>414</v>
      </c>
      <c r="R626" s="108" t="s">
        <v>7049</v>
      </c>
      <c r="S626" s="152">
        <v>38344</v>
      </c>
      <c r="T626" s="132">
        <v>7160</v>
      </c>
      <c r="U626" s="167">
        <v>15453936</v>
      </c>
      <c r="V626" s="167">
        <v>19351922</v>
      </c>
      <c r="W626" s="131">
        <v>44316</v>
      </c>
      <c r="X626" s="132" t="s">
        <v>7743</v>
      </c>
      <c r="Y626" s="132" t="s">
        <v>7744</v>
      </c>
      <c r="Z626" s="132" t="s">
        <v>7757</v>
      </c>
    </row>
    <row r="627" spans="1:26" s="8" customFormat="1" ht="18.75" customHeight="1" x14ac:dyDescent="0.2">
      <c r="A627" s="108" t="s">
        <v>6120</v>
      </c>
      <c r="B627" s="136">
        <v>712091002</v>
      </c>
      <c r="C627" s="108" t="s">
        <v>78</v>
      </c>
      <c r="D627" s="108" t="s">
        <v>659</v>
      </c>
      <c r="E627" s="108" t="s">
        <v>6972</v>
      </c>
      <c r="F627" s="108" t="s">
        <v>660</v>
      </c>
      <c r="G627" s="108" t="s">
        <v>6973</v>
      </c>
      <c r="H627" s="108" t="s">
        <v>661</v>
      </c>
      <c r="I627" s="129" t="s">
        <v>662</v>
      </c>
      <c r="J627" s="108" t="s">
        <v>6723</v>
      </c>
      <c r="K627" s="108" t="s">
        <v>663</v>
      </c>
      <c r="L627" s="108" t="s">
        <v>49</v>
      </c>
      <c r="M627" s="108" t="s">
        <v>664</v>
      </c>
      <c r="N627" s="136" t="s">
        <v>666</v>
      </c>
      <c r="O627" s="108" t="s">
        <v>6724</v>
      </c>
      <c r="P627" s="108">
        <v>0</v>
      </c>
      <c r="Q627" s="108" t="s">
        <v>414</v>
      </c>
      <c r="R627" s="108" t="s">
        <v>7049</v>
      </c>
      <c r="S627" s="152">
        <v>38344</v>
      </c>
      <c r="T627" s="132">
        <v>7160</v>
      </c>
      <c r="U627" s="167">
        <v>21743922</v>
      </c>
      <c r="V627" s="167">
        <v>73003481</v>
      </c>
      <c r="W627" s="131">
        <v>44316</v>
      </c>
      <c r="X627" s="132" t="s">
        <v>7743</v>
      </c>
      <c r="Y627" s="132" t="s">
        <v>7744</v>
      </c>
      <c r="Z627" s="132" t="s">
        <v>7887</v>
      </c>
    </row>
    <row r="628" spans="1:26" s="8" customFormat="1" ht="18.75" customHeight="1" x14ac:dyDescent="0.2">
      <c r="A628" s="108" t="s">
        <v>6120</v>
      </c>
      <c r="B628" s="136">
        <v>712091002</v>
      </c>
      <c r="C628" s="108" t="s">
        <v>78</v>
      </c>
      <c r="D628" s="108" t="s">
        <v>659</v>
      </c>
      <c r="E628" s="108" t="s">
        <v>6972</v>
      </c>
      <c r="F628" s="108" t="s">
        <v>660</v>
      </c>
      <c r="G628" s="108" t="s">
        <v>6973</v>
      </c>
      <c r="H628" s="108" t="s">
        <v>661</v>
      </c>
      <c r="I628" s="129" t="s">
        <v>662</v>
      </c>
      <c r="J628" s="108" t="s">
        <v>6723</v>
      </c>
      <c r="K628" s="108" t="s">
        <v>663</v>
      </c>
      <c r="L628" s="108" t="s">
        <v>49</v>
      </c>
      <c r="M628" s="108" t="s">
        <v>664</v>
      </c>
      <c r="N628" s="136" t="s">
        <v>666</v>
      </c>
      <c r="O628" s="108" t="s">
        <v>6724</v>
      </c>
      <c r="P628" s="108">
        <v>0</v>
      </c>
      <c r="Q628" s="108" t="s">
        <v>414</v>
      </c>
      <c r="R628" s="108" t="s">
        <v>7049</v>
      </c>
      <c r="S628" s="152">
        <v>38344</v>
      </c>
      <c r="T628" s="132">
        <v>7160</v>
      </c>
      <c r="U628" s="167">
        <v>25110183</v>
      </c>
      <c r="V628" s="167">
        <v>79663370</v>
      </c>
      <c r="W628" s="131">
        <v>44316</v>
      </c>
      <c r="X628" s="132" t="s">
        <v>7743</v>
      </c>
      <c r="Y628" s="132" t="s">
        <v>7744</v>
      </c>
      <c r="Z628" s="132" t="s">
        <v>7820</v>
      </c>
    </row>
    <row r="629" spans="1:26" s="8" customFormat="1" ht="18.75" customHeight="1" x14ac:dyDescent="0.2">
      <c r="A629" s="108" t="s">
        <v>6120</v>
      </c>
      <c r="B629" s="136">
        <v>712091002</v>
      </c>
      <c r="C629" s="108" t="s">
        <v>78</v>
      </c>
      <c r="D629" s="108" t="s">
        <v>659</v>
      </c>
      <c r="E629" s="108" t="s">
        <v>6972</v>
      </c>
      <c r="F629" s="108" t="s">
        <v>660</v>
      </c>
      <c r="G629" s="108" t="s">
        <v>6973</v>
      </c>
      <c r="H629" s="108" t="s">
        <v>661</v>
      </c>
      <c r="I629" s="129" t="s">
        <v>662</v>
      </c>
      <c r="J629" s="108" t="s">
        <v>6723</v>
      </c>
      <c r="K629" s="108" t="s">
        <v>663</v>
      </c>
      <c r="L629" s="108" t="s">
        <v>49</v>
      </c>
      <c r="M629" s="108" t="s">
        <v>664</v>
      </c>
      <c r="N629" s="136" t="s">
        <v>666</v>
      </c>
      <c r="O629" s="108" t="s">
        <v>6724</v>
      </c>
      <c r="P629" s="108">
        <v>0</v>
      </c>
      <c r="Q629" s="108" t="s">
        <v>414</v>
      </c>
      <c r="R629" s="108" t="s">
        <v>7049</v>
      </c>
      <c r="S629" s="152">
        <v>38344</v>
      </c>
      <c r="T629" s="132">
        <v>7160</v>
      </c>
      <c r="U629" s="167">
        <v>46951616</v>
      </c>
      <c r="V629" s="167">
        <v>97998647</v>
      </c>
      <c r="W629" s="131">
        <v>44316</v>
      </c>
      <c r="X629" s="132" t="s">
        <v>7743</v>
      </c>
      <c r="Y629" s="132" t="s">
        <v>7744</v>
      </c>
      <c r="Z629" s="132" t="s">
        <v>7762</v>
      </c>
    </row>
    <row r="630" spans="1:26" s="8" customFormat="1" ht="18.75" customHeight="1" x14ac:dyDescent="0.2">
      <c r="A630" s="108" t="s">
        <v>6120</v>
      </c>
      <c r="B630" s="136">
        <v>712091002</v>
      </c>
      <c r="C630" s="108" t="s">
        <v>78</v>
      </c>
      <c r="D630" s="108" t="s">
        <v>659</v>
      </c>
      <c r="E630" s="108" t="s">
        <v>6972</v>
      </c>
      <c r="F630" s="108" t="s">
        <v>660</v>
      </c>
      <c r="G630" s="108" t="s">
        <v>6973</v>
      </c>
      <c r="H630" s="108" t="s">
        <v>661</v>
      </c>
      <c r="I630" s="129" t="s">
        <v>662</v>
      </c>
      <c r="J630" s="108" t="s">
        <v>6723</v>
      </c>
      <c r="K630" s="108" t="s">
        <v>663</v>
      </c>
      <c r="L630" s="108" t="s">
        <v>49</v>
      </c>
      <c r="M630" s="108" t="s">
        <v>664</v>
      </c>
      <c r="N630" s="136" t="s">
        <v>666</v>
      </c>
      <c r="O630" s="108" t="s">
        <v>6724</v>
      </c>
      <c r="P630" s="108">
        <v>0</v>
      </c>
      <c r="Q630" s="108" t="s">
        <v>414</v>
      </c>
      <c r="R630" s="108" t="s">
        <v>7049</v>
      </c>
      <c r="S630" s="152">
        <v>38344</v>
      </c>
      <c r="T630" s="132">
        <v>7160</v>
      </c>
      <c r="U630" s="167">
        <v>37226554</v>
      </c>
      <c r="V630" s="167">
        <v>124928172</v>
      </c>
      <c r="W630" s="131">
        <v>44316</v>
      </c>
      <c r="X630" s="132" t="s">
        <v>7743</v>
      </c>
      <c r="Y630" s="132" t="s">
        <v>7744</v>
      </c>
      <c r="Z630" s="132" t="s">
        <v>7751</v>
      </c>
    </row>
    <row r="631" spans="1:26" s="8" customFormat="1" ht="18.75" customHeight="1" x14ac:dyDescent="0.2">
      <c r="A631" s="108" t="s">
        <v>6120</v>
      </c>
      <c r="B631" s="136">
        <v>712091002</v>
      </c>
      <c r="C631" s="108" t="s">
        <v>78</v>
      </c>
      <c r="D631" s="108" t="s">
        <v>659</v>
      </c>
      <c r="E631" s="108" t="s">
        <v>6972</v>
      </c>
      <c r="F631" s="108" t="s">
        <v>660</v>
      </c>
      <c r="G631" s="108" t="s">
        <v>6973</v>
      </c>
      <c r="H631" s="108" t="s">
        <v>661</v>
      </c>
      <c r="I631" s="129" t="s">
        <v>662</v>
      </c>
      <c r="J631" s="108" t="s">
        <v>6723</v>
      </c>
      <c r="K631" s="108" t="s">
        <v>663</v>
      </c>
      <c r="L631" s="108" t="s">
        <v>49</v>
      </c>
      <c r="M631" s="108" t="s">
        <v>664</v>
      </c>
      <c r="N631" s="136" t="s">
        <v>666</v>
      </c>
      <c r="O631" s="108" t="s">
        <v>6724</v>
      </c>
      <c r="P631" s="108">
        <v>0</v>
      </c>
      <c r="Q631" s="108" t="s">
        <v>414</v>
      </c>
      <c r="R631" s="108" t="s">
        <v>7049</v>
      </c>
      <c r="S631" s="152">
        <v>38344</v>
      </c>
      <c r="T631" s="132">
        <v>7160</v>
      </c>
      <c r="U631" s="167">
        <v>23501016</v>
      </c>
      <c r="V631" s="167">
        <v>23501016</v>
      </c>
      <c r="W631" s="131">
        <v>44316</v>
      </c>
      <c r="X631" s="132" t="s">
        <v>7743</v>
      </c>
      <c r="Y631" s="132" t="s">
        <v>7744</v>
      </c>
      <c r="Z631" s="132" t="s">
        <v>6421</v>
      </c>
    </row>
    <row r="632" spans="1:26" s="8" customFormat="1" ht="18.75" customHeight="1" x14ac:dyDescent="0.2">
      <c r="A632" s="108" t="s">
        <v>6120</v>
      </c>
      <c r="B632" s="136">
        <v>712091002</v>
      </c>
      <c r="C632" s="108" t="s">
        <v>78</v>
      </c>
      <c r="D632" s="108" t="s">
        <v>659</v>
      </c>
      <c r="E632" s="108" t="s">
        <v>6972</v>
      </c>
      <c r="F632" s="108" t="s">
        <v>660</v>
      </c>
      <c r="G632" s="108" t="s">
        <v>6973</v>
      </c>
      <c r="H632" s="108" t="s">
        <v>661</v>
      </c>
      <c r="I632" s="129" t="s">
        <v>662</v>
      </c>
      <c r="J632" s="108" t="s">
        <v>6723</v>
      </c>
      <c r="K632" s="108" t="s">
        <v>663</v>
      </c>
      <c r="L632" s="108" t="s">
        <v>49</v>
      </c>
      <c r="M632" s="108" t="s">
        <v>664</v>
      </c>
      <c r="N632" s="136" t="s">
        <v>666</v>
      </c>
      <c r="O632" s="108" t="s">
        <v>6724</v>
      </c>
      <c r="P632" s="108">
        <v>0</v>
      </c>
      <c r="Q632" s="108" t="s">
        <v>414</v>
      </c>
      <c r="R632" s="108" t="s">
        <v>7049</v>
      </c>
      <c r="S632" s="152">
        <v>38344</v>
      </c>
      <c r="T632" s="132">
        <v>7160</v>
      </c>
      <c r="U632" s="167">
        <v>28732580</v>
      </c>
      <c r="V632" s="167">
        <v>99693347</v>
      </c>
      <c r="W632" s="131">
        <v>44316</v>
      </c>
      <c r="X632" s="132" t="s">
        <v>7743</v>
      </c>
      <c r="Y632" s="132" t="s">
        <v>7744</v>
      </c>
      <c r="Z632" s="132" t="s">
        <v>195</v>
      </c>
    </row>
    <row r="633" spans="1:26" s="8" customFormat="1" ht="18.75" customHeight="1" x14ac:dyDescent="0.2">
      <c r="A633" s="108" t="s">
        <v>6120</v>
      </c>
      <c r="B633" s="136">
        <v>712091002</v>
      </c>
      <c r="C633" s="108" t="s">
        <v>78</v>
      </c>
      <c r="D633" s="108" t="s">
        <v>659</v>
      </c>
      <c r="E633" s="108" t="s">
        <v>6972</v>
      </c>
      <c r="F633" s="108" t="s">
        <v>660</v>
      </c>
      <c r="G633" s="108" t="s">
        <v>6973</v>
      </c>
      <c r="H633" s="108" t="s">
        <v>661</v>
      </c>
      <c r="I633" s="129" t="s">
        <v>662</v>
      </c>
      <c r="J633" s="108" t="s">
        <v>6723</v>
      </c>
      <c r="K633" s="108" t="s">
        <v>663</v>
      </c>
      <c r="L633" s="108" t="s">
        <v>49</v>
      </c>
      <c r="M633" s="108" t="s">
        <v>664</v>
      </c>
      <c r="N633" s="136" t="s">
        <v>666</v>
      </c>
      <c r="O633" s="108" t="s">
        <v>6724</v>
      </c>
      <c r="P633" s="108">
        <v>0</v>
      </c>
      <c r="Q633" s="108" t="s">
        <v>414</v>
      </c>
      <c r="R633" s="108" t="s">
        <v>7049</v>
      </c>
      <c r="S633" s="152">
        <v>38344</v>
      </c>
      <c r="T633" s="132">
        <v>7160</v>
      </c>
      <c r="U633" s="167">
        <v>25697600</v>
      </c>
      <c r="V633" s="167">
        <v>44052701</v>
      </c>
      <c r="W633" s="131">
        <v>44316</v>
      </c>
      <c r="X633" s="132" t="s">
        <v>7743</v>
      </c>
      <c r="Y633" s="132" t="s">
        <v>7744</v>
      </c>
      <c r="Z633" s="132" t="s">
        <v>7753</v>
      </c>
    </row>
    <row r="634" spans="1:26" s="8" customFormat="1" ht="18.75" customHeight="1" x14ac:dyDescent="0.2">
      <c r="A634" s="108" t="s">
        <v>3061</v>
      </c>
      <c r="B634" s="136" t="s">
        <v>7694</v>
      </c>
      <c r="C634" s="108" t="s">
        <v>2838</v>
      </c>
      <c r="D634" s="108" t="s">
        <v>2855</v>
      </c>
      <c r="E634" s="108" t="s">
        <v>27</v>
      </c>
      <c r="F634" s="108" t="s">
        <v>2856</v>
      </c>
      <c r="G634" s="108" t="s">
        <v>29</v>
      </c>
      <c r="H634" s="108">
        <v>0</v>
      </c>
      <c r="I634" s="129">
        <v>0</v>
      </c>
      <c r="J634" s="108" t="s">
        <v>3062</v>
      </c>
      <c r="K634" s="108" t="s">
        <v>3063</v>
      </c>
      <c r="L634" s="108" t="s">
        <v>6116</v>
      </c>
      <c r="M634" s="108" t="s">
        <v>3065</v>
      </c>
      <c r="N634" s="136" t="s">
        <v>6230</v>
      </c>
      <c r="O634" s="108" t="s">
        <v>3064</v>
      </c>
      <c r="P634" s="108">
        <v>0</v>
      </c>
      <c r="Q634" s="108">
        <v>91001</v>
      </c>
      <c r="R634" s="108" t="s">
        <v>2859</v>
      </c>
      <c r="S634" s="152">
        <v>38443</v>
      </c>
      <c r="T634" s="132">
        <v>7162</v>
      </c>
      <c r="U634" s="167">
        <v>3434208</v>
      </c>
      <c r="V634" s="167">
        <v>10402224</v>
      </c>
      <c r="W634" s="131">
        <v>44316</v>
      </c>
      <c r="X634" s="132" t="s">
        <v>7743</v>
      </c>
      <c r="Y634" s="132" t="s">
        <v>7744</v>
      </c>
      <c r="Z634" s="132" t="s">
        <v>7922</v>
      </c>
    </row>
    <row r="635" spans="1:26" s="8" customFormat="1" ht="18.75" customHeight="1" x14ac:dyDescent="0.2">
      <c r="A635" s="146" t="s">
        <v>6160</v>
      </c>
      <c r="B635" s="136">
        <v>744943000</v>
      </c>
      <c r="C635" s="108" t="s">
        <v>78</v>
      </c>
      <c r="D635" s="108" t="s">
        <v>5670</v>
      </c>
      <c r="E635" s="108" t="s">
        <v>7054</v>
      </c>
      <c r="F635" s="108" t="s">
        <v>4740</v>
      </c>
      <c r="G635" s="108" t="s">
        <v>7055</v>
      </c>
      <c r="H635" s="108" t="s">
        <v>6389</v>
      </c>
      <c r="I635" s="129" t="s">
        <v>6388</v>
      </c>
      <c r="J635" s="108" t="s">
        <v>5671</v>
      </c>
      <c r="K635" s="108" t="s">
        <v>6800</v>
      </c>
      <c r="L635" s="108" t="s">
        <v>49</v>
      </c>
      <c r="M635" s="108" t="s">
        <v>723</v>
      </c>
      <c r="N635" s="136">
        <v>0</v>
      </c>
      <c r="O635" s="108" t="s">
        <v>5672</v>
      </c>
      <c r="P635" s="108">
        <v>0</v>
      </c>
      <c r="Q635" s="108" t="s">
        <v>414</v>
      </c>
      <c r="R635" s="108" t="s">
        <v>7064</v>
      </c>
      <c r="S635" s="152">
        <v>37970</v>
      </c>
      <c r="T635" s="132">
        <v>7163</v>
      </c>
      <c r="U635" s="167">
        <v>13705800</v>
      </c>
      <c r="V635" s="167">
        <v>43444800</v>
      </c>
      <c r="W635" s="131">
        <v>44316</v>
      </c>
      <c r="X635" s="132" t="s">
        <v>7743</v>
      </c>
      <c r="Y635" s="132" t="s">
        <v>7744</v>
      </c>
      <c r="Z635" s="132" t="s">
        <v>7790</v>
      </c>
    </row>
    <row r="636" spans="1:26" s="8" customFormat="1" ht="18.75" customHeight="1" x14ac:dyDescent="0.2">
      <c r="A636" s="146" t="s">
        <v>6160</v>
      </c>
      <c r="B636" s="136">
        <v>744943000</v>
      </c>
      <c r="C636" s="108" t="s">
        <v>78</v>
      </c>
      <c r="D636" s="108" t="s">
        <v>5670</v>
      </c>
      <c r="E636" s="108" t="s">
        <v>7054</v>
      </c>
      <c r="F636" s="108" t="s">
        <v>4740</v>
      </c>
      <c r="G636" s="108" t="s">
        <v>7055</v>
      </c>
      <c r="H636" s="108" t="s">
        <v>6389</v>
      </c>
      <c r="I636" s="129" t="s">
        <v>6388</v>
      </c>
      <c r="J636" s="108" t="s">
        <v>5671</v>
      </c>
      <c r="K636" s="108" t="s">
        <v>6800</v>
      </c>
      <c r="L636" s="108" t="s">
        <v>49</v>
      </c>
      <c r="M636" s="108" t="s">
        <v>723</v>
      </c>
      <c r="N636" s="136">
        <v>0</v>
      </c>
      <c r="O636" s="108" t="s">
        <v>5672</v>
      </c>
      <c r="P636" s="108">
        <v>0</v>
      </c>
      <c r="Q636" s="108" t="s">
        <v>414</v>
      </c>
      <c r="R636" s="108" t="s">
        <v>7064</v>
      </c>
      <c r="S636" s="152">
        <v>37970</v>
      </c>
      <c r="T636" s="132">
        <v>7163</v>
      </c>
      <c r="U636" s="167">
        <v>28682878</v>
      </c>
      <c r="V636" s="167">
        <v>112100904</v>
      </c>
      <c r="W636" s="131">
        <v>44316</v>
      </c>
      <c r="X636" s="132" t="s">
        <v>7743</v>
      </c>
      <c r="Y636" s="132" t="s">
        <v>7744</v>
      </c>
      <c r="Z636" s="132" t="s">
        <v>7822</v>
      </c>
    </row>
    <row r="637" spans="1:26" s="8" customFormat="1" ht="18.75" customHeight="1" x14ac:dyDescent="0.2">
      <c r="A637" s="108" t="s">
        <v>3618</v>
      </c>
      <c r="B637" s="136" t="s">
        <v>7708</v>
      </c>
      <c r="C637" s="108" t="s">
        <v>2838</v>
      </c>
      <c r="D637" s="108" t="s">
        <v>2866</v>
      </c>
      <c r="E637" s="108" t="s">
        <v>1685</v>
      </c>
      <c r="F637" s="108" t="s">
        <v>3619</v>
      </c>
      <c r="G637" s="108" t="s">
        <v>29</v>
      </c>
      <c r="H637" s="108">
        <v>0</v>
      </c>
      <c r="I637" s="129">
        <v>0</v>
      </c>
      <c r="J637" s="108" t="s">
        <v>3620</v>
      </c>
      <c r="K637" s="108" t="s">
        <v>3621</v>
      </c>
      <c r="L637" s="108" t="s">
        <v>49</v>
      </c>
      <c r="M637" s="108" t="s">
        <v>925</v>
      </c>
      <c r="N637" s="136" t="s">
        <v>6277</v>
      </c>
      <c r="O637" s="108" t="s">
        <v>6278</v>
      </c>
      <c r="P637" s="108">
        <v>0</v>
      </c>
      <c r="Q637" s="108">
        <v>91001</v>
      </c>
      <c r="R637" s="108" t="s">
        <v>2859</v>
      </c>
      <c r="S637" s="152">
        <v>38478</v>
      </c>
      <c r="T637" s="132">
        <v>7168</v>
      </c>
      <c r="U637" s="167">
        <v>20838471</v>
      </c>
      <c r="V637" s="167">
        <v>84957204</v>
      </c>
      <c r="W637" s="131">
        <v>44316</v>
      </c>
      <c r="X637" s="132" t="s">
        <v>7743</v>
      </c>
      <c r="Y637" s="132" t="s">
        <v>7744</v>
      </c>
      <c r="Z637" s="132" t="s">
        <v>7825</v>
      </c>
    </row>
    <row r="638" spans="1:26" s="8" customFormat="1" ht="18.75" customHeight="1" x14ac:dyDescent="0.2">
      <c r="A638" s="108" t="s">
        <v>2854</v>
      </c>
      <c r="B638" s="136">
        <v>692651006</v>
      </c>
      <c r="C638" s="108" t="s">
        <v>2838</v>
      </c>
      <c r="D638" s="108" t="s">
        <v>2855</v>
      </c>
      <c r="E638" s="108" t="s">
        <v>27</v>
      </c>
      <c r="F638" s="108" t="s">
        <v>2856</v>
      </c>
      <c r="G638" s="108" t="s">
        <v>29</v>
      </c>
      <c r="H638" s="108">
        <v>0</v>
      </c>
      <c r="I638" s="129">
        <v>0</v>
      </c>
      <c r="J638" s="108" t="s">
        <v>2857</v>
      </c>
      <c r="K638" s="108" t="s">
        <v>2858</v>
      </c>
      <c r="L638" s="108" t="s">
        <v>611</v>
      </c>
      <c r="M638" s="108">
        <v>0</v>
      </c>
      <c r="N638" s="136">
        <v>0</v>
      </c>
      <c r="O638" s="108">
        <v>0</v>
      </c>
      <c r="P638" s="108">
        <v>0</v>
      </c>
      <c r="Q638" s="108">
        <v>91001</v>
      </c>
      <c r="R638" s="108" t="s">
        <v>2859</v>
      </c>
      <c r="S638" s="152">
        <v>38488</v>
      </c>
      <c r="T638" s="132">
        <v>7169</v>
      </c>
      <c r="U638" s="167">
        <v>9157888</v>
      </c>
      <c r="V638" s="167">
        <v>27739264</v>
      </c>
      <c r="W638" s="131">
        <v>44316</v>
      </c>
      <c r="X638" s="132" t="s">
        <v>7743</v>
      </c>
      <c r="Y638" s="132" t="s">
        <v>7744</v>
      </c>
      <c r="Z638" s="132" t="s">
        <v>184</v>
      </c>
    </row>
    <row r="639" spans="1:26" s="8" customFormat="1" ht="18.75" customHeight="1" x14ac:dyDescent="0.2">
      <c r="A639" s="146" t="s">
        <v>8773</v>
      </c>
      <c r="B639" s="136">
        <v>690733005</v>
      </c>
      <c r="C639" s="108" t="s">
        <v>2838</v>
      </c>
      <c r="D639" s="108" t="s">
        <v>2855</v>
      </c>
      <c r="E639" s="108" t="s">
        <v>27</v>
      </c>
      <c r="F639" s="108" t="s">
        <v>2856</v>
      </c>
      <c r="G639" s="108" t="s">
        <v>29</v>
      </c>
      <c r="H639" s="108">
        <v>0</v>
      </c>
      <c r="I639" s="129">
        <v>0</v>
      </c>
      <c r="J639" s="108" t="s">
        <v>3467</v>
      </c>
      <c r="K639" s="108" t="s">
        <v>3469</v>
      </c>
      <c r="L639" s="108" t="s">
        <v>49</v>
      </c>
      <c r="M639" s="108" t="s">
        <v>3471</v>
      </c>
      <c r="N639" s="136" t="s">
        <v>3470</v>
      </c>
      <c r="O639" s="108" t="s">
        <v>3468</v>
      </c>
      <c r="P639" s="108">
        <v>0</v>
      </c>
      <c r="Q639" s="108">
        <v>91001</v>
      </c>
      <c r="R639" s="108" t="s">
        <v>2859</v>
      </c>
      <c r="S639" s="152">
        <v>38509</v>
      </c>
      <c r="T639" s="132">
        <v>7172</v>
      </c>
      <c r="U639" s="167">
        <v>3577300</v>
      </c>
      <c r="V639" s="167">
        <v>10835650</v>
      </c>
      <c r="W639" s="131">
        <v>44316</v>
      </c>
      <c r="X639" s="132" t="s">
        <v>7743</v>
      </c>
      <c r="Y639" s="132" t="s">
        <v>7744</v>
      </c>
      <c r="Z639" s="132" t="s">
        <v>8496</v>
      </c>
    </row>
    <row r="640" spans="1:26" s="8" customFormat="1" ht="18.75" customHeight="1" x14ac:dyDescent="0.2">
      <c r="A640" s="108" t="s">
        <v>1311</v>
      </c>
      <c r="B640" s="136">
        <v>653686706</v>
      </c>
      <c r="C640" s="108" t="s">
        <v>52</v>
      </c>
      <c r="D640" s="108" t="s">
        <v>1312</v>
      </c>
      <c r="E640" s="108" t="s">
        <v>7475</v>
      </c>
      <c r="F640" s="108" t="s">
        <v>1313</v>
      </c>
      <c r="G640" s="108" t="s">
        <v>7476</v>
      </c>
      <c r="H640" s="108" t="s">
        <v>1314</v>
      </c>
      <c r="I640" s="129" t="s">
        <v>6544</v>
      </c>
      <c r="J640" s="108" t="s">
        <v>6545</v>
      </c>
      <c r="K640" s="108" t="s">
        <v>1315</v>
      </c>
      <c r="L640" s="108" t="s">
        <v>6117</v>
      </c>
      <c r="M640" s="108" t="s">
        <v>1317</v>
      </c>
      <c r="N640" s="136" t="s">
        <v>1318</v>
      </c>
      <c r="O640" s="108" t="s">
        <v>1319</v>
      </c>
      <c r="P640" s="108">
        <v>0</v>
      </c>
      <c r="Q640" s="108" t="s">
        <v>47</v>
      </c>
      <c r="R640" s="108" t="s">
        <v>7464</v>
      </c>
      <c r="S640" s="152">
        <v>38523</v>
      </c>
      <c r="T640" s="132">
        <v>7173</v>
      </c>
      <c r="U640" s="167">
        <v>9775080</v>
      </c>
      <c r="V640" s="167">
        <v>31962959</v>
      </c>
      <c r="W640" s="131">
        <v>44316</v>
      </c>
      <c r="X640" s="132" t="s">
        <v>7743</v>
      </c>
      <c r="Y640" s="132" t="s">
        <v>7744</v>
      </c>
      <c r="Z640" s="132" t="s">
        <v>7778</v>
      </c>
    </row>
    <row r="641" spans="1:26" s="8" customFormat="1" ht="18.75" customHeight="1" x14ac:dyDescent="0.2">
      <c r="A641" s="108" t="s">
        <v>3236</v>
      </c>
      <c r="B641" s="136">
        <v>691912000</v>
      </c>
      <c r="C641" s="108" t="s">
        <v>2838</v>
      </c>
      <c r="D641" s="108" t="s">
        <v>2855</v>
      </c>
      <c r="E641" s="108" t="s">
        <v>27</v>
      </c>
      <c r="F641" s="108" t="s">
        <v>2856</v>
      </c>
      <c r="G641" s="108" t="s">
        <v>29</v>
      </c>
      <c r="H641" s="108">
        <v>0</v>
      </c>
      <c r="I641" s="129">
        <v>0</v>
      </c>
      <c r="J641" s="108" t="s">
        <v>3237</v>
      </c>
      <c r="K641" s="108" t="s">
        <v>3238</v>
      </c>
      <c r="L641" s="108" t="s">
        <v>50</v>
      </c>
      <c r="M641" s="108" t="s">
        <v>3240</v>
      </c>
      <c r="N641" s="136" t="s">
        <v>3239</v>
      </c>
      <c r="O641" s="108">
        <v>0</v>
      </c>
      <c r="P641" s="108">
        <v>0</v>
      </c>
      <c r="Q641" s="108">
        <v>91001</v>
      </c>
      <c r="R641" s="108" t="s">
        <v>2916</v>
      </c>
      <c r="S641" s="152">
        <v>38518</v>
      </c>
      <c r="T641" s="132">
        <v>7174</v>
      </c>
      <c r="U641" s="167">
        <v>6361870</v>
      </c>
      <c r="V641" s="167">
        <v>19270119</v>
      </c>
      <c r="W641" s="131">
        <v>44316</v>
      </c>
      <c r="X641" s="132" t="s">
        <v>7743</v>
      </c>
      <c r="Y641" s="132" t="s">
        <v>7744</v>
      </c>
      <c r="Z641" s="132" t="s">
        <v>7923</v>
      </c>
    </row>
    <row r="642" spans="1:26" s="8" customFormat="1" ht="18.75" customHeight="1" x14ac:dyDescent="0.2">
      <c r="A642" s="108" t="s">
        <v>3555</v>
      </c>
      <c r="B642" s="136">
        <v>690407000</v>
      </c>
      <c r="C642" s="108" t="s">
        <v>2838</v>
      </c>
      <c r="D642" s="108" t="s">
        <v>2855</v>
      </c>
      <c r="E642" s="108" t="s">
        <v>27</v>
      </c>
      <c r="F642" s="108" t="s">
        <v>2856</v>
      </c>
      <c r="G642" s="108" t="s">
        <v>29</v>
      </c>
      <c r="H642" s="108">
        <v>0</v>
      </c>
      <c r="I642" s="129">
        <v>0</v>
      </c>
      <c r="J642" s="108" t="s">
        <v>3556</v>
      </c>
      <c r="K642" s="108" t="s">
        <v>3557</v>
      </c>
      <c r="L642" s="108" t="s">
        <v>6115</v>
      </c>
      <c r="M642" s="108" t="s">
        <v>3558</v>
      </c>
      <c r="N642" s="136" t="s">
        <v>6356</v>
      </c>
      <c r="O642" s="108" t="s">
        <v>6357</v>
      </c>
      <c r="P642" s="108">
        <v>0</v>
      </c>
      <c r="Q642" s="108">
        <v>91001</v>
      </c>
      <c r="R642" s="108" t="s">
        <v>6044</v>
      </c>
      <c r="S642" s="152">
        <v>38526</v>
      </c>
      <c r="T642" s="132">
        <v>7175</v>
      </c>
      <c r="U642" s="167">
        <v>6851245</v>
      </c>
      <c r="V642" s="167">
        <v>20752437</v>
      </c>
      <c r="W642" s="131">
        <v>44316</v>
      </c>
      <c r="X642" s="132" t="s">
        <v>7743</v>
      </c>
      <c r="Y642" s="132" t="s">
        <v>7744</v>
      </c>
      <c r="Z642" s="132" t="s">
        <v>7820</v>
      </c>
    </row>
    <row r="643" spans="1:26" s="8" customFormat="1" ht="18.75" customHeight="1" x14ac:dyDescent="0.2">
      <c r="A643" s="108" t="s">
        <v>3459</v>
      </c>
      <c r="B643" s="136">
        <v>690709007</v>
      </c>
      <c r="C643" s="108" t="s">
        <v>2838</v>
      </c>
      <c r="D643" s="108" t="s">
        <v>2855</v>
      </c>
      <c r="E643" s="108" t="s">
        <v>27</v>
      </c>
      <c r="F643" s="108" t="s">
        <v>2856</v>
      </c>
      <c r="G643" s="108" t="s">
        <v>29</v>
      </c>
      <c r="H643" s="108">
        <v>0</v>
      </c>
      <c r="I643" s="129">
        <v>0</v>
      </c>
      <c r="J643" s="108" t="s">
        <v>3460</v>
      </c>
      <c r="K643" s="108" t="s">
        <v>3461</v>
      </c>
      <c r="L643" s="108" t="s">
        <v>49</v>
      </c>
      <c r="M643" s="108" t="s">
        <v>3463</v>
      </c>
      <c r="N643" s="136" t="s">
        <v>3462</v>
      </c>
      <c r="O643" s="108">
        <v>0</v>
      </c>
      <c r="P643" s="108">
        <v>0</v>
      </c>
      <c r="Q643" s="108">
        <v>91001</v>
      </c>
      <c r="R643" s="108" t="s">
        <v>2889</v>
      </c>
      <c r="S643" s="152">
        <v>38531</v>
      </c>
      <c r="T643" s="132">
        <v>7176</v>
      </c>
      <c r="U643" s="167">
        <v>17314132</v>
      </c>
      <c r="V643" s="167">
        <v>32121166</v>
      </c>
      <c r="W643" s="131">
        <v>44316</v>
      </c>
      <c r="X643" s="132" t="s">
        <v>7743</v>
      </c>
      <c r="Y643" s="132" t="s">
        <v>7744</v>
      </c>
      <c r="Z643" s="132" t="s">
        <v>7785</v>
      </c>
    </row>
    <row r="644" spans="1:26" s="8" customFormat="1" ht="18.75" customHeight="1" x14ac:dyDescent="0.2">
      <c r="A644" s="108" t="s">
        <v>4055</v>
      </c>
      <c r="B644" s="136">
        <v>690305003</v>
      </c>
      <c r="C644" s="108" t="s">
        <v>2838</v>
      </c>
      <c r="D644" s="108" t="s">
        <v>2855</v>
      </c>
      <c r="E644" s="108" t="s">
        <v>27</v>
      </c>
      <c r="F644" s="108" t="s">
        <v>2856</v>
      </c>
      <c r="G644" s="108" t="s">
        <v>29</v>
      </c>
      <c r="H644" s="108">
        <v>0</v>
      </c>
      <c r="I644" s="129">
        <v>0</v>
      </c>
      <c r="J644" s="108" t="s">
        <v>8085</v>
      </c>
      <c r="K644" s="108" t="s">
        <v>4056</v>
      </c>
      <c r="L644" s="108" t="s">
        <v>6113</v>
      </c>
      <c r="M644" s="108" t="s">
        <v>61</v>
      </c>
      <c r="N644" s="136" t="s">
        <v>4057</v>
      </c>
      <c r="O644" s="108" t="s">
        <v>8086</v>
      </c>
      <c r="P644" s="108">
        <v>0</v>
      </c>
      <c r="Q644" s="108">
        <v>911001</v>
      </c>
      <c r="R644" s="108" t="s">
        <v>2916</v>
      </c>
      <c r="S644" s="152">
        <v>38532</v>
      </c>
      <c r="T644" s="132">
        <v>7177</v>
      </c>
      <c r="U644" s="167">
        <v>24850075</v>
      </c>
      <c r="V644" s="167">
        <v>93135017</v>
      </c>
      <c r="W644" s="131">
        <v>44316</v>
      </c>
      <c r="X644" s="132" t="s">
        <v>7743</v>
      </c>
      <c r="Y644" s="132" t="s">
        <v>7744</v>
      </c>
      <c r="Z644" s="132" t="s">
        <v>7770</v>
      </c>
    </row>
    <row r="645" spans="1:26" s="8" customFormat="1" ht="18.75" customHeight="1" x14ac:dyDescent="0.2">
      <c r="A645" s="108" t="s">
        <v>3530</v>
      </c>
      <c r="B645" s="136">
        <v>691904008</v>
      </c>
      <c r="C645" s="108" t="s">
        <v>2838</v>
      </c>
      <c r="D645" s="108" t="s">
        <v>2855</v>
      </c>
      <c r="E645" s="108" t="s">
        <v>27</v>
      </c>
      <c r="F645" s="108" t="s">
        <v>2856</v>
      </c>
      <c r="G645" s="108" t="s">
        <v>29</v>
      </c>
      <c r="H645" s="108">
        <v>0</v>
      </c>
      <c r="I645" s="129">
        <v>0</v>
      </c>
      <c r="J645" s="108" t="s">
        <v>3531</v>
      </c>
      <c r="K645" s="108" t="s">
        <v>3533</v>
      </c>
      <c r="L645" s="108" t="s">
        <v>50</v>
      </c>
      <c r="M645" s="108" t="s">
        <v>3535</v>
      </c>
      <c r="N645" s="136" t="s">
        <v>3534</v>
      </c>
      <c r="O645" s="108" t="s">
        <v>3532</v>
      </c>
      <c r="P645" s="108">
        <v>0</v>
      </c>
      <c r="Q645" s="108">
        <v>91001</v>
      </c>
      <c r="R645" s="108" t="s">
        <v>2859</v>
      </c>
      <c r="S645" s="152">
        <v>38568</v>
      </c>
      <c r="T645" s="132">
        <v>7179</v>
      </c>
      <c r="U645" s="167">
        <v>5056871</v>
      </c>
      <c r="V645" s="167">
        <v>15317274</v>
      </c>
      <c r="W645" s="131">
        <v>44316</v>
      </c>
      <c r="X645" s="132" t="s">
        <v>7743</v>
      </c>
      <c r="Y645" s="132" t="s">
        <v>7744</v>
      </c>
      <c r="Z645" s="132" t="s">
        <v>7900</v>
      </c>
    </row>
    <row r="646" spans="1:26" s="8" customFormat="1" ht="18.75" customHeight="1" x14ac:dyDescent="0.2">
      <c r="A646" s="108" t="s">
        <v>3938</v>
      </c>
      <c r="B646" s="136">
        <v>692525000</v>
      </c>
      <c r="C646" s="108" t="s">
        <v>2838</v>
      </c>
      <c r="D646" s="108" t="s">
        <v>2855</v>
      </c>
      <c r="E646" s="108" t="s">
        <v>27</v>
      </c>
      <c r="F646" s="108" t="s">
        <v>2856</v>
      </c>
      <c r="G646" s="108" t="s">
        <v>3473</v>
      </c>
      <c r="H646" s="108">
        <v>0</v>
      </c>
      <c r="I646" s="129">
        <v>0</v>
      </c>
      <c r="J646" s="108" t="s">
        <v>3939</v>
      </c>
      <c r="K646" s="108" t="s">
        <v>3941</v>
      </c>
      <c r="L646" s="108" t="s">
        <v>6113</v>
      </c>
      <c r="M646" s="108" t="s">
        <v>3943</v>
      </c>
      <c r="N646" s="136" t="s">
        <v>3942</v>
      </c>
      <c r="O646" s="108" t="s">
        <v>3940</v>
      </c>
      <c r="P646" s="108">
        <v>0</v>
      </c>
      <c r="Q646" s="108">
        <v>91001</v>
      </c>
      <c r="R646" s="108" t="s">
        <v>3944</v>
      </c>
      <c r="S646" s="152">
        <v>38553</v>
      </c>
      <c r="T646" s="132">
        <v>7180</v>
      </c>
      <c r="U646" s="167">
        <v>15491174</v>
      </c>
      <c r="V646" s="167">
        <v>33214161</v>
      </c>
      <c r="W646" s="131">
        <v>44316</v>
      </c>
      <c r="X646" s="132" t="s">
        <v>7743</v>
      </c>
      <c r="Y646" s="132" t="s">
        <v>7744</v>
      </c>
      <c r="Z646" s="132" t="s">
        <v>7746</v>
      </c>
    </row>
    <row r="647" spans="1:26" s="8" customFormat="1" ht="18.75" customHeight="1" x14ac:dyDescent="0.2">
      <c r="A647" s="107" t="s">
        <v>3047</v>
      </c>
      <c r="B647" s="136">
        <v>692402006</v>
      </c>
      <c r="C647" s="108" t="s">
        <v>2838</v>
      </c>
      <c r="D647" s="108" t="s">
        <v>2855</v>
      </c>
      <c r="E647" s="108" t="s">
        <v>27</v>
      </c>
      <c r="F647" s="108" t="s">
        <v>2856</v>
      </c>
      <c r="G647" s="108" t="s">
        <v>29</v>
      </c>
      <c r="H647" s="108">
        <v>0</v>
      </c>
      <c r="I647" s="129">
        <v>0</v>
      </c>
      <c r="J647" s="108" t="s">
        <v>3048</v>
      </c>
      <c r="K647" s="108" t="s">
        <v>3049</v>
      </c>
      <c r="L647" s="108" t="s">
        <v>883</v>
      </c>
      <c r="M647" s="108" t="s">
        <v>3050</v>
      </c>
      <c r="N647" s="136">
        <v>0</v>
      </c>
      <c r="O647" s="108">
        <v>0</v>
      </c>
      <c r="P647" s="108">
        <v>0</v>
      </c>
      <c r="Q647" s="108">
        <v>91001</v>
      </c>
      <c r="R647" s="108" t="s">
        <v>2871</v>
      </c>
      <c r="S647" s="152">
        <v>38572</v>
      </c>
      <c r="T647" s="132">
        <v>7181</v>
      </c>
      <c r="U647" s="167">
        <v>5265786</v>
      </c>
      <c r="V647" s="167">
        <v>10684292</v>
      </c>
      <c r="W647" s="131">
        <v>44316</v>
      </c>
      <c r="X647" s="132" t="s">
        <v>7743</v>
      </c>
      <c r="Y647" s="132" t="s">
        <v>7744</v>
      </c>
      <c r="Z647" s="132" t="s">
        <v>7924</v>
      </c>
    </row>
    <row r="648" spans="1:26" s="8" customFormat="1" ht="18.75" customHeight="1" x14ac:dyDescent="0.2">
      <c r="A648" s="108" t="s">
        <v>2881</v>
      </c>
      <c r="B648" s="136">
        <v>691801004</v>
      </c>
      <c r="C648" s="108" t="s">
        <v>2838</v>
      </c>
      <c r="D648" s="108" t="s">
        <v>2855</v>
      </c>
      <c r="E648" s="108" t="s">
        <v>27</v>
      </c>
      <c r="F648" s="108" t="s">
        <v>2856</v>
      </c>
      <c r="G648" s="108" t="s">
        <v>29</v>
      </c>
      <c r="H648" s="108">
        <v>0</v>
      </c>
      <c r="I648" s="129">
        <v>0</v>
      </c>
      <c r="J648" s="108" t="s">
        <v>2882</v>
      </c>
      <c r="K648" s="108" t="s">
        <v>2883</v>
      </c>
      <c r="L648" s="108" t="s">
        <v>50</v>
      </c>
      <c r="M648" s="108" t="s">
        <v>2884</v>
      </c>
      <c r="N648" s="136" t="s">
        <v>6315</v>
      </c>
      <c r="O648" s="108" t="s">
        <v>6316</v>
      </c>
      <c r="P648" s="108">
        <v>0</v>
      </c>
      <c r="Q648" s="108">
        <v>91001</v>
      </c>
      <c r="R648" s="108" t="s">
        <v>2885</v>
      </c>
      <c r="S648" s="152">
        <v>38568</v>
      </c>
      <c r="T648" s="132">
        <v>7184</v>
      </c>
      <c r="U648" s="167">
        <v>18199893</v>
      </c>
      <c r="V648" s="167">
        <v>67342809</v>
      </c>
      <c r="W648" s="131">
        <v>44316</v>
      </c>
      <c r="X648" s="132" t="s">
        <v>7743</v>
      </c>
      <c r="Y648" s="132" t="s">
        <v>7744</v>
      </c>
      <c r="Z648" s="132" t="s">
        <v>227</v>
      </c>
    </row>
    <row r="649" spans="1:26" s="8" customFormat="1" ht="18.75" customHeight="1" x14ac:dyDescent="0.2">
      <c r="A649" s="108" t="s">
        <v>6045</v>
      </c>
      <c r="B649" s="136">
        <v>691501000</v>
      </c>
      <c r="C649" s="108" t="s">
        <v>2838</v>
      </c>
      <c r="D649" s="108" t="s">
        <v>626</v>
      </c>
      <c r="E649" s="108" t="s">
        <v>27</v>
      </c>
      <c r="F649" s="108" t="s">
        <v>2959</v>
      </c>
      <c r="G649" s="108" t="s">
        <v>29</v>
      </c>
      <c r="H649" s="108">
        <v>0</v>
      </c>
      <c r="I649" s="129">
        <v>0</v>
      </c>
      <c r="J649" s="108" t="s">
        <v>6046</v>
      </c>
      <c r="K649" s="108" t="s">
        <v>6245</v>
      </c>
      <c r="L649" s="108" t="s">
        <v>339</v>
      </c>
      <c r="M649" s="108" t="s">
        <v>4809</v>
      </c>
      <c r="N649" s="136" t="s">
        <v>6047</v>
      </c>
      <c r="O649" s="108" t="s">
        <v>6246</v>
      </c>
      <c r="P649" s="108">
        <v>0</v>
      </c>
      <c r="Q649" s="108">
        <v>91001</v>
      </c>
      <c r="R649" s="108" t="s">
        <v>6048</v>
      </c>
      <c r="S649" s="152">
        <v>38572</v>
      </c>
      <c r="T649" s="132">
        <v>7186</v>
      </c>
      <c r="U649" s="167">
        <v>5056871</v>
      </c>
      <c r="V649" s="167">
        <v>15317274</v>
      </c>
      <c r="W649" s="131">
        <v>44316</v>
      </c>
      <c r="X649" s="132" t="s">
        <v>7743</v>
      </c>
      <c r="Y649" s="132" t="s">
        <v>7744</v>
      </c>
      <c r="Z649" s="132" t="s">
        <v>7896</v>
      </c>
    </row>
    <row r="650" spans="1:26" s="8" customFormat="1" ht="18.75" customHeight="1" x14ac:dyDescent="0.2">
      <c r="A650" s="108" t="s">
        <v>1677</v>
      </c>
      <c r="B650" s="136">
        <v>754634006</v>
      </c>
      <c r="C650" s="108" t="s">
        <v>1643</v>
      </c>
      <c r="D650" s="108" t="s">
        <v>1678</v>
      </c>
      <c r="E650" s="108" t="s">
        <v>7566</v>
      </c>
      <c r="F650" s="108" t="s">
        <v>1679</v>
      </c>
      <c r="G650" s="108" t="s">
        <v>7567</v>
      </c>
      <c r="H650" s="108" t="s">
        <v>1680</v>
      </c>
      <c r="I650" s="129" t="s">
        <v>1681</v>
      </c>
      <c r="J650" s="108" t="s">
        <v>7569</v>
      </c>
      <c r="K650" s="108" t="s">
        <v>6875</v>
      </c>
      <c r="L650" s="108" t="s">
        <v>6117</v>
      </c>
      <c r="M650" s="108" t="s">
        <v>1682</v>
      </c>
      <c r="N650" s="136" t="s">
        <v>6876</v>
      </c>
      <c r="O650" s="108" t="s">
        <v>6877</v>
      </c>
      <c r="P650" s="108">
        <v>0</v>
      </c>
      <c r="Q650" s="108">
        <v>93401</v>
      </c>
      <c r="R650" s="108" t="s">
        <v>7568</v>
      </c>
      <c r="S650" s="152">
        <v>38600</v>
      </c>
      <c r="T650" s="132">
        <v>7189</v>
      </c>
      <c r="U650" s="167">
        <v>43021530</v>
      </c>
      <c r="V650" s="167">
        <v>150333588</v>
      </c>
      <c r="W650" s="131">
        <v>44316</v>
      </c>
      <c r="X650" s="132" t="s">
        <v>7743</v>
      </c>
      <c r="Y650" s="132" t="s">
        <v>7744</v>
      </c>
      <c r="Z650" s="132" t="s">
        <v>7857</v>
      </c>
    </row>
    <row r="651" spans="1:26" s="8" customFormat="1" ht="18.75" customHeight="1" x14ac:dyDescent="0.2">
      <c r="A651" s="108" t="s">
        <v>1677</v>
      </c>
      <c r="B651" s="136">
        <v>754634006</v>
      </c>
      <c r="C651" s="108" t="s">
        <v>1643</v>
      </c>
      <c r="D651" s="108" t="s">
        <v>1678</v>
      </c>
      <c r="E651" s="108" t="s">
        <v>7566</v>
      </c>
      <c r="F651" s="108" t="s">
        <v>1679</v>
      </c>
      <c r="G651" s="108" t="s">
        <v>7567</v>
      </c>
      <c r="H651" s="108" t="s">
        <v>1680</v>
      </c>
      <c r="I651" s="129" t="s">
        <v>1681</v>
      </c>
      <c r="J651" s="108" t="s">
        <v>7569</v>
      </c>
      <c r="K651" s="108" t="s">
        <v>6875</v>
      </c>
      <c r="L651" s="108" t="s">
        <v>6117</v>
      </c>
      <c r="M651" s="108" t="s">
        <v>1682</v>
      </c>
      <c r="N651" s="136" t="s">
        <v>6876</v>
      </c>
      <c r="O651" s="108" t="s">
        <v>6877</v>
      </c>
      <c r="P651" s="108">
        <v>0</v>
      </c>
      <c r="Q651" s="108">
        <v>93401</v>
      </c>
      <c r="R651" s="108" t="s">
        <v>7568</v>
      </c>
      <c r="S651" s="152">
        <v>38600</v>
      </c>
      <c r="T651" s="132">
        <v>7189</v>
      </c>
      <c r="U651" s="167">
        <v>19575686</v>
      </c>
      <c r="V651" s="167">
        <v>70932115</v>
      </c>
      <c r="W651" s="131">
        <v>44316</v>
      </c>
      <c r="X651" s="132" t="s">
        <v>7743</v>
      </c>
      <c r="Y651" s="132" t="s">
        <v>7744</v>
      </c>
      <c r="Z651" s="132" t="s">
        <v>7861</v>
      </c>
    </row>
    <row r="652" spans="1:26" s="8" customFormat="1" ht="18.75" customHeight="1" x14ac:dyDescent="0.2">
      <c r="A652" s="108" t="s">
        <v>1677</v>
      </c>
      <c r="B652" s="136">
        <v>754634006</v>
      </c>
      <c r="C652" s="108" t="s">
        <v>1643</v>
      </c>
      <c r="D652" s="108" t="s">
        <v>1678</v>
      </c>
      <c r="E652" s="108" t="s">
        <v>7566</v>
      </c>
      <c r="F652" s="108" t="s">
        <v>1679</v>
      </c>
      <c r="G652" s="108" t="s">
        <v>7567</v>
      </c>
      <c r="H652" s="108" t="s">
        <v>1680</v>
      </c>
      <c r="I652" s="129" t="s">
        <v>1681</v>
      </c>
      <c r="J652" s="108" t="s">
        <v>7569</v>
      </c>
      <c r="K652" s="108" t="s">
        <v>6875</v>
      </c>
      <c r="L652" s="108" t="s">
        <v>6117</v>
      </c>
      <c r="M652" s="108" t="s">
        <v>1682</v>
      </c>
      <c r="N652" s="136" t="s">
        <v>6876</v>
      </c>
      <c r="O652" s="108" t="s">
        <v>6877</v>
      </c>
      <c r="P652" s="108">
        <v>0</v>
      </c>
      <c r="Q652" s="108">
        <v>93401</v>
      </c>
      <c r="R652" s="108" t="s">
        <v>7568</v>
      </c>
      <c r="S652" s="152">
        <v>38600</v>
      </c>
      <c r="T652" s="132">
        <v>7189</v>
      </c>
      <c r="U652" s="167">
        <v>18245314</v>
      </c>
      <c r="V652" s="167">
        <v>63553005</v>
      </c>
      <c r="W652" s="131">
        <v>44316</v>
      </c>
      <c r="X652" s="132" t="s">
        <v>7743</v>
      </c>
      <c r="Y652" s="132" t="s">
        <v>7744</v>
      </c>
      <c r="Z652" s="132" t="s">
        <v>7863</v>
      </c>
    </row>
    <row r="653" spans="1:26" s="8" customFormat="1" ht="18.75" customHeight="1" x14ac:dyDescent="0.2">
      <c r="A653" s="107" t="s">
        <v>4637</v>
      </c>
      <c r="B653" s="136" t="s">
        <v>7719</v>
      </c>
      <c r="C653" s="108" t="s">
        <v>4638</v>
      </c>
      <c r="D653" s="108" t="s">
        <v>4639</v>
      </c>
      <c r="E653" s="108" t="s">
        <v>7496</v>
      </c>
      <c r="F653" s="108" t="s">
        <v>4640</v>
      </c>
      <c r="G653" s="108" t="s">
        <v>7497</v>
      </c>
      <c r="H653" s="108" t="s">
        <v>4641</v>
      </c>
      <c r="I653" s="129" t="s">
        <v>7542</v>
      </c>
      <c r="J653" s="108" t="s">
        <v>7498</v>
      </c>
      <c r="K653" s="108" t="s">
        <v>4642</v>
      </c>
      <c r="L653" s="108" t="s">
        <v>6168</v>
      </c>
      <c r="M653" s="108" t="s">
        <v>874</v>
      </c>
      <c r="N653" s="136">
        <v>0</v>
      </c>
      <c r="O653" s="108">
        <v>0</v>
      </c>
      <c r="P653" s="108">
        <v>0</v>
      </c>
      <c r="Q653" s="108" t="s">
        <v>1209</v>
      </c>
      <c r="R653" s="108" t="s">
        <v>7503</v>
      </c>
      <c r="S653" s="152">
        <v>38607</v>
      </c>
      <c r="T653" s="132">
        <v>7190</v>
      </c>
      <c r="U653" s="167">
        <v>25210397</v>
      </c>
      <c r="V653" s="167">
        <v>102666456</v>
      </c>
      <c r="W653" s="131">
        <v>44316</v>
      </c>
      <c r="X653" s="132" t="s">
        <v>7743</v>
      </c>
      <c r="Y653" s="132" t="s">
        <v>7744</v>
      </c>
      <c r="Z653" s="132" t="s">
        <v>7822</v>
      </c>
    </row>
    <row r="654" spans="1:26" s="8" customFormat="1" ht="18.75" customHeight="1" x14ac:dyDescent="0.2">
      <c r="A654" s="108" t="s">
        <v>3489</v>
      </c>
      <c r="B654" s="136">
        <v>690204002</v>
      </c>
      <c r="C654" s="108" t="s">
        <v>2838</v>
      </c>
      <c r="D654" s="108" t="s">
        <v>626</v>
      </c>
      <c r="E654" s="108" t="s">
        <v>27</v>
      </c>
      <c r="F654" s="108" t="s">
        <v>627</v>
      </c>
      <c r="G654" s="108" t="s">
        <v>29</v>
      </c>
      <c r="H654" s="108">
        <v>0</v>
      </c>
      <c r="I654" s="129">
        <v>0</v>
      </c>
      <c r="J654" s="108" t="s">
        <v>3490</v>
      </c>
      <c r="K654" s="108" t="s">
        <v>3492</v>
      </c>
      <c r="L654" s="108" t="s">
        <v>6113</v>
      </c>
      <c r="M654" s="108" t="s">
        <v>3494</v>
      </c>
      <c r="N654" s="136" t="s">
        <v>3493</v>
      </c>
      <c r="O654" s="108" t="s">
        <v>3491</v>
      </c>
      <c r="P654" s="108">
        <v>0</v>
      </c>
      <c r="Q654" s="108">
        <v>91001</v>
      </c>
      <c r="R654" s="108" t="s">
        <v>2889</v>
      </c>
      <c r="S654" s="152">
        <v>38618</v>
      </c>
      <c r="T654" s="132">
        <v>7194</v>
      </c>
      <c r="U654" s="167">
        <v>11607347</v>
      </c>
      <c r="V654" s="167">
        <v>47448981</v>
      </c>
      <c r="W654" s="131">
        <v>44316</v>
      </c>
      <c r="X654" s="132" t="s">
        <v>7743</v>
      </c>
      <c r="Y654" s="132" t="s">
        <v>7744</v>
      </c>
      <c r="Z654" s="132" t="s">
        <v>7925</v>
      </c>
    </row>
    <row r="655" spans="1:26" s="8" customFormat="1" ht="18.75" customHeight="1" x14ac:dyDescent="0.2">
      <c r="A655" s="108" t="s">
        <v>3581</v>
      </c>
      <c r="B655" s="136">
        <v>690726009</v>
      </c>
      <c r="C655" s="108" t="s">
        <v>2838</v>
      </c>
      <c r="D655" s="108" t="s">
        <v>2855</v>
      </c>
      <c r="E655" s="108" t="s">
        <v>27</v>
      </c>
      <c r="F655" s="108" t="s">
        <v>2856</v>
      </c>
      <c r="G655" s="108" t="s">
        <v>29</v>
      </c>
      <c r="H655" s="108">
        <v>0</v>
      </c>
      <c r="I655" s="129">
        <v>0</v>
      </c>
      <c r="J655" s="108" t="s">
        <v>3582</v>
      </c>
      <c r="K655" s="108" t="s">
        <v>3583</v>
      </c>
      <c r="L655" s="108" t="s">
        <v>49</v>
      </c>
      <c r="M655" s="108" t="s">
        <v>3584</v>
      </c>
      <c r="N655" s="136" t="s">
        <v>6361</v>
      </c>
      <c r="O655" s="108" t="s">
        <v>6362</v>
      </c>
      <c r="P655" s="108">
        <v>0</v>
      </c>
      <c r="Q655" s="108">
        <v>91001</v>
      </c>
      <c r="R655" s="108" t="s">
        <v>2932</v>
      </c>
      <c r="S655" s="152">
        <v>38624</v>
      </c>
      <c r="T655" s="132">
        <v>7195</v>
      </c>
      <c r="U655" s="167">
        <v>28239120</v>
      </c>
      <c r="V655" s="167">
        <v>45584280</v>
      </c>
      <c r="W655" s="131">
        <v>44316</v>
      </c>
      <c r="X655" s="132" t="s">
        <v>7743</v>
      </c>
      <c r="Y655" s="132" t="s">
        <v>7744</v>
      </c>
      <c r="Z655" s="132" t="s">
        <v>7811</v>
      </c>
    </row>
    <row r="656" spans="1:26" s="8" customFormat="1" ht="18.75" customHeight="1" x14ac:dyDescent="0.2">
      <c r="A656" s="108" t="s">
        <v>3307</v>
      </c>
      <c r="B656" s="136">
        <v>690720000</v>
      </c>
      <c r="C656" s="108" t="s">
        <v>2838</v>
      </c>
      <c r="D656" s="108" t="s">
        <v>2855</v>
      </c>
      <c r="E656" s="108" t="s">
        <v>27</v>
      </c>
      <c r="F656" s="108" t="s">
        <v>2856</v>
      </c>
      <c r="G656" s="108" t="s">
        <v>29</v>
      </c>
      <c r="H656" s="108">
        <v>0</v>
      </c>
      <c r="I656" s="129">
        <v>0</v>
      </c>
      <c r="J656" s="108" t="s">
        <v>3308</v>
      </c>
      <c r="K656" s="108" t="s">
        <v>3309</v>
      </c>
      <c r="L656" s="108" t="s">
        <v>49</v>
      </c>
      <c r="M656" s="108" t="s">
        <v>3310</v>
      </c>
      <c r="N656" s="136" t="s">
        <v>6272</v>
      </c>
      <c r="O656" s="108" t="s">
        <v>6271</v>
      </c>
      <c r="P656" s="108">
        <v>0</v>
      </c>
      <c r="Q656" s="108">
        <v>91001</v>
      </c>
      <c r="R656" s="108" t="s">
        <v>2859</v>
      </c>
      <c r="S656" s="152">
        <v>38624</v>
      </c>
      <c r="T656" s="132">
        <v>7196</v>
      </c>
      <c r="U656" s="167">
        <v>5008220</v>
      </c>
      <c r="V656" s="167">
        <v>15169910</v>
      </c>
      <c r="W656" s="131">
        <v>44316</v>
      </c>
      <c r="X656" s="132" t="s">
        <v>7743</v>
      </c>
      <c r="Y656" s="132" t="s">
        <v>7744</v>
      </c>
      <c r="Z656" s="132" t="s">
        <v>7808</v>
      </c>
    </row>
    <row r="657" spans="1:26" s="8" customFormat="1" ht="18.75" customHeight="1" x14ac:dyDescent="0.2">
      <c r="A657" s="108" t="s">
        <v>3863</v>
      </c>
      <c r="B657" s="136">
        <v>690414007</v>
      </c>
      <c r="C657" s="108" t="s">
        <v>2838</v>
      </c>
      <c r="D657" s="108" t="s">
        <v>2855</v>
      </c>
      <c r="E657" s="108" t="s">
        <v>27</v>
      </c>
      <c r="F657" s="108" t="s">
        <v>2856</v>
      </c>
      <c r="G657" s="108">
        <v>0</v>
      </c>
      <c r="H657" s="108">
        <v>0</v>
      </c>
      <c r="I657" s="129">
        <v>0</v>
      </c>
      <c r="J657" s="108" t="s">
        <v>3864</v>
      </c>
      <c r="K657" s="108" t="s">
        <v>3866</v>
      </c>
      <c r="L657" s="108" t="s">
        <v>6115</v>
      </c>
      <c r="M657" s="108" t="s">
        <v>3868</v>
      </c>
      <c r="N657" s="136" t="s">
        <v>3867</v>
      </c>
      <c r="O657" s="108" t="s">
        <v>3865</v>
      </c>
      <c r="P657" s="108">
        <v>0</v>
      </c>
      <c r="Q657" s="108">
        <v>91001</v>
      </c>
      <c r="R657" s="108" t="s">
        <v>2859</v>
      </c>
      <c r="S657" s="152">
        <v>38624</v>
      </c>
      <c r="T657" s="132">
        <v>7197</v>
      </c>
      <c r="U657" s="167">
        <v>4730622</v>
      </c>
      <c r="V657" s="167">
        <v>14329065</v>
      </c>
      <c r="W657" s="131">
        <v>44316</v>
      </c>
      <c r="X657" s="132" t="s">
        <v>7743</v>
      </c>
      <c r="Y657" s="132" t="s">
        <v>7744</v>
      </c>
      <c r="Z657" s="132" t="s">
        <v>7869</v>
      </c>
    </row>
    <row r="658" spans="1:26" s="8" customFormat="1" ht="18.75" customHeight="1" x14ac:dyDescent="0.2">
      <c r="A658" s="108" t="s">
        <v>2902</v>
      </c>
      <c r="B658" s="136">
        <v>690725002</v>
      </c>
      <c r="C658" s="108" t="s">
        <v>2838</v>
      </c>
      <c r="D658" s="108" t="s">
        <v>2855</v>
      </c>
      <c r="E658" s="108" t="s">
        <v>27</v>
      </c>
      <c r="F658" s="108" t="s">
        <v>2856</v>
      </c>
      <c r="G658" s="108" t="s">
        <v>29</v>
      </c>
      <c r="H658" s="108">
        <v>0</v>
      </c>
      <c r="I658" s="129">
        <v>0</v>
      </c>
      <c r="J658" s="108" t="s">
        <v>2903</v>
      </c>
      <c r="K658" s="108" t="s">
        <v>2904</v>
      </c>
      <c r="L658" s="108" t="s">
        <v>49</v>
      </c>
      <c r="M658" s="108" t="s">
        <v>2906</v>
      </c>
      <c r="N658" s="136" t="s">
        <v>2905</v>
      </c>
      <c r="O658" s="108">
        <v>0</v>
      </c>
      <c r="P658" s="108">
        <v>0</v>
      </c>
      <c r="Q658" s="108">
        <v>91001</v>
      </c>
      <c r="R658" s="108" t="s">
        <v>2871</v>
      </c>
      <c r="S658" s="152">
        <v>38624</v>
      </c>
      <c r="T658" s="132">
        <v>7198</v>
      </c>
      <c r="U658" s="167">
        <v>8585520</v>
      </c>
      <c r="V658" s="167">
        <v>17171040</v>
      </c>
      <c r="W658" s="131">
        <v>44316</v>
      </c>
      <c r="X658" s="132" t="s">
        <v>7743</v>
      </c>
      <c r="Y658" s="132" t="s">
        <v>7744</v>
      </c>
      <c r="Z658" s="132" t="s">
        <v>7759</v>
      </c>
    </row>
    <row r="659" spans="1:26" s="8" customFormat="1" ht="18.75" customHeight="1" x14ac:dyDescent="0.2">
      <c r="A659" s="108" t="s">
        <v>3173</v>
      </c>
      <c r="B659" s="136">
        <v>692553004</v>
      </c>
      <c r="C659" s="108" t="s">
        <v>2838</v>
      </c>
      <c r="D659" s="108" t="s">
        <v>2855</v>
      </c>
      <c r="E659" s="108" t="s">
        <v>27</v>
      </c>
      <c r="F659" s="108" t="s">
        <v>2856</v>
      </c>
      <c r="G659" s="108" t="s">
        <v>29</v>
      </c>
      <c r="H659" s="108">
        <v>0</v>
      </c>
      <c r="I659" s="129">
        <v>0</v>
      </c>
      <c r="J659" s="108" t="s">
        <v>3174</v>
      </c>
      <c r="K659" s="108" t="s">
        <v>3175</v>
      </c>
      <c r="L659" s="108" t="s">
        <v>49</v>
      </c>
      <c r="M659" s="108" t="s">
        <v>3177</v>
      </c>
      <c r="N659" s="136" t="s">
        <v>3176</v>
      </c>
      <c r="O659" s="108">
        <v>0</v>
      </c>
      <c r="P659" s="108">
        <v>0</v>
      </c>
      <c r="Q659" s="108">
        <v>91001</v>
      </c>
      <c r="R659" s="108" t="s">
        <v>2859</v>
      </c>
      <c r="S659" s="152">
        <v>38624</v>
      </c>
      <c r="T659" s="132">
        <v>7200</v>
      </c>
      <c r="U659" s="167">
        <v>9730256</v>
      </c>
      <c r="V659" s="167">
        <v>38921024</v>
      </c>
      <c r="W659" s="131">
        <v>44316</v>
      </c>
      <c r="X659" s="132" t="s">
        <v>7743</v>
      </c>
      <c r="Y659" s="132" t="s">
        <v>7744</v>
      </c>
      <c r="Z659" s="132" t="s">
        <v>7813</v>
      </c>
    </row>
    <row r="660" spans="1:26" s="8" customFormat="1" ht="18.75" customHeight="1" x14ac:dyDescent="0.2">
      <c r="A660" s="108" t="s">
        <v>3739</v>
      </c>
      <c r="B660" s="136">
        <v>692105001</v>
      </c>
      <c r="C660" s="108" t="s">
        <v>2838</v>
      </c>
      <c r="D660" s="108" t="s">
        <v>2855</v>
      </c>
      <c r="E660" s="108" t="s">
        <v>27</v>
      </c>
      <c r="F660" s="108" t="s">
        <v>2856</v>
      </c>
      <c r="G660" s="108" t="s">
        <v>29</v>
      </c>
      <c r="H660" s="108">
        <v>0</v>
      </c>
      <c r="I660" s="129">
        <v>0</v>
      </c>
      <c r="J660" s="108" t="s">
        <v>8668</v>
      </c>
      <c r="K660" s="108" t="s">
        <v>3740</v>
      </c>
      <c r="L660" s="108" t="s">
        <v>6112</v>
      </c>
      <c r="M660" s="108" t="s">
        <v>3741</v>
      </c>
      <c r="N660" s="136" t="s">
        <v>6343</v>
      </c>
      <c r="O660" s="108" t="s">
        <v>6342</v>
      </c>
      <c r="P660" s="108">
        <v>0</v>
      </c>
      <c r="Q660" s="108">
        <v>91001</v>
      </c>
      <c r="R660" s="108" t="s">
        <v>2859</v>
      </c>
      <c r="S660" s="152">
        <v>38624</v>
      </c>
      <c r="T660" s="132">
        <v>7201</v>
      </c>
      <c r="U660" s="167">
        <v>5709371</v>
      </c>
      <c r="V660" s="167">
        <v>22837484</v>
      </c>
      <c r="W660" s="131">
        <v>44316</v>
      </c>
      <c r="X660" s="132" t="s">
        <v>7743</v>
      </c>
      <c r="Y660" s="132" t="s">
        <v>7744</v>
      </c>
      <c r="Z660" s="132" t="s">
        <v>7926</v>
      </c>
    </row>
    <row r="661" spans="1:26" s="8" customFormat="1" ht="18.75" customHeight="1" x14ac:dyDescent="0.2">
      <c r="A661" s="108" t="s">
        <v>2944</v>
      </c>
      <c r="B661" s="136">
        <v>690728001</v>
      </c>
      <c r="C661" s="108" t="s">
        <v>2838</v>
      </c>
      <c r="D661" s="108" t="s">
        <v>2855</v>
      </c>
      <c r="E661" s="108" t="s">
        <v>27</v>
      </c>
      <c r="F661" s="108" t="s">
        <v>2856</v>
      </c>
      <c r="G661" s="108" t="s">
        <v>29</v>
      </c>
      <c r="H661" s="108">
        <v>0</v>
      </c>
      <c r="I661" s="129">
        <v>0</v>
      </c>
      <c r="J661" s="108" t="s">
        <v>2945</v>
      </c>
      <c r="K661" s="108" t="s">
        <v>2946</v>
      </c>
      <c r="L661" s="108" t="s">
        <v>49</v>
      </c>
      <c r="M661" s="108" t="s">
        <v>2948</v>
      </c>
      <c r="N661" s="136" t="s">
        <v>2947</v>
      </c>
      <c r="O661" s="108">
        <v>0</v>
      </c>
      <c r="P661" s="108">
        <v>0</v>
      </c>
      <c r="Q661" s="108">
        <v>91001</v>
      </c>
      <c r="R661" s="108" t="s">
        <v>2859</v>
      </c>
      <c r="S661" s="152">
        <v>38624</v>
      </c>
      <c r="T661" s="132">
        <v>7202</v>
      </c>
      <c r="U661" s="167">
        <v>5008220</v>
      </c>
      <c r="V661" s="167">
        <v>15169910</v>
      </c>
      <c r="W661" s="131">
        <v>44316</v>
      </c>
      <c r="X661" s="132" t="s">
        <v>7743</v>
      </c>
      <c r="Y661" s="132" t="s">
        <v>7744</v>
      </c>
      <c r="Z661" s="132" t="s">
        <v>7836</v>
      </c>
    </row>
    <row r="662" spans="1:26" s="8" customFormat="1" ht="18.75" customHeight="1" x14ac:dyDescent="0.2">
      <c r="A662" s="108" t="s">
        <v>3924</v>
      </c>
      <c r="B662" s="136">
        <v>690708000</v>
      </c>
      <c r="C662" s="108" t="s">
        <v>2838</v>
      </c>
      <c r="D662" s="108" t="s">
        <v>2866</v>
      </c>
      <c r="E662" s="108" t="s">
        <v>1685</v>
      </c>
      <c r="F662" s="108" t="s">
        <v>3609</v>
      </c>
      <c r="G662" s="108" t="s">
        <v>29</v>
      </c>
      <c r="H662" s="108">
        <v>0</v>
      </c>
      <c r="I662" s="129">
        <v>0</v>
      </c>
      <c r="J662" s="108" t="s">
        <v>3925</v>
      </c>
      <c r="K662" s="108" t="s">
        <v>3926</v>
      </c>
      <c r="L662" s="108" t="s">
        <v>49</v>
      </c>
      <c r="M662" s="108" t="s">
        <v>3927</v>
      </c>
      <c r="N662" s="136" t="s">
        <v>6327</v>
      </c>
      <c r="O662" s="108" t="s">
        <v>6328</v>
      </c>
      <c r="P662" s="108">
        <v>0</v>
      </c>
      <c r="Q662" s="108">
        <v>91001</v>
      </c>
      <c r="R662" s="108" t="s">
        <v>2889</v>
      </c>
      <c r="S662" s="152">
        <v>38628</v>
      </c>
      <c r="T662" s="132">
        <v>7203</v>
      </c>
      <c r="U662" s="167">
        <v>12878280</v>
      </c>
      <c r="V662" s="167">
        <v>19525134</v>
      </c>
      <c r="W662" s="131">
        <v>44316</v>
      </c>
      <c r="X662" s="132" t="s">
        <v>7743</v>
      </c>
      <c r="Y662" s="132" t="s">
        <v>7744</v>
      </c>
      <c r="Z662" s="132" t="s">
        <v>7864</v>
      </c>
    </row>
    <row r="663" spans="1:26" s="8" customFormat="1" ht="18.75" customHeight="1" x14ac:dyDescent="0.2">
      <c r="A663" s="108" t="s">
        <v>3993</v>
      </c>
      <c r="B663" s="136">
        <v>690718006</v>
      </c>
      <c r="C663" s="108" t="s">
        <v>2838</v>
      </c>
      <c r="D663" s="108" t="s">
        <v>2855</v>
      </c>
      <c r="E663" s="108" t="s">
        <v>27</v>
      </c>
      <c r="F663" s="108" t="s">
        <v>2856</v>
      </c>
      <c r="G663" s="108" t="s">
        <v>29</v>
      </c>
      <c r="H663" s="108">
        <v>0</v>
      </c>
      <c r="I663" s="129">
        <v>0</v>
      </c>
      <c r="J663" s="108" t="s">
        <v>3994</v>
      </c>
      <c r="K663" s="108" t="s">
        <v>3995</v>
      </c>
      <c r="L663" s="108" t="s">
        <v>49</v>
      </c>
      <c r="M663" s="108" t="s">
        <v>1044</v>
      </c>
      <c r="N663" s="136" t="s">
        <v>6325</v>
      </c>
      <c r="O663" s="108" t="s">
        <v>6326</v>
      </c>
      <c r="P663" s="108">
        <v>0</v>
      </c>
      <c r="Q663" s="108">
        <v>91001</v>
      </c>
      <c r="R663" s="108" t="s">
        <v>2889</v>
      </c>
      <c r="S663" s="152">
        <v>38628</v>
      </c>
      <c r="T663" s="132">
        <v>7204</v>
      </c>
      <c r="U663" s="167">
        <v>6439140</v>
      </c>
      <c r="V663" s="167">
        <v>25756560</v>
      </c>
      <c r="W663" s="131">
        <v>44316</v>
      </c>
      <c r="X663" s="132" t="s">
        <v>7743</v>
      </c>
      <c r="Y663" s="132" t="s">
        <v>7744</v>
      </c>
      <c r="Z663" s="132" t="s">
        <v>7801</v>
      </c>
    </row>
    <row r="664" spans="1:26" s="8" customFormat="1" ht="18.75" customHeight="1" x14ac:dyDescent="0.2">
      <c r="A664" s="108" t="s">
        <v>3916</v>
      </c>
      <c r="B664" s="136" t="s">
        <v>7711</v>
      </c>
      <c r="C664" s="108" t="s">
        <v>2838</v>
      </c>
      <c r="D664" s="108" t="s">
        <v>2855</v>
      </c>
      <c r="E664" s="108" t="s">
        <v>27</v>
      </c>
      <c r="F664" s="108" t="s">
        <v>2856</v>
      </c>
      <c r="G664" s="108" t="s">
        <v>29</v>
      </c>
      <c r="H664" s="108">
        <v>0</v>
      </c>
      <c r="I664" s="129">
        <v>0</v>
      </c>
      <c r="J664" s="108" t="s">
        <v>3917</v>
      </c>
      <c r="K664" s="108" t="s">
        <v>3918</v>
      </c>
      <c r="L664" s="108" t="s">
        <v>49</v>
      </c>
      <c r="M664" s="108" t="s">
        <v>2456</v>
      </c>
      <c r="N664" s="136">
        <v>226784305</v>
      </c>
      <c r="O664" s="108" t="s">
        <v>6215</v>
      </c>
      <c r="P664" s="108">
        <v>0</v>
      </c>
      <c r="Q664" s="108">
        <v>91001</v>
      </c>
      <c r="R664" s="108" t="s">
        <v>3250</v>
      </c>
      <c r="S664" s="152">
        <v>38628</v>
      </c>
      <c r="T664" s="132">
        <v>7205</v>
      </c>
      <c r="U664" s="167">
        <v>83000</v>
      </c>
      <c r="V664" s="167">
        <v>11447360</v>
      </c>
      <c r="W664" s="131">
        <v>44316</v>
      </c>
      <c r="X664" s="132" t="s">
        <v>7743</v>
      </c>
      <c r="Y664" s="132" t="s">
        <v>7744</v>
      </c>
      <c r="Z664" s="132" t="s">
        <v>7871</v>
      </c>
    </row>
    <row r="665" spans="1:26" s="8" customFormat="1" ht="18.75" customHeight="1" x14ac:dyDescent="0.2">
      <c r="A665" s="108" t="s">
        <v>3803</v>
      </c>
      <c r="B665" s="136">
        <v>692548000</v>
      </c>
      <c r="C665" s="108" t="s">
        <v>2838</v>
      </c>
      <c r="D665" s="108" t="s">
        <v>2866</v>
      </c>
      <c r="E665" s="108" t="s">
        <v>1685</v>
      </c>
      <c r="F665" s="108" t="s">
        <v>3619</v>
      </c>
      <c r="G665" s="108" t="s">
        <v>29</v>
      </c>
      <c r="H665" s="108">
        <v>0</v>
      </c>
      <c r="I665" s="129">
        <v>0</v>
      </c>
      <c r="J665" s="108" t="s">
        <v>6282</v>
      </c>
      <c r="K665" s="108" t="s">
        <v>3804</v>
      </c>
      <c r="L665" s="108" t="s">
        <v>49</v>
      </c>
      <c r="M665" s="108" t="s">
        <v>3805</v>
      </c>
      <c r="N665" s="136">
        <v>229457440</v>
      </c>
      <c r="O665" s="108" t="s">
        <v>6281</v>
      </c>
      <c r="P665" s="108">
        <v>0</v>
      </c>
      <c r="Q665" s="108">
        <v>91001</v>
      </c>
      <c r="R665" s="108" t="s">
        <v>2859</v>
      </c>
      <c r="S665" s="152">
        <v>38631</v>
      </c>
      <c r="T665" s="132">
        <v>7206</v>
      </c>
      <c r="U665" s="167">
        <v>23380896</v>
      </c>
      <c r="V665" s="167">
        <v>73429033</v>
      </c>
      <c r="W665" s="131">
        <v>44316</v>
      </c>
      <c r="X665" s="132" t="s">
        <v>7743</v>
      </c>
      <c r="Y665" s="132" t="s">
        <v>7744</v>
      </c>
      <c r="Z665" s="132" t="s">
        <v>7831</v>
      </c>
    </row>
    <row r="666" spans="1:26" s="8" customFormat="1" ht="18.75" customHeight="1" x14ac:dyDescent="0.2">
      <c r="A666" s="108" t="s">
        <v>3896</v>
      </c>
      <c r="B666" s="136">
        <v>690506009</v>
      </c>
      <c r="C666" s="108" t="s">
        <v>2838</v>
      </c>
      <c r="D666" s="108" t="s">
        <v>2866</v>
      </c>
      <c r="E666" s="108" t="s">
        <v>1685</v>
      </c>
      <c r="F666" s="108" t="s">
        <v>3609</v>
      </c>
      <c r="G666" s="108" t="s">
        <v>29</v>
      </c>
      <c r="H666" s="108">
        <v>0</v>
      </c>
      <c r="I666" s="129">
        <v>0</v>
      </c>
      <c r="J666" s="108" t="s">
        <v>3897</v>
      </c>
      <c r="K666" s="108" t="s">
        <v>3899</v>
      </c>
      <c r="L666" s="108" t="s">
        <v>623</v>
      </c>
      <c r="M666" s="108" t="s">
        <v>1588</v>
      </c>
      <c r="N666" s="136" t="s">
        <v>3900</v>
      </c>
      <c r="O666" s="108" t="s">
        <v>3898</v>
      </c>
      <c r="P666" s="108">
        <v>0</v>
      </c>
      <c r="Q666" s="108">
        <v>91001</v>
      </c>
      <c r="R666" s="108" t="s">
        <v>613</v>
      </c>
      <c r="S666" s="152">
        <v>38631</v>
      </c>
      <c r="T666" s="132">
        <v>7207</v>
      </c>
      <c r="U666" s="167">
        <v>0</v>
      </c>
      <c r="V666" s="167">
        <v>13065030</v>
      </c>
      <c r="W666" s="131">
        <v>44316</v>
      </c>
      <c r="X666" s="132" t="s">
        <v>7743</v>
      </c>
      <c r="Y666" s="132" t="s">
        <v>7744</v>
      </c>
      <c r="Z666" s="132" t="s">
        <v>7751</v>
      </c>
    </row>
    <row r="667" spans="1:26" s="8" customFormat="1" ht="18.75" customHeight="1" x14ac:dyDescent="0.2">
      <c r="A667" s="108" t="s">
        <v>3275</v>
      </c>
      <c r="B667" s="136">
        <v>692554000</v>
      </c>
      <c r="C667" s="108" t="s">
        <v>2838</v>
      </c>
      <c r="D667" s="108" t="s">
        <v>2855</v>
      </c>
      <c r="E667" s="108" t="s">
        <v>27</v>
      </c>
      <c r="F667" s="108" t="s">
        <v>2959</v>
      </c>
      <c r="G667" s="108" t="s">
        <v>29</v>
      </c>
      <c r="H667" s="108">
        <v>0</v>
      </c>
      <c r="I667" s="129">
        <v>0</v>
      </c>
      <c r="J667" s="108" t="s">
        <v>3276</v>
      </c>
      <c r="K667" s="108" t="s">
        <v>3277</v>
      </c>
      <c r="L667" s="108" t="s">
        <v>49</v>
      </c>
      <c r="M667" s="108" t="s">
        <v>1854</v>
      </c>
      <c r="N667" s="136" t="s">
        <v>3278</v>
      </c>
      <c r="O667" s="108" t="s">
        <v>6287</v>
      </c>
      <c r="P667" s="108">
        <v>0</v>
      </c>
      <c r="Q667" s="108">
        <v>91001</v>
      </c>
      <c r="R667" s="108" t="s">
        <v>3279</v>
      </c>
      <c r="S667" s="152">
        <v>38649</v>
      </c>
      <c r="T667" s="132">
        <v>7208</v>
      </c>
      <c r="U667" s="167">
        <v>4006576</v>
      </c>
      <c r="V667" s="167">
        <v>12135928</v>
      </c>
      <c r="W667" s="131">
        <v>44316</v>
      </c>
      <c r="X667" s="132" t="s">
        <v>7743</v>
      </c>
      <c r="Y667" s="132" t="s">
        <v>7744</v>
      </c>
      <c r="Z667" s="132" t="s">
        <v>7870</v>
      </c>
    </row>
    <row r="668" spans="1:26" s="8" customFormat="1" ht="18.75" customHeight="1" x14ac:dyDescent="0.2">
      <c r="A668" s="108" t="s">
        <v>3674</v>
      </c>
      <c r="B668" s="136">
        <v>830175008</v>
      </c>
      <c r="C668" s="108" t="s">
        <v>2838</v>
      </c>
      <c r="D668" s="108" t="s">
        <v>626</v>
      </c>
      <c r="E668" s="108" t="s">
        <v>27</v>
      </c>
      <c r="F668" s="108" t="s">
        <v>627</v>
      </c>
      <c r="G668" s="108" t="s">
        <v>29</v>
      </c>
      <c r="H668" s="108">
        <v>0</v>
      </c>
      <c r="I668" s="129">
        <v>0</v>
      </c>
      <c r="J668" s="108" t="s">
        <v>3675</v>
      </c>
      <c r="K668" s="108" t="s">
        <v>3676</v>
      </c>
      <c r="L668" s="108" t="s">
        <v>611</v>
      </c>
      <c r="M668" s="108" t="s">
        <v>3259</v>
      </c>
      <c r="N668" s="136" t="s">
        <v>3677</v>
      </c>
      <c r="O668" s="108">
        <v>0</v>
      </c>
      <c r="P668" s="108">
        <v>0</v>
      </c>
      <c r="Q668" s="108">
        <v>91001</v>
      </c>
      <c r="R668" s="108" t="s">
        <v>2859</v>
      </c>
      <c r="S668" s="152">
        <v>38649</v>
      </c>
      <c r="T668" s="132">
        <v>7209</v>
      </c>
      <c r="U668" s="167">
        <v>9890520</v>
      </c>
      <c r="V668" s="167">
        <v>14979204</v>
      </c>
      <c r="W668" s="131">
        <v>44316</v>
      </c>
      <c r="X668" s="132" t="s">
        <v>7743</v>
      </c>
      <c r="Y668" s="132" t="s">
        <v>7744</v>
      </c>
      <c r="Z668" s="132" t="s">
        <v>7769</v>
      </c>
    </row>
    <row r="669" spans="1:26" s="8" customFormat="1" ht="18.75" customHeight="1" x14ac:dyDescent="0.2">
      <c r="A669" s="108" t="s">
        <v>3935</v>
      </c>
      <c r="B669" s="136">
        <v>690731002</v>
      </c>
      <c r="C669" s="108" t="s">
        <v>2838</v>
      </c>
      <c r="D669" s="108" t="s">
        <v>626</v>
      </c>
      <c r="E669" s="108" t="s">
        <v>27</v>
      </c>
      <c r="F669" s="108" t="s">
        <v>627</v>
      </c>
      <c r="G669" s="108" t="s">
        <v>3473</v>
      </c>
      <c r="H669" s="108">
        <v>0</v>
      </c>
      <c r="I669" s="129">
        <v>0</v>
      </c>
      <c r="J669" s="108" t="s">
        <v>3937</v>
      </c>
      <c r="K669" s="108" t="s">
        <v>3936</v>
      </c>
      <c r="L669" s="108" t="s">
        <v>49</v>
      </c>
      <c r="M669" s="108" t="s">
        <v>6331</v>
      </c>
      <c r="N669" s="136" t="s">
        <v>6332</v>
      </c>
      <c r="O669" s="108" t="s">
        <v>6333</v>
      </c>
      <c r="P669" s="108">
        <v>0</v>
      </c>
      <c r="Q669" s="108">
        <v>91001</v>
      </c>
      <c r="R669" s="108" t="s">
        <v>2859</v>
      </c>
      <c r="S669" s="152">
        <v>38656</v>
      </c>
      <c r="T669" s="132">
        <v>7211</v>
      </c>
      <c r="U669" s="167">
        <v>2861840</v>
      </c>
      <c r="V669" s="167">
        <v>11447360</v>
      </c>
      <c r="W669" s="131">
        <v>44316</v>
      </c>
      <c r="X669" s="132" t="s">
        <v>7743</v>
      </c>
      <c r="Y669" s="132" t="s">
        <v>7744</v>
      </c>
      <c r="Z669" s="132" t="s">
        <v>7927</v>
      </c>
    </row>
    <row r="670" spans="1:26" s="8" customFormat="1" ht="18.75" customHeight="1" x14ac:dyDescent="0.2">
      <c r="A670" s="108" t="s">
        <v>3503</v>
      </c>
      <c r="B670" s="136">
        <v>690408007</v>
      </c>
      <c r="C670" s="108" t="s">
        <v>2838</v>
      </c>
      <c r="D670" s="108" t="s">
        <v>626</v>
      </c>
      <c r="E670" s="108" t="s">
        <v>27</v>
      </c>
      <c r="F670" s="108" t="s">
        <v>627</v>
      </c>
      <c r="G670" s="108" t="s">
        <v>29</v>
      </c>
      <c r="H670" s="108">
        <v>0</v>
      </c>
      <c r="I670" s="129">
        <v>0</v>
      </c>
      <c r="J670" s="108" t="s">
        <v>3504</v>
      </c>
      <c r="K670" s="108" t="s">
        <v>3506</v>
      </c>
      <c r="L670" s="108" t="s">
        <v>6115</v>
      </c>
      <c r="M670" s="108" t="s">
        <v>3508</v>
      </c>
      <c r="N670" s="136" t="s">
        <v>3507</v>
      </c>
      <c r="O670" s="108" t="s">
        <v>3505</v>
      </c>
      <c r="P670" s="108">
        <v>0</v>
      </c>
      <c r="Q670" s="108">
        <v>91001</v>
      </c>
      <c r="R670" s="108" t="s">
        <v>2859</v>
      </c>
      <c r="S670" s="152">
        <v>38658</v>
      </c>
      <c r="T670" s="132">
        <v>7212</v>
      </c>
      <c r="U670" s="167">
        <v>11009947</v>
      </c>
      <c r="V670" s="167">
        <v>37677541</v>
      </c>
      <c r="W670" s="131">
        <v>44316</v>
      </c>
      <c r="X670" s="132" t="s">
        <v>7743</v>
      </c>
      <c r="Y670" s="132" t="s">
        <v>7744</v>
      </c>
      <c r="Z670" s="132" t="s">
        <v>7928</v>
      </c>
    </row>
    <row r="671" spans="1:26" s="8" customFormat="1" ht="18.75" customHeight="1" x14ac:dyDescent="0.2">
      <c r="A671" s="108" t="s">
        <v>3224</v>
      </c>
      <c r="B671" s="136">
        <v>692207009</v>
      </c>
      <c r="C671" s="108" t="s">
        <v>2838</v>
      </c>
      <c r="D671" s="108" t="s">
        <v>626</v>
      </c>
      <c r="E671" s="108" t="s">
        <v>27</v>
      </c>
      <c r="F671" s="108" t="s">
        <v>2959</v>
      </c>
      <c r="G671" s="108" t="s">
        <v>29</v>
      </c>
      <c r="H671" s="108">
        <v>0</v>
      </c>
      <c r="I671" s="129">
        <v>0</v>
      </c>
      <c r="J671" s="108" t="s">
        <v>3225</v>
      </c>
      <c r="K671" s="108" t="s">
        <v>3226</v>
      </c>
      <c r="L671" s="108" t="s">
        <v>6112</v>
      </c>
      <c r="M671" s="108" t="s">
        <v>3227</v>
      </c>
      <c r="N671" s="136">
        <v>0</v>
      </c>
      <c r="O671" s="108">
        <v>0</v>
      </c>
      <c r="P671" s="108">
        <v>0</v>
      </c>
      <c r="Q671" s="108">
        <v>91001</v>
      </c>
      <c r="R671" s="108" t="s">
        <v>2859</v>
      </c>
      <c r="S671" s="152">
        <v>38663</v>
      </c>
      <c r="T671" s="132">
        <v>7215</v>
      </c>
      <c r="U671" s="167">
        <v>4078122</v>
      </c>
      <c r="V671" s="167">
        <v>12352641</v>
      </c>
      <c r="W671" s="131">
        <v>44316</v>
      </c>
      <c r="X671" s="132" t="s">
        <v>7743</v>
      </c>
      <c r="Y671" s="132" t="s">
        <v>7744</v>
      </c>
      <c r="Z671" s="132" t="s">
        <v>7929</v>
      </c>
    </row>
    <row r="672" spans="1:26" s="8" customFormat="1" ht="18.75" customHeight="1" x14ac:dyDescent="0.2">
      <c r="A672" s="108" t="s">
        <v>3636</v>
      </c>
      <c r="B672" s="136">
        <v>690104008</v>
      </c>
      <c r="C672" s="108" t="s">
        <v>2838</v>
      </c>
      <c r="D672" s="108" t="s">
        <v>626</v>
      </c>
      <c r="E672" s="108" t="s">
        <v>27</v>
      </c>
      <c r="F672" s="108" t="s">
        <v>627</v>
      </c>
      <c r="G672" s="108" t="s">
        <v>29</v>
      </c>
      <c r="H672" s="108">
        <v>0</v>
      </c>
      <c r="I672" s="129">
        <v>0</v>
      </c>
      <c r="J672" s="108" t="s">
        <v>3637</v>
      </c>
      <c r="K672" s="108" t="s">
        <v>3639</v>
      </c>
      <c r="L672" s="108" t="s">
        <v>611</v>
      </c>
      <c r="M672" s="108" t="s">
        <v>3641</v>
      </c>
      <c r="N672" s="136" t="s">
        <v>3640</v>
      </c>
      <c r="O672" s="108" t="s">
        <v>3638</v>
      </c>
      <c r="P672" s="108">
        <v>0</v>
      </c>
      <c r="Q672" s="108">
        <v>91001</v>
      </c>
      <c r="R672" s="108" t="s">
        <v>3642</v>
      </c>
      <c r="S672" s="152">
        <v>38673</v>
      </c>
      <c r="T672" s="132">
        <v>7217</v>
      </c>
      <c r="U672" s="167">
        <v>0</v>
      </c>
      <c r="V672" s="167">
        <v>7432550</v>
      </c>
      <c r="W672" s="131">
        <v>44316</v>
      </c>
      <c r="X672" s="132" t="s">
        <v>7743</v>
      </c>
      <c r="Y672" s="132" t="s">
        <v>7744</v>
      </c>
      <c r="Z672" s="132" t="s">
        <v>7930</v>
      </c>
    </row>
    <row r="673" spans="1:26" s="8" customFormat="1" ht="18.75" customHeight="1" x14ac:dyDescent="0.2">
      <c r="A673" s="108" t="s">
        <v>3654</v>
      </c>
      <c r="B673" s="136">
        <v>690722003</v>
      </c>
      <c r="C673" s="108" t="s">
        <v>2838</v>
      </c>
      <c r="D673" s="108" t="s">
        <v>2855</v>
      </c>
      <c r="E673" s="108" t="s">
        <v>27</v>
      </c>
      <c r="F673" s="108" t="s">
        <v>2856</v>
      </c>
      <c r="G673" s="108" t="s">
        <v>29</v>
      </c>
      <c r="H673" s="108">
        <v>0</v>
      </c>
      <c r="I673" s="129">
        <v>0</v>
      </c>
      <c r="J673" s="108" t="s">
        <v>3655</v>
      </c>
      <c r="K673" s="108" t="s">
        <v>3656</v>
      </c>
      <c r="L673" s="108" t="s">
        <v>49</v>
      </c>
      <c r="M673" s="108" t="s">
        <v>3658</v>
      </c>
      <c r="N673" s="136" t="s">
        <v>3657</v>
      </c>
      <c r="O673" s="108">
        <v>0</v>
      </c>
      <c r="P673" s="108">
        <v>0</v>
      </c>
      <c r="Q673" s="108">
        <v>91001</v>
      </c>
      <c r="R673" s="108" t="s">
        <v>2932</v>
      </c>
      <c r="S673" s="152">
        <v>38686</v>
      </c>
      <c r="T673" s="132">
        <v>7219</v>
      </c>
      <c r="U673" s="167">
        <v>5723680</v>
      </c>
      <c r="V673" s="167">
        <v>17337040</v>
      </c>
      <c r="W673" s="131">
        <v>44316</v>
      </c>
      <c r="X673" s="132" t="s">
        <v>7743</v>
      </c>
      <c r="Y673" s="132" t="s">
        <v>7744</v>
      </c>
      <c r="Z673" s="132" t="s">
        <v>7931</v>
      </c>
    </row>
    <row r="674" spans="1:26" s="8" customFormat="1" ht="18.75" customHeight="1" x14ac:dyDescent="0.2">
      <c r="A674" s="108" t="s">
        <v>3315</v>
      </c>
      <c r="B674" s="136">
        <v>690714000</v>
      </c>
      <c r="C674" s="108" t="s">
        <v>2838</v>
      </c>
      <c r="D674" s="108" t="s">
        <v>626</v>
      </c>
      <c r="E674" s="108" t="s">
        <v>27</v>
      </c>
      <c r="F674" s="108" t="s">
        <v>627</v>
      </c>
      <c r="G674" s="108" t="s">
        <v>29</v>
      </c>
      <c r="H674" s="108">
        <v>0</v>
      </c>
      <c r="I674" s="129">
        <v>0</v>
      </c>
      <c r="J674" s="108" t="s">
        <v>3316</v>
      </c>
      <c r="K674" s="108" t="s">
        <v>3317</v>
      </c>
      <c r="L674" s="108" t="s">
        <v>49</v>
      </c>
      <c r="M674" s="108" t="s">
        <v>1330</v>
      </c>
      <c r="N674" s="136" t="s">
        <v>6399</v>
      </c>
      <c r="O674" s="108" t="s">
        <v>6400</v>
      </c>
      <c r="P674" s="108">
        <v>0</v>
      </c>
      <c r="Q674" s="108">
        <v>91001</v>
      </c>
      <c r="R674" s="108" t="s">
        <v>600</v>
      </c>
      <c r="S674" s="152">
        <v>38686</v>
      </c>
      <c r="T674" s="132">
        <v>7220</v>
      </c>
      <c r="U674" s="167">
        <v>12305912</v>
      </c>
      <c r="V674" s="167">
        <v>12484362</v>
      </c>
      <c r="W674" s="131">
        <v>44316</v>
      </c>
      <c r="X674" s="132" t="s">
        <v>7743</v>
      </c>
      <c r="Y674" s="132" t="s">
        <v>7744</v>
      </c>
      <c r="Z674" s="132" t="s">
        <v>7842</v>
      </c>
    </row>
    <row r="675" spans="1:26" s="8" customFormat="1" ht="18.75" customHeight="1" x14ac:dyDescent="0.2">
      <c r="A675" s="108" t="s">
        <v>3164</v>
      </c>
      <c r="B675" s="136" t="s">
        <v>7697</v>
      </c>
      <c r="C675" s="108" t="s">
        <v>2838</v>
      </c>
      <c r="D675" s="108" t="s">
        <v>2855</v>
      </c>
      <c r="E675" s="108" t="s">
        <v>27</v>
      </c>
      <c r="F675" s="108" t="s">
        <v>2856</v>
      </c>
      <c r="G675" s="108" t="s">
        <v>29</v>
      </c>
      <c r="H675" s="108">
        <v>0</v>
      </c>
      <c r="I675" s="129">
        <v>0</v>
      </c>
      <c r="J675" s="108" t="s">
        <v>3165</v>
      </c>
      <c r="K675" s="108" t="s">
        <v>3166</v>
      </c>
      <c r="L675" s="108" t="s">
        <v>6113</v>
      </c>
      <c r="M675" s="108" t="s">
        <v>3168</v>
      </c>
      <c r="N675" s="136" t="s">
        <v>3167</v>
      </c>
      <c r="O675" s="108">
        <v>0</v>
      </c>
      <c r="P675" s="108">
        <v>0</v>
      </c>
      <c r="Q675" s="108">
        <v>91001</v>
      </c>
      <c r="R675" s="108" t="s">
        <v>600</v>
      </c>
      <c r="S675" s="152">
        <v>38687</v>
      </c>
      <c r="T675" s="132">
        <v>7222</v>
      </c>
      <c r="U675" s="167">
        <v>4893746</v>
      </c>
      <c r="V675" s="167">
        <v>9787492</v>
      </c>
      <c r="W675" s="131">
        <v>44316</v>
      </c>
      <c r="X675" s="132" t="s">
        <v>7743</v>
      </c>
      <c r="Y675" s="132" t="s">
        <v>7744</v>
      </c>
      <c r="Z675" s="132" t="s">
        <v>7916</v>
      </c>
    </row>
    <row r="676" spans="1:26" s="8" customFormat="1" ht="18.75" customHeight="1" x14ac:dyDescent="0.2">
      <c r="A676" s="108" t="s">
        <v>2974</v>
      </c>
      <c r="B676" s="136">
        <v>690614006</v>
      </c>
      <c r="C676" s="108" t="s">
        <v>2838</v>
      </c>
      <c r="D676" s="108" t="s">
        <v>626</v>
      </c>
      <c r="E676" s="108" t="s">
        <v>27</v>
      </c>
      <c r="F676" s="108" t="s">
        <v>627</v>
      </c>
      <c r="G676" s="108" t="s">
        <v>29</v>
      </c>
      <c r="H676" s="108">
        <v>0</v>
      </c>
      <c r="I676" s="129">
        <v>0</v>
      </c>
      <c r="J676" s="108" t="s">
        <v>2975</v>
      </c>
      <c r="K676" s="108" t="s">
        <v>2976</v>
      </c>
      <c r="L676" s="108" t="s">
        <v>623</v>
      </c>
      <c r="M676" s="108" t="s">
        <v>2978</v>
      </c>
      <c r="N676" s="136" t="s">
        <v>2977</v>
      </c>
      <c r="O676" s="108">
        <v>0</v>
      </c>
      <c r="P676" s="108">
        <v>0</v>
      </c>
      <c r="Q676" s="108">
        <v>91001</v>
      </c>
      <c r="R676" s="108" t="s">
        <v>2859</v>
      </c>
      <c r="S676" s="152">
        <v>38687</v>
      </c>
      <c r="T676" s="132">
        <v>7223</v>
      </c>
      <c r="U676" s="167">
        <v>4149668</v>
      </c>
      <c r="V676" s="167">
        <v>12569354</v>
      </c>
      <c r="W676" s="131">
        <v>44316</v>
      </c>
      <c r="X676" s="132" t="s">
        <v>7743</v>
      </c>
      <c r="Y676" s="132" t="s">
        <v>7744</v>
      </c>
      <c r="Z676" s="132" t="s">
        <v>7889</v>
      </c>
    </row>
    <row r="677" spans="1:26" s="8" customFormat="1" ht="18.75" customHeight="1" x14ac:dyDescent="0.2">
      <c r="A677" s="108" t="s">
        <v>8671</v>
      </c>
      <c r="B677" s="136" t="s">
        <v>7710</v>
      </c>
      <c r="C677" s="108" t="s">
        <v>2838</v>
      </c>
      <c r="D677" s="108" t="s">
        <v>2855</v>
      </c>
      <c r="E677" s="108" t="s">
        <v>27</v>
      </c>
      <c r="F677" s="108" t="s">
        <v>2856</v>
      </c>
      <c r="G677" s="108" t="s">
        <v>29</v>
      </c>
      <c r="H677" s="108">
        <v>0</v>
      </c>
      <c r="I677" s="129">
        <v>0</v>
      </c>
      <c r="J677" s="108" t="s">
        <v>3784</v>
      </c>
      <c r="K677" s="108" t="s">
        <v>3785</v>
      </c>
      <c r="L677" s="108" t="s">
        <v>623</v>
      </c>
      <c r="M677" s="108" t="s">
        <v>3786</v>
      </c>
      <c r="N677" s="136" t="s">
        <v>6344</v>
      </c>
      <c r="O677" s="108" t="s">
        <v>6345</v>
      </c>
      <c r="P677" s="108">
        <v>0</v>
      </c>
      <c r="Q677" s="108">
        <v>91001</v>
      </c>
      <c r="R677" s="108" t="s">
        <v>3250</v>
      </c>
      <c r="S677" s="152">
        <v>38691</v>
      </c>
      <c r="T677" s="132">
        <v>7224</v>
      </c>
      <c r="U677" s="167">
        <v>0</v>
      </c>
      <c r="V677" s="167">
        <v>10161690</v>
      </c>
      <c r="W677" s="131">
        <v>44316</v>
      </c>
      <c r="X677" s="132" t="s">
        <v>7743</v>
      </c>
      <c r="Y677" s="132" t="s">
        <v>7744</v>
      </c>
      <c r="Z677" s="132" t="s">
        <v>7761</v>
      </c>
    </row>
    <row r="678" spans="1:26" s="8" customFormat="1" ht="18.75" customHeight="1" x14ac:dyDescent="0.2">
      <c r="A678" s="108" t="s">
        <v>3632</v>
      </c>
      <c r="B678" s="136">
        <v>690505002</v>
      </c>
      <c r="C678" s="108" t="s">
        <v>2838</v>
      </c>
      <c r="D678" s="108" t="s">
        <v>3189</v>
      </c>
      <c r="E678" s="108" t="s">
        <v>27</v>
      </c>
      <c r="F678" s="108" t="s">
        <v>2959</v>
      </c>
      <c r="G678" s="108" t="s">
        <v>29</v>
      </c>
      <c r="H678" s="108">
        <v>0</v>
      </c>
      <c r="I678" s="129">
        <v>0</v>
      </c>
      <c r="J678" s="108" t="s">
        <v>3633</v>
      </c>
      <c r="K678" s="108" t="s">
        <v>3634</v>
      </c>
      <c r="L678" s="108" t="s">
        <v>623</v>
      </c>
      <c r="M678" s="108" t="s">
        <v>3635</v>
      </c>
      <c r="N678" s="136">
        <v>0</v>
      </c>
      <c r="O678" s="108">
        <v>0</v>
      </c>
      <c r="P678" s="108">
        <v>0</v>
      </c>
      <c r="Q678" s="108">
        <v>91001</v>
      </c>
      <c r="R678" s="108" t="s">
        <v>2859</v>
      </c>
      <c r="S678" s="152">
        <v>38695</v>
      </c>
      <c r="T678" s="132">
        <v>7225</v>
      </c>
      <c r="U678" s="167">
        <v>2861840</v>
      </c>
      <c r="V678" s="167">
        <v>8668520</v>
      </c>
      <c r="W678" s="131">
        <v>44316</v>
      </c>
      <c r="X678" s="132" t="s">
        <v>7743</v>
      </c>
      <c r="Y678" s="132" t="s">
        <v>7744</v>
      </c>
      <c r="Z678" s="132" t="s">
        <v>7910</v>
      </c>
    </row>
    <row r="679" spans="1:26" s="8" customFormat="1" ht="18.75" customHeight="1" x14ac:dyDescent="0.2">
      <c r="A679" s="108" t="s">
        <v>2990</v>
      </c>
      <c r="B679" s="136">
        <v>692550005</v>
      </c>
      <c r="C679" s="108" t="s">
        <v>2838</v>
      </c>
      <c r="D679" s="108" t="s">
        <v>626</v>
      </c>
      <c r="E679" s="108" t="s">
        <v>27</v>
      </c>
      <c r="F679" s="108" t="s">
        <v>627</v>
      </c>
      <c r="G679" s="108" t="s">
        <v>29</v>
      </c>
      <c r="H679" s="108">
        <v>0</v>
      </c>
      <c r="I679" s="129">
        <v>0</v>
      </c>
      <c r="J679" s="108" t="s">
        <v>2991</v>
      </c>
      <c r="K679" s="108" t="s">
        <v>2993</v>
      </c>
      <c r="L679" s="108" t="s">
        <v>49</v>
      </c>
      <c r="M679" s="108" t="s">
        <v>2997</v>
      </c>
      <c r="N679" s="136">
        <v>0</v>
      </c>
      <c r="O679" s="108" t="s">
        <v>2992</v>
      </c>
      <c r="P679" s="108">
        <v>0</v>
      </c>
      <c r="Q679" s="108">
        <v>91001</v>
      </c>
      <c r="R679" s="108" t="s">
        <v>2859</v>
      </c>
      <c r="S679" s="152">
        <v>38695</v>
      </c>
      <c r="T679" s="132">
        <v>7226</v>
      </c>
      <c r="U679" s="167">
        <v>6439140</v>
      </c>
      <c r="V679" s="167">
        <v>25756560</v>
      </c>
      <c r="W679" s="131">
        <v>44316</v>
      </c>
      <c r="X679" s="132" t="s">
        <v>7743</v>
      </c>
      <c r="Y679" s="132" t="s">
        <v>7744</v>
      </c>
      <c r="Z679" s="132" t="s">
        <v>7760</v>
      </c>
    </row>
    <row r="680" spans="1:26" s="8" customFormat="1" ht="18.75" customHeight="1" x14ac:dyDescent="0.2">
      <c r="A680" s="108" t="s">
        <v>2986</v>
      </c>
      <c r="B680" s="136">
        <v>690509008</v>
      </c>
      <c r="C680" s="108" t="s">
        <v>2838</v>
      </c>
      <c r="D680" s="108" t="s">
        <v>626</v>
      </c>
      <c r="E680" s="108" t="s">
        <v>27</v>
      </c>
      <c r="F680" s="108" t="s">
        <v>627</v>
      </c>
      <c r="G680" s="108" t="s">
        <v>29</v>
      </c>
      <c r="H680" s="108">
        <v>0</v>
      </c>
      <c r="I680" s="129">
        <v>0</v>
      </c>
      <c r="J680" s="108" t="s">
        <v>2987</v>
      </c>
      <c r="K680" s="108" t="s">
        <v>2988</v>
      </c>
      <c r="L680" s="108" t="s">
        <v>623</v>
      </c>
      <c r="M680" s="108" t="s">
        <v>2989</v>
      </c>
      <c r="N680" s="136">
        <v>0</v>
      </c>
      <c r="O680" s="108">
        <v>0</v>
      </c>
      <c r="P680" s="108">
        <v>0</v>
      </c>
      <c r="Q680" s="108">
        <v>91001</v>
      </c>
      <c r="R680" s="108" t="s">
        <v>2859</v>
      </c>
      <c r="S680" s="152">
        <v>38700</v>
      </c>
      <c r="T680" s="132">
        <v>7228</v>
      </c>
      <c r="U680" s="167">
        <v>3107529</v>
      </c>
      <c r="V680" s="167">
        <v>9412713</v>
      </c>
      <c r="W680" s="131">
        <v>44316</v>
      </c>
      <c r="X680" s="132" t="s">
        <v>7743</v>
      </c>
      <c r="Y680" s="132" t="s">
        <v>7744</v>
      </c>
      <c r="Z680" s="132" t="s">
        <v>7890</v>
      </c>
    </row>
    <row r="681" spans="1:26" s="8" customFormat="1" ht="18.75" customHeight="1" x14ac:dyDescent="0.2">
      <c r="A681" s="108" t="s">
        <v>2939</v>
      </c>
      <c r="B681" s="136">
        <v>690303000</v>
      </c>
      <c r="C681" s="108" t="s">
        <v>2838</v>
      </c>
      <c r="D681" s="108" t="s">
        <v>2855</v>
      </c>
      <c r="E681" s="108" t="s">
        <v>27</v>
      </c>
      <c r="F681" s="108" t="s">
        <v>2856</v>
      </c>
      <c r="G681" s="108" t="s">
        <v>29</v>
      </c>
      <c r="H681" s="108">
        <v>0</v>
      </c>
      <c r="I681" s="129">
        <v>0</v>
      </c>
      <c r="J681" s="108" t="s">
        <v>7021</v>
      </c>
      <c r="K681" s="108" t="s">
        <v>2941</v>
      </c>
      <c r="L681" s="108" t="s">
        <v>6113</v>
      </c>
      <c r="M681" s="108" t="s">
        <v>2943</v>
      </c>
      <c r="N681" s="136" t="s">
        <v>2942</v>
      </c>
      <c r="O681" s="108" t="s">
        <v>2940</v>
      </c>
      <c r="P681" s="108">
        <v>0</v>
      </c>
      <c r="Q681" s="108">
        <v>91001</v>
      </c>
      <c r="R681" s="108" t="s">
        <v>2859</v>
      </c>
      <c r="S681" s="152">
        <v>38700</v>
      </c>
      <c r="T681" s="132">
        <v>7229</v>
      </c>
      <c r="U681" s="167">
        <v>0</v>
      </c>
      <c r="V681" s="167">
        <v>15170613</v>
      </c>
      <c r="W681" s="131">
        <v>44316</v>
      </c>
      <c r="X681" s="132" t="s">
        <v>7743</v>
      </c>
      <c r="Y681" s="132" t="s">
        <v>7744</v>
      </c>
      <c r="Z681" s="132" t="s">
        <v>7817</v>
      </c>
    </row>
    <row r="682" spans="1:26" s="8" customFormat="1" ht="18.75" customHeight="1" x14ac:dyDescent="0.2">
      <c r="A682" s="108" t="s">
        <v>3284</v>
      </c>
      <c r="B682" s="136">
        <v>692555007</v>
      </c>
      <c r="C682" s="108" t="s">
        <v>2838</v>
      </c>
      <c r="D682" s="108" t="s">
        <v>626</v>
      </c>
      <c r="E682" s="108" t="s">
        <v>27</v>
      </c>
      <c r="F682" s="108" t="s">
        <v>627</v>
      </c>
      <c r="G682" s="108" t="s">
        <v>29</v>
      </c>
      <c r="H682" s="108">
        <v>0</v>
      </c>
      <c r="I682" s="129">
        <v>0</v>
      </c>
      <c r="J682" s="108" t="s">
        <v>3285</v>
      </c>
      <c r="K682" s="108" t="s">
        <v>3287</v>
      </c>
      <c r="L682" s="108" t="s">
        <v>49</v>
      </c>
      <c r="M682" s="108" t="s">
        <v>1466</v>
      </c>
      <c r="N682" s="136" t="s">
        <v>3288</v>
      </c>
      <c r="O682" s="108" t="s">
        <v>3286</v>
      </c>
      <c r="P682" s="108">
        <v>0</v>
      </c>
      <c r="Q682" s="108">
        <v>91001</v>
      </c>
      <c r="R682" s="108" t="s">
        <v>2859</v>
      </c>
      <c r="S682" s="152">
        <v>38700</v>
      </c>
      <c r="T682" s="132">
        <v>7231</v>
      </c>
      <c r="U682" s="167">
        <v>8410366</v>
      </c>
      <c r="V682" s="167">
        <v>21496360</v>
      </c>
      <c r="W682" s="131">
        <v>44316</v>
      </c>
      <c r="X682" s="132" t="s">
        <v>7743</v>
      </c>
      <c r="Y682" s="132" t="s">
        <v>7744</v>
      </c>
      <c r="Z682" s="132" t="s">
        <v>247</v>
      </c>
    </row>
    <row r="683" spans="1:26" s="8" customFormat="1" ht="18.75" customHeight="1" x14ac:dyDescent="0.2">
      <c r="A683" s="107" t="s">
        <v>2890</v>
      </c>
      <c r="B683" s="136">
        <v>691601005</v>
      </c>
      <c r="C683" s="108" t="s">
        <v>2838</v>
      </c>
      <c r="D683" s="108" t="s">
        <v>2855</v>
      </c>
      <c r="E683" s="108" t="s">
        <v>27</v>
      </c>
      <c r="F683" s="108" t="s">
        <v>2856</v>
      </c>
      <c r="G683" s="108" t="s">
        <v>29</v>
      </c>
      <c r="H683" s="108">
        <v>0</v>
      </c>
      <c r="I683" s="129">
        <v>0</v>
      </c>
      <c r="J683" s="108" t="s">
        <v>2891</v>
      </c>
      <c r="K683" s="108" t="s">
        <v>2892</v>
      </c>
      <c r="L683" s="108" t="s">
        <v>339</v>
      </c>
      <c r="M683" s="108" t="s">
        <v>2893</v>
      </c>
      <c r="N683" s="136" t="s">
        <v>6557</v>
      </c>
      <c r="O683" s="108" t="s">
        <v>6558</v>
      </c>
      <c r="P683" s="108">
        <v>0</v>
      </c>
      <c r="Q683" s="108">
        <v>91001</v>
      </c>
      <c r="R683" s="108" t="s">
        <v>2859</v>
      </c>
      <c r="S683" s="152">
        <v>38700</v>
      </c>
      <c r="T683" s="132">
        <v>7232</v>
      </c>
      <c r="U683" s="167">
        <v>5056871</v>
      </c>
      <c r="V683" s="167">
        <v>15317274</v>
      </c>
      <c r="W683" s="131">
        <v>44316</v>
      </c>
      <c r="X683" s="132" t="s">
        <v>7743</v>
      </c>
      <c r="Y683" s="132" t="s">
        <v>7744</v>
      </c>
      <c r="Z683" s="132" t="s">
        <v>7885</v>
      </c>
    </row>
    <row r="684" spans="1:26" s="8" customFormat="1" ht="18.75" customHeight="1" x14ac:dyDescent="0.2">
      <c r="A684" s="108" t="s">
        <v>3077</v>
      </c>
      <c r="B684" s="136" t="s">
        <v>7695</v>
      </c>
      <c r="C684" s="108" t="s">
        <v>2838</v>
      </c>
      <c r="D684" s="108" t="s">
        <v>626</v>
      </c>
      <c r="E684" s="108" t="s">
        <v>27</v>
      </c>
      <c r="F684" s="108" t="s">
        <v>627</v>
      </c>
      <c r="G684" s="108" t="s">
        <v>29</v>
      </c>
      <c r="H684" s="108">
        <v>0</v>
      </c>
      <c r="I684" s="129">
        <v>0</v>
      </c>
      <c r="J684" s="108" t="s">
        <v>3078</v>
      </c>
      <c r="K684" s="108" t="s">
        <v>3080</v>
      </c>
      <c r="L684" s="108" t="s">
        <v>50</v>
      </c>
      <c r="M684" s="108" t="s">
        <v>3082</v>
      </c>
      <c r="N684" s="136" t="s">
        <v>3081</v>
      </c>
      <c r="O684" s="108" t="s">
        <v>3079</v>
      </c>
      <c r="P684" s="108">
        <v>0</v>
      </c>
      <c r="Q684" s="108">
        <v>91001</v>
      </c>
      <c r="R684" s="108" t="s">
        <v>2889</v>
      </c>
      <c r="S684" s="152">
        <v>38705</v>
      </c>
      <c r="T684" s="132">
        <v>7233</v>
      </c>
      <c r="U684" s="167">
        <v>0</v>
      </c>
      <c r="V684" s="167">
        <v>10260403</v>
      </c>
      <c r="W684" s="131">
        <v>44316</v>
      </c>
      <c r="X684" s="132" t="s">
        <v>7743</v>
      </c>
      <c r="Y684" s="132" t="s">
        <v>7744</v>
      </c>
      <c r="Z684" s="132" t="s">
        <v>7932</v>
      </c>
    </row>
    <row r="685" spans="1:26" s="8" customFormat="1" ht="18.75" customHeight="1" x14ac:dyDescent="0.2">
      <c r="A685" s="107" t="s">
        <v>3479</v>
      </c>
      <c r="B685" s="136">
        <v>691109003</v>
      </c>
      <c r="C685" s="108" t="s">
        <v>2838</v>
      </c>
      <c r="D685" s="108" t="s">
        <v>2855</v>
      </c>
      <c r="E685" s="108" t="s">
        <v>27</v>
      </c>
      <c r="F685" s="108" t="s">
        <v>2856</v>
      </c>
      <c r="G685" s="108" t="s">
        <v>29</v>
      </c>
      <c r="H685" s="108">
        <v>0</v>
      </c>
      <c r="I685" s="129">
        <v>0</v>
      </c>
      <c r="J685" s="108" t="s">
        <v>3480</v>
      </c>
      <c r="K685" s="108" t="s">
        <v>3482</v>
      </c>
      <c r="L685" s="108" t="s">
        <v>6117</v>
      </c>
      <c r="M685" s="108" t="s">
        <v>3484</v>
      </c>
      <c r="N685" s="136" t="s">
        <v>3483</v>
      </c>
      <c r="O685" s="108" t="s">
        <v>3481</v>
      </c>
      <c r="P685" s="108">
        <v>0</v>
      </c>
      <c r="Q685" s="108">
        <v>91001</v>
      </c>
      <c r="R685" s="108" t="s">
        <v>2859</v>
      </c>
      <c r="S685" s="152">
        <v>38709</v>
      </c>
      <c r="T685" s="132">
        <v>7234</v>
      </c>
      <c r="U685" s="167">
        <v>4292760</v>
      </c>
      <c r="V685" s="167">
        <v>13002780</v>
      </c>
      <c r="W685" s="131">
        <v>44316</v>
      </c>
      <c r="X685" s="132" t="s">
        <v>7743</v>
      </c>
      <c r="Y685" s="132" t="s">
        <v>7744</v>
      </c>
      <c r="Z685" s="132" t="s">
        <v>7758</v>
      </c>
    </row>
    <row r="686" spans="1:26" s="8" customFormat="1" ht="18.75" customHeight="1" x14ac:dyDescent="0.2">
      <c r="A686" s="108" t="s">
        <v>3447</v>
      </c>
      <c r="B686" s="136">
        <v>690802007</v>
      </c>
      <c r="C686" s="108" t="s">
        <v>2838</v>
      </c>
      <c r="D686" s="108" t="s">
        <v>2855</v>
      </c>
      <c r="E686" s="108" t="s">
        <v>27</v>
      </c>
      <c r="F686" s="108" t="s">
        <v>2856</v>
      </c>
      <c r="G686" s="108" t="s">
        <v>29</v>
      </c>
      <c r="H686" s="108">
        <v>0</v>
      </c>
      <c r="I686" s="129">
        <v>0</v>
      </c>
      <c r="J686" s="108" t="s">
        <v>3448</v>
      </c>
      <c r="K686" s="108" t="s">
        <v>3449</v>
      </c>
      <c r="L686" s="108" t="s">
        <v>6116</v>
      </c>
      <c r="M686" s="108" t="s">
        <v>3451</v>
      </c>
      <c r="N686" s="136" t="s">
        <v>3450</v>
      </c>
      <c r="O686" s="108">
        <v>0</v>
      </c>
      <c r="P686" s="108">
        <v>0</v>
      </c>
      <c r="Q686" s="108">
        <v>91001</v>
      </c>
      <c r="R686" s="108" t="s">
        <v>2859</v>
      </c>
      <c r="S686" s="152">
        <v>38712</v>
      </c>
      <c r="T686" s="132">
        <v>7235</v>
      </c>
      <c r="U686" s="167">
        <v>2861840</v>
      </c>
      <c r="V686" s="167">
        <v>8668520</v>
      </c>
      <c r="W686" s="131">
        <v>44316</v>
      </c>
      <c r="X686" s="132" t="s">
        <v>7743</v>
      </c>
      <c r="Y686" s="132" t="s">
        <v>7744</v>
      </c>
      <c r="Z686" s="132" t="s">
        <v>7933</v>
      </c>
    </row>
    <row r="687" spans="1:26" s="8" customFormat="1" ht="18.75" customHeight="1" x14ac:dyDescent="0.2">
      <c r="A687" s="108" t="s">
        <v>3292</v>
      </c>
      <c r="B687" s="136">
        <v>690719002</v>
      </c>
      <c r="C687" s="108" t="s">
        <v>2838</v>
      </c>
      <c r="D687" s="108" t="s">
        <v>2855</v>
      </c>
      <c r="E687" s="108" t="s">
        <v>27</v>
      </c>
      <c r="F687" s="108" t="s">
        <v>2856</v>
      </c>
      <c r="G687" s="108" t="s">
        <v>29</v>
      </c>
      <c r="H687" s="108">
        <v>0</v>
      </c>
      <c r="I687" s="129">
        <v>0</v>
      </c>
      <c r="J687" s="108" t="s">
        <v>3293</v>
      </c>
      <c r="K687" s="108" t="s">
        <v>3294</v>
      </c>
      <c r="L687" s="108" t="s">
        <v>49</v>
      </c>
      <c r="M687" s="108" t="s">
        <v>3296</v>
      </c>
      <c r="N687" s="136" t="s">
        <v>3295</v>
      </c>
      <c r="O687" s="108">
        <v>0</v>
      </c>
      <c r="P687" s="108">
        <v>0</v>
      </c>
      <c r="Q687" s="108">
        <v>91001</v>
      </c>
      <c r="R687" s="108" t="s">
        <v>2859</v>
      </c>
      <c r="S687" s="152">
        <v>38712</v>
      </c>
      <c r="T687" s="132">
        <v>7236</v>
      </c>
      <c r="U687" s="167">
        <v>0</v>
      </c>
      <c r="V687" s="167">
        <v>9290688</v>
      </c>
      <c r="W687" s="131">
        <v>44316</v>
      </c>
      <c r="X687" s="132" t="s">
        <v>7743</v>
      </c>
      <c r="Y687" s="132" t="s">
        <v>7744</v>
      </c>
      <c r="Z687" s="132" t="s">
        <v>7934</v>
      </c>
    </row>
    <row r="688" spans="1:26" s="8" customFormat="1" ht="18.75" customHeight="1" x14ac:dyDescent="0.2">
      <c r="A688" s="108" t="s">
        <v>3856</v>
      </c>
      <c r="B688" s="136">
        <v>691906000</v>
      </c>
      <c r="C688" s="108" t="s">
        <v>2838</v>
      </c>
      <c r="D688" s="108" t="s">
        <v>3857</v>
      </c>
      <c r="E688" s="108" t="s">
        <v>27</v>
      </c>
      <c r="F688" s="108" t="s">
        <v>627</v>
      </c>
      <c r="G688" s="108">
        <v>0</v>
      </c>
      <c r="H688" s="108">
        <v>0</v>
      </c>
      <c r="I688" s="129">
        <v>0</v>
      </c>
      <c r="J688" s="108" t="s">
        <v>3858</v>
      </c>
      <c r="K688" s="108" t="s">
        <v>3860</v>
      </c>
      <c r="L688" s="108" t="s">
        <v>50</v>
      </c>
      <c r="M688" s="108" t="s">
        <v>3862</v>
      </c>
      <c r="N688" s="136" t="s">
        <v>3861</v>
      </c>
      <c r="O688" s="108" t="s">
        <v>3859</v>
      </c>
      <c r="P688" s="108">
        <v>0</v>
      </c>
      <c r="Q688" s="108">
        <v>91001</v>
      </c>
      <c r="R688" s="108" t="s">
        <v>613</v>
      </c>
      <c r="S688" s="152">
        <v>38714</v>
      </c>
      <c r="T688" s="132">
        <v>7239</v>
      </c>
      <c r="U688" s="167">
        <v>4893746</v>
      </c>
      <c r="V688" s="167">
        <v>14823168</v>
      </c>
      <c r="W688" s="131">
        <v>44316</v>
      </c>
      <c r="X688" s="132" t="s">
        <v>7743</v>
      </c>
      <c r="Y688" s="132" t="s">
        <v>7744</v>
      </c>
      <c r="Z688" s="132" t="s">
        <v>7827</v>
      </c>
    </row>
    <row r="689" spans="1:26" s="8" customFormat="1" ht="18.75" customHeight="1" x14ac:dyDescent="0.2">
      <c r="A689" s="108" t="s">
        <v>2981</v>
      </c>
      <c r="B689" s="136">
        <v>691204006</v>
      </c>
      <c r="C689" s="108" t="s">
        <v>2838</v>
      </c>
      <c r="D689" s="108" t="s">
        <v>2855</v>
      </c>
      <c r="E689" s="108" t="s">
        <v>27</v>
      </c>
      <c r="F689" s="108" t="s">
        <v>2856</v>
      </c>
      <c r="G689" s="108" t="s">
        <v>29</v>
      </c>
      <c r="H689" s="108">
        <v>0</v>
      </c>
      <c r="I689" s="129">
        <v>0</v>
      </c>
      <c r="J689" s="108" t="s">
        <v>2982</v>
      </c>
      <c r="K689" s="108" t="s">
        <v>2983</v>
      </c>
      <c r="L689" s="108" t="s">
        <v>6117</v>
      </c>
      <c r="M689" s="108" t="s">
        <v>2985</v>
      </c>
      <c r="N689" s="136" t="s">
        <v>2984</v>
      </c>
      <c r="O689" s="108">
        <v>0</v>
      </c>
      <c r="P689" s="108">
        <v>0</v>
      </c>
      <c r="Q689" s="108">
        <v>91001</v>
      </c>
      <c r="R689" s="108" t="s">
        <v>2859</v>
      </c>
      <c r="S689" s="152">
        <v>38714</v>
      </c>
      <c r="T689" s="132">
        <v>7240</v>
      </c>
      <c r="U689" s="167">
        <v>5709371</v>
      </c>
      <c r="V689" s="167">
        <v>17293698</v>
      </c>
      <c r="W689" s="131">
        <v>44316</v>
      </c>
      <c r="X689" s="132" t="s">
        <v>7743</v>
      </c>
      <c r="Y689" s="132" t="s">
        <v>7744</v>
      </c>
      <c r="Z689" s="132" t="s">
        <v>7773</v>
      </c>
    </row>
    <row r="690" spans="1:26" s="8" customFormat="1" ht="18.75" customHeight="1" x14ac:dyDescent="0.2">
      <c r="A690" s="108" t="s">
        <v>3945</v>
      </c>
      <c r="B690" s="136">
        <v>692648005</v>
      </c>
      <c r="C690" s="108" t="s">
        <v>2838</v>
      </c>
      <c r="D690" s="108" t="s">
        <v>2855</v>
      </c>
      <c r="E690" s="108" t="s">
        <v>27</v>
      </c>
      <c r="F690" s="108" t="s">
        <v>2856</v>
      </c>
      <c r="G690" s="108" t="s">
        <v>29</v>
      </c>
      <c r="H690" s="108">
        <v>0</v>
      </c>
      <c r="I690" s="129">
        <v>0</v>
      </c>
      <c r="J690" s="108" t="s">
        <v>3946</v>
      </c>
      <c r="K690" s="108" t="s">
        <v>3947</v>
      </c>
      <c r="L690" s="108" t="s">
        <v>339</v>
      </c>
      <c r="M690" s="108" t="s">
        <v>3949</v>
      </c>
      <c r="N690" s="136" t="s">
        <v>3948</v>
      </c>
      <c r="O690" s="108">
        <v>0</v>
      </c>
      <c r="P690" s="108">
        <v>0</v>
      </c>
      <c r="Q690" s="108">
        <v>91001</v>
      </c>
      <c r="R690" s="108" t="s">
        <v>2859</v>
      </c>
      <c r="S690" s="152">
        <v>38722</v>
      </c>
      <c r="T690" s="132">
        <v>7243</v>
      </c>
      <c r="U690" s="167">
        <v>6361870</v>
      </c>
      <c r="V690" s="167">
        <v>19270119</v>
      </c>
      <c r="W690" s="131">
        <v>44316</v>
      </c>
      <c r="X690" s="132" t="s">
        <v>7743</v>
      </c>
      <c r="Y690" s="132" t="s">
        <v>7744</v>
      </c>
      <c r="Z690" s="132" t="s">
        <v>7799</v>
      </c>
    </row>
    <row r="691" spans="1:26" s="8" customFormat="1" ht="18.75" customHeight="1" x14ac:dyDescent="0.2">
      <c r="A691" s="108" t="s">
        <v>3008</v>
      </c>
      <c r="B691" s="136">
        <v>690907003</v>
      </c>
      <c r="C691" s="108" t="s">
        <v>2838</v>
      </c>
      <c r="D691" s="108" t="s">
        <v>2855</v>
      </c>
      <c r="E691" s="108" t="s">
        <v>27</v>
      </c>
      <c r="F691" s="108" t="s">
        <v>2856</v>
      </c>
      <c r="G691" s="108" t="s">
        <v>29</v>
      </c>
      <c r="H691" s="108">
        <v>0</v>
      </c>
      <c r="I691" s="129">
        <v>0</v>
      </c>
      <c r="J691" s="108" t="s">
        <v>3009</v>
      </c>
      <c r="K691" s="108" t="s">
        <v>3010</v>
      </c>
      <c r="L691" s="108" t="s">
        <v>6116</v>
      </c>
      <c r="M691" s="108" t="s">
        <v>3011</v>
      </c>
      <c r="N691" s="136">
        <v>0</v>
      </c>
      <c r="O691" s="108">
        <v>0</v>
      </c>
      <c r="P691" s="108">
        <v>0</v>
      </c>
      <c r="Q691" s="108">
        <v>91001</v>
      </c>
      <c r="R691" s="108" t="s">
        <v>2859</v>
      </c>
      <c r="S691" s="152">
        <v>38722</v>
      </c>
      <c r="T691" s="132">
        <v>7244</v>
      </c>
      <c r="U691" s="167">
        <v>6439140</v>
      </c>
      <c r="V691" s="167">
        <v>19504170</v>
      </c>
      <c r="W691" s="131">
        <v>44316</v>
      </c>
      <c r="X691" s="132" t="s">
        <v>7743</v>
      </c>
      <c r="Y691" s="132" t="s">
        <v>7744</v>
      </c>
      <c r="Z691" s="132" t="s">
        <v>7935</v>
      </c>
    </row>
    <row r="692" spans="1:26" s="8" customFormat="1" ht="18.75" customHeight="1" x14ac:dyDescent="0.2">
      <c r="A692" s="107" t="s">
        <v>3605</v>
      </c>
      <c r="B692" s="136">
        <v>692549007</v>
      </c>
      <c r="C692" s="108" t="s">
        <v>2838</v>
      </c>
      <c r="D692" s="108" t="s">
        <v>2855</v>
      </c>
      <c r="E692" s="108" t="s">
        <v>27</v>
      </c>
      <c r="F692" s="108" t="s">
        <v>2856</v>
      </c>
      <c r="G692" s="108" t="s">
        <v>29</v>
      </c>
      <c r="H692" s="108">
        <v>0</v>
      </c>
      <c r="I692" s="129">
        <v>0</v>
      </c>
      <c r="J692" s="108" t="s">
        <v>8666</v>
      </c>
      <c r="K692" s="108" t="s">
        <v>3606</v>
      </c>
      <c r="L692" s="108" t="s">
        <v>49</v>
      </c>
      <c r="M692" s="108" t="s">
        <v>914</v>
      </c>
      <c r="N692" s="136" t="s">
        <v>3607</v>
      </c>
      <c r="O692" s="108">
        <v>0</v>
      </c>
      <c r="P692" s="108">
        <v>0</v>
      </c>
      <c r="Q692" s="108">
        <v>91001</v>
      </c>
      <c r="R692" s="108" t="s">
        <v>2932</v>
      </c>
      <c r="S692" s="152">
        <v>38722</v>
      </c>
      <c r="T692" s="132">
        <v>7245</v>
      </c>
      <c r="U692" s="167">
        <v>8585520</v>
      </c>
      <c r="V692" s="167">
        <v>26005560</v>
      </c>
      <c r="W692" s="131">
        <v>44316</v>
      </c>
      <c r="X692" s="132" t="s">
        <v>7743</v>
      </c>
      <c r="Y692" s="132" t="s">
        <v>7744</v>
      </c>
      <c r="Z692" s="132" t="s">
        <v>7815</v>
      </c>
    </row>
    <row r="693" spans="1:26" s="8" customFormat="1" ht="18.75" customHeight="1" x14ac:dyDescent="0.2">
      <c r="A693" s="108" t="s">
        <v>3827</v>
      </c>
      <c r="B693" s="136">
        <v>690813009</v>
      </c>
      <c r="C693" s="108" t="s">
        <v>2838</v>
      </c>
      <c r="D693" s="108" t="s">
        <v>2866</v>
      </c>
      <c r="E693" s="108" t="s">
        <v>2866</v>
      </c>
      <c r="F693" s="108" t="s">
        <v>2867</v>
      </c>
      <c r="G693" s="108" t="s">
        <v>29</v>
      </c>
      <c r="H693" s="108">
        <v>0</v>
      </c>
      <c r="I693" s="129">
        <v>0</v>
      </c>
      <c r="J693" s="108" t="s">
        <v>3828</v>
      </c>
      <c r="K693" s="108" t="s">
        <v>3829</v>
      </c>
      <c r="L693" s="108" t="s">
        <v>6116</v>
      </c>
      <c r="M693" s="108" t="s">
        <v>3831</v>
      </c>
      <c r="N693" s="136" t="s">
        <v>3830</v>
      </c>
      <c r="O693" s="108">
        <v>0</v>
      </c>
      <c r="P693" s="108">
        <v>0</v>
      </c>
      <c r="Q693" s="108">
        <v>91001</v>
      </c>
      <c r="R693" s="108" t="s">
        <v>3250</v>
      </c>
      <c r="S693" s="152">
        <v>38722</v>
      </c>
      <c r="T693" s="132">
        <v>7246</v>
      </c>
      <c r="U693" s="167">
        <v>2861840</v>
      </c>
      <c r="V693" s="167">
        <v>8668520</v>
      </c>
      <c r="W693" s="131">
        <v>44316</v>
      </c>
      <c r="X693" s="132" t="s">
        <v>7743</v>
      </c>
      <c r="Y693" s="132" t="s">
        <v>7744</v>
      </c>
      <c r="Z693" s="132" t="s">
        <v>7936</v>
      </c>
    </row>
    <row r="694" spans="1:26" s="8" customFormat="1" ht="18.75" customHeight="1" x14ac:dyDescent="0.2">
      <c r="A694" s="108" t="s">
        <v>2877</v>
      </c>
      <c r="B694" s="136">
        <v>690404001</v>
      </c>
      <c r="C694" s="108" t="s">
        <v>2838</v>
      </c>
      <c r="D694" s="108" t="s">
        <v>2866</v>
      </c>
      <c r="E694" s="108" t="s">
        <v>1685</v>
      </c>
      <c r="F694" s="108" t="s">
        <v>2867</v>
      </c>
      <c r="G694" s="108" t="s">
        <v>29</v>
      </c>
      <c r="H694" s="108">
        <v>0</v>
      </c>
      <c r="I694" s="129">
        <v>0</v>
      </c>
      <c r="J694" s="108" t="s">
        <v>2878</v>
      </c>
      <c r="K694" s="108" t="s">
        <v>2879</v>
      </c>
      <c r="L694" s="108" t="s">
        <v>6115</v>
      </c>
      <c r="M694" s="108" t="s">
        <v>2880</v>
      </c>
      <c r="N694" s="136">
        <v>0</v>
      </c>
      <c r="O694" s="108">
        <v>0</v>
      </c>
      <c r="P694" s="108">
        <v>0</v>
      </c>
      <c r="Q694" s="108">
        <v>91001</v>
      </c>
      <c r="R694" s="108" t="s">
        <v>600</v>
      </c>
      <c r="S694" s="152">
        <v>38722</v>
      </c>
      <c r="T694" s="132">
        <v>7247</v>
      </c>
      <c r="U694" s="167">
        <v>5056871</v>
      </c>
      <c r="V694" s="167">
        <v>15317274</v>
      </c>
      <c r="W694" s="131">
        <v>44316</v>
      </c>
      <c r="X694" s="132" t="s">
        <v>7743</v>
      </c>
      <c r="Y694" s="132" t="s">
        <v>7744</v>
      </c>
      <c r="Z694" s="132" t="s">
        <v>7816</v>
      </c>
    </row>
    <row r="695" spans="1:26" s="8" customFormat="1" ht="18.75" customHeight="1" x14ac:dyDescent="0.2">
      <c r="A695" s="108" t="s">
        <v>3073</v>
      </c>
      <c r="B695" s="136">
        <v>690715007</v>
      </c>
      <c r="C695" s="108" t="s">
        <v>2838</v>
      </c>
      <c r="D695" s="108" t="s">
        <v>2855</v>
      </c>
      <c r="E695" s="108" t="s">
        <v>27</v>
      </c>
      <c r="F695" s="108" t="s">
        <v>2856</v>
      </c>
      <c r="G695" s="108" t="s">
        <v>29</v>
      </c>
      <c r="H695" s="108">
        <v>0</v>
      </c>
      <c r="I695" s="129">
        <v>0</v>
      </c>
      <c r="J695" s="108" t="s">
        <v>3074</v>
      </c>
      <c r="K695" s="108" t="s">
        <v>3075</v>
      </c>
      <c r="L695" s="108" t="s">
        <v>49</v>
      </c>
      <c r="M695" s="108">
        <v>0</v>
      </c>
      <c r="N695" s="136" t="s">
        <v>3076</v>
      </c>
      <c r="O695" s="108">
        <v>0</v>
      </c>
      <c r="P695" s="108">
        <v>0</v>
      </c>
      <c r="Q695" s="108">
        <v>91001</v>
      </c>
      <c r="R695" s="108" t="s">
        <v>2859</v>
      </c>
      <c r="S695" s="152">
        <v>38722</v>
      </c>
      <c r="T695" s="132">
        <v>7248</v>
      </c>
      <c r="U695" s="167">
        <v>12645540</v>
      </c>
      <c r="V695" s="167">
        <v>50691330</v>
      </c>
      <c r="W695" s="131">
        <v>44316</v>
      </c>
      <c r="X695" s="132" t="s">
        <v>7743</v>
      </c>
      <c r="Y695" s="132" t="s">
        <v>7744</v>
      </c>
      <c r="Z695" s="132" t="s">
        <v>7806</v>
      </c>
    </row>
    <row r="696" spans="1:26" s="8" customFormat="1" ht="18.75" customHeight="1" x14ac:dyDescent="0.2">
      <c r="A696" s="108" t="s">
        <v>3776</v>
      </c>
      <c r="B696" s="136">
        <v>690817004</v>
      </c>
      <c r="C696" s="108" t="s">
        <v>2838</v>
      </c>
      <c r="D696" s="108" t="s">
        <v>2855</v>
      </c>
      <c r="E696" s="108" t="s">
        <v>27</v>
      </c>
      <c r="F696" s="108" t="s">
        <v>2856</v>
      </c>
      <c r="G696" s="108" t="s">
        <v>29</v>
      </c>
      <c r="H696" s="108">
        <v>0</v>
      </c>
      <c r="I696" s="129">
        <v>0</v>
      </c>
      <c r="J696" s="108" t="s">
        <v>3777</v>
      </c>
      <c r="K696" s="108" t="s">
        <v>3779</v>
      </c>
      <c r="L696" s="108" t="s">
        <v>6116</v>
      </c>
      <c r="M696" s="108" t="s">
        <v>2204</v>
      </c>
      <c r="N696" s="136" t="s">
        <v>3780</v>
      </c>
      <c r="O696" s="108" t="s">
        <v>3778</v>
      </c>
      <c r="P696" s="108">
        <v>0</v>
      </c>
      <c r="Q696" s="108">
        <v>91001</v>
      </c>
      <c r="R696" s="108" t="s">
        <v>2859</v>
      </c>
      <c r="S696" s="152">
        <v>38722</v>
      </c>
      <c r="T696" s="132">
        <v>7250</v>
      </c>
      <c r="U696" s="167">
        <v>2861840</v>
      </c>
      <c r="V696" s="167">
        <v>8668520</v>
      </c>
      <c r="W696" s="131">
        <v>44316</v>
      </c>
      <c r="X696" s="132" t="s">
        <v>7743</v>
      </c>
      <c r="Y696" s="132" t="s">
        <v>7744</v>
      </c>
      <c r="Z696" s="132" t="s">
        <v>7937</v>
      </c>
    </row>
    <row r="697" spans="1:26" s="8" customFormat="1" ht="18.75" customHeight="1" x14ac:dyDescent="0.2">
      <c r="A697" s="108" t="s">
        <v>3030</v>
      </c>
      <c r="B697" s="136">
        <v>691409007</v>
      </c>
      <c r="C697" s="108" t="s">
        <v>2838</v>
      </c>
      <c r="D697" s="108" t="s">
        <v>2855</v>
      </c>
      <c r="E697" s="108" t="s">
        <v>27</v>
      </c>
      <c r="F697" s="108" t="s">
        <v>2856</v>
      </c>
      <c r="G697" s="108" t="s">
        <v>29</v>
      </c>
      <c r="H697" s="108">
        <v>0</v>
      </c>
      <c r="I697" s="129">
        <v>0</v>
      </c>
      <c r="J697" s="108" t="s">
        <v>3031</v>
      </c>
      <c r="K697" s="108" t="s">
        <v>6141</v>
      </c>
      <c r="L697" s="108" t="s">
        <v>6114</v>
      </c>
      <c r="M697" s="108" t="s">
        <v>3033</v>
      </c>
      <c r="N697" s="136" t="s">
        <v>3032</v>
      </c>
      <c r="O697" s="108">
        <v>0</v>
      </c>
      <c r="P697" s="108">
        <v>0</v>
      </c>
      <c r="Q697" s="108">
        <v>91001</v>
      </c>
      <c r="R697" s="108" t="s">
        <v>3034</v>
      </c>
      <c r="S697" s="152">
        <v>38723</v>
      </c>
      <c r="T697" s="132">
        <v>7251</v>
      </c>
      <c r="U697" s="167">
        <v>6851245</v>
      </c>
      <c r="V697" s="167">
        <v>20752437</v>
      </c>
      <c r="W697" s="131">
        <v>44316</v>
      </c>
      <c r="X697" s="132" t="s">
        <v>7743</v>
      </c>
      <c r="Y697" s="132" t="s">
        <v>7744</v>
      </c>
      <c r="Z697" s="132" t="s">
        <v>7775</v>
      </c>
    </row>
    <row r="698" spans="1:26" s="8" customFormat="1" ht="18.75" customHeight="1" x14ac:dyDescent="0.2">
      <c r="A698" s="108" t="s">
        <v>3520</v>
      </c>
      <c r="B698" s="136">
        <v>691707008</v>
      </c>
      <c r="C698" s="108" t="s">
        <v>2838</v>
      </c>
      <c r="D698" s="108" t="s">
        <v>2855</v>
      </c>
      <c r="E698" s="108" t="s">
        <v>27</v>
      </c>
      <c r="F698" s="108" t="s">
        <v>2856</v>
      </c>
      <c r="G698" s="108" t="s">
        <v>29</v>
      </c>
      <c r="H698" s="108">
        <v>0</v>
      </c>
      <c r="I698" s="129">
        <v>0</v>
      </c>
      <c r="J698" s="108" t="s">
        <v>3521</v>
      </c>
      <c r="K698" s="108" t="s">
        <v>3523</v>
      </c>
      <c r="L698" s="108" t="s">
        <v>339</v>
      </c>
      <c r="M698" s="108" t="s">
        <v>3525</v>
      </c>
      <c r="N698" s="136" t="s">
        <v>3524</v>
      </c>
      <c r="O698" s="108" t="s">
        <v>3522</v>
      </c>
      <c r="P698" s="108">
        <v>0</v>
      </c>
      <c r="Q698" s="108">
        <v>91001</v>
      </c>
      <c r="R698" s="108" t="s">
        <v>3250</v>
      </c>
      <c r="S698" s="152">
        <v>38723</v>
      </c>
      <c r="T698" s="132">
        <v>7252</v>
      </c>
      <c r="U698" s="167">
        <v>4893746</v>
      </c>
      <c r="V698" s="167">
        <v>14823168</v>
      </c>
      <c r="W698" s="131">
        <v>44316</v>
      </c>
      <c r="X698" s="132" t="s">
        <v>7743</v>
      </c>
      <c r="Y698" s="132" t="s">
        <v>7744</v>
      </c>
      <c r="Z698" s="132" t="s">
        <v>7938</v>
      </c>
    </row>
    <row r="699" spans="1:26" s="8" customFormat="1" ht="18.75" customHeight="1" x14ac:dyDescent="0.2">
      <c r="A699" s="108" t="s">
        <v>3160</v>
      </c>
      <c r="B699" s="136">
        <v>691001008</v>
      </c>
      <c r="C699" s="108" t="s">
        <v>2838</v>
      </c>
      <c r="D699" s="108" t="s">
        <v>2855</v>
      </c>
      <c r="E699" s="108" t="s">
        <v>27</v>
      </c>
      <c r="F699" s="108" t="s">
        <v>2856</v>
      </c>
      <c r="G699" s="108" t="s">
        <v>29</v>
      </c>
      <c r="H699" s="108">
        <v>0</v>
      </c>
      <c r="I699" s="129">
        <v>0</v>
      </c>
      <c r="J699" s="108" t="s">
        <v>3161</v>
      </c>
      <c r="K699" s="108" t="s">
        <v>3163</v>
      </c>
      <c r="L699" s="108" t="s">
        <v>6117</v>
      </c>
      <c r="M699" s="108" t="s">
        <v>1317</v>
      </c>
      <c r="N699" s="136" t="s">
        <v>6270</v>
      </c>
      <c r="O699" s="108" t="s">
        <v>3162</v>
      </c>
      <c r="P699" s="108">
        <v>0</v>
      </c>
      <c r="Q699" s="108">
        <v>91001</v>
      </c>
      <c r="R699" s="108" t="s">
        <v>2889</v>
      </c>
      <c r="S699" s="152">
        <v>38723</v>
      </c>
      <c r="T699" s="132">
        <v>7253</v>
      </c>
      <c r="U699" s="167">
        <v>6868416</v>
      </c>
      <c r="V699" s="167">
        <v>20804448</v>
      </c>
      <c r="W699" s="131">
        <v>44316</v>
      </c>
      <c r="X699" s="132" t="s">
        <v>7743</v>
      </c>
      <c r="Y699" s="132" t="s">
        <v>7744</v>
      </c>
      <c r="Z699" s="132" t="s">
        <v>7778</v>
      </c>
    </row>
    <row r="700" spans="1:26" s="8" customFormat="1" ht="18.75" customHeight="1" x14ac:dyDescent="0.2">
      <c r="A700" s="108" t="s">
        <v>3367</v>
      </c>
      <c r="B700" s="136">
        <v>691901009</v>
      </c>
      <c r="C700" s="108" t="s">
        <v>2838</v>
      </c>
      <c r="D700" s="108" t="s">
        <v>2855</v>
      </c>
      <c r="E700" s="108" t="s">
        <v>27</v>
      </c>
      <c r="F700" s="108" t="s">
        <v>2856</v>
      </c>
      <c r="G700" s="108" t="s">
        <v>29</v>
      </c>
      <c r="H700" s="108">
        <v>0</v>
      </c>
      <c r="I700" s="129">
        <v>0</v>
      </c>
      <c r="J700" s="108" t="s">
        <v>3368</v>
      </c>
      <c r="K700" s="108" t="s">
        <v>3371</v>
      </c>
      <c r="L700" s="108" t="s">
        <v>50</v>
      </c>
      <c r="M700" s="108" t="s">
        <v>3370</v>
      </c>
      <c r="N700" s="136" t="s">
        <v>3369</v>
      </c>
      <c r="O700" s="108">
        <v>0</v>
      </c>
      <c r="P700" s="108">
        <v>0</v>
      </c>
      <c r="Q700" s="108">
        <v>91001</v>
      </c>
      <c r="R700" s="108" t="s">
        <v>2859</v>
      </c>
      <c r="S700" s="152">
        <v>38729</v>
      </c>
      <c r="T700" s="132">
        <v>7255</v>
      </c>
      <c r="U700" s="167">
        <v>5056871</v>
      </c>
      <c r="V700" s="167">
        <v>15317274</v>
      </c>
      <c r="W700" s="131">
        <v>44316</v>
      </c>
      <c r="X700" s="132" t="s">
        <v>7743</v>
      </c>
      <c r="Y700" s="132" t="s">
        <v>7744</v>
      </c>
      <c r="Z700" s="132" t="s">
        <v>7899</v>
      </c>
    </row>
    <row r="701" spans="1:26" s="8" customFormat="1" ht="18.75" customHeight="1" x14ac:dyDescent="0.2">
      <c r="A701" s="108" t="s">
        <v>3977</v>
      </c>
      <c r="B701" s="136">
        <v>692539001</v>
      </c>
      <c r="C701" s="108" t="s">
        <v>2838</v>
      </c>
      <c r="D701" s="108" t="s">
        <v>2855</v>
      </c>
      <c r="E701" s="108" t="s">
        <v>27</v>
      </c>
      <c r="F701" s="108" t="s">
        <v>2856</v>
      </c>
      <c r="G701" s="108" t="s">
        <v>29</v>
      </c>
      <c r="H701" s="108">
        <v>0</v>
      </c>
      <c r="I701" s="129">
        <v>0</v>
      </c>
      <c r="J701" s="108" t="s">
        <v>3978</v>
      </c>
      <c r="K701" s="108" t="s">
        <v>3979</v>
      </c>
      <c r="L701" s="108" t="s">
        <v>49</v>
      </c>
      <c r="M701" s="108" t="s">
        <v>3981</v>
      </c>
      <c r="N701" s="136" t="s">
        <v>3980</v>
      </c>
      <c r="O701" s="108">
        <v>0</v>
      </c>
      <c r="P701" s="108">
        <v>0</v>
      </c>
      <c r="Q701" s="108">
        <v>91001</v>
      </c>
      <c r="R701" s="108" t="s">
        <v>2871</v>
      </c>
      <c r="S701" s="152">
        <v>38729</v>
      </c>
      <c r="T701" s="132">
        <v>7256</v>
      </c>
      <c r="U701" s="167">
        <v>8585520</v>
      </c>
      <c r="V701" s="167">
        <v>34342080</v>
      </c>
      <c r="W701" s="131">
        <v>44316</v>
      </c>
      <c r="X701" s="132" t="s">
        <v>7743</v>
      </c>
      <c r="Y701" s="132" t="s">
        <v>7744</v>
      </c>
      <c r="Z701" s="132" t="s">
        <v>7846</v>
      </c>
    </row>
    <row r="702" spans="1:26" s="8" customFormat="1" ht="18.75" customHeight="1" x14ac:dyDescent="0.2">
      <c r="A702" s="108" t="s">
        <v>3376</v>
      </c>
      <c r="B702" s="136">
        <v>691005003</v>
      </c>
      <c r="C702" s="108" t="s">
        <v>2838</v>
      </c>
      <c r="D702" s="108" t="s">
        <v>2866</v>
      </c>
      <c r="E702" s="108" t="s">
        <v>1685</v>
      </c>
      <c r="F702" s="108" t="s">
        <v>2867</v>
      </c>
      <c r="G702" s="108" t="s">
        <v>29</v>
      </c>
      <c r="H702" s="108">
        <v>0</v>
      </c>
      <c r="I702" s="129">
        <v>0</v>
      </c>
      <c r="J702" s="108" t="s">
        <v>3377</v>
      </c>
      <c r="K702" s="108" t="s">
        <v>3378</v>
      </c>
      <c r="L702" s="108" t="s">
        <v>6117</v>
      </c>
      <c r="M702" s="108" t="s">
        <v>3379</v>
      </c>
      <c r="N702" s="136">
        <v>0</v>
      </c>
      <c r="O702" s="108">
        <v>0</v>
      </c>
      <c r="P702" s="108">
        <v>0</v>
      </c>
      <c r="Q702" s="108">
        <v>91001</v>
      </c>
      <c r="R702" s="108" t="s">
        <v>2859</v>
      </c>
      <c r="S702" s="152">
        <v>38729</v>
      </c>
      <c r="T702" s="132">
        <v>7257</v>
      </c>
      <c r="U702" s="167">
        <v>4292760</v>
      </c>
      <c r="V702" s="167">
        <v>13002780</v>
      </c>
      <c r="W702" s="131">
        <v>44316</v>
      </c>
      <c r="X702" s="132" t="s">
        <v>7743</v>
      </c>
      <c r="Y702" s="132" t="s">
        <v>7744</v>
      </c>
      <c r="Z702" s="132" t="s">
        <v>7856</v>
      </c>
    </row>
    <row r="703" spans="1:26" s="8" customFormat="1" ht="18.75" customHeight="1" x14ac:dyDescent="0.2">
      <c r="A703" s="108" t="s">
        <v>3066</v>
      </c>
      <c r="B703" s="136">
        <v>691502007</v>
      </c>
      <c r="C703" s="108" t="s">
        <v>2838</v>
      </c>
      <c r="D703" s="108" t="s">
        <v>2866</v>
      </c>
      <c r="E703" s="108" t="s">
        <v>1685</v>
      </c>
      <c r="F703" s="108" t="s">
        <v>2867</v>
      </c>
      <c r="G703" s="108">
        <v>0</v>
      </c>
      <c r="H703" s="108">
        <v>0</v>
      </c>
      <c r="I703" s="129">
        <v>0</v>
      </c>
      <c r="J703" s="108" t="s">
        <v>3067</v>
      </c>
      <c r="K703" s="108" t="s">
        <v>6143</v>
      </c>
      <c r="L703" s="108" t="s">
        <v>6114</v>
      </c>
      <c r="M703" s="108" t="s">
        <v>3068</v>
      </c>
      <c r="N703" s="136">
        <v>0</v>
      </c>
      <c r="O703" s="108">
        <v>0</v>
      </c>
      <c r="P703" s="108">
        <v>0</v>
      </c>
      <c r="Q703" s="108">
        <v>91001</v>
      </c>
      <c r="R703" s="108" t="s">
        <v>3029</v>
      </c>
      <c r="S703" s="152">
        <v>38734</v>
      </c>
      <c r="T703" s="132">
        <v>7259</v>
      </c>
      <c r="U703" s="167">
        <v>5709371</v>
      </c>
      <c r="V703" s="167">
        <v>17293698</v>
      </c>
      <c r="W703" s="131">
        <v>44316</v>
      </c>
      <c r="X703" s="132" t="s">
        <v>7743</v>
      </c>
      <c r="Y703" s="132" t="s">
        <v>7744</v>
      </c>
      <c r="Z703" s="132" t="s">
        <v>7939</v>
      </c>
    </row>
    <row r="704" spans="1:26" s="8" customFormat="1" ht="18.75" customHeight="1" x14ac:dyDescent="0.2">
      <c r="A704" s="108" t="s">
        <v>3787</v>
      </c>
      <c r="B704" s="136">
        <v>691401006</v>
      </c>
      <c r="C704" s="108" t="s">
        <v>2838</v>
      </c>
      <c r="D704" s="108" t="s">
        <v>2866</v>
      </c>
      <c r="E704" s="108" t="s">
        <v>1685</v>
      </c>
      <c r="F704" s="108" t="s">
        <v>3619</v>
      </c>
      <c r="G704" s="108" t="s">
        <v>29</v>
      </c>
      <c r="H704" s="108">
        <v>0</v>
      </c>
      <c r="I704" s="129">
        <v>0</v>
      </c>
      <c r="J704" s="108" t="s">
        <v>3788</v>
      </c>
      <c r="K704" s="108" t="s">
        <v>6147</v>
      </c>
      <c r="L704" s="108" t="s">
        <v>6114</v>
      </c>
      <c r="M704" s="108" t="s">
        <v>1362</v>
      </c>
      <c r="N704" s="136" t="s">
        <v>3790</v>
      </c>
      <c r="O704" s="108" t="s">
        <v>3789</v>
      </c>
      <c r="P704" s="108">
        <v>0</v>
      </c>
      <c r="Q704" s="108">
        <v>91001</v>
      </c>
      <c r="R704" s="108" t="s">
        <v>2859</v>
      </c>
      <c r="S704" s="152">
        <v>38735</v>
      </c>
      <c r="T704" s="132">
        <v>7260</v>
      </c>
      <c r="U704" s="167">
        <v>4893746</v>
      </c>
      <c r="V704" s="167">
        <v>14823168</v>
      </c>
      <c r="W704" s="131">
        <v>44316</v>
      </c>
      <c r="X704" s="132" t="s">
        <v>7743</v>
      </c>
      <c r="Y704" s="132" t="s">
        <v>7744</v>
      </c>
      <c r="Z704" s="132" t="s">
        <v>7940</v>
      </c>
    </row>
    <row r="705" spans="1:26" s="8" customFormat="1" ht="18.75" customHeight="1" x14ac:dyDescent="0.2">
      <c r="A705" s="107" t="s">
        <v>2965</v>
      </c>
      <c r="B705" s="136">
        <v>691905004</v>
      </c>
      <c r="C705" s="108" t="s">
        <v>2838</v>
      </c>
      <c r="D705" s="108" t="s">
        <v>2855</v>
      </c>
      <c r="E705" s="108" t="s">
        <v>27</v>
      </c>
      <c r="F705" s="108" t="s">
        <v>2856</v>
      </c>
      <c r="G705" s="108" t="s">
        <v>29</v>
      </c>
      <c r="H705" s="108">
        <v>0</v>
      </c>
      <c r="I705" s="129">
        <v>0</v>
      </c>
      <c r="J705" s="108" t="s">
        <v>7022</v>
      </c>
      <c r="K705" s="108" t="s">
        <v>2966</v>
      </c>
      <c r="L705" s="108" t="s">
        <v>50</v>
      </c>
      <c r="M705" s="108" t="s">
        <v>2968</v>
      </c>
      <c r="N705" s="136" t="s">
        <v>2967</v>
      </c>
      <c r="O705" s="108">
        <v>0</v>
      </c>
      <c r="P705" s="108">
        <v>0</v>
      </c>
      <c r="Q705" s="108">
        <v>91001</v>
      </c>
      <c r="R705" s="108" t="s">
        <v>2859</v>
      </c>
      <c r="S705" s="152">
        <v>38735</v>
      </c>
      <c r="T705" s="132">
        <v>7263</v>
      </c>
      <c r="U705" s="167">
        <v>5056871</v>
      </c>
      <c r="V705" s="167">
        <v>15317274</v>
      </c>
      <c r="W705" s="131">
        <v>44316</v>
      </c>
      <c r="X705" s="132" t="s">
        <v>7743</v>
      </c>
      <c r="Y705" s="132" t="s">
        <v>7744</v>
      </c>
      <c r="Z705" s="132" t="s">
        <v>7898</v>
      </c>
    </row>
    <row r="706" spans="1:26" s="8" customFormat="1" ht="18.75" customHeight="1" x14ac:dyDescent="0.2">
      <c r="A706" s="108" t="s">
        <v>3955</v>
      </c>
      <c r="B706" s="136">
        <v>691702006</v>
      </c>
      <c r="C706" s="108" t="s">
        <v>2838</v>
      </c>
      <c r="D706" s="108" t="s">
        <v>2855</v>
      </c>
      <c r="E706" s="108" t="s">
        <v>27</v>
      </c>
      <c r="F706" s="108" t="s">
        <v>2856</v>
      </c>
      <c r="G706" s="108" t="s">
        <v>29</v>
      </c>
      <c r="H706" s="108">
        <v>0</v>
      </c>
      <c r="I706" s="129">
        <v>0</v>
      </c>
      <c r="J706" s="108" t="s">
        <v>3956</v>
      </c>
      <c r="K706" s="108" t="s">
        <v>3957</v>
      </c>
      <c r="L706" s="108" t="s">
        <v>339</v>
      </c>
      <c r="M706" s="108" t="s">
        <v>3958</v>
      </c>
      <c r="N706" s="136">
        <v>0</v>
      </c>
      <c r="O706" s="108">
        <v>0</v>
      </c>
      <c r="P706" s="108">
        <v>0</v>
      </c>
      <c r="Q706" s="108">
        <v>91001</v>
      </c>
      <c r="R706" s="108" t="s">
        <v>2859</v>
      </c>
      <c r="S706" s="152">
        <v>38735</v>
      </c>
      <c r="T706" s="132">
        <v>7264</v>
      </c>
      <c r="U706" s="167">
        <v>4893746</v>
      </c>
      <c r="V706" s="167">
        <v>14823168</v>
      </c>
      <c r="W706" s="131">
        <v>44316</v>
      </c>
      <c r="X706" s="132" t="s">
        <v>7743</v>
      </c>
      <c r="Y706" s="132" t="s">
        <v>7744</v>
      </c>
      <c r="Z706" s="132" t="s">
        <v>7941</v>
      </c>
    </row>
    <row r="707" spans="1:26" s="8" customFormat="1" ht="18.75" customHeight="1" x14ac:dyDescent="0.2">
      <c r="A707" s="108" t="s">
        <v>2958</v>
      </c>
      <c r="B707" s="136">
        <v>691605000</v>
      </c>
      <c r="C707" s="108" t="s">
        <v>2838</v>
      </c>
      <c r="D707" s="108" t="s">
        <v>626</v>
      </c>
      <c r="E707" s="108" t="s">
        <v>27</v>
      </c>
      <c r="F707" s="108" t="s">
        <v>2959</v>
      </c>
      <c r="G707" s="108" t="s">
        <v>29</v>
      </c>
      <c r="H707" s="108">
        <v>0</v>
      </c>
      <c r="I707" s="129">
        <v>0</v>
      </c>
      <c r="J707" s="108" t="s">
        <v>2960</v>
      </c>
      <c r="K707" s="108" t="s">
        <v>2963</v>
      </c>
      <c r="L707" s="108" t="s">
        <v>339</v>
      </c>
      <c r="M707" s="108" t="s">
        <v>2964</v>
      </c>
      <c r="N707" s="136" t="s">
        <v>2962</v>
      </c>
      <c r="O707" s="108" t="s">
        <v>2961</v>
      </c>
      <c r="P707" s="108">
        <v>0</v>
      </c>
      <c r="Q707" s="108">
        <v>91001</v>
      </c>
      <c r="R707" s="108" t="s">
        <v>2889</v>
      </c>
      <c r="S707" s="152">
        <v>38735</v>
      </c>
      <c r="T707" s="132">
        <v>7265</v>
      </c>
      <c r="U707" s="167">
        <v>5056871</v>
      </c>
      <c r="V707" s="167">
        <v>15317274</v>
      </c>
      <c r="W707" s="131">
        <v>44316</v>
      </c>
      <c r="X707" s="132" t="s">
        <v>7743</v>
      </c>
      <c r="Y707" s="132" t="s">
        <v>7744</v>
      </c>
      <c r="Z707" s="132" t="s">
        <v>7765</v>
      </c>
    </row>
    <row r="708" spans="1:26" s="8" customFormat="1" ht="18.75" customHeight="1" x14ac:dyDescent="0.2">
      <c r="A708" s="108" t="s">
        <v>3422</v>
      </c>
      <c r="B708" s="136" t="s">
        <v>7705</v>
      </c>
      <c r="C708" s="108" t="s">
        <v>2838</v>
      </c>
      <c r="D708" s="108" t="s">
        <v>2855</v>
      </c>
      <c r="E708" s="108" t="s">
        <v>27</v>
      </c>
      <c r="F708" s="108" t="s">
        <v>2856</v>
      </c>
      <c r="G708" s="108" t="s">
        <v>29</v>
      </c>
      <c r="H708" s="108">
        <v>0</v>
      </c>
      <c r="I708" s="129">
        <v>0</v>
      </c>
      <c r="J708" s="108" t="s">
        <v>3423</v>
      </c>
      <c r="K708" s="108" t="s">
        <v>3424</v>
      </c>
      <c r="L708" s="108" t="s">
        <v>339</v>
      </c>
      <c r="M708" s="108" t="s">
        <v>3426</v>
      </c>
      <c r="N708" s="136" t="s">
        <v>3425</v>
      </c>
      <c r="O708" s="108">
        <v>0</v>
      </c>
      <c r="P708" s="108">
        <v>0</v>
      </c>
      <c r="Q708" s="108">
        <v>91001</v>
      </c>
      <c r="R708" s="108" t="s">
        <v>3427</v>
      </c>
      <c r="S708" s="152">
        <v>38736</v>
      </c>
      <c r="T708" s="132">
        <v>7267</v>
      </c>
      <c r="U708" s="167">
        <v>9298118</v>
      </c>
      <c r="V708" s="167">
        <v>28164021</v>
      </c>
      <c r="W708" s="131">
        <v>44316</v>
      </c>
      <c r="X708" s="132" t="s">
        <v>7743</v>
      </c>
      <c r="Y708" s="132" t="s">
        <v>7744</v>
      </c>
      <c r="Z708" s="132" t="s">
        <v>7757</v>
      </c>
    </row>
    <row r="709" spans="1:26" s="8" customFormat="1" ht="18.75" customHeight="1" x14ac:dyDescent="0.2">
      <c r="A709" s="108" t="s">
        <v>4097</v>
      </c>
      <c r="B709" s="136">
        <v>691415007</v>
      </c>
      <c r="C709" s="108" t="s">
        <v>2838</v>
      </c>
      <c r="D709" s="108" t="s">
        <v>2855</v>
      </c>
      <c r="E709" s="108" t="s">
        <v>27</v>
      </c>
      <c r="F709" s="108" t="s">
        <v>2856</v>
      </c>
      <c r="G709" s="108" t="s">
        <v>29</v>
      </c>
      <c r="H709" s="108">
        <v>0</v>
      </c>
      <c r="I709" s="129">
        <v>0</v>
      </c>
      <c r="J709" s="108" t="s">
        <v>6234</v>
      </c>
      <c r="K709" s="108" t="s">
        <v>6155</v>
      </c>
      <c r="L709" s="108" t="s">
        <v>6114</v>
      </c>
      <c r="M709" s="108" t="s">
        <v>4098</v>
      </c>
      <c r="N709" s="136" t="s">
        <v>6235</v>
      </c>
      <c r="O709" s="108" t="s">
        <v>6236</v>
      </c>
      <c r="P709" s="108">
        <v>0</v>
      </c>
      <c r="Q709" s="108">
        <v>91001</v>
      </c>
      <c r="R709" s="108" t="s">
        <v>2871</v>
      </c>
      <c r="S709" s="152">
        <v>38736</v>
      </c>
      <c r="T709" s="132">
        <v>7268</v>
      </c>
      <c r="U709" s="167">
        <v>5709371</v>
      </c>
      <c r="V709" s="167">
        <v>17293698</v>
      </c>
      <c r="W709" s="131">
        <v>44316</v>
      </c>
      <c r="X709" s="132" t="s">
        <v>7743</v>
      </c>
      <c r="Y709" s="132" t="s">
        <v>7744</v>
      </c>
      <c r="Z709" s="132" t="s">
        <v>7897</v>
      </c>
    </row>
    <row r="710" spans="1:26" s="8" customFormat="1" ht="18.75" customHeight="1" x14ac:dyDescent="0.2">
      <c r="A710" s="108" t="s">
        <v>4082</v>
      </c>
      <c r="B710" s="136">
        <v>691908003</v>
      </c>
      <c r="C710" s="108" t="s">
        <v>2838</v>
      </c>
      <c r="D710" s="108" t="s">
        <v>2855</v>
      </c>
      <c r="E710" s="108" t="s">
        <v>27</v>
      </c>
      <c r="F710" s="108" t="s">
        <v>2856</v>
      </c>
      <c r="G710" s="108" t="s">
        <v>29</v>
      </c>
      <c r="H710" s="108">
        <v>0</v>
      </c>
      <c r="I710" s="129">
        <v>0</v>
      </c>
      <c r="J710" s="108" t="s">
        <v>4083</v>
      </c>
      <c r="K710" s="108" t="s">
        <v>4085</v>
      </c>
      <c r="L710" s="108" t="s">
        <v>50</v>
      </c>
      <c r="M710" s="108" t="s">
        <v>4087</v>
      </c>
      <c r="N710" s="136" t="s">
        <v>4086</v>
      </c>
      <c r="O710" s="108" t="s">
        <v>4084</v>
      </c>
      <c r="P710" s="108">
        <v>0</v>
      </c>
      <c r="Q710" s="108">
        <v>91001</v>
      </c>
      <c r="R710" s="108" t="s">
        <v>2859</v>
      </c>
      <c r="S710" s="152">
        <v>38736</v>
      </c>
      <c r="T710" s="132">
        <v>7269</v>
      </c>
      <c r="U710" s="167">
        <v>5056871</v>
      </c>
      <c r="V710" s="167">
        <v>15116274</v>
      </c>
      <c r="W710" s="131">
        <v>44316</v>
      </c>
      <c r="X710" s="132" t="s">
        <v>7743</v>
      </c>
      <c r="Y710" s="132" t="s">
        <v>7744</v>
      </c>
      <c r="Z710" s="132" t="s">
        <v>7865</v>
      </c>
    </row>
    <row r="711" spans="1:26" s="8" customFormat="1" ht="18.75" customHeight="1" x14ac:dyDescent="0.2">
      <c r="A711" s="108" t="s">
        <v>3909</v>
      </c>
      <c r="B711" s="136">
        <v>691301001</v>
      </c>
      <c r="C711" s="108" t="s">
        <v>2838</v>
      </c>
      <c r="D711" s="108" t="s">
        <v>2855</v>
      </c>
      <c r="E711" s="108" t="s">
        <v>27</v>
      </c>
      <c r="F711" s="108" t="s">
        <v>2856</v>
      </c>
      <c r="G711" s="108" t="s">
        <v>29</v>
      </c>
      <c r="H711" s="108">
        <v>0</v>
      </c>
      <c r="I711" s="129">
        <v>0</v>
      </c>
      <c r="J711" s="108" t="s">
        <v>3910</v>
      </c>
      <c r="K711" s="108" t="s">
        <v>3911</v>
      </c>
      <c r="L711" s="108" t="s">
        <v>6117</v>
      </c>
      <c r="M711" s="108" t="s">
        <v>3912</v>
      </c>
      <c r="N711" s="136">
        <v>0</v>
      </c>
      <c r="O711" s="108">
        <v>0</v>
      </c>
      <c r="P711" s="108">
        <v>0</v>
      </c>
      <c r="Q711" s="108">
        <v>91001</v>
      </c>
      <c r="R711" s="108" t="s">
        <v>2859</v>
      </c>
      <c r="S711" s="152">
        <v>38736</v>
      </c>
      <c r="T711" s="132">
        <v>7270</v>
      </c>
      <c r="U711" s="167">
        <v>5008220</v>
      </c>
      <c r="V711" s="167">
        <v>15169910</v>
      </c>
      <c r="W711" s="131">
        <v>44316</v>
      </c>
      <c r="X711" s="132" t="s">
        <v>7743</v>
      </c>
      <c r="Y711" s="132" t="s">
        <v>7744</v>
      </c>
      <c r="Z711" s="132" t="s">
        <v>7863</v>
      </c>
    </row>
    <row r="712" spans="1:26" s="8" customFormat="1" ht="18.75" customHeight="1" x14ac:dyDescent="0.2">
      <c r="A712" s="108" t="s">
        <v>3663</v>
      </c>
      <c r="B712" s="136">
        <v>690902001</v>
      </c>
      <c r="C712" s="108" t="s">
        <v>2838</v>
      </c>
      <c r="D712" s="108" t="s">
        <v>2866</v>
      </c>
      <c r="E712" s="108" t="s">
        <v>1685</v>
      </c>
      <c r="F712" s="108" t="s">
        <v>2867</v>
      </c>
      <c r="G712" s="108" t="s">
        <v>29</v>
      </c>
      <c r="H712" s="108">
        <v>0</v>
      </c>
      <c r="I712" s="129">
        <v>0</v>
      </c>
      <c r="J712" s="108" t="s">
        <v>3664</v>
      </c>
      <c r="K712" s="108" t="s">
        <v>3665</v>
      </c>
      <c r="L712" s="108" t="s">
        <v>6116</v>
      </c>
      <c r="M712" s="108" t="s">
        <v>3666</v>
      </c>
      <c r="N712" s="136">
        <v>0</v>
      </c>
      <c r="O712" s="108">
        <v>0</v>
      </c>
      <c r="P712" s="108">
        <v>0</v>
      </c>
      <c r="Q712" s="108">
        <v>91001</v>
      </c>
      <c r="R712" s="108" t="s">
        <v>3667</v>
      </c>
      <c r="S712" s="152">
        <v>38736</v>
      </c>
      <c r="T712" s="132">
        <v>7271</v>
      </c>
      <c r="U712" s="167">
        <v>2861840</v>
      </c>
      <c r="V712" s="167">
        <v>8668520</v>
      </c>
      <c r="W712" s="131">
        <v>44316</v>
      </c>
      <c r="X712" s="132" t="s">
        <v>7743</v>
      </c>
      <c r="Y712" s="132" t="s">
        <v>7744</v>
      </c>
      <c r="Z712" s="132" t="s">
        <v>7942</v>
      </c>
    </row>
    <row r="713" spans="1:26" s="8" customFormat="1" ht="18.75" customHeight="1" x14ac:dyDescent="0.2">
      <c r="A713" s="107" t="s">
        <v>3763</v>
      </c>
      <c r="B713" s="136">
        <v>691414000</v>
      </c>
      <c r="C713" s="108" t="s">
        <v>2838</v>
      </c>
      <c r="D713" s="108" t="s">
        <v>2838</v>
      </c>
      <c r="E713" s="108" t="s">
        <v>27</v>
      </c>
      <c r="F713" s="108" t="s">
        <v>2856</v>
      </c>
      <c r="G713" s="108" t="s">
        <v>29</v>
      </c>
      <c r="H713" s="108">
        <v>0</v>
      </c>
      <c r="I713" s="129">
        <v>0</v>
      </c>
      <c r="J713" s="108" t="s">
        <v>3764</v>
      </c>
      <c r="K713" s="108" t="s">
        <v>6146</v>
      </c>
      <c r="L713" s="108" t="s">
        <v>6114</v>
      </c>
      <c r="M713" s="108" t="s">
        <v>3766</v>
      </c>
      <c r="N713" s="136" t="s">
        <v>3765</v>
      </c>
      <c r="O713" s="108">
        <v>0</v>
      </c>
      <c r="P713" s="108">
        <v>0</v>
      </c>
      <c r="Q713" s="108">
        <v>91001</v>
      </c>
      <c r="R713" s="108" t="s">
        <v>2859</v>
      </c>
      <c r="S713" s="152">
        <v>38736</v>
      </c>
      <c r="T713" s="132">
        <v>7273</v>
      </c>
      <c r="U713" s="167">
        <v>4893746</v>
      </c>
      <c r="V713" s="167">
        <v>14823168</v>
      </c>
      <c r="W713" s="131">
        <v>44316</v>
      </c>
      <c r="X713" s="132" t="s">
        <v>7743</v>
      </c>
      <c r="Y713" s="132" t="s">
        <v>7744</v>
      </c>
      <c r="Z713" s="132" t="s">
        <v>7943</v>
      </c>
    </row>
    <row r="714" spans="1:26" s="8" customFormat="1" ht="18.75" customHeight="1" x14ac:dyDescent="0.2">
      <c r="A714" s="107" t="s">
        <v>3881</v>
      </c>
      <c r="B714" s="136">
        <v>691105008</v>
      </c>
      <c r="C714" s="108" t="s">
        <v>2838</v>
      </c>
      <c r="D714" s="108" t="s">
        <v>2855</v>
      </c>
      <c r="E714" s="108" t="s">
        <v>27</v>
      </c>
      <c r="F714" s="108" t="s">
        <v>2856</v>
      </c>
      <c r="G714" s="108" t="s">
        <v>29</v>
      </c>
      <c r="H714" s="108">
        <v>0</v>
      </c>
      <c r="I714" s="129">
        <v>0</v>
      </c>
      <c r="J714" s="108" t="s">
        <v>3882</v>
      </c>
      <c r="K714" s="108" t="s">
        <v>3883</v>
      </c>
      <c r="L714" s="108" t="s">
        <v>6117</v>
      </c>
      <c r="M714" s="108" t="s">
        <v>3885</v>
      </c>
      <c r="N714" s="136" t="s">
        <v>3884</v>
      </c>
      <c r="O714" s="108">
        <v>0</v>
      </c>
      <c r="P714" s="108">
        <v>0</v>
      </c>
      <c r="Q714" s="108">
        <v>91001</v>
      </c>
      <c r="R714" s="108" t="s">
        <v>2859</v>
      </c>
      <c r="S714" s="152">
        <v>38736</v>
      </c>
      <c r="T714" s="132">
        <v>7275</v>
      </c>
      <c r="U714" s="167">
        <v>5008220</v>
      </c>
      <c r="V714" s="167">
        <v>15114177</v>
      </c>
      <c r="W714" s="131">
        <v>44316</v>
      </c>
      <c r="X714" s="132" t="s">
        <v>7743</v>
      </c>
      <c r="Y714" s="132" t="s">
        <v>7744</v>
      </c>
      <c r="Z714" s="132" t="s">
        <v>7862</v>
      </c>
    </row>
    <row r="715" spans="1:26" s="8" customFormat="1" ht="18.75" customHeight="1" x14ac:dyDescent="0.2">
      <c r="A715" s="107" t="s">
        <v>3498</v>
      </c>
      <c r="B715" s="136">
        <v>691101002</v>
      </c>
      <c r="C715" s="108" t="s">
        <v>2838</v>
      </c>
      <c r="D715" s="108" t="s">
        <v>2855</v>
      </c>
      <c r="E715" s="108" t="s">
        <v>27</v>
      </c>
      <c r="F715" s="108" t="s">
        <v>2856</v>
      </c>
      <c r="G715" s="108" t="s">
        <v>29</v>
      </c>
      <c r="H715" s="108">
        <v>0</v>
      </c>
      <c r="I715" s="129">
        <v>0</v>
      </c>
      <c r="J715" s="108" t="s">
        <v>3499</v>
      </c>
      <c r="K715" s="108" t="s">
        <v>3500</v>
      </c>
      <c r="L715" s="108" t="s">
        <v>6117</v>
      </c>
      <c r="M715" s="108" t="s">
        <v>3502</v>
      </c>
      <c r="N715" s="136" t="s">
        <v>3501</v>
      </c>
      <c r="O715" s="108">
        <v>0</v>
      </c>
      <c r="P715" s="108">
        <v>0</v>
      </c>
      <c r="Q715" s="108">
        <v>91001</v>
      </c>
      <c r="R715" s="108" t="s">
        <v>2859</v>
      </c>
      <c r="S715" s="152">
        <v>38736</v>
      </c>
      <c r="T715" s="132">
        <v>7276</v>
      </c>
      <c r="U715" s="167">
        <v>4292760</v>
      </c>
      <c r="V715" s="167">
        <v>13002780</v>
      </c>
      <c r="W715" s="131">
        <v>44316</v>
      </c>
      <c r="X715" s="132" t="s">
        <v>7743</v>
      </c>
      <c r="Y715" s="132" t="s">
        <v>7744</v>
      </c>
      <c r="Z715" s="132" t="s">
        <v>7887</v>
      </c>
    </row>
    <row r="716" spans="1:26" s="8" customFormat="1" ht="18.75" customHeight="1" x14ac:dyDescent="0.2">
      <c r="A716" s="108" t="s">
        <v>3183</v>
      </c>
      <c r="B716" s="136">
        <v>690730006</v>
      </c>
      <c r="C716" s="108" t="s">
        <v>2838</v>
      </c>
      <c r="D716" s="108" t="s">
        <v>2855</v>
      </c>
      <c r="E716" s="108" t="s">
        <v>27</v>
      </c>
      <c r="F716" s="108" t="s">
        <v>2856</v>
      </c>
      <c r="G716" s="108" t="s">
        <v>29</v>
      </c>
      <c r="H716" s="108">
        <v>0</v>
      </c>
      <c r="I716" s="129">
        <v>0</v>
      </c>
      <c r="J716" s="108" t="s">
        <v>3184</v>
      </c>
      <c r="K716" s="108" t="s">
        <v>3185</v>
      </c>
      <c r="L716" s="108" t="s">
        <v>49</v>
      </c>
      <c r="M716" s="108" t="s">
        <v>3187</v>
      </c>
      <c r="N716" s="136" t="s">
        <v>3186</v>
      </c>
      <c r="O716" s="108">
        <v>0</v>
      </c>
      <c r="P716" s="108">
        <v>0</v>
      </c>
      <c r="Q716" s="108">
        <v>91001</v>
      </c>
      <c r="R716" s="108" t="s">
        <v>2871</v>
      </c>
      <c r="S716" s="152">
        <v>38737</v>
      </c>
      <c r="T716" s="132">
        <v>7279</v>
      </c>
      <c r="U716" s="167">
        <v>4292760</v>
      </c>
      <c r="V716" s="167">
        <v>13002780</v>
      </c>
      <c r="W716" s="131">
        <v>44316</v>
      </c>
      <c r="X716" s="132" t="s">
        <v>7743</v>
      </c>
      <c r="Y716" s="132" t="s">
        <v>7744</v>
      </c>
      <c r="Z716" s="132" t="s">
        <v>7944</v>
      </c>
    </row>
    <row r="717" spans="1:26" s="8" customFormat="1" ht="18.75" customHeight="1" x14ac:dyDescent="0.2">
      <c r="A717" s="107" t="s">
        <v>4004</v>
      </c>
      <c r="B717" s="136">
        <v>690205009</v>
      </c>
      <c r="C717" s="108" t="s">
        <v>2838</v>
      </c>
      <c r="D717" s="108" t="s">
        <v>2855</v>
      </c>
      <c r="E717" s="108" t="s">
        <v>27</v>
      </c>
      <c r="F717" s="108" t="s">
        <v>2856</v>
      </c>
      <c r="G717" s="108" t="s">
        <v>29</v>
      </c>
      <c r="H717" s="108">
        <v>0</v>
      </c>
      <c r="I717" s="129">
        <v>0</v>
      </c>
      <c r="J717" s="108" t="s">
        <v>4005</v>
      </c>
      <c r="K717" s="108" t="s">
        <v>4006</v>
      </c>
      <c r="L717" s="108" t="s">
        <v>891</v>
      </c>
      <c r="M717" s="108" t="s">
        <v>4007</v>
      </c>
      <c r="N717" s="136" t="s">
        <v>6264</v>
      </c>
      <c r="O717" s="108" t="s">
        <v>6265</v>
      </c>
      <c r="P717" s="108">
        <v>0</v>
      </c>
      <c r="Q717" s="108">
        <v>91001</v>
      </c>
      <c r="R717" s="108" t="s">
        <v>2859</v>
      </c>
      <c r="S717" s="152">
        <v>38737</v>
      </c>
      <c r="T717" s="132">
        <v>7280</v>
      </c>
      <c r="U717" s="167">
        <v>5580588</v>
      </c>
      <c r="V717" s="167">
        <v>16903614</v>
      </c>
      <c r="W717" s="131">
        <v>44316</v>
      </c>
      <c r="X717" s="132" t="s">
        <v>7743</v>
      </c>
      <c r="Y717" s="132" t="s">
        <v>7744</v>
      </c>
      <c r="Z717" s="132" t="s">
        <v>7847</v>
      </c>
    </row>
    <row r="718" spans="1:26" s="8" customFormat="1" ht="18.75" customHeight="1" x14ac:dyDescent="0.2">
      <c r="A718" s="107" t="s">
        <v>3372</v>
      </c>
      <c r="B718" s="136">
        <v>691603008</v>
      </c>
      <c r="C718" s="108" t="s">
        <v>2838</v>
      </c>
      <c r="D718" s="108" t="s">
        <v>2855</v>
      </c>
      <c r="E718" s="108" t="s">
        <v>27</v>
      </c>
      <c r="F718" s="108" t="s">
        <v>2856</v>
      </c>
      <c r="G718" s="108" t="s">
        <v>29</v>
      </c>
      <c r="H718" s="108">
        <v>0</v>
      </c>
      <c r="I718" s="129">
        <v>0</v>
      </c>
      <c r="J718" s="108" t="s">
        <v>3373</v>
      </c>
      <c r="K718" s="108" t="s">
        <v>3374</v>
      </c>
      <c r="L718" s="108" t="s">
        <v>339</v>
      </c>
      <c r="M718" s="108" t="s">
        <v>3375</v>
      </c>
      <c r="N718" s="136" t="s">
        <v>6401</v>
      </c>
      <c r="O718" s="108" t="s">
        <v>6402</v>
      </c>
      <c r="P718" s="108">
        <v>0</v>
      </c>
      <c r="Q718" s="108">
        <v>91001</v>
      </c>
      <c r="R718" s="108" t="s">
        <v>2859</v>
      </c>
      <c r="S718" s="152">
        <v>38737</v>
      </c>
      <c r="T718" s="132">
        <v>7282</v>
      </c>
      <c r="U718" s="167">
        <v>5677891</v>
      </c>
      <c r="V718" s="167">
        <v>17198345</v>
      </c>
      <c r="W718" s="131">
        <v>44316</v>
      </c>
      <c r="X718" s="132" t="s">
        <v>7743</v>
      </c>
      <c r="Y718" s="132" t="s">
        <v>7744</v>
      </c>
      <c r="Z718" s="132" t="s">
        <v>7855</v>
      </c>
    </row>
    <row r="719" spans="1:26" s="8" customFormat="1" ht="18.75" customHeight="1" x14ac:dyDescent="0.2">
      <c r="A719" s="108" t="s">
        <v>3251</v>
      </c>
      <c r="B719" s="136" t="s">
        <v>7704</v>
      </c>
      <c r="C719" s="108" t="s">
        <v>2838</v>
      </c>
      <c r="D719" s="108" t="s">
        <v>626</v>
      </c>
      <c r="E719" s="108" t="s">
        <v>27</v>
      </c>
      <c r="F719" s="108" t="s">
        <v>627</v>
      </c>
      <c r="G719" s="108" t="s">
        <v>29</v>
      </c>
      <c r="H719" s="108">
        <v>0</v>
      </c>
      <c r="I719" s="129">
        <v>0</v>
      </c>
      <c r="J719" s="108" t="s">
        <v>3252</v>
      </c>
      <c r="K719" s="108" t="s">
        <v>3253</v>
      </c>
      <c r="L719" s="108" t="s">
        <v>339</v>
      </c>
      <c r="M719" s="108" t="s">
        <v>3255</v>
      </c>
      <c r="N719" s="136" t="s">
        <v>3254</v>
      </c>
      <c r="O719" s="108">
        <v>0</v>
      </c>
      <c r="P719" s="108">
        <v>0</v>
      </c>
      <c r="Q719" s="108">
        <v>91001</v>
      </c>
      <c r="R719" s="108" t="s">
        <v>3256</v>
      </c>
      <c r="S719" s="152">
        <v>38737</v>
      </c>
      <c r="T719" s="132">
        <v>7283</v>
      </c>
      <c r="U719" s="167">
        <v>5709371</v>
      </c>
      <c r="V719" s="167">
        <v>17293698</v>
      </c>
      <c r="W719" s="131">
        <v>44316</v>
      </c>
      <c r="X719" s="132" t="s">
        <v>7743</v>
      </c>
      <c r="Y719" s="132" t="s">
        <v>7744</v>
      </c>
      <c r="Z719" s="132" t="s">
        <v>7807</v>
      </c>
    </row>
    <row r="720" spans="1:26" s="8" customFormat="1" ht="18.75" customHeight="1" x14ac:dyDescent="0.2">
      <c r="A720" s="108" t="s">
        <v>3608</v>
      </c>
      <c r="B720" s="136">
        <v>691505006</v>
      </c>
      <c r="C720" s="108" t="s">
        <v>2838</v>
      </c>
      <c r="D720" s="108" t="s">
        <v>2866</v>
      </c>
      <c r="E720" s="108" t="s">
        <v>1685</v>
      </c>
      <c r="F720" s="108" t="s">
        <v>3609</v>
      </c>
      <c r="G720" s="108" t="s">
        <v>29</v>
      </c>
      <c r="H720" s="108">
        <v>0</v>
      </c>
      <c r="I720" s="129">
        <v>0</v>
      </c>
      <c r="J720" s="108" t="s">
        <v>3610</v>
      </c>
      <c r="K720" s="108" t="s">
        <v>3611</v>
      </c>
      <c r="L720" s="108" t="s">
        <v>339</v>
      </c>
      <c r="M720" s="108" t="s">
        <v>3612</v>
      </c>
      <c r="N720" s="136" t="s">
        <v>6688</v>
      </c>
      <c r="O720" s="108" t="s">
        <v>6687</v>
      </c>
      <c r="P720" s="108">
        <v>0</v>
      </c>
      <c r="Q720" s="108">
        <v>91001</v>
      </c>
      <c r="R720" s="108" t="s">
        <v>2859</v>
      </c>
      <c r="S720" s="152">
        <v>38737</v>
      </c>
      <c r="T720" s="132">
        <v>7284</v>
      </c>
      <c r="U720" s="167">
        <v>4730622</v>
      </c>
      <c r="V720" s="167">
        <v>14329065</v>
      </c>
      <c r="W720" s="131">
        <v>44316</v>
      </c>
      <c r="X720" s="132" t="s">
        <v>7743</v>
      </c>
      <c r="Y720" s="132" t="s">
        <v>7744</v>
      </c>
      <c r="Z720" s="132" t="s">
        <v>7886</v>
      </c>
    </row>
    <row r="721" spans="1:26" s="8" customFormat="1" ht="18.75" customHeight="1" x14ac:dyDescent="0.2">
      <c r="A721" s="108" t="s">
        <v>3088</v>
      </c>
      <c r="B721" s="136" t="s">
        <v>7696</v>
      </c>
      <c r="C721" s="108" t="s">
        <v>2838</v>
      </c>
      <c r="D721" s="108" t="s">
        <v>2855</v>
      </c>
      <c r="E721" s="108" t="s">
        <v>27</v>
      </c>
      <c r="F721" s="108" t="s">
        <v>2856</v>
      </c>
      <c r="G721" s="108" t="s">
        <v>29</v>
      </c>
      <c r="H721" s="108">
        <v>0</v>
      </c>
      <c r="I721" s="129">
        <v>0</v>
      </c>
      <c r="J721" s="108" t="s">
        <v>3089</v>
      </c>
      <c r="K721" s="108" t="s">
        <v>3091</v>
      </c>
      <c r="L721" s="108" t="s">
        <v>339</v>
      </c>
      <c r="M721" s="108" t="s">
        <v>1100</v>
      </c>
      <c r="N721" s="136" t="s">
        <v>3090</v>
      </c>
      <c r="O721" s="108">
        <v>0</v>
      </c>
      <c r="P721" s="108">
        <v>0</v>
      </c>
      <c r="Q721" s="108">
        <v>91001</v>
      </c>
      <c r="R721" s="108" t="s">
        <v>2859</v>
      </c>
      <c r="S721" s="152">
        <v>38737</v>
      </c>
      <c r="T721" s="132">
        <v>7285</v>
      </c>
      <c r="U721" s="167">
        <v>11345072</v>
      </c>
      <c r="V721" s="167">
        <v>25908226</v>
      </c>
      <c r="W721" s="131">
        <v>44316</v>
      </c>
      <c r="X721" s="132" t="s">
        <v>7743</v>
      </c>
      <c r="Y721" s="132" t="s">
        <v>7744</v>
      </c>
      <c r="Z721" s="132" t="s">
        <v>159</v>
      </c>
    </row>
    <row r="722" spans="1:26" s="8" customFormat="1" ht="18.75" customHeight="1" x14ac:dyDescent="0.2">
      <c r="A722" s="108" t="s">
        <v>2872</v>
      </c>
      <c r="B722" s="136">
        <v>692301005</v>
      </c>
      <c r="C722" s="108" t="s">
        <v>2838</v>
      </c>
      <c r="D722" s="108" t="s">
        <v>2855</v>
      </c>
      <c r="E722" s="108" t="s">
        <v>27</v>
      </c>
      <c r="F722" s="108" t="s">
        <v>2856</v>
      </c>
      <c r="G722" s="108" t="s">
        <v>29</v>
      </c>
      <c r="H722" s="108">
        <v>0</v>
      </c>
      <c r="I722" s="129">
        <v>0</v>
      </c>
      <c r="J722" s="108" t="s">
        <v>8652</v>
      </c>
      <c r="K722" s="108" t="s">
        <v>2873</v>
      </c>
      <c r="L722" s="108" t="s">
        <v>6112</v>
      </c>
      <c r="M722" s="108" t="s">
        <v>2875</v>
      </c>
      <c r="N722" s="136" t="s">
        <v>2874</v>
      </c>
      <c r="O722" s="108">
        <v>0</v>
      </c>
      <c r="P722" s="108">
        <v>0</v>
      </c>
      <c r="Q722" s="108">
        <v>91001</v>
      </c>
      <c r="R722" s="108" t="s">
        <v>2876</v>
      </c>
      <c r="S722" s="152">
        <v>38737</v>
      </c>
      <c r="T722" s="132">
        <v>7286</v>
      </c>
      <c r="U722" s="167">
        <v>6410522</v>
      </c>
      <c r="V722" s="167">
        <v>19417486</v>
      </c>
      <c r="W722" s="131">
        <v>44316</v>
      </c>
      <c r="X722" s="132" t="s">
        <v>7743</v>
      </c>
      <c r="Y722" s="132" t="s">
        <v>7744</v>
      </c>
      <c r="Z722" s="132" t="s">
        <v>7771</v>
      </c>
    </row>
    <row r="723" spans="1:26" s="8" customFormat="1" ht="18.75" customHeight="1" x14ac:dyDescent="0.2">
      <c r="A723" s="108" t="s">
        <v>3600</v>
      </c>
      <c r="B723" s="136" t="s">
        <v>7706</v>
      </c>
      <c r="C723" s="108" t="s">
        <v>2838</v>
      </c>
      <c r="D723" s="108" t="s">
        <v>2866</v>
      </c>
      <c r="E723" s="108" t="s">
        <v>1685</v>
      </c>
      <c r="F723" s="108" t="s">
        <v>2867</v>
      </c>
      <c r="G723" s="108" t="s">
        <v>29</v>
      </c>
      <c r="H723" s="108">
        <v>0</v>
      </c>
      <c r="I723" s="129">
        <v>0</v>
      </c>
      <c r="J723" s="108" t="s">
        <v>3601</v>
      </c>
      <c r="K723" s="108" t="s">
        <v>3602</v>
      </c>
      <c r="L723" s="108" t="s">
        <v>6117</v>
      </c>
      <c r="M723" s="108" t="s">
        <v>3604</v>
      </c>
      <c r="N723" s="136" t="s">
        <v>3603</v>
      </c>
      <c r="O723" s="108">
        <v>0</v>
      </c>
      <c r="P723" s="108">
        <v>0</v>
      </c>
      <c r="Q723" s="108">
        <v>91001</v>
      </c>
      <c r="R723" s="108" t="s">
        <v>2859</v>
      </c>
      <c r="S723" s="152">
        <v>38743</v>
      </c>
      <c r="T723" s="132">
        <v>7288</v>
      </c>
      <c r="U723" s="167">
        <v>6439140</v>
      </c>
      <c r="V723" s="167">
        <v>19504170</v>
      </c>
      <c r="W723" s="131">
        <v>44316</v>
      </c>
      <c r="X723" s="132" t="s">
        <v>7743</v>
      </c>
      <c r="Y723" s="132" t="s">
        <v>7744</v>
      </c>
      <c r="Z723" s="132" t="s">
        <v>7861</v>
      </c>
    </row>
    <row r="724" spans="1:26" s="8" customFormat="1" ht="18.75" customHeight="1" x14ac:dyDescent="0.2">
      <c r="A724" s="108" t="s">
        <v>3201</v>
      </c>
      <c r="B724" s="136">
        <v>691507009</v>
      </c>
      <c r="C724" s="108" t="s">
        <v>2838</v>
      </c>
      <c r="D724" s="108" t="s">
        <v>2855</v>
      </c>
      <c r="E724" s="108" t="s">
        <v>27</v>
      </c>
      <c r="F724" s="108" t="s">
        <v>2856</v>
      </c>
      <c r="G724" s="108" t="s">
        <v>29</v>
      </c>
      <c r="H724" s="108">
        <v>0</v>
      </c>
      <c r="I724" s="129">
        <v>0</v>
      </c>
      <c r="J724" s="108" t="s">
        <v>3202</v>
      </c>
      <c r="K724" s="108" t="s">
        <v>3204</v>
      </c>
      <c r="L724" s="108" t="s">
        <v>339</v>
      </c>
      <c r="M724" s="108" t="s">
        <v>3206</v>
      </c>
      <c r="N724" s="136" t="s">
        <v>3205</v>
      </c>
      <c r="O724" s="108" t="s">
        <v>3203</v>
      </c>
      <c r="P724" s="108">
        <v>0</v>
      </c>
      <c r="Q724" s="108">
        <v>91001</v>
      </c>
      <c r="R724" s="108" t="s">
        <v>2871</v>
      </c>
      <c r="S724" s="152">
        <v>38744</v>
      </c>
      <c r="T724" s="132">
        <v>7290</v>
      </c>
      <c r="U724" s="167">
        <v>4078122</v>
      </c>
      <c r="V724" s="167">
        <v>12352641</v>
      </c>
      <c r="W724" s="131">
        <v>44316</v>
      </c>
      <c r="X724" s="132" t="s">
        <v>7743</v>
      </c>
      <c r="Y724" s="132" t="s">
        <v>7744</v>
      </c>
      <c r="Z724" s="132" t="s">
        <v>7945</v>
      </c>
    </row>
    <row r="725" spans="1:26" s="8" customFormat="1" ht="18.75" customHeight="1" x14ac:dyDescent="0.2">
      <c r="A725" s="108" t="s">
        <v>4088</v>
      </c>
      <c r="B725" s="136" t="s">
        <v>7713</v>
      </c>
      <c r="C725" s="108" t="s">
        <v>2838</v>
      </c>
      <c r="D725" s="108" t="s">
        <v>2866</v>
      </c>
      <c r="E725" s="108" t="s">
        <v>1685</v>
      </c>
      <c r="F725" s="108" t="s">
        <v>2867</v>
      </c>
      <c r="G725" s="108" t="s">
        <v>29</v>
      </c>
      <c r="H725" s="108">
        <v>0</v>
      </c>
      <c r="I725" s="129">
        <v>0</v>
      </c>
      <c r="J725" s="108" t="s">
        <v>4089</v>
      </c>
      <c r="K725" s="108" t="s">
        <v>4090</v>
      </c>
      <c r="L725" s="108" t="s">
        <v>50</v>
      </c>
      <c r="M725" s="108" t="s">
        <v>1675</v>
      </c>
      <c r="N725" s="136">
        <v>0</v>
      </c>
      <c r="O725" s="108">
        <v>0</v>
      </c>
      <c r="P725" s="108">
        <v>0</v>
      </c>
      <c r="Q725" s="108">
        <v>91001</v>
      </c>
      <c r="R725" s="108" t="s">
        <v>4091</v>
      </c>
      <c r="S725" s="152">
        <v>38737</v>
      </c>
      <c r="T725" s="132">
        <v>7291</v>
      </c>
      <c r="U725" s="167">
        <v>5056871</v>
      </c>
      <c r="V725" s="167">
        <v>15317274</v>
      </c>
      <c r="W725" s="131">
        <v>44316</v>
      </c>
      <c r="X725" s="132" t="s">
        <v>7743</v>
      </c>
      <c r="Y725" s="132" t="s">
        <v>7744</v>
      </c>
      <c r="Z725" s="132" t="s">
        <v>7852</v>
      </c>
    </row>
    <row r="726" spans="1:26" s="8" customFormat="1" ht="18.75" customHeight="1" x14ac:dyDescent="0.2">
      <c r="A726" s="108" t="s">
        <v>4067</v>
      </c>
      <c r="B726" s="136">
        <v>690405008</v>
      </c>
      <c r="C726" s="108" t="s">
        <v>2838</v>
      </c>
      <c r="D726" s="108" t="s">
        <v>2866</v>
      </c>
      <c r="E726" s="108" t="s">
        <v>1685</v>
      </c>
      <c r="F726" s="108" t="s">
        <v>2867</v>
      </c>
      <c r="G726" s="108" t="s">
        <v>29</v>
      </c>
      <c r="H726" s="108">
        <v>0</v>
      </c>
      <c r="I726" s="129">
        <v>0</v>
      </c>
      <c r="J726" s="108" t="s">
        <v>4068</v>
      </c>
      <c r="K726" s="108" t="s">
        <v>4069</v>
      </c>
      <c r="L726" s="108" t="s">
        <v>6115</v>
      </c>
      <c r="M726" s="108" t="s">
        <v>4070</v>
      </c>
      <c r="N726" s="136">
        <v>0</v>
      </c>
      <c r="O726" s="108" t="s">
        <v>7185</v>
      </c>
      <c r="P726" s="108">
        <v>0</v>
      </c>
      <c r="Q726" s="108">
        <v>91001</v>
      </c>
      <c r="R726" s="108" t="s">
        <v>3029</v>
      </c>
      <c r="S726" s="152">
        <v>38737</v>
      </c>
      <c r="T726" s="132">
        <v>7292</v>
      </c>
      <c r="U726" s="167">
        <v>5056871</v>
      </c>
      <c r="V726" s="167">
        <v>15317274</v>
      </c>
      <c r="W726" s="131">
        <v>44316</v>
      </c>
      <c r="X726" s="132" t="s">
        <v>7743</v>
      </c>
      <c r="Y726" s="132" t="s">
        <v>7744</v>
      </c>
      <c r="Z726" s="132" t="s">
        <v>7821</v>
      </c>
    </row>
    <row r="727" spans="1:26" s="8" customFormat="1" ht="18.75" customHeight="1" x14ac:dyDescent="0.2">
      <c r="A727" s="108" t="s">
        <v>4017</v>
      </c>
      <c r="B727" s="136">
        <v>692521005</v>
      </c>
      <c r="C727" s="108" t="s">
        <v>2838</v>
      </c>
      <c r="D727" s="108" t="s">
        <v>626</v>
      </c>
      <c r="E727" s="108" t="s">
        <v>27</v>
      </c>
      <c r="F727" s="108" t="s">
        <v>627</v>
      </c>
      <c r="G727" s="108" t="s">
        <v>29</v>
      </c>
      <c r="H727" s="108">
        <v>0</v>
      </c>
      <c r="I727" s="129">
        <v>0</v>
      </c>
      <c r="J727" s="108" t="s">
        <v>6255</v>
      </c>
      <c r="K727" s="108" t="s">
        <v>4019</v>
      </c>
      <c r="L727" s="108" t="s">
        <v>50</v>
      </c>
      <c r="M727" s="108" t="s">
        <v>4018</v>
      </c>
      <c r="N727" s="136" t="s">
        <v>6256</v>
      </c>
      <c r="O727" s="108" t="s">
        <v>6257</v>
      </c>
      <c r="P727" s="108">
        <v>0</v>
      </c>
      <c r="Q727" s="108">
        <v>91001</v>
      </c>
      <c r="R727" s="108" t="s">
        <v>4020</v>
      </c>
      <c r="S727" s="152">
        <v>38755</v>
      </c>
      <c r="T727" s="132">
        <v>7296</v>
      </c>
      <c r="U727" s="167">
        <v>5709371</v>
      </c>
      <c r="V727" s="167">
        <v>17293698</v>
      </c>
      <c r="W727" s="131">
        <v>44316</v>
      </c>
      <c r="X727" s="132" t="s">
        <v>7743</v>
      </c>
      <c r="Y727" s="132" t="s">
        <v>7744</v>
      </c>
      <c r="Z727" s="132" t="s">
        <v>7946</v>
      </c>
    </row>
    <row r="728" spans="1:26" s="8" customFormat="1" ht="18.75" customHeight="1" x14ac:dyDescent="0.2">
      <c r="A728" s="108" t="s">
        <v>3140</v>
      </c>
      <c r="B728" s="136">
        <v>691810003</v>
      </c>
      <c r="C728" s="108" t="s">
        <v>2838</v>
      </c>
      <c r="D728" s="108" t="s">
        <v>2855</v>
      </c>
      <c r="E728" s="108" t="s">
        <v>27</v>
      </c>
      <c r="F728" s="108" t="s">
        <v>2856</v>
      </c>
      <c r="G728" s="108" t="s">
        <v>29</v>
      </c>
      <c r="H728" s="108">
        <v>0</v>
      </c>
      <c r="I728" s="129">
        <v>0</v>
      </c>
      <c r="J728" s="108" t="s">
        <v>3141</v>
      </c>
      <c r="K728" s="108" t="s">
        <v>3142</v>
      </c>
      <c r="L728" s="108" t="s">
        <v>50</v>
      </c>
      <c r="M728" s="108" t="s">
        <v>3144</v>
      </c>
      <c r="N728" s="136" t="s">
        <v>3143</v>
      </c>
      <c r="O728" s="108" t="s">
        <v>6285</v>
      </c>
      <c r="P728" s="108" t="s">
        <v>6286</v>
      </c>
      <c r="Q728" s="108">
        <v>91001</v>
      </c>
      <c r="R728" s="108" t="s">
        <v>2859</v>
      </c>
      <c r="S728" s="152">
        <v>38755</v>
      </c>
      <c r="T728" s="132">
        <v>7297</v>
      </c>
      <c r="U728" s="167">
        <v>5709371</v>
      </c>
      <c r="V728" s="167">
        <v>22837484</v>
      </c>
      <c r="W728" s="131">
        <v>44316</v>
      </c>
      <c r="X728" s="132" t="s">
        <v>7743</v>
      </c>
      <c r="Y728" s="132" t="s">
        <v>7744</v>
      </c>
      <c r="Z728" s="132" t="s">
        <v>7919</v>
      </c>
    </row>
    <row r="729" spans="1:26" s="8" customFormat="1" ht="18.75" customHeight="1" x14ac:dyDescent="0.2">
      <c r="A729" s="108" t="s">
        <v>3024</v>
      </c>
      <c r="B729" s="136">
        <v>692404009</v>
      </c>
      <c r="C729" s="108" t="s">
        <v>2838</v>
      </c>
      <c r="D729" s="108" t="s">
        <v>2855</v>
      </c>
      <c r="E729" s="108" t="s">
        <v>27</v>
      </c>
      <c r="F729" s="108" t="s">
        <v>2856</v>
      </c>
      <c r="G729" s="108" t="s">
        <v>29</v>
      </c>
      <c r="H729" s="108">
        <v>0</v>
      </c>
      <c r="I729" s="129">
        <v>0</v>
      </c>
      <c r="J729" s="108" t="s">
        <v>3025</v>
      </c>
      <c r="K729" s="108" t="s">
        <v>3026</v>
      </c>
      <c r="L729" s="108" t="s">
        <v>6112</v>
      </c>
      <c r="M729" s="108" t="s">
        <v>3028</v>
      </c>
      <c r="N729" s="136" t="s">
        <v>3027</v>
      </c>
      <c r="O729" s="108">
        <v>0</v>
      </c>
      <c r="P729" s="108">
        <v>0</v>
      </c>
      <c r="Q729" s="108">
        <v>91001</v>
      </c>
      <c r="R729" s="108" t="s">
        <v>3029</v>
      </c>
      <c r="S729" s="152">
        <v>38737</v>
      </c>
      <c r="T729" s="132">
        <v>7299</v>
      </c>
      <c r="U729" s="167">
        <v>5265786</v>
      </c>
      <c r="V729" s="167">
        <v>15950078</v>
      </c>
      <c r="W729" s="131">
        <v>44316</v>
      </c>
      <c r="X729" s="132" t="s">
        <v>7743</v>
      </c>
      <c r="Y729" s="132" t="s">
        <v>7744</v>
      </c>
      <c r="Z729" s="132" t="s">
        <v>7947</v>
      </c>
    </row>
    <row r="730" spans="1:26" s="8" customFormat="1" ht="18.75" customHeight="1" x14ac:dyDescent="0.2">
      <c r="A730" s="108" t="s">
        <v>3442</v>
      </c>
      <c r="B730" s="136">
        <v>690604000</v>
      </c>
      <c r="C730" s="108" t="s">
        <v>2838</v>
      </c>
      <c r="D730" s="108" t="s">
        <v>2855</v>
      </c>
      <c r="E730" s="108" t="s">
        <v>27</v>
      </c>
      <c r="F730" s="108" t="s">
        <v>2856</v>
      </c>
      <c r="G730" s="108" t="s">
        <v>29</v>
      </c>
      <c r="H730" s="108">
        <v>0</v>
      </c>
      <c r="I730" s="129">
        <v>0</v>
      </c>
      <c r="J730" s="108" t="s">
        <v>3443</v>
      </c>
      <c r="K730" s="108" t="s">
        <v>3444</v>
      </c>
      <c r="L730" s="108" t="s">
        <v>623</v>
      </c>
      <c r="M730" s="108" t="s">
        <v>3446</v>
      </c>
      <c r="N730" s="136" t="s">
        <v>3445</v>
      </c>
      <c r="O730" s="108">
        <v>0</v>
      </c>
      <c r="P730" s="108">
        <v>0</v>
      </c>
      <c r="Q730" s="108">
        <v>91001</v>
      </c>
      <c r="R730" s="108" t="s">
        <v>2859</v>
      </c>
      <c r="S730" s="152">
        <v>38737</v>
      </c>
      <c r="T730" s="132">
        <v>7300</v>
      </c>
      <c r="U730" s="167">
        <v>3401154</v>
      </c>
      <c r="V730" s="167">
        <v>10302104</v>
      </c>
      <c r="W730" s="131">
        <v>44316</v>
      </c>
      <c r="X730" s="132" t="s">
        <v>7743</v>
      </c>
      <c r="Y730" s="132" t="s">
        <v>7744</v>
      </c>
      <c r="Z730" s="132" t="s">
        <v>7891</v>
      </c>
    </row>
    <row r="731" spans="1:26" s="8" customFormat="1" ht="18.75" customHeight="1" x14ac:dyDescent="0.2">
      <c r="A731" s="108" t="s">
        <v>3643</v>
      </c>
      <c r="B731" s="136">
        <v>690912007</v>
      </c>
      <c r="C731" s="108" t="s">
        <v>2838</v>
      </c>
      <c r="D731" s="108" t="s">
        <v>626</v>
      </c>
      <c r="E731" s="108" t="s">
        <v>27</v>
      </c>
      <c r="F731" s="108" t="s">
        <v>2959</v>
      </c>
      <c r="G731" s="108" t="s">
        <v>29</v>
      </c>
      <c r="H731" s="108">
        <v>0</v>
      </c>
      <c r="I731" s="129">
        <v>0</v>
      </c>
      <c r="J731" s="108" t="s">
        <v>3644</v>
      </c>
      <c r="K731" s="108" t="s">
        <v>3646</v>
      </c>
      <c r="L731" s="108" t="s">
        <v>6116</v>
      </c>
      <c r="M731" s="108" t="s">
        <v>3648</v>
      </c>
      <c r="N731" s="136" t="s">
        <v>3647</v>
      </c>
      <c r="O731" s="108" t="s">
        <v>3645</v>
      </c>
      <c r="P731" s="108">
        <v>0</v>
      </c>
      <c r="Q731" s="108">
        <v>91001</v>
      </c>
      <c r="R731" s="108" t="s">
        <v>2859</v>
      </c>
      <c r="S731" s="152">
        <v>38761</v>
      </c>
      <c r="T731" s="132">
        <v>7302</v>
      </c>
      <c r="U731" s="167">
        <v>5008220</v>
      </c>
      <c r="V731" s="167">
        <v>15169910</v>
      </c>
      <c r="W731" s="131">
        <v>44316</v>
      </c>
      <c r="X731" s="132" t="s">
        <v>7743</v>
      </c>
      <c r="Y731" s="132" t="s">
        <v>7744</v>
      </c>
      <c r="Z731" s="132" t="s">
        <v>7948</v>
      </c>
    </row>
    <row r="732" spans="1:26" s="8" customFormat="1" ht="18.75" customHeight="1" x14ac:dyDescent="0.2">
      <c r="A732" s="108" t="s">
        <v>4027</v>
      </c>
      <c r="B732" s="136">
        <v>691607003</v>
      </c>
      <c r="C732" s="108" t="s">
        <v>2838</v>
      </c>
      <c r="D732" s="108" t="s">
        <v>626</v>
      </c>
      <c r="E732" s="108" t="s">
        <v>27</v>
      </c>
      <c r="F732" s="108" t="s">
        <v>627</v>
      </c>
      <c r="G732" s="108" t="s">
        <v>29</v>
      </c>
      <c r="H732" s="108">
        <v>0</v>
      </c>
      <c r="I732" s="129">
        <v>0</v>
      </c>
      <c r="J732" s="108" t="s">
        <v>4028</v>
      </c>
      <c r="K732" s="108" t="s">
        <v>4030</v>
      </c>
      <c r="L732" s="108" t="s">
        <v>339</v>
      </c>
      <c r="M732" s="108" t="s">
        <v>4032</v>
      </c>
      <c r="N732" s="136" t="s">
        <v>4031</v>
      </c>
      <c r="O732" s="108" t="s">
        <v>4029</v>
      </c>
      <c r="P732" s="108">
        <v>0</v>
      </c>
      <c r="Q732" s="108">
        <v>91001</v>
      </c>
      <c r="R732" s="108" t="s">
        <v>2871</v>
      </c>
      <c r="S732" s="152">
        <v>38765</v>
      </c>
      <c r="T732" s="132">
        <v>7303</v>
      </c>
      <c r="U732" s="167">
        <v>4893746</v>
      </c>
      <c r="V732" s="167">
        <v>14823168</v>
      </c>
      <c r="W732" s="131">
        <v>44316</v>
      </c>
      <c r="X732" s="132" t="s">
        <v>7743</v>
      </c>
      <c r="Y732" s="132" t="s">
        <v>7744</v>
      </c>
      <c r="Z732" s="132" t="s">
        <v>7848</v>
      </c>
    </row>
    <row r="733" spans="1:26" s="8" customFormat="1" ht="18.75" customHeight="1" x14ac:dyDescent="0.2">
      <c r="A733" s="108" t="s">
        <v>3260</v>
      </c>
      <c r="B733" s="136">
        <v>691506002</v>
      </c>
      <c r="C733" s="108" t="s">
        <v>2838</v>
      </c>
      <c r="D733" s="108" t="s">
        <v>626</v>
      </c>
      <c r="E733" s="108" t="s">
        <v>27</v>
      </c>
      <c r="F733" s="108" t="s">
        <v>627</v>
      </c>
      <c r="G733" s="108" t="s">
        <v>29</v>
      </c>
      <c r="H733" s="108">
        <v>0</v>
      </c>
      <c r="I733" s="129">
        <v>0</v>
      </c>
      <c r="J733" s="108" t="s">
        <v>3261</v>
      </c>
      <c r="K733" s="108" t="s">
        <v>3263</v>
      </c>
      <c r="L733" s="108" t="s">
        <v>339</v>
      </c>
      <c r="M733" s="108" t="s">
        <v>5842</v>
      </c>
      <c r="N733" s="136">
        <v>0</v>
      </c>
      <c r="O733" s="108" t="s">
        <v>3262</v>
      </c>
      <c r="P733" s="108">
        <v>0</v>
      </c>
      <c r="Q733" s="108">
        <v>91001</v>
      </c>
      <c r="R733" s="108" t="s">
        <v>2859</v>
      </c>
      <c r="S733" s="152">
        <v>38768</v>
      </c>
      <c r="T733" s="132">
        <v>7309</v>
      </c>
      <c r="U733" s="167">
        <v>5056871</v>
      </c>
      <c r="V733" s="167">
        <v>15317274</v>
      </c>
      <c r="W733" s="131">
        <v>44316</v>
      </c>
      <c r="X733" s="132" t="s">
        <v>7743</v>
      </c>
      <c r="Y733" s="132" t="s">
        <v>7744</v>
      </c>
      <c r="Z733" s="132" t="s">
        <v>7881</v>
      </c>
    </row>
    <row r="734" spans="1:26" s="8" customFormat="1" ht="18.75" customHeight="1" x14ac:dyDescent="0.2">
      <c r="A734" s="108" t="s">
        <v>3302</v>
      </c>
      <c r="B734" s="136">
        <v>690603004</v>
      </c>
      <c r="C734" s="108" t="s">
        <v>2838</v>
      </c>
      <c r="D734" s="108" t="s">
        <v>2855</v>
      </c>
      <c r="E734" s="108" t="s">
        <v>27</v>
      </c>
      <c r="F734" s="108" t="s">
        <v>2856</v>
      </c>
      <c r="G734" s="108" t="s">
        <v>29</v>
      </c>
      <c r="H734" s="108">
        <v>0</v>
      </c>
      <c r="I734" s="129">
        <v>0</v>
      </c>
      <c r="J734" s="108" t="s">
        <v>3303</v>
      </c>
      <c r="K734" s="108" t="s">
        <v>3304</v>
      </c>
      <c r="L734" s="108" t="s">
        <v>623</v>
      </c>
      <c r="M734" s="108" t="s">
        <v>3306</v>
      </c>
      <c r="N734" s="136" t="s">
        <v>3305</v>
      </c>
      <c r="O734" s="108">
        <v>0</v>
      </c>
      <c r="P734" s="108">
        <v>0</v>
      </c>
      <c r="Q734" s="108">
        <v>91001</v>
      </c>
      <c r="R734" s="108" t="s">
        <v>2859</v>
      </c>
      <c r="S734" s="152">
        <v>38786</v>
      </c>
      <c r="T734" s="132">
        <v>7311</v>
      </c>
      <c r="U734" s="167">
        <v>5008220</v>
      </c>
      <c r="V734" s="167">
        <v>15169910</v>
      </c>
      <c r="W734" s="131">
        <v>44316</v>
      </c>
      <c r="X734" s="132" t="s">
        <v>7743</v>
      </c>
      <c r="Y734" s="132" t="s">
        <v>7744</v>
      </c>
      <c r="Z734" s="132" t="s">
        <v>7748</v>
      </c>
    </row>
    <row r="735" spans="1:26" s="8" customFormat="1" ht="18.75" customHeight="1" x14ac:dyDescent="0.2">
      <c r="A735" s="108" t="s">
        <v>2969</v>
      </c>
      <c r="B735" s="136">
        <v>690736004</v>
      </c>
      <c r="C735" s="108" t="s">
        <v>2838</v>
      </c>
      <c r="D735" s="108" t="s">
        <v>2866</v>
      </c>
      <c r="E735" s="108" t="s">
        <v>1685</v>
      </c>
      <c r="F735" s="108" t="s">
        <v>2867</v>
      </c>
      <c r="G735" s="108" t="s">
        <v>29</v>
      </c>
      <c r="H735" s="108">
        <v>0</v>
      </c>
      <c r="I735" s="129">
        <v>0</v>
      </c>
      <c r="J735" s="108" t="s">
        <v>2970</v>
      </c>
      <c r="K735" s="108" t="s">
        <v>2972</v>
      </c>
      <c r="L735" s="108" t="s">
        <v>623</v>
      </c>
      <c r="M735" s="108" t="s">
        <v>4821</v>
      </c>
      <c r="N735" s="136" t="s">
        <v>2973</v>
      </c>
      <c r="O735" s="108" t="s">
        <v>2971</v>
      </c>
      <c r="P735" s="108">
        <v>0</v>
      </c>
      <c r="Q735" s="108">
        <v>91001</v>
      </c>
      <c r="R735" s="108" t="s">
        <v>2859</v>
      </c>
      <c r="S735" s="152">
        <v>38786</v>
      </c>
      <c r="T735" s="132">
        <v>7312</v>
      </c>
      <c r="U735" s="167">
        <v>0</v>
      </c>
      <c r="V735" s="167">
        <v>8419686</v>
      </c>
      <c r="W735" s="131">
        <v>44316</v>
      </c>
      <c r="X735" s="132" t="s">
        <v>7743</v>
      </c>
      <c r="Y735" s="132" t="s">
        <v>7744</v>
      </c>
      <c r="Z735" s="132" t="s">
        <v>7901</v>
      </c>
    </row>
    <row r="736" spans="1:26" s="8" customFormat="1" ht="18.75" customHeight="1" x14ac:dyDescent="0.2">
      <c r="A736" s="108" t="s">
        <v>4092</v>
      </c>
      <c r="B736" s="136">
        <v>690610000</v>
      </c>
      <c r="C736" s="108" t="s">
        <v>2838</v>
      </c>
      <c r="D736" s="108" t="s">
        <v>4093</v>
      </c>
      <c r="E736" s="108" t="s">
        <v>27</v>
      </c>
      <c r="F736" s="108" t="s">
        <v>4094</v>
      </c>
      <c r="G736" s="108" t="s">
        <v>29</v>
      </c>
      <c r="H736" s="108">
        <v>0</v>
      </c>
      <c r="I736" s="129">
        <v>0</v>
      </c>
      <c r="J736" s="108" t="s">
        <v>4095</v>
      </c>
      <c r="K736" s="108" t="s">
        <v>4096</v>
      </c>
      <c r="L736" s="108" t="s">
        <v>623</v>
      </c>
      <c r="M736" s="108" t="s">
        <v>457</v>
      </c>
      <c r="N736" s="136" t="s">
        <v>6247</v>
      </c>
      <c r="O736" s="108" t="s">
        <v>6248</v>
      </c>
      <c r="P736" s="108">
        <v>0</v>
      </c>
      <c r="Q736" s="108">
        <v>91001</v>
      </c>
      <c r="R736" s="108" t="s">
        <v>2859</v>
      </c>
      <c r="S736" s="152">
        <v>38786</v>
      </c>
      <c r="T736" s="132">
        <v>7313</v>
      </c>
      <c r="U736" s="167">
        <v>6585178</v>
      </c>
      <c r="V736" s="167">
        <v>25747222</v>
      </c>
      <c r="W736" s="131">
        <v>44316</v>
      </c>
      <c r="X736" s="132" t="s">
        <v>7743</v>
      </c>
      <c r="Y736" s="132" t="s">
        <v>7744</v>
      </c>
      <c r="Z736" s="132" t="s">
        <v>7753</v>
      </c>
    </row>
    <row r="737" spans="1:26" s="8" customFormat="1" ht="18.75" customHeight="1" x14ac:dyDescent="0.2">
      <c r="A737" s="108" t="s">
        <v>1430</v>
      </c>
      <c r="B737" s="136">
        <v>656288108</v>
      </c>
      <c r="C737" s="108" t="s">
        <v>78</v>
      </c>
      <c r="D737" s="108" t="s">
        <v>1431</v>
      </c>
      <c r="E737" s="108" t="s">
        <v>6963</v>
      </c>
      <c r="F737" s="108" t="s">
        <v>1432</v>
      </c>
      <c r="G737" s="108" t="s">
        <v>6964</v>
      </c>
      <c r="H737" s="108" t="s">
        <v>1433</v>
      </c>
      <c r="I737" s="129" t="s">
        <v>6428</v>
      </c>
      <c r="J737" s="108" t="s">
        <v>1434</v>
      </c>
      <c r="K737" s="108" t="s">
        <v>1436</v>
      </c>
      <c r="L737" s="108" t="s">
        <v>623</v>
      </c>
      <c r="M737" s="108" t="s">
        <v>5567</v>
      </c>
      <c r="N737" s="136" t="s">
        <v>6427</v>
      </c>
      <c r="O737" s="108" t="s">
        <v>1435</v>
      </c>
      <c r="P737" s="108">
        <v>0</v>
      </c>
      <c r="Q737" s="108">
        <v>93401</v>
      </c>
      <c r="R737" s="108" t="s">
        <v>8586</v>
      </c>
      <c r="S737" s="152">
        <v>38848</v>
      </c>
      <c r="T737" s="132">
        <v>7320</v>
      </c>
      <c r="U737" s="167">
        <v>7944192</v>
      </c>
      <c r="V737" s="167">
        <v>35450957</v>
      </c>
      <c r="W737" s="131">
        <v>44316</v>
      </c>
      <c r="X737" s="132" t="s">
        <v>7743</v>
      </c>
      <c r="Y737" s="132" t="s">
        <v>7744</v>
      </c>
      <c r="Z737" s="132" t="s">
        <v>7746</v>
      </c>
    </row>
    <row r="738" spans="1:26" s="8" customFormat="1" ht="18.75" customHeight="1" x14ac:dyDescent="0.2">
      <c r="A738" s="108" t="s">
        <v>1430</v>
      </c>
      <c r="B738" s="136">
        <v>656288108</v>
      </c>
      <c r="C738" s="108" t="s">
        <v>78</v>
      </c>
      <c r="D738" s="108" t="s">
        <v>1431</v>
      </c>
      <c r="E738" s="108" t="s">
        <v>6963</v>
      </c>
      <c r="F738" s="108" t="s">
        <v>1432</v>
      </c>
      <c r="G738" s="108" t="s">
        <v>6964</v>
      </c>
      <c r="H738" s="108" t="s">
        <v>1433</v>
      </c>
      <c r="I738" s="129" t="s">
        <v>6428</v>
      </c>
      <c r="J738" s="108" t="s">
        <v>1434</v>
      </c>
      <c r="K738" s="108" t="s">
        <v>1436</v>
      </c>
      <c r="L738" s="108" t="s">
        <v>623</v>
      </c>
      <c r="M738" s="108" t="s">
        <v>5567</v>
      </c>
      <c r="N738" s="136" t="s">
        <v>6427</v>
      </c>
      <c r="O738" s="108" t="s">
        <v>1435</v>
      </c>
      <c r="P738" s="108">
        <v>0</v>
      </c>
      <c r="Q738" s="108">
        <v>93401</v>
      </c>
      <c r="R738" s="108" t="s">
        <v>8586</v>
      </c>
      <c r="S738" s="152">
        <v>38848</v>
      </c>
      <c r="T738" s="132">
        <v>7320</v>
      </c>
      <c r="U738" s="167">
        <v>44132889</v>
      </c>
      <c r="V738" s="167">
        <v>156477200</v>
      </c>
      <c r="W738" s="131">
        <v>44316</v>
      </c>
      <c r="X738" s="132" t="s">
        <v>7743</v>
      </c>
      <c r="Y738" s="132" t="s">
        <v>7744</v>
      </c>
      <c r="Z738" s="132" t="s">
        <v>7764</v>
      </c>
    </row>
    <row r="739" spans="1:26" s="8" customFormat="1" ht="18.75" customHeight="1" x14ac:dyDescent="0.2">
      <c r="A739" s="108" t="s">
        <v>1430</v>
      </c>
      <c r="B739" s="136">
        <v>656288108</v>
      </c>
      <c r="C739" s="108" t="s">
        <v>78</v>
      </c>
      <c r="D739" s="108" t="s">
        <v>1431</v>
      </c>
      <c r="E739" s="108" t="s">
        <v>6963</v>
      </c>
      <c r="F739" s="108" t="s">
        <v>1432</v>
      </c>
      <c r="G739" s="108" t="s">
        <v>6964</v>
      </c>
      <c r="H739" s="108" t="s">
        <v>1433</v>
      </c>
      <c r="I739" s="129" t="s">
        <v>6428</v>
      </c>
      <c r="J739" s="108" t="s">
        <v>1434</v>
      </c>
      <c r="K739" s="108" t="s">
        <v>1436</v>
      </c>
      <c r="L739" s="108" t="s">
        <v>623</v>
      </c>
      <c r="M739" s="108" t="s">
        <v>5567</v>
      </c>
      <c r="N739" s="136" t="s">
        <v>6427</v>
      </c>
      <c r="O739" s="108" t="s">
        <v>1435</v>
      </c>
      <c r="P739" s="108">
        <v>0</v>
      </c>
      <c r="Q739" s="108">
        <v>93401</v>
      </c>
      <c r="R739" s="108" t="s">
        <v>8586</v>
      </c>
      <c r="S739" s="152">
        <v>38848</v>
      </c>
      <c r="T739" s="132">
        <v>7320</v>
      </c>
      <c r="U739" s="167">
        <v>35647079</v>
      </c>
      <c r="V739" s="167">
        <v>88043989</v>
      </c>
      <c r="W739" s="131">
        <v>44316</v>
      </c>
      <c r="X739" s="132" t="s">
        <v>7743</v>
      </c>
      <c r="Y739" s="132" t="s">
        <v>7744</v>
      </c>
      <c r="Z739" s="132" t="s">
        <v>7773</v>
      </c>
    </row>
    <row r="740" spans="1:26" s="8" customFormat="1" ht="18.75" customHeight="1" x14ac:dyDescent="0.2">
      <c r="A740" s="108" t="s">
        <v>1430</v>
      </c>
      <c r="B740" s="136">
        <v>656288108</v>
      </c>
      <c r="C740" s="108" t="s">
        <v>78</v>
      </c>
      <c r="D740" s="108" t="s">
        <v>1431</v>
      </c>
      <c r="E740" s="108" t="s">
        <v>6963</v>
      </c>
      <c r="F740" s="108" t="s">
        <v>1432</v>
      </c>
      <c r="G740" s="108" t="s">
        <v>6964</v>
      </c>
      <c r="H740" s="108" t="s">
        <v>1433</v>
      </c>
      <c r="I740" s="129" t="s">
        <v>6428</v>
      </c>
      <c r="J740" s="108" t="s">
        <v>1434</v>
      </c>
      <c r="K740" s="108" t="s">
        <v>1436</v>
      </c>
      <c r="L740" s="108" t="s">
        <v>623</v>
      </c>
      <c r="M740" s="108" t="s">
        <v>5567</v>
      </c>
      <c r="N740" s="136" t="s">
        <v>6427</v>
      </c>
      <c r="O740" s="108" t="s">
        <v>1435</v>
      </c>
      <c r="P740" s="108">
        <v>0</v>
      </c>
      <c r="Q740" s="108">
        <v>93401</v>
      </c>
      <c r="R740" s="108" t="s">
        <v>8586</v>
      </c>
      <c r="S740" s="152">
        <v>38848</v>
      </c>
      <c r="T740" s="132">
        <v>7320</v>
      </c>
      <c r="U740" s="167">
        <v>0</v>
      </c>
      <c r="V740" s="167">
        <v>4901608</v>
      </c>
      <c r="W740" s="131">
        <v>44316</v>
      </c>
      <c r="X740" s="132" t="s">
        <v>7743</v>
      </c>
      <c r="Y740" s="132" t="s">
        <v>7744</v>
      </c>
      <c r="Z740" s="132" t="s">
        <v>7902</v>
      </c>
    </row>
    <row r="741" spans="1:26" s="8" customFormat="1" ht="18.75" customHeight="1" x14ac:dyDescent="0.2">
      <c r="A741" s="108" t="s">
        <v>1430</v>
      </c>
      <c r="B741" s="136">
        <v>656288108</v>
      </c>
      <c r="C741" s="108" t="s">
        <v>78</v>
      </c>
      <c r="D741" s="108" t="s">
        <v>1431</v>
      </c>
      <c r="E741" s="108" t="s">
        <v>6963</v>
      </c>
      <c r="F741" s="108" t="s">
        <v>1432</v>
      </c>
      <c r="G741" s="108" t="s">
        <v>6964</v>
      </c>
      <c r="H741" s="108" t="s">
        <v>1433</v>
      </c>
      <c r="I741" s="129" t="s">
        <v>6428</v>
      </c>
      <c r="J741" s="108" t="s">
        <v>1434</v>
      </c>
      <c r="K741" s="108" t="s">
        <v>1436</v>
      </c>
      <c r="L741" s="108" t="s">
        <v>623</v>
      </c>
      <c r="M741" s="108" t="s">
        <v>5567</v>
      </c>
      <c r="N741" s="136" t="s">
        <v>6427</v>
      </c>
      <c r="O741" s="108" t="s">
        <v>1435</v>
      </c>
      <c r="P741" s="108">
        <v>0</v>
      </c>
      <c r="Q741" s="108">
        <v>93401</v>
      </c>
      <c r="R741" s="108" t="s">
        <v>8586</v>
      </c>
      <c r="S741" s="152">
        <v>38848</v>
      </c>
      <c r="T741" s="132">
        <v>7320</v>
      </c>
      <c r="U741" s="167">
        <v>7835580</v>
      </c>
      <c r="V741" s="167">
        <v>34057620</v>
      </c>
      <c r="W741" s="131">
        <v>44316</v>
      </c>
      <c r="X741" s="132" t="s">
        <v>7743</v>
      </c>
      <c r="Y741" s="132" t="s">
        <v>7744</v>
      </c>
      <c r="Z741" s="132" t="s">
        <v>7949</v>
      </c>
    </row>
    <row r="742" spans="1:26" s="8" customFormat="1" ht="18.75" customHeight="1" x14ac:dyDescent="0.2">
      <c r="A742" s="108" t="s">
        <v>1430</v>
      </c>
      <c r="B742" s="136">
        <v>656288108</v>
      </c>
      <c r="C742" s="108" t="s">
        <v>78</v>
      </c>
      <c r="D742" s="108" t="s">
        <v>1431</v>
      </c>
      <c r="E742" s="108" t="s">
        <v>6963</v>
      </c>
      <c r="F742" s="108" t="s">
        <v>1432</v>
      </c>
      <c r="G742" s="108" t="s">
        <v>6964</v>
      </c>
      <c r="H742" s="108" t="s">
        <v>1433</v>
      </c>
      <c r="I742" s="129" t="s">
        <v>6428</v>
      </c>
      <c r="J742" s="108" t="s">
        <v>1434</v>
      </c>
      <c r="K742" s="108" t="s">
        <v>1436</v>
      </c>
      <c r="L742" s="108" t="s">
        <v>623</v>
      </c>
      <c r="M742" s="108" t="s">
        <v>5567</v>
      </c>
      <c r="N742" s="136" t="s">
        <v>6427</v>
      </c>
      <c r="O742" s="108" t="s">
        <v>1435</v>
      </c>
      <c r="P742" s="108">
        <v>0</v>
      </c>
      <c r="Q742" s="108">
        <v>93401</v>
      </c>
      <c r="R742" s="108" t="s">
        <v>8586</v>
      </c>
      <c r="S742" s="152">
        <v>38848</v>
      </c>
      <c r="T742" s="132">
        <v>7320</v>
      </c>
      <c r="U742" s="167">
        <v>10439992</v>
      </c>
      <c r="V742" s="167">
        <v>57242480</v>
      </c>
      <c r="W742" s="131">
        <v>44316</v>
      </c>
      <c r="X742" s="132" t="s">
        <v>7743</v>
      </c>
      <c r="Y742" s="132" t="s">
        <v>7744</v>
      </c>
      <c r="Z742" s="132" t="s">
        <v>7818</v>
      </c>
    </row>
    <row r="743" spans="1:26" s="8" customFormat="1" ht="18.75" customHeight="1" x14ac:dyDescent="0.2">
      <c r="A743" s="108" t="s">
        <v>1430</v>
      </c>
      <c r="B743" s="136">
        <v>656288108</v>
      </c>
      <c r="C743" s="108" t="s">
        <v>78</v>
      </c>
      <c r="D743" s="108" t="s">
        <v>1431</v>
      </c>
      <c r="E743" s="108" t="s">
        <v>6963</v>
      </c>
      <c r="F743" s="108" t="s">
        <v>1432</v>
      </c>
      <c r="G743" s="108" t="s">
        <v>6964</v>
      </c>
      <c r="H743" s="108" t="s">
        <v>1433</v>
      </c>
      <c r="I743" s="129" t="s">
        <v>6428</v>
      </c>
      <c r="J743" s="108" t="s">
        <v>1434</v>
      </c>
      <c r="K743" s="108" t="s">
        <v>1436</v>
      </c>
      <c r="L743" s="108" t="s">
        <v>623</v>
      </c>
      <c r="M743" s="108" t="s">
        <v>5567</v>
      </c>
      <c r="N743" s="136" t="s">
        <v>6427</v>
      </c>
      <c r="O743" s="108" t="s">
        <v>1435</v>
      </c>
      <c r="P743" s="108">
        <v>0</v>
      </c>
      <c r="Q743" s="108">
        <v>93401</v>
      </c>
      <c r="R743" s="108" t="s">
        <v>8586</v>
      </c>
      <c r="S743" s="152">
        <v>38848</v>
      </c>
      <c r="T743" s="132">
        <v>7320</v>
      </c>
      <c r="U743" s="167">
        <v>34711610</v>
      </c>
      <c r="V743" s="167">
        <v>114587207</v>
      </c>
      <c r="W743" s="131">
        <v>44316</v>
      </c>
      <c r="X743" s="132" t="s">
        <v>7743</v>
      </c>
      <c r="Y743" s="132" t="s">
        <v>7744</v>
      </c>
      <c r="Z743" s="132" t="s">
        <v>184</v>
      </c>
    </row>
    <row r="744" spans="1:26" s="8" customFormat="1" ht="18.75" customHeight="1" x14ac:dyDescent="0.2">
      <c r="A744" s="108" t="s">
        <v>1430</v>
      </c>
      <c r="B744" s="136">
        <v>656288108</v>
      </c>
      <c r="C744" s="108" t="s">
        <v>78</v>
      </c>
      <c r="D744" s="108" t="s">
        <v>1431</v>
      </c>
      <c r="E744" s="108" t="s">
        <v>6963</v>
      </c>
      <c r="F744" s="108" t="s">
        <v>1432</v>
      </c>
      <c r="G744" s="108" t="s">
        <v>6964</v>
      </c>
      <c r="H744" s="108" t="s">
        <v>1433</v>
      </c>
      <c r="I744" s="129" t="s">
        <v>6428</v>
      </c>
      <c r="J744" s="108" t="s">
        <v>1434</v>
      </c>
      <c r="K744" s="108" t="s">
        <v>1436</v>
      </c>
      <c r="L744" s="108" t="s">
        <v>623</v>
      </c>
      <c r="M744" s="108" t="s">
        <v>5567</v>
      </c>
      <c r="N744" s="136" t="s">
        <v>6427</v>
      </c>
      <c r="O744" s="108" t="s">
        <v>1435</v>
      </c>
      <c r="P744" s="108">
        <v>0</v>
      </c>
      <c r="Q744" s="108">
        <v>93401</v>
      </c>
      <c r="R744" s="108" t="s">
        <v>8586</v>
      </c>
      <c r="S744" s="152">
        <v>38848</v>
      </c>
      <c r="T744" s="132">
        <v>7320</v>
      </c>
      <c r="U744" s="167">
        <v>32657766</v>
      </c>
      <c r="V744" s="167">
        <v>120414140</v>
      </c>
      <c r="W744" s="131">
        <v>44316</v>
      </c>
      <c r="X744" s="132" t="s">
        <v>7743</v>
      </c>
      <c r="Y744" s="132" t="s">
        <v>7744</v>
      </c>
      <c r="Z744" s="132" t="s">
        <v>7781</v>
      </c>
    </row>
    <row r="745" spans="1:26" s="8" customFormat="1" ht="18.75" customHeight="1" x14ac:dyDescent="0.2">
      <c r="A745" s="108" t="s">
        <v>1430</v>
      </c>
      <c r="B745" s="136">
        <v>656288108</v>
      </c>
      <c r="C745" s="108" t="s">
        <v>78</v>
      </c>
      <c r="D745" s="108" t="s">
        <v>1431</v>
      </c>
      <c r="E745" s="108" t="s">
        <v>6963</v>
      </c>
      <c r="F745" s="108" t="s">
        <v>1432</v>
      </c>
      <c r="G745" s="108" t="s">
        <v>6964</v>
      </c>
      <c r="H745" s="108" t="s">
        <v>1433</v>
      </c>
      <c r="I745" s="129" t="s">
        <v>6428</v>
      </c>
      <c r="J745" s="108" t="s">
        <v>1434</v>
      </c>
      <c r="K745" s="108" t="s">
        <v>1436</v>
      </c>
      <c r="L745" s="108" t="s">
        <v>623</v>
      </c>
      <c r="M745" s="108" t="s">
        <v>5567</v>
      </c>
      <c r="N745" s="136" t="s">
        <v>6427</v>
      </c>
      <c r="O745" s="108" t="s">
        <v>1435</v>
      </c>
      <c r="P745" s="108">
        <v>0</v>
      </c>
      <c r="Q745" s="108">
        <v>93401</v>
      </c>
      <c r="R745" s="108" t="s">
        <v>8586</v>
      </c>
      <c r="S745" s="152">
        <v>38848</v>
      </c>
      <c r="T745" s="132">
        <v>7320</v>
      </c>
      <c r="U745" s="167">
        <v>19915648</v>
      </c>
      <c r="V745" s="167">
        <v>67746304</v>
      </c>
      <c r="W745" s="131">
        <v>44316</v>
      </c>
      <c r="X745" s="132" t="s">
        <v>7743</v>
      </c>
      <c r="Y745" s="132" t="s">
        <v>7744</v>
      </c>
      <c r="Z745" s="132" t="s">
        <v>7810</v>
      </c>
    </row>
    <row r="746" spans="1:26" s="8" customFormat="1" ht="18.75" customHeight="1" x14ac:dyDescent="0.2">
      <c r="A746" s="108" t="s">
        <v>1430</v>
      </c>
      <c r="B746" s="136">
        <v>656288108</v>
      </c>
      <c r="C746" s="108" t="s">
        <v>78</v>
      </c>
      <c r="D746" s="108" t="s">
        <v>1431</v>
      </c>
      <c r="E746" s="108" t="s">
        <v>6963</v>
      </c>
      <c r="F746" s="108" t="s">
        <v>1432</v>
      </c>
      <c r="G746" s="108" t="s">
        <v>6964</v>
      </c>
      <c r="H746" s="108" t="s">
        <v>1433</v>
      </c>
      <c r="I746" s="129" t="s">
        <v>6428</v>
      </c>
      <c r="J746" s="108" t="s">
        <v>1434</v>
      </c>
      <c r="K746" s="108" t="s">
        <v>1436</v>
      </c>
      <c r="L746" s="108" t="s">
        <v>623</v>
      </c>
      <c r="M746" s="108" t="s">
        <v>5567</v>
      </c>
      <c r="N746" s="136" t="s">
        <v>6427</v>
      </c>
      <c r="O746" s="108" t="s">
        <v>1435</v>
      </c>
      <c r="P746" s="108">
        <v>0</v>
      </c>
      <c r="Q746" s="108">
        <v>93401</v>
      </c>
      <c r="R746" s="108" t="s">
        <v>8586</v>
      </c>
      <c r="S746" s="152">
        <v>38848</v>
      </c>
      <c r="T746" s="132">
        <v>7320</v>
      </c>
      <c r="U746" s="167">
        <v>16834860</v>
      </c>
      <c r="V746" s="167">
        <v>57879852</v>
      </c>
      <c r="W746" s="131">
        <v>44316</v>
      </c>
      <c r="X746" s="132" t="s">
        <v>7743</v>
      </c>
      <c r="Y746" s="132" t="s">
        <v>7744</v>
      </c>
      <c r="Z746" s="132" t="s">
        <v>75</v>
      </c>
    </row>
    <row r="747" spans="1:26" s="8" customFormat="1" ht="18.75" customHeight="1" x14ac:dyDescent="0.2">
      <c r="A747" s="108" t="s">
        <v>1430</v>
      </c>
      <c r="B747" s="136">
        <v>656288108</v>
      </c>
      <c r="C747" s="108" t="s">
        <v>78</v>
      </c>
      <c r="D747" s="108" t="s">
        <v>1431</v>
      </c>
      <c r="E747" s="108" t="s">
        <v>6963</v>
      </c>
      <c r="F747" s="108" t="s">
        <v>1432</v>
      </c>
      <c r="G747" s="108" t="s">
        <v>6964</v>
      </c>
      <c r="H747" s="108" t="s">
        <v>1433</v>
      </c>
      <c r="I747" s="129" t="s">
        <v>6428</v>
      </c>
      <c r="J747" s="108" t="s">
        <v>1434</v>
      </c>
      <c r="K747" s="108" t="s">
        <v>1436</v>
      </c>
      <c r="L747" s="108" t="s">
        <v>623</v>
      </c>
      <c r="M747" s="108" t="s">
        <v>5567</v>
      </c>
      <c r="N747" s="136" t="s">
        <v>6427</v>
      </c>
      <c r="O747" s="108" t="s">
        <v>1435</v>
      </c>
      <c r="P747" s="108">
        <v>0</v>
      </c>
      <c r="Q747" s="108">
        <v>93401</v>
      </c>
      <c r="R747" s="108" t="s">
        <v>8586</v>
      </c>
      <c r="S747" s="152">
        <v>38848</v>
      </c>
      <c r="T747" s="132">
        <v>7320</v>
      </c>
      <c r="U747" s="167">
        <v>7758000</v>
      </c>
      <c r="V747" s="167">
        <v>56060030</v>
      </c>
      <c r="W747" s="131">
        <v>44316</v>
      </c>
      <c r="X747" s="132" t="s">
        <v>7743</v>
      </c>
      <c r="Y747" s="132" t="s">
        <v>7744</v>
      </c>
      <c r="Z747" s="132" t="s">
        <v>7832</v>
      </c>
    </row>
    <row r="748" spans="1:26" s="8" customFormat="1" ht="18.75" customHeight="1" x14ac:dyDescent="0.2">
      <c r="A748" s="108" t="s">
        <v>1430</v>
      </c>
      <c r="B748" s="136">
        <v>656288108</v>
      </c>
      <c r="C748" s="108" t="s">
        <v>78</v>
      </c>
      <c r="D748" s="108" t="s">
        <v>1431</v>
      </c>
      <c r="E748" s="108" t="s">
        <v>6963</v>
      </c>
      <c r="F748" s="108" t="s">
        <v>1432</v>
      </c>
      <c r="G748" s="108" t="s">
        <v>6964</v>
      </c>
      <c r="H748" s="108" t="s">
        <v>1433</v>
      </c>
      <c r="I748" s="129" t="s">
        <v>6428</v>
      </c>
      <c r="J748" s="108" t="s">
        <v>1434</v>
      </c>
      <c r="K748" s="108" t="s">
        <v>1436</v>
      </c>
      <c r="L748" s="108" t="s">
        <v>623</v>
      </c>
      <c r="M748" s="108" t="s">
        <v>5567</v>
      </c>
      <c r="N748" s="136" t="s">
        <v>6427</v>
      </c>
      <c r="O748" s="108" t="s">
        <v>1435</v>
      </c>
      <c r="P748" s="108">
        <v>0</v>
      </c>
      <c r="Q748" s="108">
        <v>93401</v>
      </c>
      <c r="R748" s="108" t="s">
        <v>8586</v>
      </c>
      <c r="S748" s="152">
        <v>38848</v>
      </c>
      <c r="T748" s="132">
        <v>7320</v>
      </c>
      <c r="U748" s="167">
        <v>7075296</v>
      </c>
      <c r="V748" s="167">
        <v>30423773</v>
      </c>
      <c r="W748" s="131">
        <v>44316</v>
      </c>
      <c r="X748" s="132" t="s">
        <v>7743</v>
      </c>
      <c r="Y748" s="132" t="s">
        <v>7744</v>
      </c>
      <c r="Z748" s="132" t="s">
        <v>7770</v>
      </c>
    </row>
    <row r="749" spans="1:26" s="8" customFormat="1" ht="18.75" customHeight="1" x14ac:dyDescent="0.2">
      <c r="A749" s="108" t="s">
        <v>1430</v>
      </c>
      <c r="B749" s="136">
        <v>656288108</v>
      </c>
      <c r="C749" s="108" t="s">
        <v>78</v>
      </c>
      <c r="D749" s="108" t="s">
        <v>1431</v>
      </c>
      <c r="E749" s="108" t="s">
        <v>6963</v>
      </c>
      <c r="F749" s="108" t="s">
        <v>1432</v>
      </c>
      <c r="G749" s="108" t="s">
        <v>6964</v>
      </c>
      <c r="H749" s="108" t="s">
        <v>1433</v>
      </c>
      <c r="I749" s="129" t="s">
        <v>6428</v>
      </c>
      <c r="J749" s="108" t="s">
        <v>1434</v>
      </c>
      <c r="K749" s="108" t="s">
        <v>1436</v>
      </c>
      <c r="L749" s="108" t="s">
        <v>623</v>
      </c>
      <c r="M749" s="108" t="s">
        <v>5567</v>
      </c>
      <c r="N749" s="136" t="s">
        <v>6427</v>
      </c>
      <c r="O749" s="108" t="s">
        <v>1435</v>
      </c>
      <c r="P749" s="108">
        <v>0</v>
      </c>
      <c r="Q749" s="108">
        <v>93401</v>
      </c>
      <c r="R749" s="108" t="s">
        <v>8586</v>
      </c>
      <c r="S749" s="152">
        <v>38848</v>
      </c>
      <c r="T749" s="132">
        <v>7320</v>
      </c>
      <c r="U749" s="167">
        <v>5430600</v>
      </c>
      <c r="V749" s="167">
        <v>23839560</v>
      </c>
      <c r="W749" s="131">
        <v>44316</v>
      </c>
      <c r="X749" s="132" t="s">
        <v>7743</v>
      </c>
      <c r="Y749" s="132" t="s">
        <v>7744</v>
      </c>
      <c r="Z749" s="132" t="s">
        <v>7753</v>
      </c>
    </row>
    <row r="750" spans="1:26" s="8" customFormat="1" ht="18.75" customHeight="1" x14ac:dyDescent="0.2">
      <c r="A750" s="108" t="s">
        <v>4372</v>
      </c>
      <c r="B750" s="136">
        <v>656176903</v>
      </c>
      <c r="C750" s="108" t="s">
        <v>4264</v>
      </c>
      <c r="D750" s="108" t="s">
        <v>4373</v>
      </c>
      <c r="E750" s="108" t="s">
        <v>7029</v>
      </c>
      <c r="F750" s="108" t="s">
        <v>4374</v>
      </c>
      <c r="G750" s="108" t="s">
        <v>6349</v>
      </c>
      <c r="H750" s="108" t="s">
        <v>4375</v>
      </c>
      <c r="I750" s="129" t="s">
        <v>4376</v>
      </c>
      <c r="J750" s="108" t="s">
        <v>4377</v>
      </c>
      <c r="K750" s="108" t="s">
        <v>4379</v>
      </c>
      <c r="L750" s="108" t="s">
        <v>623</v>
      </c>
      <c r="M750" s="108" t="s">
        <v>3872</v>
      </c>
      <c r="N750" s="136" t="s">
        <v>6283</v>
      </c>
      <c r="O750" s="108" t="s">
        <v>4378</v>
      </c>
      <c r="P750" s="108">
        <v>0</v>
      </c>
      <c r="Q750" s="108">
        <v>93401</v>
      </c>
      <c r="R750" s="108" t="s">
        <v>7083</v>
      </c>
      <c r="S750" s="152">
        <v>38936</v>
      </c>
      <c r="T750" s="132">
        <v>7331</v>
      </c>
      <c r="U750" s="167">
        <v>44283526</v>
      </c>
      <c r="V750" s="167">
        <v>184995544</v>
      </c>
      <c r="W750" s="131">
        <v>44316</v>
      </c>
      <c r="X750" s="132" t="s">
        <v>7743</v>
      </c>
      <c r="Y750" s="132" t="s">
        <v>7744</v>
      </c>
      <c r="Z750" s="132" t="s">
        <v>7797</v>
      </c>
    </row>
    <row r="751" spans="1:26" s="8" customFormat="1" ht="18.75" customHeight="1" x14ac:dyDescent="0.2">
      <c r="A751" s="108" t="s">
        <v>2272</v>
      </c>
      <c r="B751" s="136">
        <v>653176902</v>
      </c>
      <c r="C751" s="108" t="s">
        <v>1555</v>
      </c>
      <c r="D751" s="108" t="s">
        <v>2273</v>
      </c>
      <c r="E751" s="108" t="s">
        <v>7455</v>
      </c>
      <c r="F751" s="108" t="s">
        <v>2274</v>
      </c>
      <c r="G751" s="108" t="s">
        <v>7456</v>
      </c>
      <c r="H751" s="108" t="s">
        <v>2275</v>
      </c>
      <c r="I751" s="129" t="s">
        <v>2276</v>
      </c>
      <c r="J751" s="108" t="s">
        <v>2277</v>
      </c>
      <c r="K751" s="108" t="s">
        <v>2278</v>
      </c>
      <c r="L751" s="108" t="s">
        <v>49</v>
      </c>
      <c r="M751" s="108" t="s">
        <v>723</v>
      </c>
      <c r="N751" s="136" t="s">
        <v>2279</v>
      </c>
      <c r="O751" s="108" t="s">
        <v>2280</v>
      </c>
      <c r="P751" s="108">
        <v>0</v>
      </c>
      <c r="Q751" s="108" t="s">
        <v>89</v>
      </c>
      <c r="R751" s="108" t="s">
        <v>7482</v>
      </c>
      <c r="S751" s="152">
        <v>39143</v>
      </c>
      <c r="T751" s="132">
        <v>7347</v>
      </c>
      <c r="U751" s="167">
        <v>7375272</v>
      </c>
      <c r="V751" s="167">
        <v>29821752</v>
      </c>
      <c r="W751" s="131">
        <v>44316</v>
      </c>
      <c r="X751" s="132" t="s">
        <v>7743</v>
      </c>
      <c r="Y751" s="132" t="s">
        <v>7744</v>
      </c>
      <c r="Z751" s="132" t="s">
        <v>7830</v>
      </c>
    </row>
    <row r="752" spans="1:26" s="8" customFormat="1" ht="18.75" customHeight="1" x14ac:dyDescent="0.2">
      <c r="A752" s="108" t="s">
        <v>2272</v>
      </c>
      <c r="B752" s="136">
        <v>653176902</v>
      </c>
      <c r="C752" s="108" t="s">
        <v>1555</v>
      </c>
      <c r="D752" s="108" t="s">
        <v>2273</v>
      </c>
      <c r="E752" s="108" t="s">
        <v>7455</v>
      </c>
      <c r="F752" s="108" t="s">
        <v>2274</v>
      </c>
      <c r="G752" s="108" t="s">
        <v>7456</v>
      </c>
      <c r="H752" s="108" t="s">
        <v>2275</v>
      </c>
      <c r="I752" s="129" t="s">
        <v>2276</v>
      </c>
      <c r="J752" s="108" t="s">
        <v>2277</v>
      </c>
      <c r="K752" s="108" t="s">
        <v>2278</v>
      </c>
      <c r="L752" s="108" t="s">
        <v>49</v>
      </c>
      <c r="M752" s="108" t="s">
        <v>723</v>
      </c>
      <c r="N752" s="136" t="s">
        <v>2279</v>
      </c>
      <c r="O752" s="108" t="s">
        <v>2280</v>
      </c>
      <c r="P752" s="108">
        <v>0</v>
      </c>
      <c r="Q752" s="108" t="s">
        <v>89</v>
      </c>
      <c r="R752" s="108" t="s">
        <v>7482</v>
      </c>
      <c r="S752" s="152">
        <v>39143</v>
      </c>
      <c r="T752" s="132">
        <v>7347</v>
      </c>
      <c r="U752" s="167">
        <v>10378480</v>
      </c>
      <c r="V752" s="167">
        <v>42106976</v>
      </c>
      <c r="W752" s="131">
        <v>44316</v>
      </c>
      <c r="X752" s="132" t="s">
        <v>7743</v>
      </c>
      <c r="Y752" s="132" t="s">
        <v>7744</v>
      </c>
      <c r="Z752" s="132" t="s">
        <v>7824</v>
      </c>
    </row>
    <row r="753" spans="1:26" s="8" customFormat="1" ht="18.75" customHeight="1" x14ac:dyDescent="0.2">
      <c r="A753" s="108" t="s">
        <v>2272</v>
      </c>
      <c r="B753" s="136">
        <v>653176902</v>
      </c>
      <c r="C753" s="108" t="s">
        <v>1555</v>
      </c>
      <c r="D753" s="108" t="s">
        <v>2273</v>
      </c>
      <c r="E753" s="108" t="s">
        <v>7455</v>
      </c>
      <c r="F753" s="108" t="s">
        <v>2274</v>
      </c>
      <c r="G753" s="108" t="s">
        <v>7456</v>
      </c>
      <c r="H753" s="108" t="s">
        <v>2275</v>
      </c>
      <c r="I753" s="129" t="s">
        <v>2276</v>
      </c>
      <c r="J753" s="108" t="s">
        <v>2277</v>
      </c>
      <c r="K753" s="108" t="s">
        <v>2278</v>
      </c>
      <c r="L753" s="108" t="s">
        <v>49</v>
      </c>
      <c r="M753" s="108" t="s">
        <v>723</v>
      </c>
      <c r="N753" s="136" t="s">
        <v>2279</v>
      </c>
      <c r="O753" s="108" t="s">
        <v>2280</v>
      </c>
      <c r="P753" s="108">
        <v>0</v>
      </c>
      <c r="Q753" s="108" t="s">
        <v>89</v>
      </c>
      <c r="R753" s="108" t="s">
        <v>7482</v>
      </c>
      <c r="S753" s="152">
        <v>39143</v>
      </c>
      <c r="T753" s="132">
        <v>7347</v>
      </c>
      <c r="U753" s="167">
        <v>11119800</v>
      </c>
      <c r="V753" s="167">
        <v>40031280</v>
      </c>
      <c r="W753" s="131">
        <v>44316</v>
      </c>
      <c r="X753" s="132" t="s">
        <v>7743</v>
      </c>
      <c r="Y753" s="132" t="s">
        <v>7744</v>
      </c>
      <c r="Z753" s="132" t="s">
        <v>7841</v>
      </c>
    </row>
    <row r="754" spans="1:26" s="8" customFormat="1" ht="18.75" customHeight="1" x14ac:dyDescent="0.2">
      <c r="A754" s="108" t="s">
        <v>2272</v>
      </c>
      <c r="B754" s="136">
        <v>653176902</v>
      </c>
      <c r="C754" s="108" t="s">
        <v>1555</v>
      </c>
      <c r="D754" s="108" t="s">
        <v>2273</v>
      </c>
      <c r="E754" s="108" t="s">
        <v>7455</v>
      </c>
      <c r="F754" s="108" t="s">
        <v>2274</v>
      </c>
      <c r="G754" s="108" t="s">
        <v>7456</v>
      </c>
      <c r="H754" s="108" t="s">
        <v>2275</v>
      </c>
      <c r="I754" s="129" t="s">
        <v>2276</v>
      </c>
      <c r="J754" s="108" t="s">
        <v>2277</v>
      </c>
      <c r="K754" s="108" t="s">
        <v>2278</v>
      </c>
      <c r="L754" s="108" t="s">
        <v>49</v>
      </c>
      <c r="M754" s="108" t="s">
        <v>723</v>
      </c>
      <c r="N754" s="136" t="s">
        <v>2279</v>
      </c>
      <c r="O754" s="108" t="s">
        <v>2280</v>
      </c>
      <c r="P754" s="108">
        <v>0</v>
      </c>
      <c r="Q754" s="108" t="s">
        <v>89</v>
      </c>
      <c r="R754" s="108" t="s">
        <v>7482</v>
      </c>
      <c r="S754" s="152">
        <v>39143</v>
      </c>
      <c r="T754" s="132">
        <v>7347</v>
      </c>
      <c r="U754" s="167">
        <v>7059780</v>
      </c>
      <c r="V754" s="167">
        <v>32273280</v>
      </c>
      <c r="W754" s="131">
        <v>44316</v>
      </c>
      <c r="X754" s="132" t="s">
        <v>7743</v>
      </c>
      <c r="Y754" s="132" t="s">
        <v>7744</v>
      </c>
      <c r="Z754" s="132" t="s">
        <v>7950</v>
      </c>
    </row>
    <row r="755" spans="1:26" s="8" customFormat="1" ht="18.75" customHeight="1" x14ac:dyDescent="0.2">
      <c r="A755" s="108" t="s">
        <v>2272</v>
      </c>
      <c r="B755" s="136">
        <v>653176902</v>
      </c>
      <c r="C755" s="108" t="s">
        <v>1555</v>
      </c>
      <c r="D755" s="108" t="s">
        <v>2273</v>
      </c>
      <c r="E755" s="108" t="s">
        <v>7455</v>
      </c>
      <c r="F755" s="108" t="s">
        <v>2274</v>
      </c>
      <c r="G755" s="108" t="s">
        <v>7456</v>
      </c>
      <c r="H755" s="108" t="s">
        <v>2275</v>
      </c>
      <c r="I755" s="129" t="s">
        <v>2276</v>
      </c>
      <c r="J755" s="108" t="s">
        <v>2277</v>
      </c>
      <c r="K755" s="108" t="s">
        <v>2278</v>
      </c>
      <c r="L755" s="108" t="s">
        <v>49</v>
      </c>
      <c r="M755" s="108" t="s">
        <v>723</v>
      </c>
      <c r="N755" s="136" t="s">
        <v>2279</v>
      </c>
      <c r="O755" s="108" t="s">
        <v>2280</v>
      </c>
      <c r="P755" s="108">
        <v>0</v>
      </c>
      <c r="Q755" s="108" t="s">
        <v>89</v>
      </c>
      <c r="R755" s="108" t="s">
        <v>7482</v>
      </c>
      <c r="S755" s="152">
        <v>39143</v>
      </c>
      <c r="T755" s="132">
        <v>7347</v>
      </c>
      <c r="U755" s="167">
        <v>8016600</v>
      </c>
      <c r="V755" s="167">
        <v>45053292</v>
      </c>
      <c r="W755" s="131">
        <v>44316</v>
      </c>
      <c r="X755" s="132" t="s">
        <v>7743</v>
      </c>
      <c r="Y755" s="132" t="s">
        <v>7744</v>
      </c>
      <c r="Z755" s="132" t="s">
        <v>7951</v>
      </c>
    </row>
    <row r="756" spans="1:26" s="8" customFormat="1" ht="18.75" customHeight="1" x14ac:dyDescent="0.2">
      <c r="A756" s="108" t="s">
        <v>2272</v>
      </c>
      <c r="B756" s="136">
        <v>653176902</v>
      </c>
      <c r="C756" s="108" t="s">
        <v>1555</v>
      </c>
      <c r="D756" s="108" t="s">
        <v>2273</v>
      </c>
      <c r="E756" s="108" t="s">
        <v>7455</v>
      </c>
      <c r="F756" s="108" t="s">
        <v>2274</v>
      </c>
      <c r="G756" s="108" t="s">
        <v>7456</v>
      </c>
      <c r="H756" s="108" t="s">
        <v>2275</v>
      </c>
      <c r="I756" s="129" t="s">
        <v>2276</v>
      </c>
      <c r="J756" s="108" t="s">
        <v>2277</v>
      </c>
      <c r="K756" s="108" t="s">
        <v>2278</v>
      </c>
      <c r="L756" s="108" t="s">
        <v>49</v>
      </c>
      <c r="M756" s="108" t="s">
        <v>723</v>
      </c>
      <c r="N756" s="136" t="s">
        <v>2279</v>
      </c>
      <c r="O756" s="108" t="s">
        <v>2280</v>
      </c>
      <c r="P756" s="108">
        <v>0</v>
      </c>
      <c r="Q756" s="108" t="s">
        <v>89</v>
      </c>
      <c r="R756" s="108" t="s">
        <v>7482</v>
      </c>
      <c r="S756" s="152">
        <v>39143</v>
      </c>
      <c r="T756" s="132">
        <v>7347</v>
      </c>
      <c r="U756" s="167">
        <v>6982200</v>
      </c>
      <c r="V756" s="167">
        <v>30721680</v>
      </c>
      <c r="W756" s="131">
        <v>44316</v>
      </c>
      <c r="X756" s="132" t="s">
        <v>7743</v>
      </c>
      <c r="Y756" s="132" t="s">
        <v>7744</v>
      </c>
      <c r="Z756" s="132" t="s">
        <v>7882</v>
      </c>
    </row>
    <row r="757" spans="1:26" s="8" customFormat="1" ht="18.75" customHeight="1" x14ac:dyDescent="0.2">
      <c r="A757" s="108" t="s">
        <v>2272</v>
      </c>
      <c r="B757" s="136">
        <v>653176902</v>
      </c>
      <c r="C757" s="108" t="s">
        <v>1555</v>
      </c>
      <c r="D757" s="108" t="s">
        <v>2273</v>
      </c>
      <c r="E757" s="108" t="s">
        <v>7455</v>
      </c>
      <c r="F757" s="108" t="s">
        <v>2274</v>
      </c>
      <c r="G757" s="108" t="s">
        <v>7456</v>
      </c>
      <c r="H757" s="108" t="s">
        <v>2275</v>
      </c>
      <c r="I757" s="129" t="s">
        <v>2276</v>
      </c>
      <c r="J757" s="108" t="s">
        <v>2277</v>
      </c>
      <c r="K757" s="108" t="s">
        <v>2278</v>
      </c>
      <c r="L757" s="108" t="s">
        <v>49</v>
      </c>
      <c r="M757" s="108" t="s">
        <v>723</v>
      </c>
      <c r="N757" s="136" t="s">
        <v>2279</v>
      </c>
      <c r="O757" s="108" t="s">
        <v>2280</v>
      </c>
      <c r="P757" s="108">
        <v>0</v>
      </c>
      <c r="Q757" s="108" t="s">
        <v>89</v>
      </c>
      <c r="R757" s="108" t="s">
        <v>7482</v>
      </c>
      <c r="S757" s="152">
        <v>39143</v>
      </c>
      <c r="T757" s="132">
        <v>7347</v>
      </c>
      <c r="U757" s="167">
        <v>19586364</v>
      </c>
      <c r="V757" s="167">
        <v>86318243</v>
      </c>
      <c r="W757" s="131">
        <v>44316</v>
      </c>
      <c r="X757" s="132" t="s">
        <v>7743</v>
      </c>
      <c r="Y757" s="132" t="s">
        <v>7744</v>
      </c>
      <c r="Z757" s="132" t="s">
        <v>7948</v>
      </c>
    </row>
    <row r="758" spans="1:26" s="8" customFormat="1" ht="18.75" customHeight="1" x14ac:dyDescent="0.2">
      <c r="A758" s="108" t="s">
        <v>2272</v>
      </c>
      <c r="B758" s="136">
        <v>653176902</v>
      </c>
      <c r="C758" s="108" t="s">
        <v>1555</v>
      </c>
      <c r="D758" s="108" t="s">
        <v>2273</v>
      </c>
      <c r="E758" s="108" t="s">
        <v>7455</v>
      </c>
      <c r="F758" s="108" t="s">
        <v>2274</v>
      </c>
      <c r="G758" s="108" t="s">
        <v>7456</v>
      </c>
      <c r="H758" s="108" t="s">
        <v>2275</v>
      </c>
      <c r="I758" s="129" t="s">
        <v>2276</v>
      </c>
      <c r="J758" s="108" t="s">
        <v>2277</v>
      </c>
      <c r="K758" s="108" t="s">
        <v>2278</v>
      </c>
      <c r="L758" s="108" t="s">
        <v>49</v>
      </c>
      <c r="M758" s="108" t="s">
        <v>723</v>
      </c>
      <c r="N758" s="136" t="s">
        <v>2279</v>
      </c>
      <c r="O758" s="108" t="s">
        <v>2280</v>
      </c>
      <c r="P758" s="108">
        <v>0</v>
      </c>
      <c r="Q758" s="108" t="s">
        <v>89</v>
      </c>
      <c r="R758" s="108" t="s">
        <v>7482</v>
      </c>
      <c r="S758" s="152">
        <v>39143</v>
      </c>
      <c r="T758" s="132">
        <v>7347</v>
      </c>
      <c r="U758" s="167">
        <v>8337264</v>
      </c>
      <c r="V758" s="167">
        <v>32868060</v>
      </c>
      <c r="W758" s="131">
        <v>44316</v>
      </c>
      <c r="X758" s="132" t="s">
        <v>7743</v>
      </c>
      <c r="Y758" s="132" t="s">
        <v>7744</v>
      </c>
      <c r="Z758" s="132" t="s">
        <v>7790</v>
      </c>
    </row>
    <row r="759" spans="1:26" s="8" customFormat="1" ht="18.75" customHeight="1" x14ac:dyDescent="0.2">
      <c r="A759" s="108" t="s">
        <v>2272</v>
      </c>
      <c r="B759" s="136">
        <v>653176902</v>
      </c>
      <c r="C759" s="108" t="s">
        <v>1555</v>
      </c>
      <c r="D759" s="108" t="s">
        <v>2273</v>
      </c>
      <c r="E759" s="108" t="s">
        <v>7455</v>
      </c>
      <c r="F759" s="108" t="s">
        <v>2274</v>
      </c>
      <c r="G759" s="108" t="s">
        <v>7456</v>
      </c>
      <c r="H759" s="108" t="s">
        <v>2275</v>
      </c>
      <c r="I759" s="129" t="s">
        <v>2276</v>
      </c>
      <c r="J759" s="108" t="s">
        <v>2277</v>
      </c>
      <c r="K759" s="108" t="s">
        <v>2278</v>
      </c>
      <c r="L759" s="108" t="s">
        <v>49</v>
      </c>
      <c r="M759" s="108" t="s">
        <v>723</v>
      </c>
      <c r="N759" s="136" t="s">
        <v>2279</v>
      </c>
      <c r="O759" s="108" t="s">
        <v>2280</v>
      </c>
      <c r="P759" s="108">
        <v>0</v>
      </c>
      <c r="Q759" s="108" t="s">
        <v>89</v>
      </c>
      <c r="R759" s="108" t="s">
        <v>7482</v>
      </c>
      <c r="S759" s="152">
        <v>39143</v>
      </c>
      <c r="T759" s="132">
        <v>7347</v>
      </c>
      <c r="U759" s="167">
        <v>33830052</v>
      </c>
      <c r="V759" s="167">
        <v>137564856</v>
      </c>
      <c r="W759" s="131">
        <v>44316</v>
      </c>
      <c r="X759" s="132" t="s">
        <v>7743</v>
      </c>
      <c r="Y759" s="132" t="s">
        <v>7744</v>
      </c>
      <c r="Z759" s="132" t="s">
        <v>7791</v>
      </c>
    </row>
    <row r="760" spans="1:26" s="8" customFormat="1" ht="18.75" customHeight="1" x14ac:dyDescent="0.2">
      <c r="A760" s="108" t="s">
        <v>2272</v>
      </c>
      <c r="B760" s="136">
        <v>653176902</v>
      </c>
      <c r="C760" s="108" t="s">
        <v>1555</v>
      </c>
      <c r="D760" s="108" t="s">
        <v>2273</v>
      </c>
      <c r="E760" s="108" t="s">
        <v>7455</v>
      </c>
      <c r="F760" s="108" t="s">
        <v>2274</v>
      </c>
      <c r="G760" s="108" t="s">
        <v>7456</v>
      </c>
      <c r="H760" s="108" t="s">
        <v>2275</v>
      </c>
      <c r="I760" s="129" t="s">
        <v>2276</v>
      </c>
      <c r="J760" s="108" t="s">
        <v>2277</v>
      </c>
      <c r="K760" s="108" t="s">
        <v>2278</v>
      </c>
      <c r="L760" s="108" t="s">
        <v>49</v>
      </c>
      <c r="M760" s="108" t="s">
        <v>723</v>
      </c>
      <c r="N760" s="136" t="s">
        <v>2279</v>
      </c>
      <c r="O760" s="108" t="s">
        <v>2280</v>
      </c>
      <c r="P760" s="108">
        <v>0</v>
      </c>
      <c r="Q760" s="108" t="s">
        <v>89</v>
      </c>
      <c r="R760" s="108" t="s">
        <v>7482</v>
      </c>
      <c r="S760" s="152">
        <v>39143</v>
      </c>
      <c r="T760" s="132">
        <v>7347</v>
      </c>
      <c r="U760" s="167">
        <v>27666752</v>
      </c>
      <c r="V760" s="167">
        <v>80993520</v>
      </c>
      <c r="W760" s="131">
        <v>44316</v>
      </c>
      <c r="X760" s="132" t="s">
        <v>7743</v>
      </c>
      <c r="Y760" s="132" t="s">
        <v>7744</v>
      </c>
      <c r="Z760" s="132" t="s">
        <v>7762</v>
      </c>
    </row>
    <row r="761" spans="1:26" s="8" customFormat="1" ht="18.75" customHeight="1" x14ac:dyDescent="0.2">
      <c r="A761" s="108" t="s">
        <v>2272</v>
      </c>
      <c r="B761" s="136">
        <v>653176902</v>
      </c>
      <c r="C761" s="108" t="s">
        <v>1555</v>
      </c>
      <c r="D761" s="108" t="s">
        <v>2273</v>
      </c>
      <c r="E761" s="108" t="s">
        <v>7455</v>
      </c>
      <c r="F761" s="108" t="s">
        <v>2274</v>
      </c>
      <c r="G761" s="108" t="s">
        <v>7456</v>
      </c>
      <c r="H761" s="108" t="s">
        <v>2275</v>
      </c>
      <c r="I761" s="129" t="s">
        <v>2276</v>
      </c>
      <c r="J761" s="108" t="s">
        <v>2277</v>
      </c>
      <c r="K761" s="108" t="s">
        <v>2278</v>
      </c>
      <c r="L761" s="108" t="s">
        <v>49</v>
      </c>
      <c r="M761" s="108" t="s">
        <v>723</v>
      </c>
      <c r="N761" s="136" t="s">
        <v>2279</v>
      </c>
      <c r="O761" s="108" t="s">
        <v>2280</v>
      </c>
      <c r="P761" s="108">
        <v>0</v>
      </c>
      <c r="Q761" s="108" t="s">
        <v>89</v>
      </c>
      <c r="R761" s="108" t="s">
        <v>7482</v>
      </c>
      <c r="S761" s="152">
        <v>39143</v>
      </c>
      <c r="T761" s="132">
        <v>7347</v>
      </c>
      <c r="U761" s="167">
        <v>11704236</v>
      </c>
      <c r="V761" s="167">
        <v>44091300</v>
      </c>
      <c r="W761" s="131">
        <v>44316</v>
      </c>
      <c r="X761" s="132" t="s">
        <v>7743</v>
      </c>
      <c r="Y761" s="132" t="s">
        <v>7744</v>
      </c>
      <c r="Z761" s="132" t="s">
        <v>7831</v>
      </c>
    </row>
    <row r="762" spans="1:26" s="8" customFormat="1" ht="18.75" customHeight="1" x14ac:dyDescent="0.2">
      <c r="A762" s="108" t="s">
        <v>2272</v>
      </c>
      <c r="B762" s="136">
        <v>653176902</v>
      </c>
      <c r="C762" s="108" t="s">
        <v>1555</v>
      </c>
      <c r="D762" s="108" t="s">
        <v>2273</v>
      </c>
      <c r="E762" s="108" t="s">
        <v>7455</v>
      </c>
      <c r="F762" s="108" t="s">
        <v>2274</v>
      </c>
      <c r="G762" s="108" t="s">
        <v>7456</v>
      </c>
      <c r="H762" s="108" t="s">
        <v>2275</v>
      </c>
      <c r="I762" s="129" t="s">
        <v>2276</v>
      </c>
      <c r="J762" s="108" t="s">
        <v>2277</v>
      </c>
      <c r="K762" s="108" t="s">
        <v>2278</v>
      </c>
      <c r="L762" s="108" t="s">
        <v>49</v>
      </c>
      <c r="M762" s="108" t="s">
        <v>723</v>
      </c>
      <c r="N762" s="136" t="s">
        <v>2279</v>
      </c>
      <c r="O762" s="108" t="s">
        <v>2280</v>
      </c>
      <c r="P762" s="108">
        <v>0</v>
      </c>
      <c r="Q762" s="108" t="s">
        <v>89</v>
      </c>
      <c r="R762" s="108" t="s">
        <v>7482</v>
      </c>
      <c r="S762" s="152">
        <v>39143</v>
      </c>
      <c r="T762" s="132">
        <v>7347</v>
      </c>
      <c r="U762" s="167">
        <v>16291800</v>
      </c>
      <c r="V762" s="167">
        <v>65167200</v>
      </c>
      <c r="W762" s="131">
        <v>44316</v>
      </c>
      <c r="X762" s="132" t="s">
        <v>7743</v>
      </c>
      <c r="Y762" s="132" t="s">
        <v>7744</v>
      </c>
      <c r="Z762" s="132" t="s">
        <v>7864</v>
      </c>
    </row>
    <row r="763" spans="1:26" s="8" customFormat="1" ht="18.75" customHeight="1" x14ac:dyDescent="0.2">
      <c r="A763" s="108" t="s">
        <v>2272</v>
      </c>
      <c r="B763" s="136">
        <v>653176902</v>
      </c>
      <c r="C763" s="108" t="s">
        <v>1555</v>
      </c>
      <c r="D763" s="108" t="s">
        <v>2273</v>
      </c>
      <c r="E763" s="108" t="s">
        <v>7455</v>
      </c>
      <c r="F763" s="108" t="s">
        <v>2274</v>
      </c>
      <c r="G763" s="108" t="s">
        <v>7456</v>
      </c>
      <c r="H763" s="108" t="s">
        <v>2275</v>
      </c>
      <c r="I763" s="129" t="s">
        <v>2276</v>
      </c>
      <c r="J763" s="108" t="s">
        <v>2277</v>
      </c>
      <c r="K763" s="108" t="s">
        <v>2278</v>
      </c>
      <c r="L763" s="108" t="s">
        <v>49</v>
      </c>
      <c r="M763" s="108" t="s">
        <v>723</v>
      </c>
      <c r="N763" s="136" t="s">
        <v>2279</v>
      </c>
      <c r="O763" s="108" t="s">
        <v>2280</v>
      </c>
      <c r="P763" s="108">
        <v>0</v>
      </c>
      <c r="Q763" s="108" t="s">
        <v>89</v>
      </c>
      <c r="R763" s="108" t="s">
        <v>7482</v>
      </c>
      <c r="S763" s="152">
        <v>39143</v>
      </c>
      <c r="T763" s="132">
        <v>7347</v>
      </c>
      <c r="U763" s="167">
        <v>17438260</v>
      </c>
      <c r="V763" s="167">
        <v>69982332</v>
      </c>
      <c r="W763" s="131">
        <v>44316</v>
      </c>
      <c r="X763" s="132" t="s">
        <v>7743</v>
      </c>
      <c r="Y763" s="132" t="s">
        <v>7744</v>
      </c>
      <c r="Z763" s="132" t="s">
        <v>7853</v>
      </c>
    </row>
    <row r="764" spans="1:26" s="8" customFormat="1" ht="18.75" customHeight="1" x14ac:dyDescent="0.2">
      <c r="A764" s="108" t="s">
        <v>2272</v>
      </c>
      <c r="B764" s="136">
        <v>653176902</v>
      </c>
      <c r="C764" s="108" t="s">
        <v>1555</v>
      </c>
      <c r="D764" s="108" t="s">
        <v>2273</v>
      </c>
      <c r="E764" s="108" t="s">
        <v>7455</v>
      </c>
      <c r="F764" s="108" t="s">
        <v>2274</v>
      </c>
      <c r="G764" s="108" t="s">
        <v>7456</v>
      </c>
      <c r="H764" s="108" t="s">
        <v>2275</v>
      </c>
      <c r="I764" s="129" t="s">
        <v>2276</v>
      </c>
      <c r="J764" s="108" t="s">
        <v>2277</v>
      </c>
      <c r="K764" s="108" t="s">
        <v>2278</v>
      </c>
      <c r="L764" s="108" t="s">
        <v>49</v>
      </c>
      <c r="M764" s="108" t="s">
        <v>723</v>
      </c>
      <c r="N764" s="136" t="s">
        <v>2279</v>
      </c>
      <c r="O764" s="108" t="s">
        <v>2280</v>
      </c>
      <c r="P764" s="108">
        <v>0</v>
      </c>
      <c r="Q764" s="108" t="s">
        <v>89</v>
      </c>
      <c r="R764" s="108" t="s">
        <v>7482</v>
      </c>
      <c r="S764" s="152">
        <v>39143</v>
      </c>
      <c r="T764" s="132">
        <v>7347</v>
      </c>
      <c r="U764" s="167">
        <v>30413084</v>
      </c>
      <c r="V764" s="167">
        <v>119369021</v>
      </c>
      <c r="W764" s="131">
        <v>44316</v>
      </c>
      <c r="X764" s="132" t="s">
        <v>7743</v>
      </c>
      <c r="Y764" s="132" t="s">
        <v>7744</v>
      </c>
      <c r="Z764" s="132" t="s">
        <v>6421</v>
      </c>
    </row>
    <row r="765" spans="1:26" s="8" customFormat="1" ht="18.75" customHeight="1" x14ac:dyDescent="0.2">
      <c r="A765" s="108" t="s">
        <v>5501</v>
      </c>
      <c r="B765" s="136">
        <v>650086104</v>
      </c>
      <c r="C765" s="108" t="s">
        <v>78</v>
      </c>
      <c r="D765" s="108" t="s">
        <v>5502</v>
      </c>
      <c r="E765" s="108" t="s">
        <v>7228</v>
      </c>
      <c r="F765" s="108" t="s">
        <v>4740</v>
      </c>
      <c r="G765" s="108" t="s">
        <v>6624</v>
      </c>
      <c r="H765" s="108" t="s">
        <v>5503</v>
      </c>
      <c r="I765" s="129" t="s">
        <v>7233</v>
      </c>
      <c r="J765" s="108" t="s">
        <v>5504</v>
      </c>
      <c r="K765" s="108" t="s">
        <v>7229</v>
      </c>
      <c r="L765" s="108" t="s">
        <v>6114</v>
      </c>
      <c r="M765" s="108" t="s">
        <v>2464</v>
      </c>
      <c r="N765" s="136" t="s">
        <v>7231</v>
      </c>
      <c r="O765" s="108" t="s">
        <v>7230</v>
      </c>
      <c r="P765" s="108">
        <v>0</v>
      </c>
      <c r="Q765" s="108" t="s">
        <v>523</v>
      </c>
      <c r="R765" s="108" t="s">
        <v>7232</v>
      </c>
      <c r="S765" s="152">
        <v>39171</v>
      </c>
      <c r="T765" s="132">
        <v>7350</v>
      </c>
      <c r="U765" s="167">
        <v>18395770</v>
      </c>
      <c r="V765" s="167">
        <v>54479780</v>
      </c>
      <c r="W765" s="131">
        <v>44316</v>
      </c>
      <c r="X765" s="132" t="s">
        <v>7743</v>
      </c>
      <c r="Y765" s="132" t="s">
        <v>7744</v>
      </c>
      <c r="Z765" s="132" t="s">
        <v>7765</v>
      </c>
    </row>
    <row r="766" spans="1:26" s="8" customFormat="1" ht="18.75" customHeight="1" x14ac:dyDescent="0.2">
      <c r="A766" s="108" t="s">
        <v>5501</v>
      </c>
      <c r="B766" s="136">
        <v>650086104</v>
      </c>
      <c r="C766" s="108" t="s">
        <v>78</v>
      </c>
      <c r="D766" s="108" t="s">
        <v>5502</v>
      </c>
      <c r="E766" s="108" t="s">
        <v>7228</v>
      </c>
      <c r="F766" s="108" t="s">
        <v>4740</v>
      </c>
      <c r="G766" s="108" t="s">
        <v>6624</v>
      </c>
      <c r="H766" s="108" t="s">
        <v>5503</v>
      </c>
      <c r="I766" s="129" t="s">
        <v>7233</v>
      </c>
      <c r="J766" s="108" t="s">
        <v>5504</v>
      </c>
      <c r="K766" s="108" t="s">
        <v>7229</v>
      </c>
      <c r="L766" s="108" t="s">
        <v>6114</v>
      </c>
      <c r="M766" s="108" t="s">
        <v>2464</v>
      </c>
      <c r="N766" s="136" t="s">
        <v>7231</v>
      </c>
      <c r="O766" s="108" t="s">
        <v>7230</v>
      </c>
      <c r="P766" s="108">
        <v>0</v>
      </c>
      <c r="Q766" s="108" t="s">
        <v>523</v>
      </c>
      <c r="R766" s="108" t="s">
        <v>7232</v>
      </c>
      <c r="S766" s="152">
        <v>39171</v>
      </c>
      <c r="T766" s="132">
        <v>7350</v>
      </c>
      <c r="U766" s="167">
        <v>8844120</v>
      </c>
      <c r="V766" s="167">
        <v>43247747</v>
      </c>
      <c r="W766" s="131">
        <v>44316</v>
      </c>
      <c r="X766" s="132" t="s">
        <v>7743</v>
      </c>
      <c r="Y766" s="132" t="s">
        <v>7744</v>
      </c>
      <c r="Z766" s="132" t="s">
        <v>7939</v>
      </c>
    </row>
    <row r="767" spans="1:26" s="8" customFormat="1" ht="18.75" customHeight="1" x14ac:dyDescent="0.2">
      <c r="A767" s="108" t="s">
        <v>5501</v>
      </c>
      <c r="B767" s="136">
        <v>650086104</v>
      </c>
      <c r="C767" s="108" t="s">
        <v>78</v>
      </c>
      <c r="D767" s="108" t="s">
        <v>5502</v>
      </c>
      <c r="E767" s="108" t="s">
        <v>7228</v>
      </c>
      <c r="F767" s="108" t="s">
        <v>4740</v>
      </c>
      <c r="G767" s="108" t="s">
        <v>6624</v>
      </c>
      <c r="H767" s="108" t="s">
        <v>5503</v>
      </c>
      <c r="I767" s="129" t="s">
        <v>7233</v>
      </c>
      <c r="J767" s="108" t="s">
        <v>5504</v>
      </c>
      <c r="K767" s="108" t="s">
        <v>7229</v>
      </c>
      <c r="L767" s="108" t="s">
        <v>6114</v>
      </c>
      <c r="M767" s="108" t="s">
        <v>2464</v>
      </c>
      <c r="N767" s="136" t="s">
        <v>7231</v>
      </c>
      <c r="O767" s="108" t="s">
        <v>7230</v>
      </c>
      <c r="P767" s="108">
        <v>0</v>
      </c>
      <c r="Q767" s="108" t="s">
        <v>523</v>
      </c>
      <c r="R767" s="108" t="s">
        <v>7232</v>
      </c>
      <c r="S767" s="152">
        <v>39171</v>
      </c>
      <c r="T767" s="132">
        <v>7350</v>
      </c>
      <c r="U767" s="167">
        <v>5837119</v>
      </c>
      <c r="V767" s="167">
        <v>47758247</v>
      </c>
      <c r="W767" s="131">
        <v>44316</v>
      </c>
      <c r="X767" s="132" t="s">
        <v>7743</v>
      </c>
      <c r="Y767" s="132" t="s">
        <v>7744</v>
      </c>
      <c r="Z767" s="132" t="s">
        <v>7940</v>
      </c>
    </row>
    <row r="768" spans="1:26" s="8" customFormat="1" ht="18.75" customHeight="1" x14ac:dyDescent="0.2">
      <c r="A768" s="108" t="s">
        <v>5501</v>
      </c>
      <c r="B768" s="136">
        <v>650086104</v>
      </c>
      <c r="C768" s="108" t="s">
        <v>78</v>
      </c>
      <c r="D768" s="108" t="s">
        <v>5502</v>
      </c>
      <c r="E768" s="108" t="s">
        <v>7228</v>
      </c>
      <c r="F768" s="108" t="s">
        <v>4740</v>
      </c>
      <c r="G768" s="108" t="s">
        <v>6624</v>
      </c>
      <c r="H768" s="108" t="s">
        <v>5503</v>
      </c>
      <c r="I768" s="129" t="s">
        <v>7233</v>
      </c>
      <c r="J768" s="108" t="s">
        <v>5504</v>
      </c>
      <c r="K768" s="108" t="s">
        <v>7229</v>
      </c>
      <c r="L768" s="108" t="s">
        <v>6114</v>
      </c>
      <c r="M768" s="108" t="s">
        <v>2464</v>
      </c>
      <c r="N768" s="136" t="s">
        <v>7231</v>
      </c>
      <c r="O768" s="108" t="s">
        <v>7230</v>
      </c>
      <c r="P768" s="108">
        <v>0</v>
      </c>
      <c r="Q768" s="108" t="s">
        <v>523</v>
      </c>
      <c r="R768" s="108" t="s">
        <v>7232</v>
      </c>
      <c r="S768" s="152">
        <v>39171</v>
      </c>
      <c r="T768" s="132">
        <v>7350</v>
      </c>
      <c r="U768" s="167">
        <v>5748678</v>
      </c>
      <c r="V768" s="167">
        <v>31573508</v>
      </c>
      <c r="W768" s="131">
        <v>44316</v>
      </c>
      <c r="X768" s="132" t="s">
        <v>7743</v>
      </c>
      <c r="Y768" s="132" t="s">
        <v>7744</v>
      </c>
      <c r="Z768" s="132" t="s">
        <v>7952</v>
      </c>
    </row>
    <row r="769" spans="1:26" s="8" customFormat="1" ht="18.75" customHeight="1" x14ac:dyDescent="0.2">
      <c r="A769" s="108" t="s">
        <v>5501</v>
      </c>
      <c r="B769" s="136">
        <v>650086104</v>
      </c>
      <c r="C769" s="108" t="s">
        <v>78</v>
      </c>
      <c r="D769" s="108" t="s">
        <v>5502</v>
      </c>
      <c r="E769" s="108" t="s">
        <v>7228</v>
      </c>
      <c r="F769" s="108" t="s">
        <v>4740</v>
      </c>
      <c r="G769" s="108" t="s">
        <v>6624</v>
      </c>
      <c r="H769" s="108" t="s">
        <v>5503</v>
      </c>
      <c r="I769" s="129" t="s">
        <v>7233</v>
      </c>
      <c r="J769" s="108" t="s">
        <v>5504</v>
      </c>
      <c r="K769" s="108" t="s">
        <v>7229</v>
      </c>
      <c r="L769" s="108" t="s">
        <v>6114</v>
      </c>
      <c r="M769" s="108" t="s">
        <v>2464</v>
      </c>
      <c r="N769" s="136" t="s">
        <v>7231</v>
      </c>
      <c r="O769" s="108" t="s">
        <v>7230</v>
      </c>
      <c r="P769" s="108">
        <v>0</v>
      </c>
      <c r="Q769" s="108" t="s">
        <v>523</v>
      </c>
      <c r="R769" s="108" t="s">
        <v>7232</v>
      </c>
      <c r="S769" s="152">
        <v>39171</v>
      </c>
      <c r="T769" s="132">
        <v>7350</v>
      </c>
      <c r="U769" s="167">
        <v>11055150</v>
      </c>
      <c r="V769" s="167">
        <v>36437774</v>
      </c>
      <c r="W769" s="131">
        <v>44316</v>
      </c>
      <c r="X769" s="132" t="s">
        <v>7743</v>
      </c>
      <c r="Y769" s="132" t="s">
        <v>7744</v>
      </c>
      <c r="Z769" s="132" t="s">
        <v>7941</v>
      </c>
    </row>
    <row r="770" spans="1:26" s="8" customFormat="1" ht="18.75" customHeight="1" x14ac:dyDescent="0.2">
      <c r="A770" s="108" t="s">
        <v>5501</v>
      </c>
      <c r="B770" s="136">
        <v>650086104</v>
      </c>
      <c r="C770" s="108" t="s">
        <v>78</v>
      </c>
      <c r="D770" s="108" t="s">
        <v>5502</v>
      </c>
      <c r="E770" s="108" t="s">
        <v>7228</v>
      </c>
      <c r="F770" s="108" t="s">
        <v>4740</v>
      </c>
      <c r="G770" s="108" t="s">
        <v>6624</v>
      </c>
      <c r="H770" s="108" t="s">
        <v>5503</v>
      </c>
      <c r="I770" s="129" t="s">
        <v>7233</v>
      </c>
      <c r="J770" s="108" t="s">
        <v>5504</v>
      </c>
      <c r="K770" s="108" t="s">
        <v>7229</v>
      </c>
      <c r="L770" s="108" t="s">
        <v>6114</v>
      </c>
      <c r="M770" s="108" t="s">
        <v>2464</v>
      </c>
      <c r="N770" s="136" t="s">
        <v>7231</v>
      </c>
      <c r="O770" s="108" t="s">
        <v>7230</v>
      </c>
      <c r="P770" s="108">
        <v>0</v>
      </c>
      <c r="Q770" s="108" t="s">
        <v>523</v>
      </c>
      <c r="R770" s="108" t="s">
        <v>7232</v>
      </c>
      <c r="S770" s="152">
        <v>39171</v>
      </c>
      <c r="T770" s="132">
        <v>7350</v>
      </c>
      <c r="U770" s="167">
        <v>15536171</v>
      </c>
      <c r="V770" s="167">
        <v>50081303</v>
      </c>
      <c r="W770" s="131">
        <v>44316</v>
      </c>
      <c r="X770" s="132" t="s">
        <v>7743</v>
      </c>
      <c r="Y770" s="132" t="s">
        <v>7744</v>
      </c>
      <c r="Z770" s="132" t="s">
        <v>7896</v>
      </c>
    </row>
    <row r="771" spans="1:26" s="8" customFormat="1" ht="18.75" customHeight="1" x14ac:dyDescent="0.2">
      <c r="A771" s="108" t="s">
        <v>5501</v>
      </c>
      <c r="B771" s="136">
        <v>650086104</v>
      </c>
      <c r="C771" s="108" t="s">
        <v>78</v>
      </c>
      <c r="D771" s="108" t="s">
        <v>5502</v>
      </c>
      <c r="E771" s="108" t="s">
        <v>7228</v>
      </c>
      <c r="F771" s="108" t="s">
        <v>4740</v>
      </c>
      <c r="G771" s="108" t="s">
        <v>6624</v>
      </c>
      <c r="H771" s="108" t="s">
        <v>5503</v>
      </c>
      <c r="I771" s="129" t="s">
        <v>7233</v>
      </c>
      <c r="J771" s="108" t="s">
        <v>5504</v>
      </c>
      <c r="K771" s="108" t="s">
        <v>7229</v>
      </c>
      <c r="L771" s="108" t="s">
        <v>6114</v>
      </c>
      <c r="M771" s="108" t="s">
        <v>2464</v>
      </c>
      <c r="N771" s="136" t="s">
        <v>7231</v>
      </c>
      <c r="O771" s="108" t="s">
        <v>7230</v>
      </c>
      <c r="P771" s="108">
        <v>0</v>
      </c>
      <c r="Q771" s="108" t="s">
        <v>523</v>
      </c>
      <c r="R771" s="108" t="s">
        <v>7232</v>
      </c>
      <c r="S771" s="152">
        <v>39171</v>
      </c>
      <c r="T771" s="132">
        <v>7350</v>
      </c>
      <c r="U771" s="167">
        <v>18837976</v>
      </c>
      <c r="V771" s="167">
        <v>53418485</v>
      </c>
      <c r="W771" s="131">
        <v>44316</v>
      </c>
      <c r="X771" s="132" t="s">
        <v>7743</v>
      </c>
      <c r="Y771" s="132" t="s">
        <v>7744</v>
      </c>
      <c r="Z771" s="132" t="s">
        <v>7804</v>
      </c>
    </row>
    <row r="772" spans="1:26" s="8" customFormat="1" ht="18.75" customHeight="1" x14ac:dyDescent="0.2">
      <c r="A772" s="108" t="s">
        <v>5501</v>
      </c>
      <c r="B772" s="136">
        <v>650086104</v>
      </c>
      <c r="C772" s="108" t="s">
        <v>78</v>
      </c>
      <c r="D772" s="108" t="s">
        <v>5502</v>
      </c>
      <c r="E772" s="108" t="s">
        <v>7228</v>
      </c>
      <c r="F772" s="108" t="s">
        <v>4740</v>
      </c>
      <c r="G772" s="108" t="s">
        <v>6624</v>
      </c>
      <c r="H772" s="108" t="s">
        <v>5503</v>
      </c>
      <c r="I772" s="129" t="s">
        <v>7233</v>
      </c>
      <c r="J772" s="108" t="s">
        <v>5504</v>
      </c>
      <c r="K772" s="108" t="s">
        <v>7229</v>
      </c>
      <c r="L772" s="108" t="s">
        <v>6114</v>
      </c>
      <c r="M772" s="108" t="s">
        <v>2464</v>
      </c>
      <c r="N772" s="136" t="s">
        <v>7231</v>
      </c>
      <c r="O772" s="108" t="s">
        <v>7230</v>
      </c>
      <c r="P772" s="108">
        <v>0</v>
      </c>
      <c r="Q772" s="108" t="s">
        <v>523</v>
      </c>
      <c r="R772" s="108" t="s">
        <v>7232</v>
      </c>
      <c r="S772" s="152">
        <v>39171</v>
      </c>
      <c r="T772" s="132">
        <v>7350</v>
      </c>
      <c r="U772" s="167">
        <v>7959708</v>
      </c>
      <c r="V772" s="167">
        <v>59078721</v>
      </c>
      <c r="W772" s="131">
        <v>44316</v>
      </c>
      <c r="X772" s="132" t="s">
        <v>7743</v>
      </c>
      <c r="Y772" s="132" t="s">
        <v>7744</v>
      </c>
      <c r="Z772" s="132" t="s">
        <v>7897</v>
      </c>
    </row>
    <row r="773" spans="1:26" s="8" customFormat="1" ht="18.75" customHeight="1" x14ac:dyDescent="0.2">
      <c r="A773" s="108" t="s">
        <v>3559</v>
      </c>
      <c r="B773" s="136">
        <v>692614003</v>
      </c>
      <c r="C773" s="108" t="s">
        <v>2838</v>
      </c>
      <c r="D773" s="108" t="s">
        <v>2866</v>
      </c>
      <c r="E773" s="108" t="s">
        <v>1685</v>
      </c>
      <c r="F773" s="108" t="s">
        <v>2867</v>
      </c>
      <c r="G773" s="108" t="s">
        <v>29</v>
      </c>
      <c r="H773" s="108">
        <v>0</v>
      </c>
      <c r="I773" s="129">
        <v>0</v>
      </c>
      <c r="J773" s="108" t="s">
        <v>3560</v>
      </c>
      <c r="K773" s="108" t="s">
        <v>3562</v>
      </c>
      <c r="L773" s="108" t="s">
        <v>49</v>
      </c>
      <c r="M773" s="108" t="s">
        <v>3564</v>
      </c>
      <c r="N773" s="136" t="s">
        <v>3563</v>
      </c>
      <c r="O773" s="108" t="s">
        <v>3561</v>
      </c>
      <c r="P773" s="108">
        <v>0</v>
      </c>
      <c r="Q773" s="108">
        <v>91001</v>
      </c>
      <c r="R773" s="108" t="s">
        <v>2889</v>
      </c>
      <c r="S773" s="152">
        <v>39212</v>
      </c>
      <c r="T773" s="132">
        <v>7354</v>
      </c>
      <c r="U773" s="167">
        <v>2861840</v>
      </c>
      <c r="V773" s="167">
        <v>8668520</v>
      </c>
      <c r="W773" s="131">
        <v>44316</v>
      </c>
      <c r="X773" s="132" t="s">
        <v>7743</v>
      </c>
      <c r="Y773" s="132" t="s">
        <v>7744</v>
      </c>
      <c r="Z773" s="132" t="s">
        <v>7953</v>
      </c>
    </row>
    <row r="774" spans="1:26" s="8" customFormat="1" ht="18.75" customHeight="1" x14ac:dyDescent="0.2">
      <c r="A774" s="107" t="s">
        <v>3357</v>
      </c>
      <c r="B774" s="136">
        <v>692008006</v>
      </c>
      <c r="C774" s="108" t="s">
        <v>2838</v>
      </c>
      <c r="D774" s="108" t="s">
        <v>2855</v>
      </c>
      <c r="E774" s="108" t="s">
        <v>27</v>
      </c>
      <c r="F774" s="108" t="s">
        <v>2856</v>
      </c>
      <c r="G774" s="108" t="s">
        <v>29</v>
      </c>
      <c r="H774" s="108">
        <v>0</v>
      </c>
      <c r="I774" s="129">
        <v>0</v>
      </c>
      <c r="J774" s="108" t="s">
        <v>8655</v>
      </c>
      <c r="K774" s="108" t="s">
        <v>3358</v>
      </c>
      <c r="L774" s="108" t="s">
        <v>6112</v>
      </c>
      <c r="M774" s="108" t="s">
        <v>3360</v>
      </c>
      <c r="N774" s="136" t="s">
        <v>3359</v>
      </c>
      <c r="O774" s="108">
        <v>0</v>
      </c>
      <c r="P774" s="108">
        <v>0</v>
      </c>
      <c r="Q774" s="108">
        <v>91001</v>
      </c>
      <c r="R774" s="108" t="s">
        <v>2859</v>
      </c>
      <c r="S774" s="152">
        <v>39212</v>
      </c>
      <c r="T774" s="132">
        <v>7355</v>
      </c>
      <c r="U774" s="167">
        <v>4893746</v>
      </c>
      <c r="V774" s="167">
        <v>19574984</v>
      </c>
      <c r="W774" s="131">
        <v>44316</v>
      </c>
      <c r="X774" s="132" t="s">
        <v>7743</v>
      </c>
      <c r="Y774" s="132" t="s">
        <v>7744</v>
      </c>
      <c r="Z774" s="132" t="s">
        <v>7782</v>
      </c>
    </row>
    <row r="775" spans="1:26" s="8" customFormat="1" ht="18.75" customHeight="1" x14ac:dyDescent="0.2">
      <c r="A775" s="108" t="s">
        <v>7191</v>
      </c>
      <c r="B775" s="136">
        <v>692102002</v>
      </c>
      <c r="C775" s="108" t="s">
        <v>3933</v>
      </c>
      <c r="D775" s="108" t="s">
        <v>2855</v>
      </c>
      <c r="E775" s="108" t="s">
        <v>1685</v>
      </c>
      <c r="F775" s="108" t="s">
        <v>2856</v>
      </c>
      <c r="G775" s="108" t="s">
        <v>29</v>
      </c>
      <c r="H775" s="108">
        <v>0</v>
      </c>
      <c r="I775" s="129">
        <v>0</v>
      </c>
      <c r="J775" s="108" t="s">
        <v>7192</v>
      </c>
      <c r="K775" s="108" t="s">
        <v>7193</v>
      </c>
      <c r="L775" s="108" t="s">
        <v>6112</v>
      </c>
      <c r="M775" s="108" t="s">
        <v>7194</v>
      </c>
      <c r="N775" s="136" t="s">
        <v>7195</v>
      </c>
      <c r="O775" s="108">
        <v>0</v>
      </c>
      <c r="P775" s="108">
        <v>0</v>
      </c>
      <c r="Q775" s="108">
        <v>91001</v>
      </c>
      <c r="R775" s="108" t="s">
        <v>2932</v>
      </c>
      <c r="S775" s="152">
        <v>39212</v>
      </c>
      <c r="T775" s="132">
        <v>7356</v>
      </c>
      <c r="U775" s="167">
        <v>3262498</v>
      </c>
      <c r="V775" s="167">
        <v>9882114</v>
      </c>
      <c r="W775" s="131">
        <v>44316</v>
      </c>
      <c r="X775" s="132" t="s">
        <v>7743</v>
      </c>
      <c r="Y775" s="132" t="s">
        <v>7744</v>
      </c>
      <c r="Z775" s="132" t="s">
        <v>8497</v>
      </c>
    </row>
    <row r="776" spans="1:26" s="8" customFormat="1" ht="18.75" customHeight="1" x14ac:dyDescent="0.2">
      <c r="A776" s="108" t="s">
        <v>5090</v>
      </c>
      <c r="B776" s="136">
        <v>657798800</v>
      </c>
      <c r="C776" s="108" t="s">
        <v>78</v>
      </c>
      <c r="D776" s="108" t="s">
        <v>5091</v>
      </c>
      <c r="E776" s="108" t="s">
        <v>7417</v>
      </c>
      <c r="F776" s="108" t="s">
        <v>5092</v>
      </c>
      <c r="G776" s="108" t="s">
        <v>6664</v>
      </c>
      <c r="H776" s="108" t="s">
        <v>5093</v>
      </c>
      <c r="I776" s="129" t="s">
        <v>6665</v>
      </c>
      <c r="J776" s="108" t="s">
        <v>5094</v>
      </c>
      <c r="K776" s="108" t="s">
        <v>7601</v>
      </c>
      <c r="L776" s="108" t="s">
        <v>49</v>
      </c>
      <c r="M776" s="108" t="s">
        <v>723</v>
      </c>
      <c r="N776" s="136">
        <v>56232475099</v>
      </c>
      <c r="O776" s="108" t="s">
        <v>7418</v>
      </c>
      <c r="P776" s="108">
        <v>0</v>
      </c>
      <c r="Q776" s="108" t="s">
        <v>1209</v>
      </c>
      <c r="R776" s="108" t="s">
        <v>7416</v>
      </c>
      <c r="S776" s="152">
        <v>39269</v>
      </c>
      <c r="T776" s="132">
        <v>7362</v>
      </c>
      <c r="U776" s="167">
        <v>10671698</v>
      </c>
      <c r="V776" s="167">
        <v>46989199</v>
      </c>
      <c r="W776" s="131">
        <v>44316</v>
      </c>
      <c r="X776" s="132" t="s">
        <v>7743</v>
      </c>
      <c r="Y776" s="132" t="s">
        <v>7744</v>
      </c>
      <c r="Z776" s="132" t="s">
        <v>7746</v>
      </c>
    </row>
    <row r="777" spans="1:26" s="8" customFormat="1" ht="18.75" customHeight="1" x14ac:dyDescent="0.2">
      <c r="A777" s="108" t="s">
        <v>5090</v>
      </c>
      <c r="B777" s="136">
        <v>657798800</v>
      </c>
      <c r="C777" s="108" t="s">
        <v>78</v>
      </c>
      <c r="D777" s="108" t="s">
        <v>5091</v>
      </c>
      <c r="E777" s="108" t="s">
        <v>7417</v>
      </c>
      <c r="F777" s="108" t="s">
        <v>5092</v>
      </c>
      <c r="G777" s="108" t="s">
        <v>6664</v>
      </c>
      <c r="H777" s="108" t="s">
        <v>5093</v>
      </c>
      <c r="I777" s="129" t="s">
        <v>6665</v>
      </c>
      <c r="J777" s="108" t="s">
        <v>5094</v>
      </c>
      <c r="K777" s="108" t="s">
        <v>7601</v>
      </c>
      <c r="L777" s="108" t="s">
        <v>49</v>
      </c>
      <c r="M777" s="108" t="s">
        <v>723</v>
      </c>
      <c r="N777" s="136">
        <v>56232475099</v>
      </c>
      <c r="O777" s="108" t="s">
        <v>7418</v>
      </c>
      <c r="P777" s="108">
        <v>0</v>
      </c>
      <c r="Q777" s="108" t="s">
        <v>1209</v>
      </c>
      <c r="R777" s="108" t="s">
        <v>7416</v>
      </c>
      <c r="S777" s="152">
        <v>39269</v>
      </c>
      <c r="T777" s="132">
        <v>7362</v>
      </c>
      <c r="U777" s="167">
        <v>7798548</v>
      </c>
      <c r="V777" s="167">
        <v>30988968</v>
      </c>
      <c r="W777" s="131">
        <v>44316</v>
      </c>
      <c r="X777" s="132" t="s">
        <v>7743</v>
      </c>
      <c r="Y777" s="132" t="s">
        <v>7744</v>
      </c>
      <c r="Z777" s="132" t="s">
        <v>184</v>
      </c>
    </row>
    <row r="778" spans="1:26" s="8" customFormat="1" ht="18.75" customHeight="1" x14ac:dyDescent="0.2">
      <c r="A778" s="108" t="s">
        <v>5090</v>
      </c>
      <c r="B778" s="136">
        <v>657798800</v>
      </c>
      <c r="C778" s="108" t="s">
        <v>78</v>
      </c>
      <c r="D778" s="108" t="s">
        <v>5091</v>
      </c>
      <c r="E778" s="108" t="s">
        <v>7417</v>
      </c>
      <c r="F778" s="108" t="s">
        <v>5092</v>
      </c>
      <c r="G778" s="108" t="s">
        <v>6664</v>
      </c>
      <c r="H778" s="108" t="s">
        <v>5093</v>
      </c>
      <c r="I778" s="129" t="s">
        <v>6665</v>
      </c>
      <c r="J778" s="108" t="s">
        <v>5094</v>
      </c>
      <c r="K778" s="108" t="s">
        <v>7601</v>
      </c>
      <c r="L778" s="108" t="s">
        <v>49</v>
      </c>
      <c r="M778" s="108" t="s">
        <v>723</v>
      </c>
      <c r="N778" s="136">
        <v>56232475099</v>
      </c>
      <c r="O778" s="108" t="s">
        <v>7418</v>
      </c>
      <c r="P778" s="108">
        <v>0</v>
      </c>
      <c r="Q778" s="108" t="s">
        <v>1209</v>
      </c>
      <c r="R778" s="108" t="s">
        <v>7416</v>
      </c>
      <c r="S778" s="152">
        <v>39269</v>
      </c>
      <c r="T778" s="132">
        <v>7362</v>
      </c>
      <c r="U778" s="167">
        <v>17181384</v>
      </c>
      <c r="V778" s="167">
        <v>62808768</v>
      </c>
      <c r="W778" s="131">
        <v>44316</v>
      </c>
      <c r="X778" s="132" t="s">
        <v>7743</v>
      </c>
      <c r="Y778" s="132" t="s">
        <v>7744</v>
      </c>
      <c r="Z778" s="132" t="s">
        <v>7824</v>
      </c>
    </row>
    <row r="779" spans="1:26" s="8" customFormat="1" ht="18.75" customHeight="1" x14ac:dyDescent="0.2">
      <c r="A779" s="108" t="s">
        <v>5090</v>
      </c>
      <c r="B779" s="136">
        <v>657798800</v>
      </c>
      <c r="C779" s="108" t="s">
        <v>78</v>
      </c>
      <c r="D779" s="108" t="s">
        <v>5091</v>
      </c>
      <c r="E779" s="108" t="s">
        <v>7417</v>
      </c>
      <c r="F779" s="108" t="s">
        <v>5092</v>
      </c>
      <c r="G779" s="108" t="s">
        <v>6664</v>
      </c>
      <c r="H779" s="108" t="s">
        <v>5093</v>
      </c>
      <c r="I779" s="129" t="s">
        <v>6665</v>
      </c>
      <c r="J779" s="108" t="s">
        <v>5094</v>
      </c>
      <c r="K779" s="108" t="s">
        <v>7601</v>
      </c>
      <c r="L779" s="108" t="s">
        <v>49</v>
      </c>
      <c r="M779" s="108" t="s">
        <v>723</v>
      </c>
      <c r="N779" s="136">
        <v>56232475099</v>
      </c>
      <c r="O779" s="108" t="s">
        <v>7418</v>
      </c>
      <c r="P779" s="108">
        <v>0</v>
      </c>
      <c r="Q779" s="108" t="s">
        <v>1209</v>
      </c>
      <c r="R779" s="108" t="s">
        <v>7416</v>
      </c>
      <c r="S779" s="152">
        <v>39269</v>
      </c>
      <c r="T779" s="132">
        <v>7362</v>
      </c>
      <c r="U779" s="167">
        <v>0</v>
      </c>
      <c r="V779" s="167">
        <v>22606812</v>
      </c>
      <c r="W779" s="131">
        <v>44316</v>
      </c>
      <c r="X779" s="132" t="s">
        <v>7743</v>
      </c>
      <c r="Y779" s="132" t="s">
        <v>7744</v>
      </c>
      <c r="Z779" s="132" t="s">
        <v>7841</v>
      </c>
    </row>
    <row r="780" spans="1:26" s="8" customFormat="1" ht="18.75" customHeight="1" x14ac:dyDescent="0.2">
      <c r="A780" s="108" t="s">
        <v>5090</v>
      </c>
      <c r="B780" s="136">
        <v>657798800</v>
      </c>
      <c r="C780" s="108" t="s">
        <v>78</v>
      </c>
      <c r="D780" s="108" t="s">
        <v>5091</v>
      </c>
      <c r="E780" s="108" t="s">
        <v>7417</v>
      </c>
      <c r="F780" s="108" t="s">
        <v>5092</v>
      </c>
      <c r="G780" s="108" t="s">
        <v>6664</v>
      </c>
      <c r="H780" s="108" t="s">
        <v>5093</v>
      </c>
      <c r="I780" s="129" t="s">
        <v>6665</v>
      </c>
      <c r="J780" s="108" t="s">
        <v>5094</v>
      </c>
      <c r="K780" s="108" t="s">
        <v>7601</v>
      </c>
      <c r="L780" s="108" t="s">
        <v>49</v>
      </c>
      <c r="M780" s="108" t="s">
        <v>723</v>
      </c>
      <c r="N780" s="136">
        <v>56232475099</v>
      </c>
      <c r="O780" s="108" t="s">
        <v>7418</v>
      </c>
      <c r="P780" s="108">
        <v>0</v>
      </c>
      <c r="Q780" s="108" t="s">
        <v>1209</v>
      </c>
      <c r="R780" s="108" t="s">
        <v>7416</v>
      </c>
      <c r="S780" s="152">
        <v>39269</v>
      </c>
      <c r="T780" s="132">
        <v>7362</v>
      </c>
      <c r="U780" s="167">
        <v>6252948</v>
      </c>
      <c r="V780" s="167">
        <v>25172124</v>
      </c>
      <c r="W780" s="131">
        <v>44316</v>
      </c>
      <c r="X780" s="132" t="s">
        <v>7743</v>
      </c>
      <c r="Y780" s="132" t="s">
        <v>7744</v>
      </c>
      <c r="Z780" s="132" t="s">
        <v>7842</v>
      </c>
    </row>
    <row r="781" spans="1:26" s="8" customFormat="1" ht="18.75" customHeight="1" x14ac:dyDescent="0.2">
      <c r="A781" s="108" t="s">
        <v>5090</v>
      </c>
      <c r="B781" s="136">
        <v>657798800</v>
      </c>
      <c r="C781" s="108" t="s">
        <v>78</v>
      </c>
      <c r="D781" s="108" t="s">
        <v>5091</v>
      </c>
      <c r="E781" s="108" t="s">
        <v>7417</v>
      </c>
      <c r="F781" s="108" t="s">
        <v>5092</v>
      </c>
      <c r="G781" s="108" t="s">
        <v>6664</v>
      </c>
      <c r="H781" s="108" t="s">
        <v>5093</v>
      </c>
      <c r="I781" s="129" t="s">
        <v>6665</v>
      </c>
      <c r="J781" s="108" t="s">
        <v>5094</v>
      </c>
      <c r="K781" s="108" t="s">
        <v>7601</v>
      </c>
      <c r="L781" s="108" t="s">
        <v>49</v>
      </c>
      <c r="M781" s="108" t="s">
        <v>723</v>
      </c>
      <c r="N781" s="136">
        <v>56232475099</v>
      </c>
      <c r="O781" s="108" t="s">
        <v>7418</v>
      </c>
      <c r="P781" s="108">
        <v>0</v>
      </c>
      <c r="Q781" s="108" t="s">
        <v>1209</v>
      </c>
      <c r="R781" s="108" t="s">
        <v>7416</v>
      </c>
      <c r="S781" s="152">
        <v>39269</v>
      </c>
      <c r="T781" s="132">
        <v>7362</v>
      </c>
      <c r="U781" s="167">
        <v>6413280</v>
      </c>
      <c r="V781" s="167">
        <v>25653120</v>
      </c>
      <c r="W781" s="131">
        <v>44316</v>
      </c>
      <c r="X781" s="132" t="s">
        <v>7743</v>
      </c>
      <c r="Y781" s="132" t="s">
        <v>7744</v>
      </c>
      <c r="Z781" s="132" t="s">
        <v>7843</v>
      </c>
    </row>
    <row r="782" spans="1:26" s="8" customFormat="1" ht="18.75" customHeight="1" x14ac:dyDescent="0.2">
      <c r="A782" s="108" t="s">
        <v>5090</v>
      </c>
      <c r="B782" s="136">
        <v>657798800</v>
      </c>
      <c r="C782" s="108" t="s">
        <v>78</v>
      </c>
      <c r="D782" s="108" t="s">
        <v>5091</v>
      </c>
      <c r="E782" s="108" t="s">
        <v>7417</v>
      </c>
      <c r="F782" s="108" t="s">
        <v>5092</v>
      </c>
      <c r="G782" s="108" t="s">
        <v>6664</v>
      </c>
      <c r="H782" s="108" t="s">
        <v>5093</v>
      </c>
      <c r="I782" s="129" t="s">
        <v>6665</v>
      </c>
      <c r="J782" s="108" t="s">
        <v>5094</v>
      </c>
      <c r="K782" s="108" t="s">
        <v>7601</v>
      </c>
      <c r="L782" s="108" t="s">
        <v>49</v>
      </c>
      <c r="M782" s="108" t="s">
        <v>723</v>
      </c>
      <c r="N782" s="136">
        <v>56232475099</v>
      </c>
      <c r="O782" s="108" t="s">
        <v>7418</v>
      </c>
      <c r="P782" s="108">
        <v>0</v>
      </c>
      <c r="Q782" s="108" t="s">
        <v>1209</v>
      </c>
      <c r="R782" s="108" t="s">
        <v>7416</v>
      </c>
      <c r="S782" s="152">
        <v>39269</v>
      </c>
      <c r="T782" s="132">
        <v>7362</v>
      </c>
      <c r="U782" s="167">
        <v>33990384</v>
      </c>
      <c r="V782" s="167">
        <v>135159876</v>
      </c>
      <c r="W782" s="131">
        <v>44316</v>
      </c>
      <c r="X782" s="132" t="s">
        <v>7743</v>
      </c>
      <c r="Y782" s="132" t="s">
        <v>7744</v>
      </c>
      <c r="Z782" s="132" t="s">
        <v>7785</v>
      </c>
    </row>
    <row r="783" spans="1:26" s="8" customFormat="1" ht="18.75" customHeight="1" x14ac:dyDescent="0.2">
      <c r="A783" s="108" t="s">
        <v>5090</v>
      </c>
      <c r="B783" s="136">
        <v>657798800</v>
      </c>
      <c r="C783" s="108" t="s">
        <v>78</v>
      </c>
      <c r="D783" s="108" t="s">
        <v>5091</v>
      </c>
      <c r="E783" s="108" t="s">
        <v>7417</v>
      </c>
      <c r="F783" s="108" t="s">
        <v>5092</v>
      </c>
      <c r="G783" s="108" t="s">
        <v>6664</v>
      </c>
      <c r="H783" s="108" t="s">
        <v>5093</v>
      </c>
      <c r="I783" s="129" t="s">
        <v>6665</v>
      </c>
      <c r="J783" s="108" t="s">
        <v>5094</v>
      </c>
      <c r="K783" s="108" t="s">
        <v>7601</v>
      </c>
      <c r="L783" s="108" t="s">
        <v>49</v>
      </c>
      <c r="M783" s="108" t="s">
        <v>723</v>
      </c>
      <c r="N783" s="136">
        <v>56232475099</v>
      </c>
      <c r="O783" s="108" t="s">
        <v>7418</v>
      </c>
      <c r="P783" s="108">
        <v>0</v>
      </c>
      <c r="Q783" s="108" t="s">
        <v>1209</v>
      </c>
      <c r="R783" s="108" t="s">
        <v>7416</v>
      </c>
      <c r="S783" s="152">
        <v>39269</v>
      </c>
      <c r="T783" s="132">
        <v>7362</v>
      </c>
      <c r="U783" s="167">
        <v>13948884</v>
      </c>
      <c r="V783" s="167">
        <v>37036692</v>
      </c>
      <c r="W783" s="131">
        <v>44316</v>
      </c>
      <c r="X783" s="132" t="s">
        <v>7743</v>
      </c>
      <c r="Y783" s="132" t="s">
        <v>7744</v>
      </c>
      <c r="Z783" s="132" t="s">
        <v>7815</v>
      </c>
    </row>
    <row r="784" spans="1:26" s="8" customFormat="1" ht="18.75" customHeight="1" x14ac:dyDescent="0.2">
      <c r="A784" s="108" t="s">
        <v>5090</v>
      </c>
      <c r="B784" s="136">
        <v>657798800</v>
      </c>
      <c r="C784" s="108" t="s">
        <v>78</v>
      </c>
      <c r="D784" s="108" t="s">
        <v>5091</v>
      </c>
      <c r="E784" s="108" t="s">
        <v>7417</v>
      </c>
      <c r="F784" s="108" t="s">
        <v>5092</v>
      </c>
      <c r="G784" s="108" t="s">
        <v>6664</v>
      </c>
      <c r="H784" s="108" t="s">
        <v>5093</v>
      </c>
      <c r="I784" s="129" t="s">
        <v>6665</v>
      </c>
      <c r="J784" s="108" t="s">
        <v>5094</v>
      </c>
      <c r="K784" s="108" t="s">
        <v>7601</v>
      </c>
      <c r="L784" s="108" t="s">
        <v>49</v>
      </c>
      <c r="M784" s="108" t="s">
        <v>723</v>
      </c>
      <c r="N784" s="136">
        <v>56232475099</v>
      </c>
      <c r="O784" s="108" t="s">
        <v>7418</v>
      </c>
      <c r="P784" s="108">
        <v>0</v>
      </c>
      <c r="Q784" s="108" t="s">
        <v>1209</v>
      </c>
      <c r="R784" s="108" t="s">
        <v>7416</v>
      </c>
      <c r="S784" s="152">
        <v>39269</v>
      </c>
      <c r="T784" s="132">
        <v>7362</v>
      </c>
      <c r="U784" s="167">
        <v>12826560</v>
      </c>
      <c r="V784" s="167">
        <v>25332456</v>
      </c>
      <c r="W784" s="131">
        <v>44316</v>
      </c>
      <c r="X784" s="132" t="s">
        <v>7743</v>
      </c>
      <c r="Y784" s="132" t="s">
        <v>7744</v>
      </c>
      <c r="Z784" s="132" t="s">
        <v>7790</v>
      </c>
    </row>
    <row r="785" spans="1:26" s="8" customFormat="1" ht="18.75" customHeight="1" x14ac:dyDescent="0.2">
      <c r="A785" s="108" t="s">
        <v>5090</v>
      </c>
      <c r="B785" s="136">
        <v>657798800</v>
      </c>
      <c r="C785" s="108" t="s">
        <v>78</v>
      </c>
      <c r="D785" s="108" t="s">
        <v>5091</v>
      </c>
      <c r="E785" s="108" t="s">
        <v>7417</v>
      </c>
      <c r="F785" s="108" t="s">
        <v>5092</v>
      </c>
      <c r="G785" s="108" t="s">
        <v>6664</v>
      </c>
      <c r="H785" s="108" t="s">
        <v>5093</v>
      </c>
      <c r="I785" s="129" t="s">
        <v>6665</v>
      </c>
      <c r="J785" s="108" t="s">
        <v>5094</v>
      </c>
      <c r="K785" s="108" t="s">
        <v>7601</v>
      </c>
      <c r="L785" s="108" t="s">
        <v>49</v>
      </c>
      <c r="M785" s="108" t="s">
        <v>723</v>
      </c>
      <c r="N785" s="136">
        <v>56232475099</v>
      </c>
      <c r="O785" s="108" t="s">
        <v>7418</v>
      </c>
      <c r="P785" s="108">
        <v>0</v>
      </c>
      <c r="Q785" s="108" t="s">
        <v>1209</v>
      </c>
      <c r="R785" s="108" t="s">
        <v>7416</v>
      </c>
      <c r="S785" s="152">
        <v>39269</v>
      </c>
      <c r="T785" s="132">
        <v>7362</v>
      </c>
      <c r="U785" s="167">
        <v>22927476</v>
      </c>
      <c r="V785" s="167">
        <v>90908244</v>
      </c>
      <c r="W785" s="131">
        <v>44316</v>
      </c>
      <c r="X785" s="132" t="s">
        <v>7743</v>
      </c>
      <c r="Y785" s="132" t="s">
        <v>7744</v>
      </c>
      <c r="Z785" s="132" t="s">
        <v>7794</v>
      </c>
    </row>
    <row r="786" spans="1:26" s="8" customFormat="1" ht="18.75" customHeight="1" x14ac:dyDescent="0.2">
      <c r="A786" s="108" t="s">
        <v>5090</v>
      </c>
      <c r="B786" s="136">
        <v>657798800</v>
      </c>
      <c r="C786" s="108" t="s">
        <v>78</v>
      </c>
      <c r="D786" s="108" t="s">
        <v>5091</v>
      </c>
      <c r="E786" s="108" t="s">
        <v>7417</v>
      </c>
      <c r="F786" s="108" t="s">
        <v>5092</v>
      </c>
      <c r="G786" s="108" t="s">
        <v>6664</v>
      </c>
      <c r="H786" s="108" t="s">
        <v>5093</v>
      </c>
      <c r="I786" s="129" t="s">
        <v>6665</v>
      </c>
      <c r="J786" s="108" t="s">
        <v>5094</v>
      </c>
      <c r="K786" s="108" t="s">
        <v>7601</v>
      </c>
      <c r="L786" s="108" t="s">
        <v>49</v>
      </c>
      <c r="M786" s="108" t="s">
        <v>723</v>
      </c>
      <c r="N786" s="136">
        <v>56232475099</v>
      </c>
      <c r="O786" s="108" t="s">
        <v>7418</v>
      </c>
      <c r="P786" s="108">
        <v>0</v>
      </c>
      <c r="Q786" s="108" t="s">
        <v>1209</v>
      </c>
      <c r="R786" s="108" t="s">
        <v>7416</v>
      </c>
      <c r="S786" s="152">
        <v>39269</v>
      </c>
      <c r="T786" s="132">
        <v>7362</v>
      </c>
      <c r="U786" s="167">
        <v>6092616</v>
      </c>
      <c r="V786" s="167">
        <v>23087808</v>
      </c>
      <c r="W786" s="131">
        <v>44316</v>
      </c>
      <c r="X786" s="132" t="s">
        <v>7743</v>
      </c>
      <c r="Y786" s="132" t="s">
        <v>7744</v>
      </c>
      <c r="Z786" s="132" t="s">
        <v>7795</v>
      </c>
    </row>
    <row r="787" spans="1:26" s="8" customFormat="1" ht="18.75" customHeight="1" x14ac:dyDescent="0.2">
      <c r="A787" s="108" t="s">
        <v>5090</v>
      </c>
      <c r="B787" s="136">
        <v>657798800</v>
      </c>
      <c r="C787" s="108" t="s">
        <v>78</v>
      </c>
      <c r="D787" s="108" t="s">
        <v>5091</v>
      </c>
      <c r="E787" s="108" t="s">
        <v>7417</v>
      </c>
      <c r="F787" s="108" t="s">
        <v>5092</v>
      </c>
      <c r="G787" s="108" t="s">
        <v>6664</v>
      </c>
      <c r="H787" s="108" t="s">
        <v>5093</v>
      </c>
      <c r="I787" s="129" t="s">
        <v>6665</v>
      </c>
      <c r="J787" s="108" t="s">
        <v>5094</v>
      </c>
      <c r="K787" s="108" t="s">
        <v>7601</v>
      </c>
      <c r="L787" s="108" t="s">
        <v>49</v>
      </c>
      <c r="M787" s="108" t="s">
        <v>723</v>
      </c>
      <c r="N787" s="136">
        <v>56232475099</v>
      </c>
      <c r="O787" s="108" t="s">
        <v>7418</v>
      </c>
      <c r="P787" s="108">
        <v>0</v>
      </c>
      <c r="Q787" s="108" t="s">
        <v>1209</v>
      </c>
      <c r="R787" s="108" t="s">
        <v>7416</v>
      </c>
      <c r="S787" s="152">
        <v>39269</v>
      </c>
      <c r="T787" s="132">
        <v>7362</v>
      </c>
      <c r="U787" s="167">
        <v>8337264</v>
      </c>
      <c r="V787" s="167">
        <v>32707728</v>
      </c>
      <c r="W787" s="131">
        <v>44316</v>
      </c>
      <c r="X787" s="132" t="s">
        <v>7743</v>
      </c>
      <c r="Y787" s="132" t="s">
        <v>7744</v>
      </c>
      <c r="Z787" s="132" t="s">
        <v>7833</v>
      </c>
    </row>
    <row r="788" spans="1:26" s="8" customFormat="1" ht="18.75" customHeight="1" x14ac:dyDescent="0.2">
      <c r="A788" s="108" t="s">
        <v>5090</v>
      </c>
      <c r="B788" s="136">
        <v>657798800</v>
      </c>
      <c r="C788" s="108" t="s">
        <v>78</v>
      </c>
      <c r="D788" s="108" t="s">
        <v>5091</v>
      </c>
      <c r="E788" s="108" t="s">
        <v>7417</v>
      </c>
      <c r="F788" s="108" t="s">
        <v>5092</v>
      </c>
      <c r="G788" s="108" t="s">
        <v>6664</v>
      </c>
      <c r="H788" s="108" t="s">
        <v>5093</v>
      </c>
      <c r="I788" s="129" t="s">
        <v>6665</v>
      </c>
      <c r="J788" s="108" t="s">
        <v>5094</v>
      </c>
      <c r="K788" s="108" t="s">
        <v>7601</v>
      </c>
      <c r="L788" s="108" t="s">
        <v>49</v>
      </c>
      <c r="M788" s="108" t="s">
        <v>723</v>
      </c>
      <c r="N788" s="136">
        <v>56232475099</v>
      </c>
      <c r="O788" s="108" t="s">
        <v>7418</v>
      </c>
      <c r="P788" s="108">
        <v>0</v>
      </c>
      <c r="Q788" s="108" t="s">
        <v>1209</v>
      </c>
      <c r="R788" s="108" t="s">
        <v>7416</v>
      </c>
      <c r="S788" s="152">
        <v>39269</v>
      </c>
      <c r="T788" s="132">
        <v>7362</v>
      </c>
      <c r="U788" s="167">
        <v>18277848</v>
      </c>
      <c r="V788" s="167">
        <v>69638601</v>
      </c>
      <c r="W788" s="131">
        <v>44316</v>
      </c>
      <c r="X788" s="132" t="s">
        <v>7743</v>
      </c>
      <c r="Y788" s="132" t="s">
        <v>7744</v>
      </c>
      <c r="Z788" s="132" t="s">
        <v>195</v>
      </c>
    </row>
    <row r="789" spans="1:26" s="8" customFormat="1" ht="18.75" customHeight="1" x14ac:dyDescent="0.2">
      <c r="A789" s="108" t="s">
        <v>5090</v>
      </c>
      <c r="B789" s="136">
        <v>657798800</v>
      </c>
      <c r="C789" s="108" t="s">
        <v>78</v>
      </c>
      <c r="D789" s="108" t="s">
        <v>5091</v>
      </c>
      <c r="E789" s="108" t="s">
        <v>7417</v>
      </c>
      <c r="F789" s="108" t="s">
        <v>5092</v>
      </c>
      <c r="G789" s="108" t="s">
        <v>6664</v>
      </c>
      <c r="H789" s="108" t="s">
        <v>5093</v>
      </c>
      <c r="I789" s="129" t="s">
        <v>6665</v>
      </c>
      <c r="J789" s="108" t="s">
        <v>5094</v>
      </c>
      <c r="K789" s="108" t="s">
        <v>7601</v>
      </c>
      <c r="L789" s="108" t="s">
        <v>49</v>
      </c>
      <c r="M789" s="108" t="s">
        <v>723</v>
      </c>
      <c r="N789" s="136">
        <v>56232475099</v>
      </c>
      <c r="O789" s="108" t="s">
        <v>7418</v>
      </c>
      <c r="P789" s="108">
        <v>0</v>
      </c>
      <c r="Q789" s="108" t="s">
        <v>1209</v>
      </c>
      <c r="R789" s="108" t="s">
        <v>7416</v>
      </c>
      <c r="S789" s="152">
        <v>39269</v>
      </c>
      <c r="T789" s="132">
        <v>7362</v>
      </c>
      <c r="U789" s="167">
        <v>6413280</v>
      </c>
      <c r="V789" s="167">
        <v>25973784</v>
      </c>
      <c r="W789" s="131">
        <v>44316</v>
      </c>
      <c r="X789" s="132" t="s">
        <v>7743</v>
      </c>
      <c r="Y789" s="132" t="s">
        <v>7744</v>
      </c>
      <c r="Z789" s="132" t="s">
        <v>7753</v>
      </c>
    </row>
    <row r="790" spans="1:26" s="8" customFormat="1" ht="18.75" customHeight="1" x14ac:dyDescent="0.2">
      <c r="A790" s="108" t="s">
        <v>4712</v>
      </c>
      <c r="B790" s="136">
        <v>655778705</v>
      </c>
      <c r="C790" s="108" t="s">
        <v>4713</v>
      </c>
      <c r="D790" s="108" t="s">
        <v>4714</v>
      </c>
      <c r="E790" s="108" t="s">
        <v>7196</v>
      </c>
      <c r="F790" s="108" t="s">
        <v>4715</v>
      </c>
      <c r="G790" s="108" t="s">
        <v>6216</v>
      </c>
      <c r="H790" s="108" t="s">
        <v>701</v>
      </c>
      <c r="I790" s="129" t="s">
        <v>6217</v>
      </c>
      <c r="J790" s="108" t="s">
        <v>4716</v>
      </c>
      <c r="K790" s="108" t="s">
        <v>4718</v>
      </c>
      <c r="L790" s="108" t="s">
        <v>623</v>
      </c>
      <c r="M790" s="108" t="s">
        <v>1339</v>
      </c>
      <c r="N790" s="136" t="s">
        <v>4719</v>
      </c>
      <c r="O790" s="108" t="s">
        <v>4717</v>
      </c>
      <c r="P790" s="108">
        <v>0</v>
      </c>
      <c r="Q790" s="108" t="s">
        <v>89</v>
      </c>
      <c r="R790" s="108" t="s">
        <v>7197</v>
      </c>
      <c r="S790" s="152">
        <v>39308</v>
      </c>
      <c r="T790" s="132">
        <v>7367</v>
      </c>
      <c r="U790" s="167">
        <v>7758000</v>
      </c>
      <c r="V790" s="167">
        <v>32195700</v>
      </c>
      <c r="W790" s="131">
        <v>44316</v>
      </c>
      <c r="X790" s="132" t="s">
        <v>7743</v>
      </c>
      <c r="Y790" s="132" t="s">
        <v>7744</v>
      </c>
      <c r="Z790" s="132" t="s">
        <v>7954</v>
      </c>
    </row>
    <row r="791" spans="1:26" s="8" customFormat="1" ht="18.75" customHeight="1" x14ac:dyDescent="0.2">
      <c r="A791" s="108" t="s">
        <v>2721</v>
      </c>
      <c r="B791" s="136">
        <v>653823304</v>
      </c>
      <c r="C791" s="108" t="s">
        <v>2722</v>
      </c>
      <c r="D791" s="108" t="s">
        <v>2723</v>
      </c>
      <c r="E791" s="108" t="s">
        <v>7528</v>
      </c>
      <c r="F791" s="108" t="s">
        <v>2724</v>
      </c>
      <c r="G791" s="108" t="s">
        <v>7529</v>
      </c>
      <c r="H791" s="108" t="s">
        <v>7530</v>
      </c>
      <c r="I791" s="129" t="s">
        <v>7531</v>
      </c>
      <c r="J791" s="108" t="s">
        <v>2725</v>
      </c>
      <c r="K791" s="108" t="s">
        <v>2726</v>
      </c>
      <c r="L791" s="108" t="s">
        <v>49</v>
      </c>
      <c r="M791" s="108" t="s">
        <v>723</v>
      </c>
      <c r="N791" s="136" t="s">
        <v>2727</v>
      </c>
      <c r="O791" s="108">
        <v>0</v>
      </c>
      <c r="P791" s="108">
        <v>0</v>
      </c>
      <c r="Q791" s="108" t="s">
        <v>89</v>
      </c>
      <c r="R791" s="108" t="s">
        <v>7557</v>
      </c>
      <c r="S791" s="152">
        <v>39317</v>
      </c>
      <c r="T791" s="132">
        <v>7369</v>
      </c>
      <c r="U791" s="167">
        <v>7695936</v>
      </c>
      <c r="V791" s="167">
        <v>30944076</v>
      </c>
      <c r="W791" s="131">
        <v>44316</v>
      </c>
      <c r="X791" s="132" t="s">
        <v>7743</v>
      </c>
      <c r="Y791" s="132" t="s">
        <v>7744</v>
      </c>
      <c r="Z791" s="132" t="s">
        <v>7791</v>
      </c>
    </row>
    <row r="792" spans="1:26" s="8" customFormat="1" ht="18.75" customHeight="1" x14ac:dyDescent="0.2">
      <c r="A792" s="108" t="s">
        <v>2721</v>
      </c>
      <c r="B792" s="136">
        <v>653823304</v>
      </c>
      <c r="C792" s="108" t="s">
        <v>2722</v>
      </c>
      <c r="D792" s="108" t="s">
        <v>2723</v>
      </c>
      <c r="E792" s="108" t="s">
        <v>7528</v>
      </c>
      <c r="F792" s="108" t="s">
        <v>2724</v>
      </c>
      <c r="G792" s="108" t="s">
        <v>7529</v>
      </c>
      <c r="H792" s="108" t="s">
        <v>7530</v>
      </c>
      <c r="I792" s="129" t="s">
        <v>7531</v>
      </c>
      <c r="J792" s="108" t="s">
        <v>2725</v>
      </c>
      <c r="K792" s="108" t="s">
        <v>2726</v>
      </c>
      <c r="L792" s="108" t="s">
        <v>49</v>
      </c>
      <c r="M792" s="108" t="s">
        <v>723</v>
      </c>
      <c r="N792" s="136" t="s">
        <v>2727</v>
      </c>
      <c r="O792" s="108">
        <v>0</v>
      </c>
      <c r="P792" s="108">
        <v>0</v>
      </c>
      <c r="Q792" s="108" t="s">
        <v>89</v>
      </c>
      <c r="R792" s="108" t="s">
        <v>7557</v>
      </c>
      <c r="S792" s="152">
        <v>39317</v>
      </c>
      <c r="T792" s="132">
        <v>7369</v>
      </c>
      <c r="U792" s="167">
        <v>7695936</v>
      </c>
      <c r="V792" s="167">
        <v>31264740</v>
      </c>
      <c r="W792" s="131">
        <v>44316</v>
      </c>
      <c r="X792" s="132" t="s">
        <v>7743</v>
      </c>
      <c r="Y792" s="132" t="s">
        <v>7744</v>
      </c>
      <c r="Z792" s="132" t="s">
        <v>6421</v>
      </c>
    </row>
    <row r="793" spans="1:26" s="8" customFormat="1" ht="18.75" customHeight="1" x14ac:dyDescent="0.2">
      <c r="A793" s="108" t="s">
        <v>2721</v>
      </c>
      <c r="B793" s="136">
        <v>653823304</v>
      </c>
      <c r="C793" s="108" t="s">
        <v>2722</v>
      </c>
      <c r="D793" s="108" t="s">
        <v>2723</v>
      </c>
      <c r="E793" s="108" t="s">
        <v>7528</v>
      </c>
      <c r="F793" s="108" t="s">
        <v>2724</v>
      </c>
      <c r="G793" s="108" t="s">
        <v>7529</v>
      </c>
      <c r="H793" s="108" t="s">
        <v>7530</v>
      </c>
      <c r="I793" s="129" t="s">
        <v>7531</v>
      </c>
      <c r="J793" s="108" t="s">
        <v>2725</v>
      </c>
      <c r="K793" s="108" t="s">
        <v>2726</v>
      </c>
      <c r="L793" s="108" t="s">
        <v>49</v>
      </c>
      <c r="M793" s="108" t="s">
        <v>723</v>
      </c>
      <c r="N793" s="136" t="s">
        <v>2727</v>
      </c>
      <c r="O793" s="108">
        <v>0</v>
      </c>
      <c r="P793" s="108">
        <v>0</v>
      </c>
      <c r="Q793" s="108" t="s">
        <v>89</v>
      </c>
      <c r="R793" s="108" t="s">
        <v>7557</v>
      </c>
      <c r="S793" s="152">
        <v>39317</v>
      </c>
      <c r="T793" s="132">
        <v>7369</v>
      </c>
      <c r="U793" s="167">
        <v>7758000</v>
      </c>
      <c r="V793" s="167">
        <v>33592140</v>
      </c>
      <c r="W793" s="131">
        <v>44316</v>
      </c>
      <c r="X793" s="132" t="s">
        <v>7743</v>
      </c>
      <c r="Y793" s="132" t="s">
        <v>7744</v>
      </c>
      <c r="Z793" s="132" t="s">
        <v>7752</v>
      </c>
    </row>
    <row r="794" spans="1:26" s="8" customFormat="1" ht="18.75" customHeight="1" x14ac:dyDescent="0.2">
      <c r="A794" s="107" t="s">
        <v>1623</v>
      </c>
      <c r="B794" s="136">
        <v>719991009</v>
      </c>
      <c r="C794" s="108" t="s">
        <v>1624</v>
      </c>
      <c r="D794" s="108" t="s">
        <v>1625</v>
      </c>
      <c r="E794" s="108" t="s">
        <v>7491</v>
      </c>
      <c r="F794" s="108" t="s">
        <v>1626</v>
      </c>
      <c r="G794" s="108" t="s">
        <v>7133</v>
      </c>
      <c r="H794" s="108" t="s">
        <v>1627</v>
      </c>
      <c r="I794" s="129" t="s">
        <v>6471</v>
      </c>
      <c r="J794" s="108" t="s">
        <v>1628</v>
      </c>
      <c r="K794" s="108" t="s">
        <v>1629</v>
      </c>
      <c r="L794" s="108" t="s">
        <v>49</v>
      </c>
      <c r="M794" s="108" t="s">
        <v>723</v>
      </c>
      <c r="N794" s="136" t="s">
        <v>1630</v>
      </c>
      <c r="O794" s="108" t="s">
        <v>7478</v>
      </c>
      <c r="P794" s="108">
        <v>0</v>
      </c>
      <c r="Q794" s="108">
        <v>93401</v>
      </c>
      <c r="R794" s="108" t="s">
        <v>7479</v>
      </c>
      <c r="S794" s="152">
        <v>39352</v>
      </c>
      <c r="T794" s="132">
        <v>7376</v>
      </c>
      <c r="U794" s="167">
        <v>39547698</v>
      </c>
      <c r="V794" s="167">
        <v>84514084</v>
      </c>
      <c r="W794" s="131">
        <v>44316</v>
      </c>
      <c r="X794" s="132" t="s">
        <v>7743</v>
      </c>
      <c r="Y794" s="132" t="s">
        <v>7744</v>
      </c>
      <c r="Z794" s="132" t="s">
        <v>7795</v>
      </c>
    </row>
    <row r="795" spans="1:26" s="8" customFormat="1" ht="18.75" customHeight="1" x14ac:dyDescent="0.2">
      <c r="A795" s="108" t="s">
        <v>72</v>
      </c>
      <c r="B795" s="136">
        <v>735972006</v>
      </c>
      <c r="C795" s="108" t="s">
        <v>52</v>
      </c>
      <c r="D795" s="108" t="s">
        <v>73</v>
      </c>
      <c r="E795" s="108" t="s">
        <v>8534</v>
      </c>
      <c r="F795" s="108" t="s">
        <v>8535</v>
      </c>
      <c r="G795" s="108" t="s">
        <v>8536</v>
      </c>
      <c r="H795" s="108" t="s">
        <v>817</v>
      </c>
      <c r="I795" s="129" t="s">
        <v>8537</v>
      </c>
      <c r="J795" s="108" t="s">
        <v>6792</v>
      </c>
      <c r="K795" s="108" t="s">
        <v>74</v>
      </c>
      <c r="L795" s="108" t="s">
        <v>49</v>
      </c>
      <c r="M795" s="108" t="s">
        <v>75</v>
      </c>
      <c r="N795" s="136">
        <v>228798000</v>
      </c>
      <c r="O795" s="108" t="s">
        <v>8538</v>
      </c>
      <c r="P795" s="108">
        <v>0</v>
      </c>
      <c r="Q795" s="108" t="s">
        <v>76</v>
      </c>
      <c r="R795" s="108" t="s">
        <v>6985</v>
      </c>
      <c r="S795" s="152">
        <v>39381</v>
      </c>
      <c r="T795" s="132">
        <v>7379</v>
      </c>
      <c r="U795" s="167">
        <v>35856649</v>
      </c>
      <c r="V795" s="167">
        <v>140030139</v>
      </c>
      <c r="W795" s="131">
        <v>44316</v>
      </c>
      <c r="X795" s="132" t="s">
        <v>7743</v>
      </c>
      <c r="Y795" s="132" t="s">
        <v>7744</v>
      </c>
      <c r="Z795" s="132" t="s">
        <v>7771</v>
      </c>
    </row>
    <row r="796" spans="1:26" s="8" customFormat="1" ht="18.75" customHeight="1" x14ac:dyDescent="0.2">
      <c r="A796" s="108" t="s">
        <v>72</v>
      </c>
      <c r="B796" s="136">
        <v>735972006</v>
      </c>
      <c r="C796" s="108" t="s">
        <v>52</v>
      </c>
      <c r="D796" s="108" t="s">
        <v>73</v>
      </c>
      <c r="E796" s="108" t="s">
        <v>8534</v>
      </c>
      <c r="F796" s="108" t="s">
        <v>8535</v>
      </c>
      <c r="G796" s="108" t="s">
        <v>8536</v>
      </c>
      <c r="H796" s="108" t="s">
        <v>817</v>
      </c>
      <c r="I796" s="129" t="s">
        <v>8537</v>
      </c>
      <c r="J796" s="108" t="s">
        <v>6792</v>
      </c>
      <c r="K796" s="108" t="s">
        <v>74</v>
      </c>
      <c r="L796" s="108" t="s">
        <v>49</v>
      </c>
      <c r="M796" s="108" t="s">
        <v>75</v>
      </c>
      <c r="N796" s="136">
        <v>228798000</v>
      </c>
      <c r="O796" s="108" t="s">
        <v>8538</v>
      </c>
      <c r="P796" s="108">
        <v>0</v>
      </c>
      <c r="Q796" s="108" t="s">
        <v>76</v>
      </c>
      <c r="R796" s="108" t="s">
        <v>6985</v>
      </c>
      <c r="S796" s="152">
        <v>39381</v>
      </c>
      <c r="T796" s="132">
        <v>7379</v>
      </c>
      <c r="U796" s="167">
        <v>24616756</v>
      </c>
      <c r="V796" s="167">
        <v>79277049</v>
      </c>
      <c r="W796" s="131">
        <v>44316</v>
      </c>
      <c r="X796" s="132" t="s">
        <v>7743</v>
      </c>
      <c r="Y796" s="132" t="s">
        <v>7744</v>
      </c>
      <c r="Z796" s="132" t="s">
        <v>227</v>
      </c>
    </row>
    <row r="797" spans="1:26" s="8" customFormat="1" ht="18.75" customHeight="1" x14ac:dyDescent="0.2">
      <c r="A797" s="108" t="s">
        <v>72</v>
      </c>
      <c r="B797" s="136">
        <v>735972006</v>
      </c>
      <c r="C797" s="108" t="s">
        <v>52</v>
      </c>
      <c r="D797" s="108" t="s">
        <v>73</v>
      </c>
      <c r="E797" s="108" t="s">
        <v>8534</v>
      </c>
      <c r="F797" s="108" t="s">
        <v>8535</v>
      </c>
      <c r="G797" s="108" t="s">
        <v>8536</v>
      </c>
      <c r="H797" s="108" t="s">
        <v>817</v>
      </c>
      <c r="I797" s="129" t="s">
        <v>8537</v>
      </c>
      <c r="J797" s="108" t="s">
        <v>6792</v>
      </c>
      <c r="K797" s="108" t="s">
        <v>74</v>
      </c>
      <c r="L797" s="108" t="s">
        <v>49</v>
      </c>
      <c r="M797" s="108" t="s">
        <v>75</v>
      </c>
      <c r="N797" s="136">
        <v>228798000</v>
      </c>
      <c r="O797" s="108" t="s">
        <v>8538</v>
      </c>
      <c r="P797" s="108">
        <v>0</v>
      </c>
      <c r="Q797" s="108" t="s">
        <v>76</v>
      </c>
      <c r="R797" s="108" t="s">
        <v>6985</v>
      </c>
      <c r="S797" s="152">
        <v>39381</v>
      </c>
      <c r="T797" s="132">
        <v>7379</v>
      </c>
      <c r="U797" s="167">
        <v>34182848</v>
      </c>
      <c r="V797" s="167">
        <v>170500958</v>
      </c>
      <c r="W797" s="131">
        <v>44316</v>
      </c>
      <c r="X797" s="132" t="s">
        <v>7743</v>
      </c>
      <c r="Y797" s="132" t="s">
        <v>7744</v>
      </c>
      <c r="Z797" s="132" t="s">
        <v>7746</v>
      </c>
    </row>
    <row r="798" spans="1:26" s="8" customFormat="1" ht="18.75" customHeight="1" x14ac:dyDescent="0.2">
      <c r="A798" s="108" t="s">
        <v>72</v>
      </c>
      <c r="B798" s="136">
        <v>735972006</v>
      </c>
      <c r="C798" s="108" t="s">
        <v>52</v>
      </c>
      <c r="D798" s="108" t="s">
        <v>73</v>
      </c>
      <c r="E798" s="108" t="s">
        <v>8534</v>
      </c>
      <c r="F798" s="108" t="s">
        <v>8535</v>
      </c>
      <c r="G798" s="108" t="s">
        <v>8536</v>
      </c>
      <c r="H798" s="108" t="s">
        <v>817</v>
      </c>
      <c r="I798" s="129" t="s">
        <v>8537</v>
      </c>
      <c r="J798" s="108" t="s">
        <v>6792</v>
      </c>
      <c r="K798" s="108" t="s">
        <v>74</v>
      </c>
      <c r="L798" s="108" t="s">
        <v>49</v>
      </c>
      <c r="M798" s="108" t="s">
        <v>75</v>
      </c>
      <c r="N798" s="136">
        <v>228798000</v>
      </c>
      <c r="O798" s="108" t="s">
        <v>8538</v>
      </c>
      <c r="P798" s="108">
        <v>0</v>
      </c>
      <c r="Q798" s="108" t="s">
        <v>76</v>
      </c>
      <c r="R798" s="108" t="s">
        <v>6985</v>
      </c>
      <c r="S798" s="152">
        <v>39381</v>
      </c>
      <c r="T798" s="132">
        <v>7379</v>
      </c>
      <c r="U798" s="167">
        <v>16550193</v>
      </c>
      <c r="V798" s="167">
        <v>57495841</v>
      </c>
      <c r="W798" s="131">
        <v>44316</v>
      </c>
      <c r="X798" s="132" t="s">
        <v>7743</v>
      </c>
      <c r="Y798" s="132" t="s">
        <v>7744</v>
      </c>
      <c r="Z798" s="132" t="s">
        <v>7764</v>
      </c>
    </row>
    <row r="799" spans="1:26" s="8" customFormat="1" ht="18.75" customHeight="1" x14ac:dyDescent="0.2">
      <c r="A799" s="108" t="s">
        <v>72</v>
      </c>
      <c r="B799" s="136">
        <v>735972006</v>
      </c>
      <c r="C799" s="108" t="s">
        <v>52</v>
      </c>
      <c r="D799" s="108" t="s">
        <v>73</v>
      </c>
      <c r="E799" s="108" t="s">
        <v>8534</v>
      </c>
      <c r="F799" s="108" t="s">
        <v>8535</v>
      </c>
      <c r="G799" s="108" t="s">
        <v>8536</v>
      </c>
      <c r="H799" s="108" t="s">
        <v>817</v>
      </c>
      <c r="I799" s="129" t="s">
        <v>8537</v>
      </c>
      <c r="J799" s="108" t="s">
        <v>6792</v>
      </c>
      <c r="K799" s="108" t="s">
        <v>74</v>
      </c>
      <c r="L799" s="108" t="s">
        <v>49</v>
      </c>
      <c r="M799" s="108" t="s">
        <v>75</v>
      </c>
      <c r="N799" s="136">
        <v>228798000</v>
      </c>
      <c r="O799" s="108" t="s">
        <v>8538</v>
      </c>
      <c r="P799" s="108">
        <v>0</v>
      </c>
      <c r="Q799" s="108" t="s">
        <v>76</v>
      </c>
      <c r="R799" s="108" t="s">
        <v>6985</v>
      </c>
      <c r="S799" s="152">
        <v>39381</v>
      </c>
      <c r="T799" s="132">
        <v>7379</v>
      </c>
      <c r="U799" s="167">
        <v>46271815</v>
      </c>
      <c r="V799" s="167">
        <v>145790287</v>
      </c>
      <c r="W799" s="131">
        <v>44316</v>
      </c>
      <c r="X799" s="132" t="s">
        <v>7743</v>
      </c>
      <c r="Y799" s="132" t="s">
        <v>7744</v>
      </c>
      <c r="Z799" s="132" t="s">
        <v>159</v>
      </c>
    </row>
    <row r="800" spans="1:26" s="8" customFormat="1" ht="18.75" customHeight="1" x14ac:dyDescent="0.2">
      <c r="A800" s="108" t="s">
        <v>72</v>
      </c>
      <c r="B800" s="136">
        <v>735972006</v>
      </c>
      <c r="C800" s="108" t="s">
        <v>52</v>
      </c>
      <c r="D800" s="108" t="s">
        <v>73</v>
      </c>
      <c r="E800" s="108" t="s">
        <v>8534</v>
      </c>
      <c r="F800" s="108" t="s">
        <v>8535</v>
      </c>
      <c r="G800" s="108" t="s">
        <v>8536</v>
      </c>
      <c r="H800" s="108" t="s">
        <v>817</v>
      </c>
      <c r="I800" s="129" t="s">
        <v>8537</v>
      </c>
      <c r="J800" s="108" t="s">
        <v>6792</v>
      </c>
      <c r="K800" s="108" t="s">
        <v>74</v>
      </c>
      <c r="L800" s="108" t="s">
        <v>49</v>
      </c>
      <c r="M800" s="108" t="s">
        <v>75</v>
      </c>
      <c r="N800" s="136">
        <v>228798000</v>
      </c>
      <c r="O800" s="108" t="s">
        <v>8538</v>
      </c>
      <c r="P800" s="108">
        <v>0</v>
      </c>
      <c r="Q800" s="108" t="s">
        <v>76</v>
      </c>
      <c r="R800" s="108" t="s">
        <v>6985</v>
      </c>
      <c r="S800" s="152">
        <v>39381</v>
      </c>
      <c r="T800" s="132">
        <v>7379</v>
      </c>
      <c r="U800" s="167">
        <v>38828306</v>
      </c>
      <c r="V800" s="167">
        <v>132168614</v>
      </c>
      <c r="W800" s="131">
        <v>44316</v>
      </c>
      <c r="X800" s="132" t="s">
        <v>7743</v>
      </c>
      <c r="Y800" s="132" t="s">
        <v>7744</v>
      </c>
      <c r="Z800" s="132" t="s">
        <v>7778</v>
      </c>
    </row>
    <row r="801" spans="1:26" s="8" customFormat="1" ht="18.75" customHeight="1" x14ac:dyDescent="0.2">
      <c r="A801" s="108" t="s">
        <v>72</v>
      </c>
      <c r="B801" s="136">
        <v>735972006</v>
      </c>
      <c r="C801" s="108" t="s">
        <v>52</v>
      </c>
      <c r="D801" s="108" t="s">
        <v>73</v>
      </c>
      <c r="E801" s="108" t="s">
        <v>8534</v>
      </c>
      <c r="F801" s="108" t="s">
        <v>8535</v>
      </c>
      <c r="G801" s="108" t="s">
        <v>8536</v>
      </c>
      <c r="H801" s="108" t="s">
        <v>817</v>
      </c>
      <c r="I801" s="129" t="s">
        <v>8537</v>
      </c>
      <c r="J801" s="108" t="s">
        <v>6792</v>
      </c>
      <c r="K801" s="108" t="s">
        <v>74</v>
      </c>
      <c r="L801" s="108" t="s">
        <v>49</v>
      </c>
      <c r="M801" s="108" t="s">
        <v>75</v>
      </c>
      <c r="N801" s="136">
        <v>228798000</v>
      </c>
      <c r="O801" s="108" t="s">
        <v>8538</v>
      </c>
      <c r="P801" s="108">
        <v>0</v>
      </c>
      <c r="Q801" s="108" t="s">
        <v>76</v>
      </c>
      <c r="R801" s="108" t="s">
        <v>6985</v>
      </c>
      <c r="S801" s="152">
        <v>39381</v>
      </c>
      <c r="T801" s="132">
        <v>7379</v>
      </c>
      <c r="U801" s="167">
        <v>37261090</v>
      </c>
      <c r="V801" s="167">
        <v>152781020</v>
      </c>
      <c r="W801" s="131">
        <v>44316</v>
      </c>
      <c r="X801" s="132" t="s">
        <v>7743</v>
      </c>
      <c r="Y801" s="132" t="s">
        <v>7744</v>
      </c>
      <c r="Z801" s="132" t="s">
        <v>7814</v>
      </c>
    </row>
    <row r="802" spans="1:26" s="8" customFormat="1" ht="18.75" customHeight="1" x14ac:dyDescent="0.2">
      <c r="A802" s="108" t="s">
        <v>72</v>
      </c>
      <c r="B802" s="136">
        <v>735972006</v>
      </c>
      <c r="C802" s="108" t="s">
        <v>52</v>
      </c>
      <c r="D802" s="108" t="s">
        <v>73</v>
      </c>
      <c r="E802" s="108" t="s">
        <v>8534</v>
      </c>
      <c r="F802" s="108" t="s">
        <v>8535</v>
      </c>
      <c r="G802" s="108" t="s">
        <v>8536</v>
      </c>
      <c r="H802" s="108" t="s">
        <v>817</v>
      </c>
      <c r="I802" s="129" t="s">
        <v>8537</v>
      </c>
      <c r="J802" s="108" t="s">
        <v>6792</v>
      </c>
      <c r="K802" s="108" t="s">
        <v>74</v>
      </c>
      <c r="L802" s="108" t="s">
        <v>49</v>
      </c>
      <c r="M802" s="108" t="s">
        <v>75</v>
      </c>
      <c r="N802" s="136">
        <v>228798000</v>
      </c>
      <c r="O802" s="108" t="s">
        <v>8538</v>
      </c>
      <c r="P802" s="108">
        <v>0</v>
      </c>
      <c r="Q802" s="108" t="s">
        <v>76</v>
      </c>
      <c r="R802" s="108" t="s">
        <v>6985</v>
      </c>
      <c r="S802" s="152">
        <v>39381</v>
      </c>
      <c r="T802" s="132">
        <v>7379</v>
      </c>
      <c r="U802" s="167">
        <v>19415354</v>
      </c>
      <c r="V802" s="167">
        <v>37372538</v>
      </c>
      <c r="W802" s="131">
        <v>44316</v>
      </c>
      <c r="X802" s="132" t="s">
        <v>7743</v>
      </c>
      <c r="Y802" s="132" t="s">
        <v>7744</v>
      </c>
      <c r="Z802" s="132" t="s">
        <v>7810</v>
      </c>
    </row>
    <row r="803" spans="1:26" s="8" customFormat="1" ht="18.75" customHeight="1" x14ac:dyDescent="0.2">
      <c r="A803" s="108" t="s">
        <v>72</v>
      </c>
      <c r="B803" s="136">
        <v>735972006</v>
      </c>
      <c r="C803" s="108" t="s">
        <v>52</v>
      </c>
      <c r="D803" s="108" t="s">
        <v>73</v>
      </c>
      <c r="E803" s="108" t="s">
        <v>8534</v>
      </c>
      <c r="F803" s="108" t="s">
        <v>8535</v>
      </c>
      <c r="G803" s="108" t="s">
        <v>8536</v>
      </c>
      <c r="H803" s="108" t="s">
        <v>817</v>
      </c>
      <c r="I803" s="129" t="s">
        <v>8537</v>
      </c>
      <c r="J803" s="108" t="s">
        <v>6792</v>
      </c>
      <c r="K803" s="108" t="s">
        <v>74</v>
      </c>
      <c r="L803" s="108" t="s">
        <v>49</v>
      </c>
      <c r="M803" s="108" t="s">
        <v>75</v>
      </c>
      <c r="N803" s="136">
        <v>228798000</v>
      </c>
      <c r="O803" s="108" t="s">
        <v>8538</v>
      </c>
      <c r="P803" s="108">
        <v>0</v>
      </c>
      <c r="Q803" s="108" t="s">
        <v>76</v>
      </c>
      <c r="R803" s="108" t="s">
        <v>6985</v>
      </c>
      <c r="S803" s="152">
        <v>39381</v>
      </c>
      <c r="T803" s="132">
        <v>7379</v>
      </c>
      <c r="U803" s="167">
        <v>17750304</v>
      </c>
      <c r="V803" s="167">
        <v>79752448</v>
      </c>
      <c r="W803" s="131">
        <v>44316</v>
      </c>
      <c r="X803" s="132" t="s">
        <v>7743</v>
      </c>
      <c r="Y803" s="132" t="s">
        <v>7744</v>
      </c>
      <c r="Z803" s="132" t="s">
        <v>7915</v>
      </c>
    </row>
    <row r="804" spans="1:26" s="8" customFormat="1" ht="18.75" customHeight="1" x14ac:dyDescent="0.2">
      <c r="A804" s="108" t="s">
        <v>72</v>
      </c>
      <c r="B804" s="136">
        <v>735972006</v>
      </c>
      <c r="C804" s="108" t="s">
        <v>52</v>
      </c>
      <c r="D804" s="108" t="s">
        <v>73</v>
      </c>
      <c r="E804" s="108" t="s">
        <v>8534</v>
      </c>
      <c r="F804" s="108" t="s">
        <v>8535</v>
      </c>
      <c r="G804" s="108" t="s">
        <v>8536</v>
      </c>
      <c r="H804" s="108" t="s">
        <v>817</v>
      </c>
      <c r="I804" s="129" t="s">
        <v>8537</v>
      </c>
      <c r="J804" s="108" t="s">
        <v>6792</v>
      </c>
      <c r="K804" s="108" t="s">
        <v>74</v>
      </c>
      <c r="L804" s="108" t="s">
        <v>49</v>
      </c>
      <c r="M804" s="108" t="s">
        <v>75</v>
      </c>
      <c r="N804" s="136">
        <v>228798000</v>
      </c>
      <c r="O804" s="108" t="s">
        <v>8538</v>
      </c>
      <c r="P804" s="108">
        <v>0</v>
      </c>
      <c r="Q804" s="108" t="s">
        <v>76</v>
      </c>
      <c r="R804" s="108" t="s">
        <v>6985</v>
      </c>
      <c r="S804" s="152">
        <v>39381</v>
      </c>
      <c r="T804" s="132">
        <v>7379</v>
      </c>
      <c r="U804" s="167">
        <v>55601706</v>
      </c>
      <c r="V804" s="167">
        <v>192637718</v>
      </c>
      <c r="W804" s="131">
        <v>44316</v>
      </c>
      <c r="X804" s="132" t="s">
        <v>7743</v>
      </c>
      <c r="Y804" s="132" t="s">
        <v>7744</v>
      </c>
      <c r="Z804" s="132" t="s">
        <v>7883</v>
      </c>
    </row>
    <row r="805" spans="1:26" s="8" customFormat="1" ht="18.75" customHeight="1" x14ac:dyDescent="0.2">
      <c r="A805" s="108" t="s">
        <v>72</v>
      </c>
      <c r="B805" s="136">
        <v>735972006</v>
      </c>
      <c r="C805" s="108" t="s">
        <v>52</v>
      </c>
      <c r="D805" s="108" t="s">
        <v>73</v>
      </c>
      <c r="E805" s="108" t="s">
        <v>8534</v>
      </c>
      <c r="F805" s="108" t="s">
        <v>8535</v>
      </c>
      <c r="G805" s="108" t="s">
        <v>8536</v>
      </c>
      <c r="H805" s="108" t="s">
        <v>817</v>
      </c>
      <c r="I805" s="129" t="s">
        <v>8537</v>
      </c>
      <c r="J805" s="108" t="s">
        <v>6792</v>
      </c>
      <c r="K805" s="108" t="s">
        <v>74</v>
      </c>
      <c r="L805" s="108" t="s">
        <v>49</v>
      </c>
      <c r="M805" s="108" t="s">
        <v>75</v>
      </c>
      <c r="N805" s="136">
        <v>228798000</v>
      </c>
      <c r="O805" s="108" t="s">
        <v>8538</v>
      </c>
      <c r="P805" s="108">
        <v>0</v>
      </c>
      <c r="Q805" s="108" t="s">
        <v>76</v>
      </c>
      <c r="R805" s="108" t="s">
        <v>6985</v>
      </c>
      <c r="S805" s="152">
        <v>39381</v>
      </c>
      <c r="T805" s="132">
        <v>7379</v>
      </c>
      <c r="U805" s="167">
        <v>31807800</v>
      </c>
      <c r="V805" s="167">
        <v>139417161</v>
      </c>
      <c r="W805" s="131">
        <v>44316</v>
      </c>
      <c r="X805" s="132" t="s">
        <v>7743</v>
      </c>
      <c r="Y805" s="132" t="s">
        <v>7744</v>
      </c>
      <c r="Z805" s="132" t="s">
        <v>7750</v>
      </c>
    </row>
    <row r="806" spans="1:26" s="8" customFormat="1" ht="18.75" customHeight="1" x14ac:dyDescent="0.2">
      <c r="A806" s="108" t="s">
        <v>5683</v>
      </c>
      <c r="B806" s="136">
        <v>658279203</v>
      </c>
      <c r="C806" s="108" t="s">
        <v>5308</v>
      </c>
      <c r="D806" s="108" t="s">
        <v>5684</v>
      </c>
      <c r="E806" s="108" t="s">
        <v>8726</v>
      </c>
      <c r="F806" s="108" t="s">
        <v>5320</v>
      </c>
      <c r="G806" s="108" t="s">
        <v>8727</v>
      </c>
      <c r="H806" s="108" t="s">
        <v>5685</v>
      </c>
      <c r="I806" s="129" t="s">
        <v>7059</v>
      </c>
      <c r="J806" s="108" t="s">
        <v>8728</v>
      </c>
      <c r="K806" s="108" t="s">
        <v>6764</v>
      </c>
      <c r="L806" s="108" t="s">
        <v>49</v>
      </c>
      <c r="M806" s="108" t="s">
        <v>1202</v>
      </c>
      <c r="N806" s="136" t="s">
        <v>8729</v>
      </c>
      <c r="O806" s="108" t="s">
        <v>8730</v>
      </c>
      <c r="P806" s="108">
        <v>0</v>
      </c>
      <c r="Q806" s="108" t="s">
        <v>1209</v>
      </c>
      <c r="R806" s="108" t="s">
        <v>7065</v>
      </c>
      <c r="S806" s="152">
        <v>39392</v>
      </c>
      <c r="T806" s="132">
        <v>7381</v>
      </c>
      <c r="U806" s="167">
        <v>15566046</v>
      </c>
      <c r="V806" s="167">
        <v>56537965</v>
      </c>
      <c r="W806" s="131">
        <v>44316</v>
      </c>
      <c r="X806" s="132" t="s">
        <v>7743</v>
      </c>
      <c r="Y806" s="132" t="s">
        <v>7744</v>
      </c>
      <c r="Z806" s="132" t="s">
        <v>7836</v>
      </c>
    </row>
    <row r="807" spans="1:26" s="8" customFormat="1" ht="18.75" customHeight="1" x14ac:dyDescent="0.2">
      <c r="A807" s="108" t="s">
        <v>5683</v>
      </c>
      <c r="B807" s="136">
        <v>658279203</v>
      </c>
      <c r="C807" s="108" t="s">
        <v>5308</v>
      </c>
      <c r="D807" s="108" t="s">
        <v>5684</v>
      </c>
      <c r="E807" s="108" t="s">
        <v>8726</v>
      </c>
      <c r="F807" s="108" t="s">
        <v>5320</v>
      </c>
      <c r="G807" s="108" t="s">
        <v>8727</v>
      </c>
      <c r="H807" s="108" t="s">
        <v>5685</v>
      </c>
      <c r="I807" s="129" t="s">
        <v>7059</v>
      </c>
      <c r="J807" s="108" t="s">
        <v>8728</v>
      </c>
      <c r="K807" s="108" t="s">
        <v>6764</v>
      </c>
      <c r="L807" s="108" t="s">
        <v>49</v>
      </c>
      <c r="M807" s="108" t="s">
        <v>1202</v>
      </c>
      <c r="N807" s="136" t="s">
        <v>8729</v>
      </c>
      <c r="O807" s="108" t="s">
        <v>8730</v>
      </c>
      <c r="P807" s="108">
        <v>0</v>
      </c>
      <c r="Q807" s="108" t="s">
        <v>1209</v>
      </c>
      <c r="R807" s="108" t="s">
        <v>7065</v>
      </c>
      <c r="S807" s="152">
        <v>39392</v>
      </c>
      <c r="T807" s="132">
        <v>7381</v>
      </c>
      <c r="U807" s="167">
        <v>26547876</v>
      </c>
      <c r="V807" s="167">
        <v>75258687</v>
      </c>
      <c r="W807" s="131">
        <v>44316</v>
      </c>
      <c r="X807" s="132" t="s">
        <v>7743</v>
      </c>
      <c r="Y807" s="132" t="s">
        <v>7744</v>
      </c>
      <c r="Z807" s="132" t="s">
        <v>7766</v>
      </c>
    </row>
    <row r="808" spans="1:26" s="8" customFormat="1" ht="18.75" customHeight="1" x14ac:dyDescent="0.2">
      <c r="A808" s="108" t="s">
        <v>2911</v>
      </c>
      <c r="B808" s="136">
        <v>690502003</v>
      </c>
      <c r="C808" s="108" t="s">
        <v>2838</v>
      </c>
      <c r="D808" s="108" t="s">
        <v>2866</v>
      </c>
      <c r="E808" s="108" t="s">
        <v>1685</v>
      </c>
      <c r="F808" s="108" t="s">
        <v>2867</v>
      </c>
      <c r="G808" s="108" t="s">
        <v>29</v>
      </c>
      <c r="H808" s="108">
        <v>0</v>
      </c>
      <c r="I808" s="129">
        <v>0</v>
      </c>
      <c r="J808" s="108" t="s">
        <v>2912</v>
      </c>
      <c r="K808" s="108" t="s">
        <v>2914</v>
      </c>
      <c r="L808" s="108" t="s">
        <v>623</v>
      </c>
      <c r="M808" s="108" t="s">
        <v>2915</v>
      </c>
      <c r="N808" s="136">
        <v>0</v>
      </c>
      <c r="O808" s="108" t="s">
        <v>2913</v>
      </c>
      <c r="P808" s="108">
        <v>0</v>
      </c>
      <c r="Q808" s="108">
        <v>91001</v>
      </c>
      <c r="R808" s="108" t="s">
        <v>2916</v>
      </c>
      <c r="S808" s="152">
        <v>39434</v>
      </c>
      <c r="T808" s="132">
        <v>7386</v>
      </c>
      <c r="U808" s="167">
        <v>2861840</v>
      </c>
      <c r="V808" s="167">
        <v>7010063</v>
      </c>
      <c r="W808" s="131">
        <v>44316</v>
      </c>
      <c r="X808" s="132" t="s">
        <v>7743</v>
      </c>
      <c r="Y808" s="132" t="s">
        <v>7744</v>
      </c>
      <c r="Z808" s="132" t="s">
        <v>7888</v>
      </c>
    </row>
    <row r="809" spans="1:26" s="8" customFormat="1" ht="18.75" customHeight="1" x14ac:dyDescent="0.2">
      <c r="A809" s="108" t="s">
        <v>1416</v>
      </c>
      <c r="B809" s="136">
        <v>713394009</v>
      </c>
      <c r="C809" s="108" t="s">
        <v>52</v>
      </c>
      <c r="D809" s="108" t="s">
        <v>1417</v>
      </c>
      <c r="E809" s="108" t="s">
        <v>7394</v>
      </c>
      <c r="F809" s="108" t="s">
        <v>1418</v>
      </c>
      <c r="G809" s="108" t="s">
        <v>6426</v>
      </c>
      <c r="H809" s="108" t="s">
        <v>1222</v>
      </c>
      <c r="I809" s="129" t="s">
        <v>6109</v>
      </c>
      <c r="J809" s="108" t="s">
        <v>1419</v>
      </c>
      <c r="K809" s="108" t="s">
        <v>6830</v>
      </c>
      <c r="L809" s="108" t="s">
        <v>50</v>
      </c>
      <c r="M809" s="108" t="s">
        <v>1420</v>
      </c>
      <c r="N809" s="136" t="s">
        <v>6831</v>
      </c>
      <c r="O809" s="108" t="s">
        <v>6470</v>
      </c>
      <c r="P809" s="108">
        <v>0</v>
      </c>
      <c r="Q809" s="108">
        <v>93401</v>
      </c>
      <c r="R809" s="108" t="s">
        <v>6920</v>
      </c>
      <c r="S809" s="152">
        <v>39476</v>
      </c>
      <c r="T809" s="132">
        <v>7388</v>
      </c>
      <c r="U809" s="167">
        <v>16628527</v>
      </c>
      <c r="V809" s="167">
        <v>59212271</v>
      </c>
      <c r="W809" s="131">
        <v>44316</v>
      </c>
      <c r="X809" s="132" t="s">
        <v>7743</v>
      </c>
      <c r="Y809" s="132" t="s">
        <v>7744</v>
      </c>
      <c r="Z809" s="132" t="s">
        <v>227</v>
      </c>
    </row>
    <row r="810" spans="1:26" s="8" customFormat="1" ht="18.75" customHeight="1" x14ac:dyDescent="0.2">
      <c r="A810" s="108" t="s">
        <v>1416</v>
      </c>
      <c r="B810" s="136">
        <v>713394009</v>
      </c>
      <c r="C810" s="108" t="s">
        <v>52</v>
      </c>
      <c r="D810" s="108" t="s">
        <v>1417</v>
      </c>
      <c r="E810" s="108" t="s">
        <v>7394</v>
      </c>
      <c r="F810" s="108" t="s">
        <v>1418</v>
      </c>
      <c r="G810" s="108" t="s">
        <v>6426</v>
      </c>
      <c r="H810" s="108" t="s">
        <v>1222</v>
      </c>
      <c r="I810" s="129" t="s">
        <v>6109</v>
      </c>
      <c r="J810" s="108" t="s">
        <v>1419</v>
      </c>
      <c r="K810" s="108" t="s">
        <v>6830</v>
      </c>
      <c r="L810" s="108" t="s">
        <v>50</v>
      </c>
      <c r="M810" s="108" t="s">
        <v>1420</v>
      </c>
      <c r="N810" s="136" t="s">
        <v>6831</v>
      </c>
      <c r="O810" s="108" t="s">
        <v>6470</v>
      </c>
      <c r="P810" s="108">
        <v>0</v>
      </c>
      <c r="Q810" s="108">
        <v>93401</v>
      </c>
      <c r="R810" s="108" t="s">
        <v>6920</v>
      </c>
      <c r="S810" s="152">
        <v>39476</v>
      </c>
      <c r="T810" s="132">
        <v>7388</v>
      </c>
      <c r="U810" s="167">
        <v>21700077</v>
      </c>
      <c r="V810" s="167">
        <v>95839892</v>
      </c>
      <c r="W810" s="131">
        <v>44316</v>
      </c>
      <c r="X810" s="132" t="s">
        <v>7743</v>
      </c>
      <c r="Y810" s="132" t="s">
        <v>7744</v>
      </c>
      <c r="Z810" s="132" t="s">
        <v>7932</v>
      </c>
    </row>
    <row r="811" spans="1:26" s="8" customFormat="1" ht="18.75" customHeight="1" x14ac:dyDescent="0.2">
      <c r="A811" s="108" t="s">
        <v>1416</v>
      </c>
      <c r="B811" s="136">
        <v>713394009</v>
      </c>
      <c r="C811" s="108" t="s">
        <v>52</v>
      </c>
      <c r="D811" s="108" t="s">
        <v>1417</v>
      </c>
      <c r="E811" s="108" t="s">
        <v>7394</v>
      </c>
      <c r="F811" s="108" t="s">
        <v>1418</v>
      </c>
      <c r="G811" s="108" t="s">
        <v>6426</v>
      </c>
      <c r="H811" s="108" t="s">
        <v>1222</v>
      </c>
      <c r="I811" s="129" t="s">
        <v>6109</v>
      </c>
      <c r="J811" s="108" t="s">
        <v>1419</v>
      </c>
      <c r="K811" s="108" t="s">
        <v>6830</v>
      </c>
      <c r="L811" s="108" t="s">
        <v>50</v>
      </c>
      <c r="M811" s="108" t="s">
        <v>1420</v>
      </c>
      <c r="N811" s="136" t="s">
        <v>6831</v>
      </c>
      <c r="O811" s="108" t="s">
        <v>6470</v>
      </c>
      <c r="P811" s="108">
        <v>0</v>
      </c>
      <c r="Q811" s="108">
        <v>93401</v>
      </c>
      <c r="R811" s="108" t="s">
        <v>6920</v>
      </c>
      <c r="S811" s="152">
        <v>39476</v>
      </c>
      <c r="T811" s="132">
        <v>7388</v>
      </c>
      <c r="U811" s="167">
        <v>16512127</v>
      </c>
      <c r="V811" s="167">
        <v>55108686</v>
      </c>
      <c r="W811" s="131">
        <v>44316</v>
      </c>
      <c r="X811" s="132" t="s">
        <v>7743</v>
      </c>
      <c r="Y811" s="132" t="s">
        <v>7744</v>
      </c>
      <c r="Z811" s="132" t="s">
        <v>195</v>
      </c>
    </row>
    <row r="812" spans="1:26" s="8" customFormat="1" ht="18.75" customHeight="1" x14ac:dyDescent="0.2">
      <c r="A812" s="108" t="s">
        <v>1416</v>
      </c>
      <c r="B812" s="136">
        <v>713394009</v>
      </c>
      <c r="C812" s="108" t="s">
        <v>52</v>
      </c>
      <c r="D812" s="108" t="s">
        <v>1417</v>
      </c>
      <c r="E812" s="108" t="s">
        <v>7394</v>
      </c>
      <c r="F812" s="108" t="s">
        <v>1418</v>
      </c>
      <c r="G812" s="108" t="s">
        <v>6426</v>
      </c>
      <c r="H812" s="108" t="s">
        <v>1222</v>
      </c>
      <c r="I812" s="129" t="s">
        <v>6109</v>
      </c>
      <c r="J812" s="108" t="s">
        <v>1419</v>
      </c>
      <c r="K812" s="108" t="s">
        <v>6830</v>
      </c>
      <c r="L812" s="108" t="s">
        <v>50</v>
      </c>
      <c r="M812" s="108" t="s">
        <v>1420</v>
      </c>
      <c r="N812" s="136" t="s">
        <v>6831</v>
      </c>
      <c r="O812" s="108" t="s">
        <v>6470</v>
      </c>
      <c r="P812" s="108">
        <v>0</v>
      </c>
      <c r="Q812" s="108">
        <v>93401</v>
      </c>
      <c r="R812" s="108" t="s">
        <v>6920</v>
      </c>
      <c r="S812" s="152">
        <v>39476</v>
      </c>
      <c r="T812" s="132">
        <v>7388</v>
      </c>
      <c r="U812" s="167">
        <v>43501279</v>
      </c>
      <c r="V812" s="167">
        <v>165000977</v>
      </c>
      <c r="W812" s="131">
        <v>44316</v>
      </c>
      <c r="X812" s="132" t="s">
        <v>7743</v>
      </c>
      <c r="Y812" s="132" t="s">
        <v>7744</v>
      </c>
      <c r="Z812" s="132" t="s">
        <v>7754</v>
      </c>
    </row>
    <row r="813" spans="1:26" s="8" customFormat="1" ht="18.75" customHeight="1" x14ac:dyDescent="0.2">
      <c r="A813" s="108" t="s">
        <v>3385</v>
      </c>
      <c r="B813" s="136">
        <v>691303004</v>
      </c>
      <c r="C813" s="108" t="s">
        <v>2838</v>
      </c>
      <c r="D813" s="108" t="s">
        <v>2866</v>
      </c>
      <c r="E813" s="108" t="s">
        <v>1685</v>
      </c>
      <c r="F813" s="108" t="s">
        <v>2867</v>
      </c>
      <c r="G813" s="108" t="s">
        <v>29</v>
      </c>
      <c r="H813" s="108">
        <v>0</v>
      </c>
      <c r="I813" s="129">
        <v>0</v>
      </c>
      <c r="J813" s="108" t="s">
        <v>3386</v>
      </c>
      <c r="K813" s="108" t="s">
        <v>3387</v>
      </c>
      <c r="L813" s="108" t="s">
        <v>6117</v>
      </c>
      <c r="M813" s="108" t="s">
        <v>1682</v>
      </c>
      <c r="N813" s="136" t="s">
        <v>3388</v>
      </c>
      <c r="O813" s="108">
        <v>0</v>
      </c>
      <c r="P813" s="108">
        <v>0</v>
      </c>
      <c r="Q813" s="108">
        <v>91001</v>
      </c>
      <c r="R813" s="108" t="s">
        <v>2859</v>
      </c>
      <c r="S813" s="152">
        <v>39581</v>
      </c>
      <c r="T813" s="132">
        <v>7390</v>
      </c>
      <c r="U813" s="167">
        <v>6439140</v>
      </c>
      <c r="V813" s="167">
        <v>17719170</v>
      </c>
      <c r="W813" s="131">
        <v>44316</v>
      </c>
      <c r="X813" s="132" t="s">
        <v>7743</v>
      </c>
      <c r="Y813" s="132" t="s">
        <v>7744</v>
      </c>
      <c r="Z813" s="132" t="s">
        <v>7857</v>
      </c>
    </row>
    <row r="814" spans="1:26" s="8" customFormat="1" ht="18.75" customHeight="1" x14ac:dyDescent="0.2">
      <c r="A814" s="108" t="s">
        <v>3403</v>
      </c>
      <c r="B814" s="136">
        <v>692551001</v>
      </c>
      <c r="C814" s="108" t="s">
        <v>2838</v>
      </c>
      <c r="D814" s="108" t="s">
        <v>2855</v>
      </c>
      <c r="E814" s="108" t="s">
        <v>27</v>
      </c>
      <c r="F814" s="108" t="s">
        <v>2856</v>
      </c>
      <c r="G814" s="108" t="s">
        <v>29</v>
      </c>
      <c r="H814" s="108">
        <v>0</v>
      </c>
      <c r="I814" s="129">
        <v>0</v>
      </c>
      <c r="J814" s="108" t="s">
        <v>8657</v>
      </c>
      <c r="K814" s="108" t="s">
        <v>6398</v>
      </c>
      <c r="L814" s="108" t="s">
        <v>49</v>
      </c>
      <c r="M814" s="108" t="s">
        <v>3405</v>
      </c>
      <c r="N814" s="136" t="s">
        <v>3404</v>
      </c>
      <c r="O814" s="108" t="s">
        <v>6397</v>
      </c>
      <c r="P814" s="108">
        <v>0</v>
      </c>
      <c r="Q814" s="108">
        <v>91001</v>
      </c>
      <c r="R814" s="108" t="s">
        <v>3250</v>
      </c>
      <c r="S814" s="152">
        <v>39612</v>
      </c>
      <c r="T814" s="132">
        <v>7395</v>
      </c>
      <c r="U814" s="167">
        <v>9730256</v>
      </c>
      <c r="V814" s="167">
        <v>38921024</v>
      </c>
      <c r="W814" s="131">
        <v>44316</v>
      </c>
      <c r="X814" s="132" t="s">
        <v>7743</v>
      </c>
      <c r="Y814" s="132" t="s">
        <v>7744</v>
      </c>
      <c r="Z814" s="132" t="s">
        <v>7858</v>
      </c>
    </row>
    <row r="815" spans="1:26" s="8" customFormat="1" ht="18.75" customHeight="1" x14ac:dyDescent="0.2">
      <c r="A815" s="107" t="s">
        <v>3901</v>
      </c>
      <c r="B815" s="136">
        <v>690901005</v>
      </c>
      <c r="C815" s="108" t="s">
        <v>2838</v>
      </c>
      <c r="D815" s="108" t="s">
        <v>2855</v>
      </c>
      <c r="E815" s="108" t="s">
        <v>27</v>
      </c>
      <c r="F815" s="108" t="s">
        <v>2856</v>
      </c>
      <c r="G815" s="108" t="s">
        <v>29</v>
      </c>
      <c r="H815" s="108">
        <v>0</v>
      </c>
      <c r="I815" s="129">
        <v>0</v>
      </c>
      <c r="J815" s="108" t="s">
        <v>3902</v>
      </c>
      <c r="K815" s="108" t="s">
        <v>3903</v>
      </c>
      <c r="L815" s="108" t="s">
        <v>6116</v>
      </c>
      <c r="M815" s="108" t="s">
        <v>3904</v>
      </c>
      <c r="N815" s="136">
        <v>0</v>
      </c>
      <c r="O815" s="108">
        <v>0</v>
      </c>
      <c r="P815" s="108">
        <v>0</v>
      </c>
      <c r="Q815" s="108">
        <v>91001</v>
      </c>
      <c r="R815" s="108" t="s">
        <v>2859</v>
      </c>
      <c r="S815" s="152">
        <v>39912</v>
      </c>
      <c r="T815" s="132">
        <v>7411</v>
      </c>
      <c r="U815" s="167">
        <v>5008220</v>
      </c>
      <c r="V815" s="167">
        <v>15169910</v>
      </c>
      <c r="W815" s="131">
        <v>44316</v>
      </c>
      <c r="X815" s="132" t="s">
        <v>7743</v>
      </c>
      <c r="Y815" s="132" t="s">
        <v>7744</v>
      </c>
      <c r="Z815" s="132" t="s">
        <v>7798</v>
      </c>
    </row>
    <row r="816" spans="1:26" s="8" customFormat="1" ht="18.75" customHeight="1" x14ac:dyDescent="0.2">
      <c r="A816" s="108" t="s">
        <v>2691</v>
      </c>
      <c r="B816" s="136" t="s">
        <v>7685</v>
      </c>
      <c r="C816" s="108" t="s">
        <v>1555</v>
      </c>
      <c r="D816" s="108" t="s">
        <v>2692</v>
      </c>
      <c r="E816" s="108" t="s">
        <v>7485</v>
      </c>
      <c r="F816" s="108" t="s">
        <v>6059</v>
      </c>
      <c r="G816" s="108" t="s">
        <v>2693</v>
      </c>
      <c r="H816" s="108" t="s">
        <v>2694</v>
      </c>
      <c r="I816" s="129" t="s">
        <v>2695</v>
      </c>
      <c r="J816" s="108" t="s">
        <v>2696</v>
      </c>
      <c r="K816" s="108" t="s">
        <v>2698</v>
      </c>
      <c r="L816" s="108" t="s">
        <v>6113</v>
      </c>
      <c r="M816" s="108" t="s">
        <v>1818</v>
      </c>
      <c r="N816" s="136" t="s">
        <v>2699</v>
      </c>
      <c r="O816" s="108" t="s">
        <v>2697</v>
      </c>
      <c r="P816" s="108">
        <v>0</v>
      </c>
      <c r="Q816" s="108">
        <v>93401</v>
      </c>
      <c r="R816" s="108" t="s">
        <v>7458</v>
      </c>
      <c r="S816" s="152">
        <v>39938</v>
      </c>
      <c r="T816" s="132">
        <v>7412</v>
      </c>
      <c r="U816" s="167">
        <v>19701596</v>
      </c>
      <c r="V816" s="167">
        <v>82500434</v>
      </c>
      <c r="W816" s="131">
        <v>44316</v>
      </c>
      <c r="X816" s="132" t="s">
        <v>7743</v>
      </c>
      <c r="Y816" s="132" t="s">
        <v>7744</v>
      </c>
      <c r="Z816" s="132" t="s">
        <v>7746</v>
      </c>
    </row>
    <row r="817" spans="1:26" s="8" customFormat="1" ht="18.75" customHeight="1" x14ac:dyDescent="0.2">
      <c r="A817" s="107" t="s">
        <v>3812</v>
      </c>
      <c r="B817" s="136">
        <v>690712008</v>
      </c>
      <c r="C817" s="108" t="s">
        <v>3813</v>
      </c>
      <c r="D817" s="108" t="s">
        <v>3814</v>
      </c>
      <c r="E817" s="108" t="s">
        <v>1685</v>
      </c>
      <c r="F817" s="108" t="s">
        <v>3815</v>
      </c>
      <c r="G817" s="108" t="s">
        <v>29</v>
      </c>
      <c r="H817" s="108">
        <v>0</v>
      </c>
      <c r="I817" s="129">
        <v>0</v>
      </c>
      <c r="J817" s="108" t="s">
        <v>3816</v>
      </c>
      <c r="K817" s="108" t="s">
        <v>3818</v>
      </c>
      <c r="L817" s="108" t="s">
        <v>49</v>
      </c>
      <c r="M817" s="108" t="s">
        <v>3820</v>
      </c>
      <c r="N817" s="136" t="s">
        <v>3819</v>
      </c>
      <c r="O817" s="108" t="s">
        <v>3817</v>
      </c>
      <c r="P817" s="108">
        <v>0</v>
      </c>
      <c r="Q817" s="108">
        <v>91001</v>
      </c>
      <c r="R817" s="108" t="s">
        <v>3821</v>
      </c>
      <c r="S817" s="152">
        <v>40057</v>
      </c>
      <c r="T817" s="132">
        <v>7418</v>
      </c>
      <c r="U817" s="167">
        <v>14309200</v>
      </c>
      <c r="V817" s="167">
        <v>21671300</v>
      </c>
      <c r="W817" s="131">
        <v>44316</v>
      </c>
      <c r="X817" s="132" t="s">
        <v>7743</v>
      </c>
      <c r="Y817" s="132" t="s">
        <v>7744</v>
      </c>
      <c r="Z817" s="132" t="s">
        <v>7795</v>
      </c>
    </row>
    <row r="818" spans="1:26" s="8" customFormat="1" ht="18.75" customHeight="1" x14ac:dyDescent="0.2">
      <c r="A818" s="108" t="s">
        <v>3547</v>
      </c>
      <c r="B818" s="136">
        <v>690612003</v>
      </c>
      <c r="C818" s="108" t="s">
        <v>2838</v>
      </c>
      <c r="D818" s="108" t="s">
        <v>626</v>
      </c>
      <c r="E818" s="108" t="s">
        <v>27</v>
      </c>
      <c r="F818" s="108" t="s">
        <v>627</v>
      </c>
      <c r="G818" s="108" t="s">
        <v>29</v>
      </c>
      <c r="H818" s="108">
        <v>0</v>
      </c>
      <c r="I818" s="129">
        <v>0</v>
      </c>
      <c r="J818" s="108" t="s">
        <v>3548</v>
      </c>
      <c r="K818" s="108" t="s">
        <v>3550</v>
      </c>
      <c r="L818" s="108" t="s">
        <v>623</v>
      </c>
      <c r="M818" s="108">
        <v>0</v>
      </c>
      <c r="N818" s="136" t="s">
        <v>3551</v>
      </c>
      <c r="O818" s="108" t="s">
        <v>3549</v>
      </c>
      <c r="P818" s="108">
        <v>0</v>
      </c>
      <c r="Q818" s="108">
        <v>91001</v>
      </c>
      <c r="R818" s="108" t="s">
        <v>2859</v>
      </c>
      <c r="S818" s="152">
        <v>40190</v>
      </c>
      <c r="T818" s="132">
        <v>7423</v>
      </c>
      <c r="U818" s="167">
        <v>0</v>
      </c>
      <c r="V818" s="167">
        <v>2861840</v>
      </c>
      <c r="W818" s="131">
        <v>44316</v>
      </c>
      <c r="X818" s="132" t="s">
        <v>7743</v>
      </c>
      <c r="Y818" s="132" t="s">
        <v>7744</v>
      </c>
      <c r="Z818" s="132" t="s">
        <v>7892</v>
      </c>
    </row>
    <row r="819" spans="1:26" s="8" customFormat="1" ht="18.75" customHeight="1" x14ac:dyDescent="0.2">
      <c r="A819" s="108" t="s">
        <v>3035</v>
      </c>
      <c r="B819" s="136">
        <v>692665007</v>
      </c>
      <c r="C819" s="108" t="s">
        <v>2838</v>
      </c>
      <c r="D819" s="108" t="s">
        <v>626</v>
      </c>
      <c r="E819" s="108" t="s">
        <v>27</v>
      </c>
      <c r="F819" s="108" t="s">
        <v>627</v>
      </c>
      <c r="G819" s="108" t="s">
        <v>29</v>
      </c>
      <c r="H819" s="108">
        <v>0</v>
      </c>
      <c r="I819" s="129">
        <v>0</v>
      </c>
      <c r="J819" s="108" t="s">
        <v>3036</v>
      </c>
      <c r="K819" s="108" t="s">
        <v>6142</v>
      </c>
      <c r="L819" s="108" t="s">
        <v>6114</v>
      </c>
      <c r="M819" s="108" t="s">
        <v>3037</v>
      </c>
      <c r="N819" s="136" t="s">
        <v>6253</v>
      </c>
      <c r="O819" s="108" t="s">
        <v>6254</v>
      </c>
      <c r="P819" s="108">
        <v>0</v>
      </c>
      <c r="Q819" s="108">
        <v>91001</v>
      </c>
      <c r="R819" s="108" t="s">
        <v>2859</v>
      </c>
      <c r="S819" s="152">
        <v>40249</v>
      </c>
      <c r="T819" s="132">
        <v>7425</v>
      </c>
      <c r="U819" s="167">
        <v>3262498</v>
      </c>
      <c r="V819" s="167">
        <v>9882114</v>
      </c>
      <c r="W819" s="131">
        <v>44316</v>
      </c>
      <c r="X819" s="132" t="s">
        <v>7743</v>
      </c>
      <c r="Y819" s="132" t="s">
        <v>7744</v>
      </c>
      <c r="Z819" s="132" t="s">
        <v>7921</v>
      </c>
    </row>
    <row r="820" spans="1:26" s="8" customFormat="1" ht="18.75" customHeight="1" x14ac:dyDescent="0.2">
      <c r="A820" s="108" t="s">
        <v>3593</v>
      </c>
      <c r="B820" s="136">
        <v>692012003</v>
      </c>
      <c r="C820" s="108" t="s">
        <v>2838</v>
      </c>
      <c r="D820" s="108" t="s">
        <v>2855</v>
      </c>
      <c r="E820" s="108" t="s">
        <v>27</v>
      </c>
      <c r="F820" s="108" t="s">
        <v>2856</v>
      </c>
      <c r="G820" s="108" t="s">
        <v>29</v>
      </c>
      <c r="H820" s="108">
        <v>0</v>
      </c>
      <c r="I820" s="129">
        <v>0</v>
      </c>
      <c r="J820" s="108" t="s">
        <v>8665</v>
      </c>
      <c r="K820" s="108" t="s">
        <v>3594</v>
      </c>
      <c r="L820" s="108" t="s">
        <v>6118</v>
      </c>
      <c r="M820" s="108" t="s">
        <v>3595</v>
      </c>
      <c r="N820" s="136" t="s">
        <v>6520</v>
      </c>
      <c r="O820" s="108">
        <v>0</v>
      </c>
      <c r="P820" s="108">
        <v>0</v>
      </c>
      <c r="Q820" s="108">
        <v>91001</v>
      </c>
      <c r="R820" s="108" t="s">
        <v>3029</v>
      </c>
      <c r="S820" s="152">
        <v>40500</v>
      </c>
      <c r="T820" s="132">
        <v>7436</v>
      </c>
      <c r="U820" s="167">
        <v>4893746</v>
      </c>
      <c r="V820" s="167">
        <v>19574984</v>
      </c>
      <c r="W820" s="131">
        <v>44316</v>
      </c>
      <c r="X820" s="132" t="s">
        <v>7743</v>
      </c>
      <c r="Y820" s="132" t="s">
        <v>7744</v>
      </c>
      <c r="Z820" s="132" t="s">
        <v>7788</v>
      </c>
    </row>
    <row r="821" spans="1:26" s="8" customFormat="1" ht="18.75" customHeight="1" x14ac:dyDescent="0.2">
      <c r="A821" s="108" t="s">
        <v>1235</v>
      </c>
      <c r="B821" s="136">
        <v>712341009</v>
      </c>
      <c r="C821" s="108" t="s">
        <v>78</v>
      </c>
      <c r="D821" s="108" t="s">
        <v>1236</v>
      </c>
      <c r="E821" s="108" t="s">
        <v>7477</v>
      </c>
      <c r="F821" s="108" t="s">
        <v>1237</v>
      </c>
      <c r="G821" s="108" t="s">
        <v>1239</v>
      </c>
      <c r="H821" s="108" t="s">
        <v>1238</v>
      </c>
      <c r="I821" s="129" t="s">
        <v>1240</v>
      </c>
      <c r="J821" s="108" t="s">
        <v>1241</v>
      </c>
      <c r="K821" s="108" t="s">
        <v>1242</v>
      </c>
      <c r="L821" s="108" t="s">
        <v>49</v>
      </c>
      <c r="M821" s="108" t="s">
        <v>1242</v>
      </c>
      <c r="N821" s="136" t="s">
        <v>1243</v>
      </c>
      <c r="O821" s="108" t="s">
        <v>1244</v>
      </c>
      <c r="P821" s="108">
        <v>0</v>
      </c>
      <c r="Q821" s="108">
        <v>93401</v>
      </c>
      <c r="R821" s="108" t="s">
        <v>7466</v>
      </c>
      <c r="S821" s="152">
        <v>40745</v>
      </c>
      <c r="T821" s="132">
        <v>7446</v>
      </c>
      <c r="U821" s="167">
        <v>19239840</v>
      </c>
      <c r="V821" s="167">
        <v>76318032</v>
      </c>
      <c r="W821" s="131">
        <v>44316</v>
      </c>
      <c r="X821" s="132" t="s">
        <v>7743</v>
      </c>
      <c r="Y821" s="132" t="s">
        <v>7744</v>
      </c>
      <c r="Z821" s="132" t="s">
        <v>7825</v>
      </c>
    </row>
    <row r="822" spans="1:26" s="8" customFormat="1" ht="18.75" customHeight="1" x14ac:dyDescent="0.2">
      <c r="A822" s="108" t="s">
        <v>3585</v>
      </c>
      <c r="B822" s="136">
        <v>692313003</v>
      </c>
      <c r="C822" s="108" t="s">
        <v>2838</v>
      </c>
      <c r="D822" s="108" t="s">
        <v>2855</v>
      </c>
      <c r="E822" s="108" t="s">
        <v>27</v>
      </c>
      <c r="F822" s="108" t="s">
        <v>2856</v>
      </c>
      <c r="G822" s="108" t="s">
        <v>29</v>
      </c>
      <c r="H822" s="108">
        <v>0</v>
      </c>
      <c r="I822" s="129">
        <v>0</v>
      </c>
      <c r="J822" s="108" t="s">
        <v>6358</v>
      </c>
      <c r="K822" s="108" t="s">
        <v>3586</v>
      </c>
      <c r="L822" s="108" t="s">
        <v>6112</v>
      </c>
      <c r="M822" s="108" t="s">
        <v>3587</v>
      </c>
      <c r="N822" s="136" t="s">
        <v>6359</v>
      </c>
      <c r="O822" s="108" t="s">
        <v>6360</v>
      </c>
      <c r="P822" s="108">
        <v>0</v>
      </c>
      <c r="Q822" s="108">
        <v>91001</v>
      </c>
      <c r="R822" s="108" t="s">
        <v>2859</v>
      </c>
      <c r="S822" s="152">
        <v>40683</v>
      </c>
      <c r="T822" s="132">
        <v>7450</v>
      </c>
      <c r="U822" s="167">
        <v>22643843</v>
      </c>
      <c r="V822" s="167">
        <v>74744290</v>
      </c>
      <c r="W822" s="131">
        <v>44316</v>
      </c>
      <c r="X822" s="132" t="s">
        <v>7743</v>
      </c>
      <c r="Y822" s="132" t="s">
        <v>7744</v>
      </c>
      <c r="Z822" s="132" t="s">
        <v>7955</v>
      </c>
    </row>
    <row r="823" spans="1:26" s="8" customFormat="1" ht="18.75" customHeight="1" x14ac:dyDescent="0.2">
      <c r="A823" s="108" t="s">
        <v>3928</v>
      </c>
      <c r="B823" s="136">
        <v>691408000</v>
      </c>
      <c r="C823" s="108" t="s">
        <v>2838</v>
      </c>
      <c r="D823" s="108" t="s">
        <v>8674</v>
      </c>
      <c r="E823" s="108" t="s">
        <v>27</v>
      </c>
      <c r="F823" s="108" t="s">
        <v>2856</v>
      </c>
      <c r="G823" s="108" t="s">
        <v>29</v>
      </c>
      <c r="H823" s="108">
        <v>0</v>
      </c>
      <c r="I823" s="129">
        <v>0</v>
      </c>
      <c r="J823" s="108" t="s">
        <v>3929</v>
      </c>
      <c r="K823" s="108" t="s">
        <v>6153</v>
      </c>
      <c r="L823" s="108" t="s">
        <v>6114</v>
      </c>
      <c r="M823" s="108" t="s">
        <v>3931</v>
      </c>
      <c r="N823" s="136" t="s">
        <v>6251</v>
      </c>
      <c r="O823" s="108" t="s">
        <v>3930</v>
      </c>
      <c r="P823" s="108">
        <v>0</v>
      </c>
      <c r="Q823" s="108">
        <v>91001</v>
      </c>
      <c r="R823" s="108" t="s">
        <v>2859</v>
      </c>
      <c r="S823" s="152">
        <v>40764</v>
      </c>
      <c r="T823" s="132">
        <v>7451</v>
      </c>
      <c r="U823" s="167">
        <v>4893746</v>
      </c>
      <c r="V823" s="167">
        <v>14823168</v>
      </c>
      <c r="W823" s="131">
        <v>44316</v>
      </c>
      <c r="X823" s="132" t="s">
        <v>7743</v>
      </c>
      <c r="Y823" s="132" t="s">
        <v>7744</v>
      </c>
      <c r="Z823" s="132" t="s">
        <v>7952</v>
      </c>
    </row>
    <row r="824" spans="1:26" s="8" customFormat="1" ht="18.75" customHeight="1" x14ac:dyDescent="0.2">
      <c r="A824" s="108" t="s">
        <v>5359</v>
      </c>
      <c r="B824" s="136">
        <v>650401387</v>
      </c>
      <c r="C824" s="108" t="s">
        <v>5308</v>
      </c>
      <c r="D824" s="108" t="s">
        <v>5360</v>
      </c>
      <c r="E824" s="108" t="s">
        <v>7504</v>
      </c>
      <c r="F824" s="108" t="s">
        <v>5320</v>
      </c>
      <c r="G824" s="108" t="s">
        <v>7505</v>
      </c>
      <c r="H824" s="108" t="s">
        <v>5321</v>
      </c>
      <c r="I824" s="129" t="s">
        <v>7506</v>
      </c>
      <c r="J824" s="108" t="s">
        <v>7508</v>
      </c>
      <c r="K824" s="108" t="s">
        <v>5361</v>
      </c>
      <c r="L824" s="108" t="s">
        <v>49</v>
      </c>
      <c r="M824" s="108" t="s">
        <v>5363</v>
      </c>
      <c r="N824" s="136" t="s">
        <v>5362</v>
      </c>
      <c r="O824" s="108">
        <v>0</v>
      </c>
      <c r="P824" s="108">
        <v>0</v>
      </c>
      <c r="Q824" s="108" t="s">
        <v>1209</v>
      </c>
      <c r="R824" s="108" t="s">
        <v>7507</v>
      </c>
      <c r="S824" s="152">
        <v>40793</v>
      </c>
      <c r="T824" s="132">
        <v>7452</v>
      </c>
      <c r="U824" s="167">
        <v>18616665</v>
      </c>
      <c r="V824" s="167">
        <v>66699236</v>
      </c>
      <c r="W824" s="131">
        <v>44316</v>
      </c>
      <c r="X824" s="132" t="s">
        <v>7743</v>
      </c>
      <c r="Y824" s="132" t="s">
        <v>7744</v>
      </c>
      <c r="Z824" s="132" t="s">
        <v>7880</v>
      </c>
    </row>
    <row r="825" spans="1:26" s="8" customFormat="1" ht="18.75" customHeight="1" x14ac:dyDescent="0.2">
      <c r="A825" s="108" t="s">
        <v>3613</v>
      </c>
      <c r="B825" s="136" t="s">
        <v>7707</v>
      </c>
      <c r="C825" s="108" t="s">
        <v>2838</v>
      </c>
      <c r="D825" s="108" t="s">
        <v>2855</v>
      </c>
      <c r="E825" s="108" t="s">
        <v>27</v>
      </c>
      <c r="F825" s="108" t="s">
        <v>2856</v>
      </c>
      <c r="G825" s="108" t="s">
        <v>29</v>
      </c>
      <c r="H825" s="108">
        <v>0</v>
      </c>
      <c r="I825" s="129">
        <v>0</v>
      </c>
      <c r="J825" s="108" t="s">
        <v>3614</v>
      </c>
      <c r="K825" s="108" t="s">
        <v>3615</v>
      </c>
      <c r="L825" s="108" t="s">
        <v>49</v>
      </c>
      <c r="M825" s="108" t="s">
        <v>2395</v>
      </c>
      <c r="N825" s="136" t="s">
        <v>3616</v>
      </c>
      <c r="O825" s="108">
        <v>0</v>
      </c>
      <c r="P825" s="108">
        <v>0</v>
      </c>
      <c r="Q825" s="108">
        <v>91001</v>
      </c>
      <c r="R825" s="108" t="s">
        <v>3617</v>
      </c>
      <c r="S825" s="152">
        <v>40875</v>
      </c>
      <c r="T825" s="132">
        <v>7458</v>
      </c>
      <c r="U825" s="167">
        <v>5008220</v>
      </c>
      <c r="V825" s="167">
        <v>20032880</v>
      </c>
      <c r="W825" s="131">
        <v>44316</v>
      </c>
      <c r="X825" s="132" t="s">
        <v>7743</v>
      </c>
      <c r="Y825" s="132" t="s">
        <v>7744</v>
      </c>
      <c r="Z825" s="132" t="s">
        <v>7789</v>
      </c>
    </row>
    <row r="826" spans="1:26" s="8" customFormat="1" ht="18.75" customHeight="1" x14ac:dyDescent="0.2">
      <c r="A826" s="108" t="s">
        <v>6404</v>
      </c>
      <c r="B826" s="136">
        <v>650447174</v>
      </c>
      <c r="C826" s="108" t="s">
        <v>52</v>
      </c>
      <c r="D826" s="108" t="s">
        <v>558</v>
      </c>
      <c r="E826" s="108" t="s">
        <v>7499</v>
      </c>
      <c r="F826" s="108" t="s">
        <v>559</v>
      </c>
      <c r="G826" s="108" t="s">
        <v>7500</v>
      </c>
      <c r="H826" s="108" t="s">
        <v>560</v>
      </c>
      <c r="I826" s="129" t="s">
        <v>6618</v>
      </c>
      <c r="J826" s="108" t="s">
        <v>561</v>
      </c>
      <c r="K826" s="108" t="s">
        <v>6405</v>
      </c>
      <c r="L826" s="108" t="s">
        <v>6113</v>
      </c>
      <c r="M826" s="108" t="s">
        <v>562</v>
      </c>
      <c r="N826" s="136" t="s">
        <v>6406</v>
      </c>
      <c r="O826" s="108" t="s">
        <v>7501</v>
      </c>
      <c r="P826" s="108">
        <v>0</v>
      </c>
      <c r="Q826" s="108" t="s">
        <v>414</v>
      </c>
      <c r="R826" s="108" t="s">
        <v>7517</v>
      </c>
      <c r="S826" s="152">
        <v>40882</v>
      </c>
      <c r="T826" s="132">
        <v>7459</v>
      </c>
      <c r="U826" s="167">
        <v>6031690</v>
      </c>
      <c r="V826" s="167">
        <v>34545133</v>
      </c>
      <c r="W826" s="131">
        <v>44316</v>
      </c>
      <c r="X826" s="132" t="s">
        <v>7743</v>
      </c>
      <c r="Y826" s="132" t="s">
        <v>7744</v>
      </c>
      <c r="Z826" s="132" t="s">
        <v>7770</v>
      </c>
    </row>
    <row r="827" spans="1:26" s="8" customFormat="1" ht="18.75" customHeight="1" x14ac:dyDescent="0.2">
      <c r="A827" s="108" t="s">
        <v>4099</v>
      </c>
      <c r="B827" s="136">
        <v>690504006</v>
      </c>
      <c r="C827" s="108" t="s">
        <v>2838</v>
      </c>
      <c r="D827" s="108" t="s">
        <v>2855</v>
      </c>
      <c r="E827" s="108" t="s">
        <v>27</v>
      </c>
      <c r="F827" s="108" t="s">
        <v>2856</v>
      </c>
      <c r="G827" s="108" t="s">
        <v>29</v>
      </c>
      <c r="H827" s="108">
        <v>0</v>
      </c>
      <c r="I827" s="129">
        <v>0</v>
      </c>
      <c r="J827" s="108" t="s">
        <v>4100</v>
      </c>
      <c r="K827" s="108" t="s">
        <v>4101</v>
      </c>
      <c r="L827" s="108" t="s">
        <v>623</v>
      </c>
      <c r="M827" s="108" t="s">
        <v>4103</v>
      </c>
      <c r="N827" s="136" t="s">
        <v>4102</v>
      </c>
      <c r="O827" s="108">
        <v>0</v>
      </c>
      <c r="P827" s="108">
        <v>0</v>
      </c>
      <c r="Q827" s="108">
        <v>91001</v>
      </c>
      <c r="R827" s="108" t="s">
        <v>2859</v>
      </c>
      <c r="S827" s="152">
        <v>40884</v>
      </c>
      <c r="T827" s="132">
        <v>7460</v>
      </c>
      <c r="U827" s="167">
        <v>3577300</v>
      </c>
      <c r="V827" s="167">
        <v>10835650</v>
      </c>
      <c r="W827" s="131">
        <v>44316</v>
      </c>
      <c r="X827" s="132" t="s">
        <v>7743</v>
      </c>
      <c r="Y827" s="132" t="s">
        <v>7744</v>
      </c>
      <c r="Z827" s="132" t="s">
        <v>7956</v>
      </c>
    </row>
    <row r="828" spans="1:26" s="8" customFormat="1" ht="18.75" customHeight="1" x14ac:dyDescent="0.2">
      <c r="A828" s="108" t="s">
        <v>7662</v>
      </c>
      <c r="B828" s="136">
        <v>650213203</v>
      </c>
      <c r="C828" s="108" t="s">
        <v>78</v>
      </c>
      <c r="D828" s="108" t="s">
        <v>629</v>
      </c>
      <c r="E828" s="108" t="s">
        <v>5603</v>
      </c>
      <c r="F828" s="108" t="s">
        <v>630</v>
      </c>
      <c r="G828" s="108" t="s">
        <v>5604</v>
      </c>
      <c r="H828" s="108" t="s">
        <v>5605</v>
      </c>
      <c r="I828" s="129" t="s">
        <v>5606</v>
      </c>
      <c r="J828" s="108" t="s">
        <v>5607</v>
      </c>
      <c r="K828" s="108" t="s">
        <v>5608</v>
      </c>
      <c r="L828" s="108" t="s">
        <v>6117</v>
      </c>
      <c r="M828" s="108" t="s">
        <v>631</v>
      </c>
      <c r="N828" s="136">
        <v>0</v>
      </c>
      <c r="O828" s="108">
        <v>0</v>
      </c>
      <c r="P828" s="108">
        <v>0</v>
      </c>
      <c r="Q828" s="108" t="s">
        <v>414</v>
      </c>
      <c r="R828" s="108" t="s">
        <v>6887</v>
      </c>
      <c r="S828" s="152">
        <v>43174</v>
      </c>
      <c r="T828" s="132">
        <v>7462</v>
      </c>
      <c r="U828" s="167">
        <v>40477574</v>
      </c>
      <c r="V828" s="167">
        <v>154047656</v>
      </c>
      <c r="W828" s="131">
        <v>44316</v>
      </c>
      <c r="X828" s="132" t="s">
        <v>7743</v>
      </c>
      <c r="Y828" s="132" t="s">
        <v>7744</v>
      </c>
      <c r="Z828" s="132" t="s">
        <v>7778</v>
      </c>
    </row>
    <row r="829" spans="1:26" s="8" customFormat="1" ht="18.75" customHeight="1" x14ac:dyDescent="0.2">
      <c r="A829" s="108" t="s">
        <v>7662</v>
      </c>
      <c r="B829" s="136">
        <v>650213203</v>
      </c>
      <c r="C829" s="108" t="s">
        <v>78</v>
      </c>
      <c r="D829" s="108" t="s">
        <v>629</v>
      </c>
      <c r="E829" s="108" t="s">
        <v>5603</v>
      </c>
      <c r="F829" s="108" t="s">
        <v>630</v>
      </c>
      <c r="G829" s="108" t="s">
        <v>5604</v>
      </c>
      <c r="H829" s="108" t="s">
        <v>5605</v>
      </c>
      <c r="I829" s="129" t="s">
        <v>5606</v>
      </c>
      <c r="J829" s="108" t="s">
        <v>5607</v>
      </c>
      <c r="K829" s="108" t="s">
        <v>5608</v>
      </c>
      <c r="L829" s="108" t="s">
        <v>6117</v>
      </c>
      <c r="M829" s="108" t="s">
        <v>631</v>
      </c>
      <c r="N829" s="136">
        <v>0</v>
      </c>
      <c r="O829" s="108">
        <v>0</v>
      </c>
      <c r="P829" s="108">
        <v>0</v>
      </c>
      <c r="Q829" s="108" t="s">
        <v>414</v>
      </c>
      <c r="R829" s="108" t="s">
        <v>6887</v>
      </c>
      <c r="S829" s="152">
        <v>43174</v>
      </c>
      <c r="T829" s="132">
        <v>7462</v>
      </c>
      <c r="U829" s="167">
        <v>0</v>
      </c>
      <c r="V829" s="167">
        <v>41457446</v>
      </c>
      <c r="W829" s="131">
        <v>44316</v>
      </c>
      <c r="X829" s="132" t="s">
        <v>7743</v>
      </c>
      <c r="Y829" s="132" t="s">
        <v>7744</v>
      </c>
      <c r="Z829" s="132" t="s">
        <v>7857</v>
      </c>
    </row>
    <row r="830" spans="1:26" s="8" customFormat="1" ht="18.75" customHeight="1" x14ac:dyDescent="0.2">
      <c r="A830" s="108" t="s">
        <v>7662</v>
      </c>
      <c r="B830" s="136">
        <v>650213203</v>
      </c>
      <c r="C830" s="108" t="s">
        <v>78</v>
      </c>
      <c r="D830" s="108" t="s">
        <v>629</v>
      </c>
      <c r="E830" s="108" t="s">
        <v>5603</v>
      </c>
      <c r="F830" s="108" t="s">
        <v>630</v>
      </c>
      <c r="G830" s="108" t="s">
        <v>5604</v>
      </c>
      <c r="H830" s="108" t="s">
        <v>5605</v>
      </c>
      <c r="I830" s="129" t="s">
        <v>5606</v>
      </c>
      <c r="J830" s="108" t="s">
        <v>5607</v>
      </c>
      <c r="K830" s="108" t="s">
        <v>5608</v>
      </c>
      <c r="L830" s="108" t="s">
        <v>6117</v>
      </c>
      <c r="M830" s="108" t="s">
        <v>631</v>
      </c>
      <c r="N830" s="136">
        <v>0</v>
      </c>
      <c r="O830" s="108">
        <v>0</v>
      </c>
      <c r="P830" s="108">
        <v>0</v>
      </c>
      <c r="Q830" s="108" t="s">
        <v>414</v>
      </c>
      <c r="R830" s="108" t="s">
        <v>6887</v>
      </c>
      <c r="S830" s="152">
        <v>43174</v>
      </c>
      <c r="T830" s="132">
        <v>7462</v>
      </c>
      <c r="U830" s="167">
        <v>46874254</v>
      </c>
      <c r="V830" s="167">
        <v>186528790</v>
      </c>
      <c r="W830" s="131">
        <v>44316</v>
      </c>
      <c r="X830" s="132" t="s">
        <v>7743</v>
      </c>
      <c r="Y830" s="132" t="s">
        <v>7744</v>
      </c>
      <c r="Z830" s="132" t="s">
        <v>7763</v>
      </c>
    </row>
    <row r="831" spans="1:26" s="8" customFormat="1" ht="18.75" customHeight="1" x14ac:dyDescent="0.2">
      <c r="A831" s="146" t="s">
        <v>1198</v>
      </c>
      <c r="B831" s="136">
        <v>714555006</v>
      </c>
      <c r="C831" s="108" t="s">
        <v>78</v>
      </c>
      <c r="D831" s="108" t="s">
        <v>1199</v>
      </c>
      <c r="E831" s="108" t="s">
        <v>7287</v>
      </c>
      <c r="F831" s="108" t="s">
        <v>1200</v>
      </c>
      <c r="G831" s="108" t="s">
        <v>7288</v>
      </c>
      <c r="H831" s="108" t="s">
        <v>7289</v>
      </c>
      <c r="I831" s="129" t="s">
        <v>7298</v>
      </c>
      <c r="J831" s="108" t="s">
        <v>7299</v>
      </c>
      <c r="K831" s="108" t="s">
        <v>1201</v>
      </c>
      <c r="L831" s="108" t="s">
        <v>49</v>
      </c>
      <c r="M831" s="108" t="s">
        <v>1202</v>
      </c>
      <c r="N831" s="136">
        <v>3604100</v>
      </c>
      <c r="O831" s="108" t="s">
        <v>7290</v>
      </c>
      <c r="P831" s="108">
        <v>0</v>
      </c>
      <c r="Q831" s="108">
        <v>93401</v>
      </c>
      <c r="R831" s="108" t="s">
        <v>7291</v>
      </c>
      <c r="S831" s="152">
        <v>41012</v>
      </c>
      <c r="T831" s="132">
        <v>7463</v>
      </c>
      <c r="U831" s="167">
        <v>19920820</v>
      </c>
      <c r="V831" s="167">
        <v>41552468</v>
      </c>
      <c r="W831" s="131">
        <v>44316</v>
      </c>
      <c r="X831" s="132" t="s">
        <v>7743</v>
      </c>
      <c r="Y831" s="132" t="s">
        <v>7744</v>
      </c>
      <c r="Z831" s="132" t="s">
        <v>7812</v>
      </c>
    </row>
    <row r="832" spans="1:26" s="8" customFormat="1" ht="18.75" customHeight="1" x14ac:dyDescent="0.2">
      <c r="A832" s="108" t="s">
        <v>1788</v>
      </c>
      <c r="B832" s="136">
        <v>650587340</v>
      </c>
      <c r="C832" s="108" t="s">
        <v>1555</v>
      </c>
      <c r="D832" s="108" t="s">
        <v>1789</v>
      </c>
      <c r="E832" s="108" t="s">
        <v>7570</v>
      </c>
      <c r="F832" s="108" t="s">
        <v>1790</v>
      </c>
      <c r="G832" s="108" t="s">
        <v>7571</v>
      </c>
      <c r="H832" s="108" t="s">
        <v>1791</v>
      </c>
      <c r="I832" s="129" t="s">
        <v>7572</v>
      </c>
      <c r="J832" s="108" t="s">
        <v>1792</v>
      </c>
      <c r="K832" s="108" t="s">
        <v>8055</v>
      </c>
      <c r="L832" s="108" t="s">
        <v>50</v>
      </c>
      <c r="M832" s="108" t="s">
        <v>1420</v>
      </c>
      <c r="N832" s="136">
        <v>0</v>
      </c>
      <c r="O832" s="108" t="s">
        <v>1793</v>
      </c>
      <c r="P832" s="108">
        <v>0</v>
      </c>
      <c r="Q832" s="108">
        <v>93401</v>
      </c>
      <c r="R832" s="108" t="s">
        <v>7561</v>
      </c>
      <c r="S832" s="152">
        <v>41340</v>
      </c>
      <c r="T832" s="132">
        <v>7473</v>
      </c>
      <c r="U832" s="167">
        <v>8208998</v>
      </c>
      <c r="V832" s="167">
        <v>33246442</v>
      </c>
      <c r="W832" s="131">
        <v>44316</v>
      </c>
      <c r="X832" s="132" t="s">
        <v>7743</v>
      </c>
      <c r="Y832" s="132" t="s">
        <v>7744</v>
      </c>
      <c r="Z832" s="132" t="s">
        <v>7876</v>
      </c>
    </row>
    <row r="833" spans="1:26" s="8" customFormat="1" ht="18.75" customHeight="1" x14ac:dyDescent="0.2">
      <c r="A833" s="108" t="s">
        <v>1788</v>
      </c>
      <c r="B833" s="136">
        <v>650587340</v>
      </c>
      <c r="C833" s="108" t="s">
        <v>1555</v>
      </c>
      <c r="D833" s="108" t="s">
        <v>1789</v>
      </c>
      <c r="E833" s="108" t="s">
        <v>7570</v>
      </c>
      <c r="F833" s="108" t="s">
        <v>1790</v>
      </c>
      <c r="G833" s="108" t="s">
        <v>7571</v>
      </c>
      <c r="H833" s="108" t="s">
        <v>1791</v>
      </c>
      <c r="I833" s="129" t="s">
        <v>7572</v>
      </c>
      <c r="J833" s="108" t="s">
        <v>1792</v>
      </c>
      <c r="K833" s="108" t="s">
        <v>8055</v>
      </c>
      <c r="L833" s="108" t="s">
        <v>50</v>
      </c>
      <c r="M833" s="108" t="s">
        <v>1420</v>
      </c>
      <c r="N833" s="136">
        <v>0</v>
      </c>
      <c r="O833" s="108" t="s">
        <v>1793</v>
      </c>
      <c r="P833" s="108">
        <v>0</v>
      </c>
      <c r="Q833" s="108">
        <v>93401</v>
      </c>
      <c r="R833" s="108" t="s">
        <v>7561</v>
      </c>
      <c r="S833" s="152">
        <v>41340</v>
      </c>
      <c r="T833" s="132">
        <v>7473</v>
      </c>
      <c r="U833" s="167">
        <v>11914651</v>
      </c>
      <c r="V833" s="167">
        <v>50583148</v>
      </c>
      <c r="W833" s="131">
        <v>44316</v>
      </c>
      <c r="X833" s="132" t="s">
        <v>7743</v>
      </c>
      <c r="Y833" s="132" t="s">
        <v>7744</v>
      </c>
      <c r="Z833" s="132" t="s">
        <v>7771</v>
      </c>
    </row>
    <row r="834" spans="1:26" s="8" customFormat="1" ht="18.75" customHeight="1" x14ac:dyDescent="0.2">
      <c r="A834" s="108" t="s">
        <v>1788</v>
      </c>
      <c r="B834" s="136">
        <v>650587340</v>
      </c>
      <c r="C834" s="108" t="s">
        <v>1555</v>
      </c>
      <c r="D834" s="108" t="s">
        <v>1789</v>
      </c>
      <c r="E834" s="108" t="s">
        <v>7570</v>
      </c>
      <c r="F834" s="108" t="s">
        <v>1790</v>
      </c>
      <c r="G834" s="108" t="s">
        <v>7571</v>
      </c>
      <c r="H834" s="108" t="s">
        <v>1791</v>
      </c>
      <c r="I834" s="129" t="s">
        <v>7572</v>
      </c>
      <c r="J834" s="108" t="s">
        <v>1792</v>
      </c>
      <c r="K834" s="108" t="s">
        <v>8055</v>
      </c>
      <c r="L834" s="108" t="s">
        <v>50</v>
      </c>
      <c r="M834" s="108" t="s">
        <v>1420</v>
      </c>
      <c r="N834" s="136">
        <v>0</v>
      </c>
      <c r="O834" s="108" t="s">
        <v>1793</v>
      </c>
      <c r="P834" s="108">
        <v>0</v>
      </c>
      <c r="Q834" s="108">
        <v>93401</v>
      </c>
      <c r="R834" s="108" t="s">
        <v>7561</v>
      </c>
      <c r="S834" s="152">
        <v>41340</v>
      </c>
      <c r="T834" s="132">
        <v>7473</v>
      </c>
      <c r="U834" s="167">
        <v>3140645</v>
      </c>
      <c r="V834" s="167">
        <v>13818839</v>
      </c>
      <c r="W834" s="131">
        <v>44316</v>
      </c>
      <c r="X834" s="132" t="s">
        <v>7743</v>
      </c>
      <c r="Y834" s="132" t="s">
        <v>7744</v>
      </c>
      <c r="Z834" s="132" t="s">
        <v>227</v>
      </c>
    </row>
    <row r="835" spans="1:26" s="8" customFormat="1" ht="18.75" customHeight="1" x14ac:dyDescent="0.2">
      <c r="A835" s="108" t="s">
        <v>1788</v>
      </c>
      <c r="B835" s="136">
        <v>650587340</v>
      </c>
      <c r="C835" s="108" t="s">
        <v>1555</v>
      </c>
      <c r="D835" s="108" t="s">
        <v>1789</v>
      </c>
      <c r="E835" s="108" t="s">
        <v>7570</v>
      </c>
      <c r="F835" s="108" t="s">
        <v>1790</v>
      </c>
      <c r="G835" s="108" t="s">
        <v>7571</v>
      </c>
      <c r="H835" s="108" t="s">
        <v>1791</v>
      </c>
      <c r="I835" s="129" t="s">
        <v>7572</v>
      </c>
      <c r="J835" s="108" t="s">
        <v>1792</v>
      </c>
      <c r="K835" s="108" t="s">
        <v>8055</v>
      </c>
      <c r="L835" s="108" t="s">
        <v>50</v>
      </c>
      <c r="M835" s="108" t="s">
        <v>1420</v>
      </c>
      <c r="N835" s="136">
        <v>0</v>
      </c>
      <c r="O835" s="108" t="s">
        <v>1793</v>
      </c>
      <c r="P835" s="108">
        <v>0</v>
      </c>
      <c r="Q835" s="108">
        <v>93401</v>
      </c>
      <c r="R835" s="108" t="s">
        <v>7561</v>
      </c>
      <c r="S835" s="152">
        <v>41340</v>
      </c>
      <c r="T835" s="132">
        <v>7473</v>
      </c>
      <c r="U835" s="167">
        <v>19085921</v>
      </c>
      <c r="V835" s="167">
        <v>76138456</v>
      </c>
      <c r="W835" s="131">
        <v>44316</v>
      </c>
      <c r="X835" s="132" t="s">
        <v>7743</v>
      </c>
      <c r="Y835" s="132" t="s">
        <v>7744</v>
      </c>
      <c r="Z835" s="132" t="s">
        <v>7764</v>
      </c>
    </row>
    <row r="836" spans="1:26" s="8" customFormat="1" ht="18.75" customHeight="1" x14ac:dyDescent="0.2">
      <c r="A836" s="108" t="s">
        <v>1788</v>
      </c>
      <c r="B836" s="136">
        <v>650587340</v>
      </c>
      <c r="C836" s="108" t="s">
        <v>1555</v>
      </c>
      <c r="D836" s="108" t="s">
        <v>1789</v>
      </c>
      <c r="E836" s="108" t="s">
        <v>7570</v>
      </c>
      <c r="F836" s="108" t="s">
        <v>1790</v>
      </c>
      <c r="G836" s="108" t="s">
        <v>7571</v>
      </c>
      <c r="H836" s="108" t="s">
        <v>1791</v>
      </c>
      <c r="I836" s="129" t="s">
        <v>7572</v>
      </c>
      <c r="J836" s="108" t="s">
        <v>1792</v>
      </c>
      <c r="K836" s="108" t="s">
        <v>8055</v>
      </c>
      <c r="L836" s="108" t="s">
        <v>50</v>
      </c>
      <c r="M836" s="108" t="s">
        <v>1420</v>
      </c>
      <c r="N836" s="136">
        <v>0</v>
      </c>
      <c r="O836" s="108" t="s">
        <v>1793</v>
      </c>
      <c r="P836" s="108">
        <v>0</v>
      </c>
      <c r="Q836" s="108">
        <v>93401</v>
      </c>
      <c r="R836" s="108" t="s">
        <v>7561</v>
      </c>
      <c r="S836" s="152">
        <v>41340</v>
      </c>
      <c r="T836" s="132">
        <v>7473</v>
      </c>
      <c r="U836" s="167">
        <v>2355484</v>
      </c>
      <c r="V836" s="167">
        <v>9421936</v>
      </c>
      <c r="W836" s="131">
        <v>44316</v>
      </c>
      <c r="X836" s="132" t="s">
        <v>7743</v>
      </c>
      <c r="Y836" s="132" t="s">
        <v>7744</v>
      </c>
      <c r="Z836" s="132" t="s">
        <v>7957</v>
      </c>
    </row>
    <row r="837" spans="1:26" s="8" customFormat="1" ht="18.75" customHeight="1" x14ac:dyDescent="0.2">
      <c r="A837" s="108" t="s">
        <v>1788</v>
      </c>
      <c r="B837" s="136">
        <v>650587340</v>
      </c>
      <c r="C837" s="108" t="s">
        <v>1555</v>
      </c>
      <c r="D837" s="108" t="s">
        <v>1789</v>
      </c>
      <c r="E837" s="108" t="s">
        <v>7570</v>
      </c>
      <c r="F837" s="108" t="s">
        <v>1790</v>
      </c>
      <c r="G837" s="108" t="s">
        <v>7571</v>
      </c>
      <c r="H837" s="108" t="s">
        <v>1791</v>
      </c>
      <c r="I837" s="129" t="s">
        <v>7572</v>
      </c>
      <c r="J837" s="108" t="s">
        <v>1792</v>
      </c>
      <c r="K837" s="108" t="s">
        <v>8055</v>
      </c>
      <c r="L837" s="108" t="s">
        <v>50</v>
      </c>
      <c r="M837" s="108" t="s">
        <v>1420</v>
      </c>
      <c r="N837" s="136">
        <v>0</v>
      </c>
      <c r="O837" s="108" t="s">
        <v>1793</v>
      </c>
      <c r="P837" s="108">
        <v>0</v>
      </c>
      <c r="Q837" s="108">
        <v>93401</v>
      </c>
      <c r="R837" s="108" t="s">
        <v>7561</v>
      </c>
      <c r="S837" s="152">
        <v>41340</v>
      </c>
      <c r="T837" s="132">
        <v>7473</v>
      </c>
      <c r="U837" s="167">
        <v>16998398</v>
      </c>
      <c r="V837" s="167">
        <v>66714143</v>
      </c>
      <c r="W837" s="131">
        <v>44316</v>
      </c>
      <c r="X837" s="132" t="s">
        <v>7743</v>
      </c>
      <c r="Y837" s="132" t="s">
        <v>7744</v>
      </c>
      <c r="Z837" s="132" t="s">
        <v>7756</v>
      </c>
    </row>
    <row r="838" spans="1:26" s="8" customFormat="1" ht="18.75" customHeight="1" x14ac:dyDescent="0.2">
      <c r="A838" s="108" t="s">
        <v>1788</v>
      </c>
      <c r="B838" s="136">
        <v>650587340</v>
      </c>
      <c r="C838" s="108" t="s">
        <v>1555</v>
      </c>
      <c r="D838" s="108" t="s">
        <v>1789</v>
      </c>
      <c r="E838" s="108" t="s">
        <v>7570</v>
      </c>
      <c r="F838" s="108" t="s">
        <v>1790</v>
      </c>
      <c r="G838" s="108" t="s">
        <v>7571</v>
      </c>
      <c r="H838" s="108" t="s">
        <v>1791</v>
      </c>
      <c r="I838" s="129" t="s">
        <v>7572</v>
      </c>
      <c r="J838" s="108" t="s">
        <v>1792</v>
      </c>
      <c r="K838" s="108" t="s">
        <v>8055</v>
      </c>
      <c r="L838" s="108" t="s">
        <v>50</v>
      </c>
      <c r="M838" s="108" t="s">
        <v>1420</v>
      </c>
      <c r="N838" s="136">
        <v>0</v>
      </c>
      <c r="O838" s="108" t="s">
        <v>1793</v>
      </c>
      <c r="P838" s="108">
        <v>0</v>
      </c>
      <c r="Q838" s="108">
        <v>93401</v>
      </c>
      <c r="R838" s="108" t="s">
        <v>7561</v>
      </c>
      <c r="S838" s="152">
        <v>41340</v>
      </c>
      <c r="T838" s="132">
        <v>7473</v>
      </c>
      <c r="U838" s="167">
        <v>20522496</v>
      </c>
      <c r="V838" s="167">
        <v>104592269</v>
      </c>
      <c r="W838" s="131">
        <v>44316</v>
      </c>
      <c r="X838" s="132" t="s">
        <v>7743</v>
      </c>
      <c r="Y838" s="132" t="s">
        <v>7744</v>
      </c>
      <c r="Z838" s="132" t="s">
        <v>184</v>
      </c>
    </row>
    <row r="839" spans="1:26" s="8" customFormat="1" ht="18.75" customHeight="1" x14ac:dyDescent="0.2">
      <c r="A839" s="108" t="s">
        <v>1788</v>
      </c>
      <c r="B839" s="136">
        <v>650587340</v>
      </c>
      <c r="C839" s="108" t="s">
        <v>1555</v>
      </c>
      <c r="D839" s="108" t="s">
        <v>1789</v>
      </c>
      <c r="E839" s="108" t="s">
        <v>7570</v>
      </c>
      <c r="F839" s="108" t="s">
        <v>1790</v>
      </c>
      <c r="G839" s="108" t="s">
        <v>7571</v>
      </c>
      <c r="H839" s="108" t="s">
        <v>1791</v>
      </c>
      <c r="I839" s="129" t="s">
        <v>7572</v>
      </c>
      <c r="J839" s="108" t="s">
        <v>1792</v>
      </c>
      <c r="K839" s="108" t="s">
        <v>8055</v>
      </c>
      <c r="L839" s="108" t="s">
        <v>50</v>
      </c>
      <c r="M839" s="108" t="s">
        <v>1420</v>
      </c>
      <c r="N839" s="136">
        <v>0</v>
      </c>
      <c r="O839" s="108" t="s">
        <v>1793</v>
      </c>
      <c r="P839" s="108">
        <v>0</v>
      </c>
      <c r="Q839" s="108">
        <v>93401</v>
      </c>
      <c r="R839" s="108" t="s">
        <v>7561</v>
      </c>
      <c r="S839" s="152">
        <v>41340</v>
      </c>
      <c r="T839" s="132">
        <v>7473</v>
      </c>
      <c r="U839" s="167">
        <v>8818260</v>
      </c>
      <c r="V839" s="167">
        <v>47008308</v>
      </c>
      <c r="W839" s="131">
        <v>44316</v>
      </c>
      <c r="X839" s="132" t="s">
        <v>7743</v>
      </c>
      <c r="Y839" s="132" t="s">
        <v>7744</v>
      </c>
      <c r="Z839" s="132" t="s">
        <v>7805</v>
      </c>
    </row>
    <row r="840" spans="1:26" s="8" customFormat="1" ht="18.75" customHeight="1" x14ac:dyDescent="0.2">
      <c r="A840" s="108" t="s">
        <v>1788</v>
      </c>
      <c r="B840" s="136">
        <v>650587340</v>
      </c>
      <c r="C840" s="108" t="s">
        <v>1555</v>
      </c>
      <c r="D840" s="108" t="s">
        <v>1789</v>
      </c>
      <c r="E840" s="108" t="s">
        <v>7570</v>
      </c>
      <c r="F840" s="108" t="s">
        <v>1790</v>
      </c>
      <c r="G840" s="108" t="s">
        <v>7571</v>
      </c>
      <c r="H840" s="108" t="s">
        <v>1791</v>
      </c>
      <c r="I840" s="129" t="s">
        <v>7572</v>
      </c>
      <c r="J840" s="108" t="s">
        <v>1792</v>
      </c>
      <c r="K840" s="108" t="s">
        <v>8055</v>
      </c>
      <c r="L840" s="108" t="s">
        <v>50</v>
      </c>
      <c r="M840" s="108" t="s">
        <v>1420</v>
      </c>
      <c r="N840" s="136">
        <v>0</v>
      </c>
      <c r="O840" s="108" t="s">
        <v>1793</v>
      </c>
      <c r="P840" s="108">
        <v>0</v>
      </c>
      <c r="Q840" s="108">
        <v>93401</v>
      </c>
      <c r="R840" s="108" t="s">
        <v>7561</v>
      </c>
      <c r="S840" s="152">
        <v>41340</v>
      </c>
      <c r="T840" s="132">
        <v>7473</v>
      </c>
      <c r="U840" s="167">
        <v>22794244</v>
      </c>
      <c r="V840" s="167">
        <v>95516491</v>
      </c>
      <c r="W840" s="131">
        <v>44316</v>
      </c>
      <c r="X840" s="132" t="s">
        <v>7743</v>
      </c>
      <c r="Y840" s="132" t="s">
        <v>7744</v>
      </c>
      <c r="Z840" s="132" t="s">
        <v>7792</v>
      </c>
    </row>
    <row r="841" spans="1:26" s="8" customFormat="1" ht="18.75" customHeight="1" x14ac:dyDescent="0.2">
      <c r="A841" s="108" t="s">
        <v>1788</v>
      </c>
      <c r="B841" s="136">
        <v>650587340</v>
      </c>
      <c r="C841" s="108" t="s">
        <v>1555</v>
      </c>
      <c r="D841" s="108" t="s">
        <v>1789</v>
      </c>
      <c r="E841" s="108" t="s">
        <v>7570</v>
      </c>
      <c r="F841" s="108" t="s">
        <v>1790</v>
      </c>
      <c r="G841" s="108" t="s">
        <v>7571</v>
      </c>
      <c r="H841" s="108" t="s">
        <v>1791</v>
      </c>
      <c r="I841" s="129" t="s">
        <v>7572</v>
      </c>
      <c r="J841" s="108" t="s">
        <v>1792</v>
      </c>
      <c r="K841" s="108" t="s">
        <v>8055</v>
      </c>
      <c r="L841" s="108" t="s">
        <v>50</v>
      </c>
      <c r="M841" s="108" t="s">
        <v>1420</v>
      </c>
      <c r="N841" s="136">
        <v>0</v>
      </c>
      <c r="O841" s="108" t="s">
        <v>1793</v>
      </c>
      <c r="P841" s="108">
        <v>0</v>
      </c>
      <c r="Q841" s="108">
        <v>93401</v>
      </c>
      <c r="R841" s="108" t="s">
        <v>7561</v>
      </c>
      <c r="S841" s="152">
        <v>41340</v>
      </c>
      <c r="T841" s="132">
        <v>7473</v>
      </c>
      <c r="U841" s="167">
        <v>8016600</v>
      </c>
      <c r="V841" s="167">
        <v>34258806</v>
      </c>
      <c r="W841" s="131">
        <v>44316</v>
      </c>
      <c r="X841" s="132" t="s">
        <v>7743</v>
      </c>
      <c r="Y841" s="132" t="s">
        <v>7744</v>
      </c>
      <c r="Z841" s="132" t="s">
        <v>7795</v>
      </c>
    </row>
    <row r="842" spans="1:26" s="8" customFormat="1" ht="18.75" customHeight="1" x14ac:dyDescent="0.2">
      <c r="A842" s="108" t="s">
        <v>1788</v>
      </c>
      <c r="B842" s="136">
        <v>650587340</v>
      </c>
      <c r="C842" s="108" t="s">
        <v>1555</v>
      </c>
      <c r="D842" s="108" t="s">
        <v>1789</v>
      </c>
      <c r="E842" s="108" t="s">
        <v>7570</v>
      </c>
      <c r="F842" s="108" t="s">
        <v>1790</v>
      </c>
      <c r="G842" s="108" t="s">
        <v>7571</v>
      </c>
      <c r="H842" s="108" t="s">
        <v>1791</v>
      </c>
      <c r="I842" s="129" t="s">
        <v>7572</v>
      </c>
      <c r="J842" s="108" t="s">
        <v>1792</v>
      </c>
      <c r="K842" s="108" t="s">
        <v>8055</v>
      </c>
      <c r="L842" s="108" t="s">
        <v>50</v>
      </c>
      <c r="M842" s="108" t="s">
        <v>1420</v>
      </c>
      <c r="N842" s="136">
        <v>0</v>
      </c>
      <c r="O842" s="108" t="s">
        <v>1793</v>
      </c>
      <c r="P842" s="108">
        <v>0</v>
      </c>
      <c r="Q842" s="108">
        <v>93401</v>
      </c>
      <c r="R842" s="108" t="s">
        <v>7561</v>
      </c>
      <c r="S842" s="152">
        <v>41340</v>
      </c>
      <c r="T842" s="132">
        <v>7473</v>
      </c>
      <c r="U842" s="167">
        <v>6413280</v>
      </c>
      <c r="V842" s="167">
        <v>25653120</v>
      </c>
      <c r="W842" s="131">
        <v>44316</v>
      </c>
      <c r="X842" s="132" t="s">
        <v>7743</v>
      </c>
      <c r="Y842" s="132" t="s">
        <v>7744</v>
      </c>
      <c r="Z842" s="132" t="s">
        <v>7763</v>
      </c>
    </row>
    <row r="843" spans="1:26" s="8" customFormat="1" ht="18.75" customHeight="1" x14ac:dyDescent="0.2">
      <c r="A843" s="108" t="s">
        <v>1788</v>
      </c>
      <c r="B843" s="136">
        <v>650587340</v>
      </c>
      <c r="C843" s="108" t="s">
        <v>1555</v>
      </c>
      <c r="D843" s="108" t="s">
        <v>1789</v>
      </c>
      <c r="E843" s="108" t="s">
        <v>7570</v>
      </c>
      <c r="F843" s="108" t="s">
        <v>1790</v>
      </c>
      <c r="G843" s="108" t="s">
        <v>7571</v>
      </c>
      <c r="H843" s="108" t="s">
        <v>1791</v>
      </c>
      <c r="I843" s="129" t="s">
        <v>7572</v>
      </c>
      <c r="J843" s="108" t="s">
        <v>1792</v>
      </c>
      <c r="K843" s="108" t="s">
        <v>8055</v>
      </c>
      <c r="L843" s="108" t="s">
        <v>50</v>
      </c>
      <c r="M843" s="108" t="s">
        <v>1420</v>
      </c>
      <c r="N843" s="136">
        <v>0</v>
      </c>
      <c r="O843" s="108" t="s">
        <v>1793</v>
      </c>
      <c r="P843" s="108">
        <v>0</v>
      </c>
      <c r="Q843" s="108">
        <v>93401</v>
      </c>
      <c r="R843" s="108" t="s">
        <v>7561</v>
      </c>
      <c r="S843" s="152">
        <v>41340</v>
      </c>
      <c r="T843" s="132">
        <v>7473</v>
      </c>
      <c r="U843" s="167">
        <v>18460626</v>
      </c>
      <c r="V843" s="167">
        <v>73294170</v>
      </c>
      <c r="W843" s="131">
        <v>44316</v>
      </c>
      <c r="X843" s="132" t="s">
        <v>7743</v>
      </c>
      <c r="Y843" s="132" t="s">
        <v>7744</v>
      </c>
      <c r="Z843" s="132" t="s">
        <v>195</v>
      </c>
    </row>
    <row r="844" spans="1:26" s="8" customFormat="1" ht="18.75" customHeight="1" x14ac:dyDescent="0.2">
      <c r="A844" s="108" t="s">
        <v>3972</v>
      </c>
      <c r="B844" s="136">
        <v>690701006</v>
      </c>
      <c r="C844" s="108" t="s">
        <v>2838</v>
      </c>
      <c r="D844" s="108" t="s">
        <v>2855</v>
      </c>
      <c r="E844" s="108" t="s">
        <v>27</v>
      </c>
      <c r="F844" s="108" t="s">
        <v>2856</v>
      </c>
      <c r="G844" s="108" t="s">
        <v>29</v>
      </c>
      <c r="H844" s="108">
        <v>0</v>
      </c>
      <c r="I844" s="129">
        <v>0</v>
      </c>
      <c r="J844" s="108" t="s">
        <v>3973</v>
      </c>
      <c r="K844" s="108" t="s">
        <v>3975</v>
      </c>
      <c r="L844" s="108" t="s">
        <v>49</v>
      </c>
      <c r="M844" s="108" t="s">
        <v>723</v>
      </c>
      <c r="N844" s="136" t="s">
        <v>3976</v>
      </c>
      <c r="O844" s="108" t="s">
        <v>3974</v>
      </c>
      <c r="P844" s="108">
        <v>0</v>
      </c>
      <c r="Q844" s="108">
        <v>91001</v>
      </c>
      <c r="R844" s="108" t="s">
        <v>2871</v>
      </c>
      <c r="S844" s="152">
        <v>41361</v>
      </c>
      <c r="T844" s="132">
        <v>7475</v>
      </c>
      <c r="U844" s="167">
        <v>5723680</v>
      </c>
      <c r="V844" s="167">
        <v>17337040</v>
      </c>
      <c r="W844" s="131">
        <v>44316</v>
      </c>
      <c r="X844" s="132" t="s">
        <v>7743</v>
      </c>
      <c r="Y844" s="132" t="s">
        <v>7744</v>
      </c>
      <c r="Z844" s="132" t="s">
        <v>6421</v>
      </c>
    </row>
    <row r="845" spans="1:26" s="8" customFormat="1" ht="18.75" customHeight="1" x14ac:dyDescent="0.2">
      <c r="A845" s="107" t="s">
        <v>2560</v>
      </c>
      <c r="B845" s="136">
        <v>650450957</v>
      </c>
      <c r="C845" s="108" t="s">
        <v>2561</v>
      </c>
      <c r="D845" s="108" t="s">
        <v>2562</v>
      </c>
      <c r="E845" s="108" t="s">
        <v>7527</v>
      </c>
      <c r="F845" s="108" t="s">
        <v>2563</v>
      </c>
      <c r="G845" s="108" t="s">
        <v>8068</v>
      </c>
      <c r="H845" s="108" t="s">
        <v>2564</v>
      </c>
      <c r="I845" s="129" t="s">
        <v>8069</v>
      </c>
      <c r="J845" s="108" t="s">
        <v>7593</v>
      </c>
      <c r="K845" s="108" t="s">
        <v>6222</v>
      </c>
      <c r="L845" s="108" t="s">
        <v>49</v>
      </c>
      <c r="M845" s="108" t="s">
        <v>2401</v>
      </c>
      <c r="N845" s="136" t="s">
        <v>6223</v>
      </c>
      <c r="O845" s="108" t="s">
        <v>6224</v>
      </c>
      <c r="P845" s="108">
        <v>0</v>
      </c>
      <c r="Q845" s="108" t="s">
        <v>414</v>
      </c>
      <c r="R845" s="108" t="s">
        <v>8070</v>
      </c>
      <c r="S845" s="152">
        <v>41411</v>
      </c>
      <c r="T845" s="132">
        <v>7478</v>
      </c>
      <c r="U845" s="167">
        <v>7230973</v>
      </c>
      <c r="V845" s="167">
        <v>30624791</v>
      </c>
      <c r="W845" s="131">
        <v>44316</v>
      </c>
      <c r="X845" s="132" t="s">
        <v>7743</v>
      </c>
      <c r="Y845" s="132" t="s">
        <v>7744</v>
      </c>
      <c r="Z845" s="132" t="s">
        <v>75</v>
      </c>
    </row>
    <row r="846" spans="1:26" s="8" customFormat="1" ht="18.75" customHeight="1" x14ac:dyDescent="0.2">
      <c r="A846" s="108" t="s">
        <v>3145</v>
      </c>
      <c r="B846" s="136">
        <v>691602001</v>
      </c>
      <c r="C846" s="108" t="s">
        <v>2838</v>
      </c>
      <c r="D846" s="108" t="s">
        <v>2855</v>
      </c>
      <c r="E846" s="108" t="s">
        <v>27</v>
      </c>
      <c r="F846" s="108" t="s">
        <v>2856</v>
      </c>
      <c r="G846" s="108" t="s">
        <v>29</v>
      </c>
      <c r="H846" s="108">
        <v>0</v>
      </c>
      <c r="I846" s="129">
        <v>0</v>
      </c>
      <c r="J846" s="108" t="s">
        <v>3146</v>
      </c>
      <c r="K846" s="108" t="s">
        <v>3147</v>
      </c>
      <c r="L846" s="108" t="s">
        <v>339</v>
      </c>
      <c r="M846" s="108" t="s">
        <v>3149</v>
      </c>
      <c r="N846" s="136" t="s">
        <v>3148</v>
      </c>
      <c r="O846" s="108" t="s">
        <v>6269</v>
      </c>
      <c r="P846" s="108">
        <v>0</v>
      </c>
      <c r="Q846" s="108">
        <v>91001</v>
      </c>
      <c r="R846" s="108" t="s">
        <v>2859</v>
      </c>
      <c r="S846" s="152">
        <v>41443</v>
      </c>
      <c r="T846" s="132">
        <v>7480</v>
      </c>
      <c r="U846" s="167">
        <v>4078122</v>
      </c>
      <c r="V846" s="167">
        <v>12352641</v>
      </c>
      <c r="W846" s="131">
        <v>44316</v>
      </c>
      <c r="X846" s="132" t="s">
        <v>7743</v>
      </c>
      <c r="Y846" s="132" t="s">
        <v>7744</v>
      </c>
      <c r="Z846" s="132" t="s">
        <v>7767</v>
      </c>
    </row>
    <row r="847" spans="1:26" s="8" customFormat="1" ht="18.75" customHeight="1" x14ac:dyDescent="0.2">
      <c r="A847" s="108" t="s">
        <v>5286</v>
      </c>
      <c r="B847" s="136">
        <v>650699602</v>
      </c>
      <c r="C847" s="108" t="s">
        <v>78</v>
      </c>
      <c r="D847" s="108" t="s">
        <v>5287</v>
      </c>
      <c r="E847" s="108" t="s">
        <v>7428</v>
      </c>
      <c r="F847" s="108" t="s">
        <v>5288</v>
      </c>
      <c r="G847" s="108" t="s">
        <v>6435</v>
      </c>
      <c r="H847" s="108" t="s">
        <v>1087</v>
      </c>
      <c r="I847" s="129" t="s">
        <v>6437</v>
      </c>
      <c r="J847" s="108" t="s">
        <v>6436</v>
      </c>
      <c r="K847" s="108" t="s">
        <v>5290</v>
      </c>
      <c r="L847" s="108" t="s">
        <v>49</v>
      </c>
      <c r="M847" s="108" t="s">
        <v>1588</v>
      </c>
      <c r="N847" s="136" t="s">
        <v>5291</v>
      </c>
      <c r="O847" s="108" t="s">
        <v>5289</v>
      </c>
      <c r="P847" s="108">
        <v>0</v>
      </c>
      <c r="Q847" s="108" t="s">
        <v>414</v>
      </c>
      <c r="R847" s="108" t="s">
        <v>7426</v>
      </c>
      <c r="S847" s="152">
        <v>41463</v>
      </c>
      <c r="T847" s="132">
        <v>7481</v>
      </c>
      <c r="U847" s="167">
        <v>29997600</v>
      </c>
      <c r="V847" s="167">
        <v>126770892</v>
      </c>
      <c r="W847" s="131">
        <v>44316</v>
      </c>
      <c r="X847" s="132" t="s">
        <v>7743</v>
      </c>
      <c r="Y847" s="132" t="s">
        <v>7744</v>
      </c>
      <c r="Z847" s="132" t="s">
        <v>7874</v>
      </c>
    </row>
    <row r="848" spans="1:26" s="8" customFormat="1" ht="18.75" customHeight="1" x14ac:dyDescent="0.2">
      <c r="A848" s="108" t="s">
        <v>5286</v>
      </c>
      <c r="B848" s="136">
        <v>650699602</v>
      </c>
      <c r="C848" s="108" t="s">
        <v>78</v>
      </c>
      <c r="D848" s="108" t="s">
        <v>5287</v>
      </c>
      <c r="E848" s="108" t="s">
        <v>7428</v>
      </c>
      <c r="F848" s="108" t="s">
        <v>5288</v>
      </c>
      <c r="G848" s="108" t="s">
        <v>6435</v>
      </c>
      <c r="H848" s="108" t="s">
        <v>1087</v>
      </c>
      <c r="I848" s="129" t="s">
        <v>6437</v>
      </c>
      <c r="J848" s="108" t="s">
        <v>6436</v>
      </c>
      <c r="K848" s="108" t="s">
        <v>5290</v>
      </c>
      <c r="L848" s="108" t="s">
        <v>49</v>
      </c>
      <c r="M848" s="108" t="s">
        <v>1588</v>
      </c>
      <c r="N848" s="136" t="s">
        <v>5291</v>
      </c>
      <c r="O848" s="108" t="s">
        <v>5289</v>
      </c>
      <c r="P848" s="108">
        <v>0</v>
      </c>
      <c r="Q848" s="108" t="s">
        <v>414</v>
      </c>
      <c r="R848" s="108" t="s">
        <v>7426</v>
      </c>
      <c r="S848" s="152">
        <v>41463</v>
      </c>
      <c r="T848" s="132">
        <v>7481</v>
      </c>
      <c r="U848" s="167">
        <v>43186200</v>
      </c>
      <c r="V848" s="167">
        <v>171803496</v>
      </c>
      <c r="W848" s="131">
        <v>44316</v>
      </c>
      <c r="X848" s="132" t="s">
        <v>7743</v>
      </c>
      <c r="Y848" s="132" t="s">
        <v>7744</v>
      </c>
      <c r="Z848" s="132" t="s">
        <v>7751</v>
      </c>
    </row>
    <row r="849" spans="1:26" s="8" customFormat="1" ht="18.75" customHeight="1" x14ac:dyDescent="0.2">
      <c r="A849" s="108" t="s">
        <v>3905</v>
      </c>
      <c r="B849" s="136">
        <v>691413004</v>
      </c>
      <c r="C849" s="108" t="s">
        <v>2838</v>
      </c>
      <c r="D849" s="108" t="s">
        <v>2855</v>
      </c>
      <c r="E849" s="108" t="s">
        <v>27</v>
      </c>
      <c r="F849" s="108" t="s">
        <v>2856</v>
      </c>
      <c r="G849" s="108" t="s">
        <v>29</v>
      </c>
      <c r="H849" s="108">
        <v>0</v>
      </c>
      <c r="I849" s="129">
        <v>0</v>
      </c>
      <c r="J849" s="108" t="s">
        <v>3906</v>
      </c>
      <c r="K849" s="108" t="s">
        <v>6152</v>
      </c>
      <c r="L849" s="108" t="s">
        <v>6114</v>
      </c>
      <c r="M849" s="108">
        <v>0</v>
      </c>
      <c r="N849" s="136" t="s">
        <v>3908</v>
      </c>
      <c r="O849" s="108" t="s">
        <v>3907</v>
      </c>
      <c r="P849" s="108">
        <v>0</v>
      </c>
      <c r="Q849" s="108">
        <v>91001</v>
      </c>
      <c r="R849" s="108" t="s">
        <v>2859</v>
      </c>
      <c r="S849" s="152">
        <v>41495</v>
      </c>
      <c r="T849" s="132">
        <v>7482</v>
      </c>
      <c r="U849" s="167">
        <v>4893746</v>
      </c>
      <c r="V849" s="167">
        <v>14823168</v>
      </c>
      <c r="W849" s="131">
        <v>44316</v>
      </c>
      <c r="X849" s="132" t="s">
        <v>7743</v>
      </c>
      <c r="Y849" s="132" t="s">
        <v>7744</v>
      </c>
      <c r="Z849" s="132" t="s">
        <v>7958</v>
      </c>
    </row>
    <row r="850" spans="1:26" s="8" customFormat="1" ht="18.75" customHeight="1" x14ac:dyDescent="0.2">
      <c r="A850" s="108" t="s">
        <v>3218</v>
      </c>
      <c r="B850" s="136" t="s">
        <v>7701</v>
      </c>
      <c r="C850" s="108" t="s">
        <v>2838</v>
      </c>
      <c r="D850" s="108" t="s">
        <v>626</v>
      </c>
      <c r="E850" s="108" t="s">
        <v>27</v>
      </c>
      <c r="F850" s="108" t="s">
        <v>627</v>
      </c>
      <c r="G850" s="108" t="s">
        <v>29</v>
      </c>
      <c r="H850" s="108">
        <v>0</v>
      </c>
      <c r="I850" s="129">
        <v>0</v>
      </c>
      <c r="J850" s="108" t="s">
        <v>3219</v>
      </c>
      <c r="K850" s="108" t="s">
        <v>3221</v>
      </c>
      <c r="L850" s="108" t="s">
        <v>6112</v>
      </c>
      <c r="M850" s="108" t="s">
        <v>3223</v>
      </c>
      <c r="N850" s="136" t="s">
        <v>3222</v>
      </c>
      <c r="O850" s="108" t="s">
        <v>3220</v>
      </c>
      <c r="P850" s="108">
        <v>0</v>
      </c>
      <c r="Q850" s="108">
        <v>91001</v>
      </c>
      <c r="R850" s="108" t="s">
        <v>600</v>
      </c>
      <c r="S850" s="152">
        <v>41547</v>
      </c>
      <c r="T850" s="132">
        <v>7487</v>
      </c>
      <c r="U850" s="167">
        <v>4078122</v>
      </c>
      <c r="V850" s="167">
        <v>16312488</v>
      </c>
      <c r="W850" s="131">
        <v>44316</v>
      </c>
      <c r="X850" s="132" t="s">
        <v>7743</v>
      </c>
      <c r="Y850" s="132" t="s">
        <v>7744</v>
      </c>
      <c r="Z850" s="132" t="s">
        <v>7959</v>
      </c>
    </row>
    <row r="851" spans="1:26" s="8" customFormat="1" ht="18.75" customHeight="1" x14ac:dyDescent="0.2">
      <c r="A851" s="108" t="s">
        <v>3380</v>
      </c>
      <c r="B851" s="136">
        <v>690611007</v>
      </c>
      <c r="C851" s="108" t="s">
        <v>2838</v>
      </c>
      <c r="D851" s="108" t="s">
        <v>626</v>
      </c>
      <c r="E851" s="108" t="s">
        <v>27</v>
      </c>
      <c r="F851" s="108" t="s">
        <v>627</v>
      </c>
      <c r="G851" s="108" t="s">
        <v>29</v>
      </c>
      <c r="H851" s="108">
        <v>0</v>
      </c>
      <c r="I851" s="129">
        <v>0</v>
      </c>
      <c r="J851" s="108" t="s">
        <v>3381</v>
      </c>
      <c r="K851" s="108" t="s">
        <v>3382</v>
      </c>
      <c r="L851" s="108" t="s">
        <v>623</v>
      </c>
      <c r="M851" s="108" t="s">
        <v>3384</v>
      </c>
      <c r="N851" s="136" t="s">
        <v>3383</v>
      </c>
      <c r="O851" s="108">
        <v>0</v>
      </c>
      <c r="P851" s="108">
        <v>0</v>
      </c>
      <c r="Q851" s="108">
        <v>91001</v>
      </c>
      <c r="R851" s="108" t="s">
        <v>3023</v>
      </c>
      <c r="S851" s="152">
        <v>41563</v>
      </c>
      <c r="T851" s="132">
        <v>7488</v>
      </c>
      <c r="U851" s="167">
        <v>0</v>
      </c>
      <c r="V851" s="167">
        <v>9873348</v>
      </c>
      <c r="W851" s="131">
        <v>44316</v>
      </c>
      <c r="X851" s="132" t="s">
        <v>7743</v>
      </c>
      <c r="Y851" s="132" t="s">
        <v>7744</v>
      </c>
      <c r="Z851" s="132" t="s">
        <v>7867</v>
      </c>
    </row>
    <row r="852" spans="1:26" s="8" customFormat="1" ht="18.75" customHeight="1" x14ac:dyDescent="0.2">
      <c r="A852" s="108" t="s">
        <v>3018</v>
      </c>
      <c r="B852" s="136">
        <v>692647009</v>
      </c>
      <c r="C852" s="108" t="s">
        <v>2838</v>
      </c>
      <c r="D852" s="108" t="s">
        <v>626</v>
      </c>
      <c r="E852" s="108" t="s">
        <v>27</v>
      </c>
      <c r="F852" s="108" t="s">
        <v>627</v>
      </c>
      <c r="G852" s="108" t="s">
        <v>29</v>
      </c>
      <c r="H852" s="108">
        <v>0</v>
      </c>
      <c r="I852" s="129">
        <v>0</v>
      </c>
      <c r="J852" s="108" t="s">
        <v>3019</v>
      </c>
      <c r="K852" s="108" t="s">
        <v>3020</v>
      </c>
      <c r="L852" s="108" t="s">
        <v>339</v>
      </c>
      <c r="M852" s="108" t="s">
        <v>3022</v>
      </c>
      <c r="N852" s="136" t="s">
        <v>3021</v>
      </c>
      <c r="O852" s="108">
        <v>0</v>
      </c>
      <c r="P852" s="108">
        <v>0</v>
      </c>
      <c r="Q852" s="108">
        <v>91001</v>
      </c>
      <c r="R852" s="108" t="s">
        <v>600</v>
      </c>
      <c r="S852" s="152">
        <v>41596</v>
      </c>
      <c r="T852" s="132">
        <v>7491</v>
      </c>
      <c r="U852" s="167">
        <v>6524995</v>
      </c>
      <c r="V852" s="167">
        <v>26099980</v>
      </c>
      <c r="W852" s="131">
        <v>44316</v>
      </c>
      <c r="X852" s="132" t="s">
        <v>7743</v>
      </c>
      <c r="Y852" s="132" t="s">
        <v>7744</v>
      </c>
      <c r="Z852" s="132" t="s">
        <v>7774</v>
      </c>
    </row>
    <row r="853" spans="1:26" s="8" customFormat="1" ht="18.75" customHeight="1" x14ac:dyDescent="0.2">
      <c r="A853" s="107" t="s">
        <v>6294</v>
      </c>
      <c r="B853" s="136">
        <v>650744136</v>
      </c>
      <c r="C853" s="108" t="s">
        <v>52</v>
      </c>
      <c r="D853" s="108" t="s">
        <v>958</v>
      </c>
      <c r="E853" s="108" t="s">
        <v>7385</v>
      </c>
      <c r="F853" s="108" t="s">
        <v>959</v>
      </c>
      <c r="G853" s="108" t="s">
        <v>7386</v>
      </c>
      <c r="H853" s="108" t="s">
        <v>7387</v>
      </c>
      <c r="I853" s="129" t="s">
        <v>7388</v>
      </c>
      <c r="J853" s="108" t="s">
        <v>6855</v>
      </c>
      <c r="K853" s="108" t="s">
        <v>6857</v>
      </c>
      <c r="L853" s="108" t="s">
        <v>6117</v>
      </c>
      <c r="M853" s="108" t="s">
        <v>960</v>
      </c>
      <c r="N853" s="136" t="s">
        <v>6212</v>
      </c>
      <c r="O853" s="108" t="s">
        <v>6856</v>
      </c>
      <c r="P853" s="108">
        <v>0</v>
      </c>
      <c r="Q853" s="108" t="s">
        <v>961</v>
      </c>
      <c r="R853" s="108" t="s">
        <v>7291</v>
      </c>
      <c r="S853" s="152">
        <v>41599</v>
      </c>
      <c r="T853" s="132">
        <v>7492</v>
      </c>
      <c r="U853" s="167">
        <v>0</v>
      </c>
      <c r="V853" s="167">
        <v>8195629</v>
      </c>
      <c r="W853" s="131">
        <v>44316</v>
      </c>
      <c r="X853" s="132" t="s">
        <v>7743</v>
      </c>
      <c r="Y853" s="132" t="s">
        <v>7744</v>
      </c>
      <c r="Z853" s="132" t="s">
        <v>7857</v>
      </c>
    </row>
    <row r="854" spans="1:26" s="8" customFormat="1" ht="18.75" customHeight="1" x14ac:dyDescent="0.2">
      <c r="A854" s="108" t="s">
        <v>3565</v>
      </c>
      <c r="B854" s="136">
        <v>619550005</v>
      </c>
      <c r="C854" s="108" t="s">
        <v>2838</v>
      </c>
      <c r="D854" s="108" t="s">
        <v>626</v>
      </c>
      <c r="E854" s="108" t="s">
        <v>27</v>
      </c>
      <c r="F854" s="108" t="s">
        <v>627</v>
      </c>
      <c r="G854" s="108" t="s">
        <v>29</v>
      </c>
      <c r="H854" s="108">
        <v>0</v>
      </c>
      <c r="I854" s="129">
        <v>0</v>
      </c>
      <c r="J854" s="108" t="s">
        <v>3566</v>
      </c>
      <c r="K854" s="108" t="s">
        <v>3568</v>
      </c>
      <c r="L854" s="108" t="s">
        <v>50</v>
      </c>
      <c r="M854" s="108" t="s">
        <v>3570</v>
      </c>
      <c r="N854" s="136" t="s">
        <v>3569</v>
      </c>
      <c r="O854" s="108" t="s">
        <v>3567</v>
      </c>
      <c r="P854" s="108">
        <v>0</v>
      </c>
      <c r="Q854" s="108">
        <v>91001</v>
      </c>
      <c r="R854" s="108" t="s">
        <v>3023</v>
      </c>
      <c r="S854" s="152">
        <v>41614</v>
      </c>
      <c r="T854" s="132">
        <v>7495</v>
      </c>
      <c r="U854" s="167">
        <v>6524995</v>
      </c>
      <c r="V854" s="167">
        <v>19764225</v>
      </c>
      <c r="W854" s="131">
        <v>44316</v>
      </c>
      <c r="X854" s="132" t="s">
        <v>7743</v>
      </c>
      <c r="Y854" s="132" t="s">
        <v>7744</v>
      </c>
      <c r="Z854" s="132" t="s">
        <v>7915</v>
      </c>
    </row>
    <row r="855" spans="1:26" s="8" customFormat="1" ht="18.75" customHeight="1" x14ac:dyDescent="0.2">
      <c r="A855" s="108" t="s">
        <v>2595</v>
      </c>
      <c r="B855" s="136" t="s">
        <v>7683</v>
      </c>
      <c r="C855" s="108" t="s">
        <v>1568</v>
      </c>
      <c r="D855" s="108" t="s">
        <v>2596</v>
      </c>
      <c r="E855" s="108" t="s">
        <v>8779</v>
      </c>
      <c r="F855" s="108" t="s">
        <v>2597</v>
      </c>
      <c r="G855" s="108" t="s">
        <v>7543</v>
      </c>
      <c r="H855" s="108" t="s">
        <v>2598</v>
      </c>
      <c r="I855" s="129" t="s">
        <v>7544</v>
      </c>
      <c r="J855" s="108" t="s">
        <v>8643</v>
      </c>
      <c r="K855" s="108" t="s">
        <v>6227</v>
      </c>
      <c r="L855" s="108" t="s">
        <v>49</v>
      </c>
      <c r="M855" s="108" t="s">
        <v>2321</v>
      </c>
      <c r="N855" s="136" t="s">
        <v>6228</v>
      </c>
      <c r="O855" s="108" t="s">
        <v>6229</v>
      </c>
      <c r="P855" s="108">
        <v>0</v>
      </c>
      <c r="Q855" s="108" t="s">
        <v>47</v>
      </c>
      <c r="R855" s="108" t="s">
        <v>7564</v>
      </c>
      <c r="S855" s="152">
        <v>41676</v>
      </c>
      <c r="T855" s="132">
        <v>7497</v>
      </c>
      <c r="U855" s="167">
        <v>4382408</v>
      </c>
      <c r="V855" s="167">
        <v>17529632</v>
      </c>
      <c r="W855" s="131">
        <v>44316</v>
      </c>
      <c r="X855" s="132" t="s">
        <v>7743</v>
      </c>
      <c r="Y855" s="132" t="s">
        <v>7744</v>
      </c>
      <c r="Z855" s="132" t="s">
        <v>7794</v>
      </c>
    </row>
    <row r="856" spans="1:26" s="8" customFormat="1" ht="18.75" customHeight="1" x14ac:dyDescent="0.2">
      <c r="A856" s="108" t="s">
        <v>5004</v>
      </c>
      <c r="B856" s="136">
        <v>650789776</v>
      </c>
      <c r="C856" s="108" t="s">
        <v>400</v>
      </c>
      <c r="D856" s="108" t="s">
        <v>5005</v>
      </c>
      <c r="E856" s="108" t="s">
        <v>7118</v>
      </c>
      <c r="F856" s="108" t="s">
        <v>5006</v>
      </c>
      <c r="G856" s="108" t="s">
        <v>5007</v>
      </c>
      <c r="H856" s="108" t="s">
        <v>477</v>
      </c>
      <c r="I856" s="129" t="s">
        <v>7371</v>
      </c>
      <c r="J856" s="108" t="s">
        <v>5008</v>
      </c>
      <c r="K856" s="108" t="s">
        <v>5010</v>
      </c>
      <c r="L856" s="108" t="s">
        <v>623</v>
      </c>
      <c r="M856" s="108" t="s">
        <v>3193</v>
      </c>
      <c r="N856" s="136" t="s">
        <v>5011</v>
      </c>
      <c r="O856" s="108" t="s">
        <v>5009</v>
      </c>
      <c r="P856" s="108">
        <v>0</v>
      </c>
      <c r="Q856" s="108" t="s">
        <v>414</v>
      </c>
      <c r="R856" s="108" t="s">
        <v>7370</v>
      </c>
      <c r="S856" s="152">
        <v>41717</v>
      </c>
      <c r="T856" s="132">
        <v>7498</v>
      </c>
      <c r="U856" s="167">
        <v>8533800</v>
      </c>
      <c r="V856" s="167">
        <v>34135200</v>
      </c>
      <c r="W856" s="131">
        <v>44316</v>
      </c>
      <c r="X856" s="132" t="s">
        <v>7743</v>
      </c>
      <c r="Y856" s="132" t="s">
        <v>7744</v>
      </c>
      <c r="Z856" s="132" t="s">
        <v>7828</v>
      </c>
    </row>
    <row r="857" spans="1:26" s="8" customFormat="1" ht="18.75" customHeight="1" x14ac:dyDescent="0.2">
      <c r="A857" s="108" t="s">
        <v>1481</v>
      </c>
      <c r="B857" s="136">
        <v>650794826</v>
      </c>
      <c r="C857" s="108" t="s">
        <v>1482</v>
      </c>
      <c r="D857" s="108" t="s">
        <v>1483</v>
      </c>
      <c r="E857" s="108" t="s">
        <v>6354</v>
      </c>
      <c r="F857" s="108" t="s">
        <v>1484</v>
      </c>
      <c r="G857" s="108" t="s">
        <v>6355</v>
      </c>
      <c r="H857" s="108" t="s">
        <v>1485</v>
      </c>
      <c r="I857" s="129" t="s">
        <v>7490</v>
      </c>
      <c r="J857" s="108" t="s">
        <v>1486</v>
      </c>
      <c r="K857" s="108" t="s">
        <v>1487</v>
      </c>
      <c r="L857" s="108" t="s">
        <v>6113</v>
      </c>
      <c r="M857" s="108" t="s">
        <v>1488</v>
      </c>
      <c r="N857" s="136" t="s">
        <v>7488</v>
      </c>
      <c r="O857" s="108" t="s">
        <v>7489</v>
      </c>
      <c r="P857" s="108">
        <v>0</v>
      </c>
      <c r="Q857" s="108" t="s">
        <v>414</v>
      </c>
      <c r="R857" s="108" t="s">
        <v>7483</v>
      </c>
      <c r="S857" s="152">
        <v>41739</v>
      </c>
      <c r="T857" s="132">
        <v>7499</v>
      </c>
      <c r="U857" s="167">
        <v>86424044</v>
      </c>
      <c r="V857" s="167">
        <v>259183519</v>
      </c>
      <c r="W857" s="131">
        <v>44316</v>
      </c>
      <c r="X857" s="132" t="s">
        <v>7743</v>
      </c>
      <c r="Y857" s="132" t="s">
        <v>7744</v>
      </c>
      <c r="Z857" s="132" t="s">
        <v>7818</v>
      </c>
    </row>
    <row r="858" spans="1:26" s="8" customFormat="1" ht="18.75" customHeight="1" x14ac:dyDescent="0.2">
      <c r="A858" s="108" t="s">
        <v>3351</v>
      </c>
      <c r="B858" s="136">
        <v>690706008</v>
      </c>
      <c r="C858" s="108" t="s">
        <v>2838</v>
      </c>
      <c r="D858" s="108" t="s">
        <v>626</v>
      </c>
      <c r="E858" s="108" t="s">
        <v>27</v>
      </c>
      <c r="F858" s="108" t="s">
        <v>627</v>
      </c>
      <c r="G858" s="108" t="s">
        <v>29</v>
      </c>
      <c r="H858" s="108">
        <v>0</v>
      </c>
      <c r="I858" s="129">
        <v>0</v>
      </c>
      <c r="J858" s="108" t="s">
        <v>3352</v>
      </c>
      <c r="K858" s="108" t="s">
        <v>6317</v>
      </c>
      <c r="L858" s="108" t="s">
        <v>49</v>
      </c>
      <c r="M858" s="108" t="s">
        <v>3353</v>
      </c>
      <c r="N858" s="136" t="s">
        <v>6318</v>
      </c>
      <c r="O858" s="108" t="s">
        <v>6319</v>
      </c>
      <c r="P858" s="108">
        <v>0</v>
      </c>
      <c r="Q858" s="108">
        <v>91001</v>
      </c>
      <c r="R858" s="108" t="s">
        <v>3350</v>
      </c>
      <c r="S858" s="152">
        <v>41848</v>
      </c>
      <c r="T858" s="132">
        <v>7502</v>
      </c>
      <c r="U858" s="167">
        <v>2861840</v>
      </c>
      <c r="V858" s="167">
        <v>14226200</v>
      </c>
      <c r="W858" s="131">
        <v>44316</v>
      </c>
      <c r="X858" s="132" t="s">
        <v>7743</v>
      </c>
      <c r="Y858" s="132" t="s">
        <v>7744</v>
      </c>
      <c r="Z858" s="132" t="s">
        <v>7809</v>
      </c>
    </row>
    <row r="859" spans="1:26" s="8" customFormat="1" ht="18.75" customHeight="1" x14ac:dyDescent="0.2">
      <c r="A859" s="108" t="s">
        <v>3575</v>
      </c>
      <c r="B859" s="136">
        <v>692009002</v>
      </c>
      <c r="C859" s="108" t="s">
        <v>2838</v>
      </c>
      <c r="D859" s="108" t="s">
        <v>626</v>
      </c>
      <c r="E859" s="108" t="s">
        <v>27</v>
      </c>
      <c r="F859" s="108" t="s">
        <v>627</v>
      </c>
      <c r="G859" s="108" t="s">
        <v>29</v>
      </c>
      <c r="H859" s="108">
        <v>0</v>
      </c>
      <c r="I859" s="129">
        <v>0</v>
      </c>
      <c r="J859" s="108" t="s">
        <v>3576</v>
      </c>
      <c r="K859" s="108" t="s">
        <v>3578</v>
      </c>
      <c r="L859" s="108" t="s">
        <v>6118</v>
      </c>
      <c r="M859" s="108" t="s">
        <v>3580</v>
      </c>
      <c r="N859" s="136" t="s">
        <v>3579</v>
      </c>
      <c r="O859" s="108" t="s">
        <v>3577</v>
      </c>
      <c r="P859" s="108">
        <v>0</v>
      </c>
      <c r="Q859" s="108">
        <v>91001</v>
      </c>
      <c r="R859" s="108" t="s">
        <v>3023</v>
      </c>
      <c r="S859" s="152">
        <v>41872</v>
      </c>
      <c r="T859" s="132">
        <v>7504</v>
      </c>
      <c r="U859" s="167">
        <v>4730622</v>
      </c>
      <c r="V859" s="167">
        <v>14329065</v>
      </c>
      <c r="W859" s="131">
        <v>44316</v>
      </c>
      <c r="X859" s="132" t="s">
        <v>7743</v>
      </c>
      <c r="Y859" s="132" t="s">
        <v>7744</v>
      </c>
      <c r="Z859" s="132" t="s">
        <v>7787</v>
      </c>
    </row>
    <row r="860" spans="1:26" s="8" customFormat="1" ht="18.75" customHeight="1" x14ac:dyDescent="0.2">
      <c r="A860" s="108" t="s">
        <v>3464</v>
      </c>
      <c r="B860" s="136">
        <v>690815001</v>
      </c>
      <c r="C860" s="108" t="s">
        <v>2838</v>
      </c>
      <c r="D860" s="108" t="s">
        <v>626</v>
      </c>
      <c r="E860" s="108" t="s">
        <v>27</v>
      </c>
      <c r="F860" s="108" t="s">
        <v>627</v>
      </c>
      <c r="G860" s="108" t="s">
        <v>29</v>
      </c>
      <c r="H860" s="108">
        <v>0</v>
      </c>
      <c r="I860" s="129">
        <v>0</v>
      </c>
      <c r="J860" s="108" t="s">
        <v>6334</v>
      </c>
      <c r="K860" s="108" t="s">
        <v>3465</v>
      </c>
      <c r="L860" s="108" t="s">
        <v>6116</v>
      </c>
      <c r="M860" s="108" t="s">
        <v>3466</v>
      </c>
      <c r="N860" s="136" t="s">
        <v>6335</v>
      </c>
      <c r="O860" s="108" t="s">
        <v>6336</v>
      </c>
      <c r="P860" s="108">
        <v>0</v>
      </c>
      <c r="Q860" s="108">
        <v>91001</v>
      </c>
      <c r="R860" s="108" t="s">
        <v>3023</v>
      </c>
      <c r="S860" s="152">
        <v>41906</v>
      </c>
      <c r="T860" s="132">
        <v>7508</v>
      </c>
      <c r="U860" s="167">
        <v>3577300</v>
      </c>
      <c r="V860" s="167">
        <v>10835650</v>
      </c>
      <c r="W860" s="131">
        <v>44316</v>
      </c>
      <c r="X860" s="132" t="s">
        <v>7743</v>
      </c>
      <c r="Y860" s="132" t="s">
        <v>7744</v>
      </c>
      <c r="Z860" s="132" t="s">
        <v>7960</v>
      </c>
    </row>
    <row r="861" spans="1:26" s="8" customFormat="1" ht="18.75" customHeight="1" x14ac:dyDescent="0.2">
      <c r="A861" s="108" t="s">
        <v>1772</v>
      </c>
      <c r="B861" s="136" t="s">
        <v>7671</v>
      </c>
      <c r="C861" s="108" t="s">
        <v>1555</v>
      </c>
      <c r="D861" s="108" t="s">
        <v>750</v>
      </c>
      <c r="E861" s="108" t="s">
        <v>7410</v>
      </c>
      <c r="F861" s="108" t="s">
        <v>1773</v>
      </c>
      <c r="G861" s="108" t="s">
        <v>7409</v>
      </c>
      <c r="H861" s="108" t="s">
        <v>1357</v>
      </c>
      <c r="I861" s="129" t="s">
        <v>6433</v>
      </c>
      <c r="J861" s="108" t="s">
        <v>1774</v>
      </c>
      <c r="K861" s="108" t="s">
        <v>1775</v>
      </c>
      <c r="L861" s="108" t="s">
        <v>49</v>
      </c>
      <c r="M861" s="108" t="s">
        <v>723</v>
      </c>
      <c r="N861" s="136" t="s">
        <v>6431</v>
      </c>
      <c r="O861" s="108" t="s">
        <v>6432</v>
      </c>
      <c r="P861" s="108">
        <v>0</v>
      </c>
      <c r="Q861" s="108" t="s">
        <v>89</v>
      </c>
      <c r="R861" s="108" t="s">
        <v>7411</v>
      </c>
      <c r="S861" s="152">
        <v>41908</v>
      </c>
      <c r="T861" s="132">
        <v>7510</v>
      </c>
      <c r="U861" s="167">
        <v>40884660</v>
      </c>
      <c r="V861" s="167">
        <v>132915228</v>
      </c>
      <c r="W861" s="131">
        <v>44316</v>
      </c>
      <c r="X861" s="132" t="s">
        <v>7743</v>
      </c>
      <c r="Y861" s="132" t="s">
        <v>7744</v>
      </c>
      <c r="Z861" s="132" t="s">
        <v>7759</v>
      </c>
    </row>
    <row r="862" spans="1:26" s="8" customFormat="1" ht="18.75" customHeight="1" x14ac:dyDescent="0.2">
      <c r="A862" s="108" t="s">
        <v>1772</v>
      </c>
      <c r="B862" s="136" t="s">
        <v>7671</v>
      </c>
      <c r="C862" s="108" t="s">
        <v>1555</v>
      </c>
      <c r="D862" s="108" t="s">
        <v>750</v>
      </c>
      <c r="E862" s="108" t="s">
        <v>7410</v>
      </c>
      <c r="F862" s="108" t="s">
        <v>1773</v>
      </c>
      <c r="G862" s="108" t="s">
        <v>7409</v>
      </c>
      <c r="H862" s="108" t="s">
        <v>1357</v>
      </c>
      <c r="I862" s="129" t="s">
        <v>6433</v>
      </c>
      <c r="J862" s="108" t="s">
        <v>1774</v>
      </c>
      <c r="K862" s="108" t="s">
        <v>1775</v>
      </c>
      <c r="L862" s="108" t="s">
        <v>49</v>
      </c>
      <c r="M862" s="108" t="s">
        <v>723</v>
      </c>
      <c r="N862" s="136" t="s">
        <v>6431</v>
      </c>
      <c r="O862" s="108" t="s">
        <v>6432</v>
      </c>
      <c r="P862" s="108">
        <v>0</v>
      </c>
      <c r="Q862" s="108" t="s">
        <v>89</v>
      </c>
      <c r="R862" s="108" t="s">
        <v>7411</v>
      </c>
      <c r="S862" s="152">
        <v>41908</v>
      </c>
      <c r="T862" s="132">
        <v>7510</v>
      </c>
      <c r="U862" s="167">
        <v>30163104</v>
      </c>
      <c r="V862" s="167">
        <v>150045393</v>
      </c>
      <c r="W862" s="131">
        <v>44316</v>
      </c>
      <c r="X862" s="132" t="s">
        <v>7743</v>
      </c>
      <c r="Y862" s="132" t="s">
        <v>7744</v>
      </c>
      <c r="Z862" s="132" t="s">
        <v>7878</v>
      </c>
    </row>
    <row r="863" spans="1:26" s="8" customFormat="1" ht="18.75" customHeight="1" x14ac:dyDescent="0.2">
      <c r="A863" s="108" t="s">
        <v>1772</v>
      </c>
      <c r="B863" s="136" t="s">
        <v>7671</v>
      </c>
      <c r="C863" s="108" t="s">
        <v>1555</v>
      </c>
      <c r="D863" s="108" t="s">
        <v>750</v>
      </c>
      <c r="E863" s="108" t="s">
        <v>7410</v>
      </c>
      <c r="F863" s="108" t="s">
        <v>1773</v>
      </c>
      <c r="G863" s="108" t="s">
        <v>7409</v>
      </c>
      <c r="H863" s="108" t="s">
        <v>1357</v>
      </c>
      <c r="I863" s="129" t="s">
        <v>6433</v>
      </c>
      <c r="J863" s="108" t="s">
        <v>1774</v>
      </c>
      <c r="K863" s="108" t="s">
        <v>1775</v>
      </c>
      <c r="L863" s="108" t="s">
        <v>49</v>
      </c>
      <c r="M863" s="108" t="s">
        <v>723</v>
      </c>
      <c r="N863" s="136" t="s">
        <v>6431</v>
      </c>
      <c r="O863" s="108" t="s">
        <v>6432</v>
      </c>
      <c r="P863" s="108">
        <v>0</v>
      </c>
      <c r="Q863" s="108" t="s">
        <v>89</v>
      </c>
      <c r="R863" s="108" t="s">
        <v>7411</v>
      </c>
      <c r="S863" s="152">
        <v>41908</v>
      </c>
      <c r="T863" s="132">
        <v>7510</v>
      </c>
      <c r="U863" s="167">
        <v>9619920</v>
      </c>
      <c r="V863" s="167">
        <v>37838352</v>
      </c>
      <c r="W863" s="131">
        <v>44316</v>
      </c>
      <c r="X863" s="132" t="s">
        <v>7743</v>
      </c>
      <c r="Y863" s="132" t="s">
        <v>7744</v>
      </c>
      <c r="Z863" s="132" t="s">
        <v>7823</v>
      </c>
    </row>
    <row r="864" spans="1:26" s="8" customFormat="1" ht="18.75" customHeight="1" x14ac:dyDescent="0.2">
      <c r="A864" s="108" t="s">
        <v>1772</v>
      </c>
      <c r="B864" s="136" t="s">
        <v>7671</v>
      </c>
      <c r="C864" s="108" t="s">
        <v>1555</v>
      </c>
      <c r="D864" s="108" t="s">
        <v>750</v>
      </c>
      <c r="E864" s="108" t="s">
        <v>7410</v>
      </c>
      <c r="F864" s="108" t="s">
        <v>1773</v>
      </c>
      <c r="G864" s="108" t="s">
        <v>7409</v>
      </c>
      <c r="H864" s="108" t="s">
        <v>1357</v>
      </c>
      <c r="I864" s="129" t="s">
        <v>6433</v>
      </c>
      <c r="J864" s="108" t="s">
        <v>1774</v>
      </c>
      <c r="K864" s="108" t="s">
        <v>1775</v>
      </c>
      <c r="L864" s="108" t="s">
        <v>49</v>
      </c>
      <c r="M864" s="108" t="s">
        <v>723</v>
      </c>
      <c r="N864" s="136" t="s">
        <v>6431</v>
      </c>
      <c r="O864" s="108" t="s">
        <v>6432</v>
      </c>
      <c r="P864" s="108">
        <v>0</v>
      </c>
      <c r="Q864" s="108" t="s">
        <v>89</v>
      </c>
      <c r="R864" s="108" t="s">
        <v>7411</v>
      </c>
      <c r="S864" s="152">
        <v>41908</v>
      </c>
      <c r="T864" s="132">
        <v>7510</v>
      </c>
      <c r="U864" s="167">
        <v>13111020</v>
      </c>
      <c r="V864" s="167">
        <v>41350140</v>
      </c>
      <c r="W864" s="131">
        <v>44316</v>
      </c>
      <c r="X864" s="132" t="s">
        <v>7743</v>
      </c>
      <c r="Y864" s="132" t="s">
        <v>7744</v>
      </c>
      <c r="Z864" s="132" t="s">
        <v>7813</v>
      </c>
    </row>
    <row r="865" spans="1:26" s="8" customFormat="1" ht="18.75" customHeight="1" x14ac:dyDescent="0.2">
      <c r="A865" s="108" t="s">
        <v>1772</v>
      </c>
      <c r="B865" s="136" t="s">
        <v>7671</v>
      </c>
      <c r="C865" s="108" t="s">
        <v>1555</v>
      </c>
      <c r="D865" s="108" t="s">
        <v>750</v>
      </c>
      <c r="E865" s="108" t="s">
        <v>7410</v>
      </c>
      <c r="F865" s="108" t="s">
        <v>1773</v>
      </c>
      <c r="G865" s="108" t="s">
        <v>7409</v>
      </c>
      <c r="H865" s="108" t="s">
        <v>1357</v>
      </c>
      <c r="I865" s="129" t="s">
        <v>6433</v>
      </c>
      <c r="J865" s="108" t="s">
        <v>1774</v>
      </c>
      <c r="K865" s="108" t="s">
        <v>1775</v>
      </c>
      <c r="L865" s="108" t="s">
        <v>49</v>
      </c>
      <c r="M865" s="108" t="s">
        <v>723</v>
      </c>
      <c r="N865" s="136" t="s">
        <v>6431</v>
      </c>
      <c r="O865" s="108" t="s">
        <v>6432</v>
      </c>
      <c r="P865" s="108">
        <v>0</v>
      </c>
      <c r="Q865" s="108" t="s">
        <v>89</v>
      </c>
      <c r="R865" s="108" t="s">
        <v>7411</v>
      </c>
      <c r="S865" s="152">
        <v>41908</v>
      </c>
      <c r="T865" s="132">
        <v>7510</v>
      </c>
      <c r="U865" s="167">
        <v>21877560</v>
      </c>
      <c r="V865" s="167">
        <v>21877560</v>
      </c>
      <c r="W865" s="131">
        <v>44316</v>
      </c>
      <c r="X865" s="132" t="s">
        <v>7743</v>
      </c>
      <c r="Y865" s="132" t="s">
        <v>7744</v>
      </c>
      <c r="Z865" s="132" t="s">
        <v>7944</v>
      </c>
    </row>
    <row r="866" spans="1:26" s="8" customFormat="1" ht="18.75" customHeight="1" x14ac:dyDescent="0.2">
      <c r="A866" s="108" t="s">
        <v>1772</v>
      </c>
      <c r="B866" s="136" t="s">
        <v>7671</v>
      </c>
      <c r="C866" s="108" t="s">
        <v>1555</v>
      </c>
      <c r="D866" s="108" t="s">
        <v>750</v>
      </c>
      <c r="E866" s="108" t="s">
        <v>7410</v>
      </c>
      <c r="F866" s="108" t="s">
        <v>1773</v>
      </c>
      <c r="G866" s="108" t="s">
        <v>7409</v>
      </c>
      <c r="H866" s="108" t="s">
        <v>1357</v>
      </c>
      <c r="I866" s="129" t="s">
        <v>6433</v>
      </c>
      <c r="J866" s="108" t="s">
        <v>1774</v>
      </c>
      <c r="K866" s="108" t="s">
        <v>1775</v>
      </c>
      <c r="L866" s="108" t="s">
        <v>49</v>
      </c>
      <c r="M866" s="108" t="s">
        <v>723</v>
      </c>
      <c r="N866" s="136" t="s">
        <v>6431</v>
      </c>
      <c r="O866" s="108" t="s">
        <v>6432</v>
      </c>
      <c r="P866" s="108">
        <v>0</v>
      </c>
      <c r="Q866" s="108" t="s">
        <v>89</v>
      </c>
      <c r="R866" s="108" t="s">
        <v>7411</v>
      </c>
      <c r="S866" s="152">
        <v>41908</v>
      </c>
      <c r="T866" s="132">
        <v>7510</v>
      </c>
      <c r="U866" s="167">
        <v>15552204</v>
      </c>
      <c r="V866" s="167">
        <v>60124500</v>
      </c>
      <c r="W866" s="131">
        <v>44316</v>
      </c>
      <c r="X866" s="132" t="s">
        <v>7743</v>
      </c>
      <c r="Y866" s="132" t="s">
        <v>7744</v>
      </c>
      <c r="Z866" s="132" t="s">
        <v>7830</v>
      </c>
    </row>
    <row r="867" spans="1:26" s="8" customFormat="1" ht="18.75" customHeight="1" x14ac:dyDescent="0.2">
      <c r="A867" s="108" t="s">
        <v>1772</v>
      </c>
      <c r="B867" s="136" t="s">
        <v>7671</v>
      </c>
      <c r="C867" s="108" t="s">
        <v>1555</v>
      </c>
      <c r="D867" s="108" t="s">
        <v>750</v>
      </c>
      <c r="E867" s="108" t="s">
        <v>7410</v>
      </c>
      <c r="F867" s="108" t="s">
        <v>1773</v>
      </c>
      <c r="G867" s="108" t="s">
        <v>7409</v>
      </c>
      <c r="H867" s="108" t="s">
        <v>1357</v>
      </c>
      <c r="I867" s="129" t="s">
        <v>6433</v>
      </c>
      <c r="J867" s="108" t="s">
        <v>1774</v>
      </c>
      <c r="K867" s="108" t="s">
        <v>1775</v>
      </c>
      <c r="L867" s="108" t="s">
        <v>49</v>
      </c>
      <c r="M867" s="108" t="s">
        <v>723</v>
      </c>
      <c r="N867" s="136" t="s">
        <v>6431</v>
      </c>
      <c r="O867" s="108" t="s">
        <v>6432</v>
      </c>
      <c r="P867" s="108">
        <v>0</v>
      </c>
      <c r="Q867" s="108" t="s">
        <v>89</v>
      </c>
      <c r="R867" s="108" t="s">
        <v>7411</v>
      </c>
      <c r="S867" s="152">
        <v>41908</v>
      </c>
      <c r="T867" s="132">
        <v>7510</v>
      </c>
      <c r="U867" s="167">
        <v>11543904</v>
      </c>
      <c r="V867" s="167">
        <v>42648312</v>
      </c>
      <c r="W867" s="131">
        <v>44316</v>
      </c>
      <c r="X867" s="132" t="s">
        <v>7743</v>
      </c>
      <c r="Y867" s="132" t="s">
        <v>7744</v>
      </c>
      <c r="Z867" s="132" t="s">
        <v>7843</v>
      </c>
    </row>
    <row r="868" spans="1:26" s="8" customFormat="1" ht="18.75" customHeight="1" x14ac:dyDescent="0.2">
      <c r="A868" s="108" t="s">
        <v>1772</v>
      </c>
      <c r="B868" s="136" t="s">
        <v>7671</v>
      </c>
      <c r="C868" s="108" t="s">
        <v>1555</v>
      </c>
      <c r="D868" s="108" t="s">
        <v>750</v>
      </c>
      <c r="E868" s="108" t="s">
        <v>7410</v>
      </c>
      <c r="F868" s="108" t="s">
        <v>1773</v>
      </c>
      <c r="G868" s="108" t="s">
        <v>7409</v>
      </c>
      <c r="H868" s="108" t="s">
        <v>1357</v>
      </c>
      <c r="I868" s="129" t="s">
        <v>6433</v>
      </c>
      <c r="J868" s="108" t="s">
        <v>1774</v>
      </c>
      <c r="K868" s="108" t="s">
        <v>1775</v>
      </c>
      <c r="L868" s="108" t="s">
        <v>49</v>
      </c>
      <c r="M868" s="108" t="s">
        <v>723</v>
      </c>
      <c r="N868" s="136" t="s">
        <v>6431</v>
      </c>
      <c r="O868" s="108" t="s">
        <v>6432</v>
      </c>
      <c r="P868" s="108">
        <v>0</v>
      </c>
      <c r="Q868" s="108" t="s">
        <v>89</v>
      </c>
      <c r="R868" s="108" t="s">
        <v>7411</v>
      </c>
      <c r="S868" s="152">
        <v>41908</v>
      </c>
      <c r="T868" s="132">
        <v>7510</v>
      </c>
      <c r="U868" s="167">
        <v>8978592</v>
      </c>
      <c r="V868" s="167">
        <v>34311048</v>
      </c>
      <c r="W868" s="131">
        <v>44316</v>
      </c>
      <c r="X868" s="132" t="s">
        <v>7743</v>
      </c>
      <c r="Y868" s="132" t="s">
        <v>7744</v>
      </c>
      <c r="Z868" s="132" t="s">
        <v>7786</v>
      </c>
    </row>
    <row r="869" spans="1:26" s="8" customFormat="1" ht="18.75" customHeight="1" x14ac:dyDescent="0.2">
      <c r="A869" s="108" t="s">
        <v>1772</v>
      </c>
      <c r="B869" s="136" t="s">
        <v>7671</v>
      </c>
      <c r="C869" s="108" t="s">
        <v>1555</v>
      </c>
      <c r="D869" s="108" t="s">
        <v>750</v>
      </c>
      <c r="E869" s="108" t="s">
        <v>7410</v>
      </c>
      <c r="F869" s="108" t="s">
        <v>1773</v>
      </c>
      <c r="G869" s="108" t="s">
        <v>7409</v>
      </c>
      <c r="H869" s="108" t="s">
        <v>1357</v>
      </c>
      <c r="I869" s="129" t="s">
        <v>6433</v>
      </c>
      <c r="J869" s="108" t="s">
        <v>1774</v>
      </c>
      <c r="K869" s="108" t="s">
        <v>1775</v>
      </c>
      <c r="L869" s="108" t="s">
        <v>49</v>
      </c>
      <c r="M869" s="108" t="s">
        <v>723</v>
      </c>
      <c r="N869" s="136" t="s">
        <v>6431</v>
      </c>
      <c r="O869" s="108" t="s">
        <v>6432</v>
      </c>
      <c r="P869" s="108">
        <v>0</v>
      </c>
      <c r="Q869" s="108" t="s">
        <v>89</v>
      </c>
      <c r="R869" s="108" t="s">
        <v>7411</v>
      </c>
      <c r="S869" s="152">
        <v>41908</v>
      </c>
      <c r="T869" s="132">
        <v>7510</v>
      </c>
      <c r="U869" s="167">
        <v>0</v>
      </c>
      <c r="V869" s="167">
        <v>9780080</v>
      </c>
      <c r="W869" s="131">
        <v>44316</v>
      </c>
      <c r="X869" s="132" t="s">
        <v>7743</v>
      </c>
      <c r="Y869" s="132" t="s">
        <v>7744</v>
      </c>
      <c r="Z869" s="132" t="s">
        <v>7810</v>
      </c>
    </row>
    <row r="870" spans="1:26" s="8" customFormat="1" ht="18.75" customHeight="1" x14ac:dyDescent="0.2">
      <c r="A870" s="108" t="s">
        <v>1772</v>
      </c>
      <c r="B870" s="136" t="s">
        <v>7671</v>
      </c>
      <c r="C870" s="108" t="s">
        <v>1555</v>
      </c>
      <c r="D870" s="108" t="s">
        <v>750</v>
      </c>
      <c r="E870" s="108" t="s">
        <v>7410</v>
      </c>
      <c r="F870" s="108" t="s">
        <v>1773</v>
      </c>
      <c r="G870" s="108" t="s">
        <v>7409</v>
      </c>
      <c r="H870" s="108" t="s">
        <v>1357</v>
      </c>
      <c r="I870" s="129" t="s">
        <v>6433</v>
      </c>
      <c r="J870" s="108" t="s">
        <v>1774</v>
      </c>
      <c r="K870" s="108" t="s">
        <v>1775</v>
      </c>
      <c r="L870" s="108" t="s">
        <v>49</v>
      </c>
      <c r="M870" s="108" t="s">
        <v>723</v>
      </c>
      <c r="N870" s="136" t="s">
        <v>6431</v>
      </c>
      <c r="O870" s="108" t="s">
        <v>6432</v>
      </c>
      <c r="P870" s="108">
        <v>0</v>
      </c>
      <c r="Q870" s="108" t="s">
        <v>89</v>
      </c>
      <c r="R870" s="108" t="s">
        <v>7411</v>
      </c>
      <c r="S870" s="152">
        <v>41908</v>
      </c>
      <c r="T870" s="132">
        <v>7510</v>
      </c>
      <c r="U870" s="167">
        <v>8176932</v>
      </c>
      <c r="V870" s="167">
        <v>32572734</v>
      </c>
      <c r="W870" s="131">
        <v>44316</v>
      </c>
      <c r="X870" s="132" t="s">
        <v>7743</v>
      </c>
      <c r="Y870" s="132" t="s">
        <v>7744</v>
      </c>
      <c r="Z870" s="132" t="s">
        <v>7815</v>
      </c>
    </row>
    <row r="871" spans="1:26" s="8" customFormat="1" ht="18.75" customHeight="1" x14ac:dyDescent="0.2">
      <c r="A871" s="108" t="s">
        <v>1772</v>
      </c>
      <c r="B871" s="136" t="s">
        <v>7671</v>
      </c>
      <c r="C871" s="108" t="s">
        <v>1555</v>
      </c>
      <c r="D871" s="108" t="s">
        <v>750</v>
      </c>
      <c r="E871" s="108" t="s">
        <v>7410</v>
      </c>
      <c r="F871" s="108" t="s">
        <v>1773</v>
      </c>
      <c r="G871" s="108" t="s">
        <v>7409</v>
      </c>
      <c r="H871" s="108" t="s">
        <v>1357</v>
      </c>
      <c r="I871" s="129" t="s">
        <v>6433</v>
      </c>
      <c r="J871" s="108" t="s">
        <v>1774</v>
      </c>
      <c r="K871" s="108" t="s">
        <v>1775</v>
      </c>
      <c r="L871" s="108" t="s">
        <v>49</v>
      </c>
      <c r="M871" s="108" t="s">
        <v>723</v>
      </c>
      <c r="N871" s="136" t="s">
        <v>6431</v>
      </c>
      <c r="O871" s="108" t="s">
        <v>6432</v>
      </c>
      <c r="P871" s="108">
        <v>0</v>
      </c>
      <c r="Q871" s="108" t="s">
        <v>89</v>
      </c>
      <c r="R871" s="108" t="s">
        <v>7411</v>
      </c>
      <c r="S871" s="152">
        <v>41908</v>
      </c>
      <c r="T871" s="132">
        <v>7510</v>
      </c>
      <c r="U871" s="167">
        <v>23889468</v>
      </c>
      <c r="V871" s="167">
        <v>80005668</v>
      </c>
      <c r="W871" s="131">
        <v>44316</v>
      </c>
      <c r="X871" s="132" t="s">
        <v>7743</v>
      </c>
      <c r="Y871" s="132" t="s">
        <v>7744</v>
      </c>
      <c r="Z871" s="132" t="s">
        <v>7825</v>
      </c>
    </row>
    <row r="872" spans="1:26" s="8" customFormat="1" ht="18.75" customHeight="1" x14ac:dyDescent="0.2">
      <c r="A872" s="108" t="s">
        <v>1772</v>
      </c>
      <c r="B872" s="136" t="s">
        <v>7671</v>
      </c>
      <c r="C872" s="108" t="s">
        <v>1555</v>
      </c>
      <c r="D872" s="108" t="s">
        <v>750</v>
      </c>
      <c r="E872" s="108" t="s">
        <v>7410</v>
      </c>
      <c r="F872" s="108" t="s">
        <v>1773</v>
      </c>
      <c r="G872" s="108" t="s">
        <v>7409</v>
      </c>
      <c r="H872" s="108" t="s">
        <v>1357</v>
      </c>
      <c r="I872" s="129" t="s">
        <v>6433</v>
      </c>
      <c r="J872" s="108" t="s">
        <v>1774</v>
      </c>
      <c r="K872" s="108" t="s">
        <v>1775</v>
      </c>
      <c r="L872" s="108" t="s">
        <v>49</v>
      </c>
      <c r="M872" s="108" t="s">
        <v>723</v>
      </c>
      <c r="N872" s="136" t="s">
        <v>6431</v>
      </c>
      <c r="O872" s="108" t="s">
        <v>6432</v>
      </c>
      <c r="P872" s="108">
        <v>0</v>
      </c>
      <c r="Q872" s="108" t="s">
        <v>89</v>
      </c>
      <c r="R872" s="108" t="s">
        <v>7411</v>
      </c>
      <c r="S872" s="152">
        <v>41908</v>
      </c>
      <c r="T872" s="132">
        <v>7510</v>
      </c>
      <c r="U872" s="167">
        <v>6490239</v>
      </c>
      <c r="V872" s="167">
        <v>28321044</v>
      </c>
      <c r="W872" s="131">
        <v>44316</v>
      </c>
      <c r="X872" s="132" t="s">
        <v>7743</v>
      </c>
      <c r="Y872" s="132" t="s">
        <v>7744</v>
      </c>
      <c r="Z872" s="132" t="s">
        <v>7884</v>
      </c>
    </row>
    <row r="873" spans="1:26" s="8" customFormat="1" ht="18.75" customHeight="1" x14ac:dyDescent="0.2">
      <c r="A873" s="108" t="s">
        <v>1772</v>
      </c>
      <c r="B873" s="136" t="s">
        <v>7671</v>
      </c>
      <c r="C873" s="108" t="s">
        <v>1555</v>
      </c>
      <c r="D873" s="108" t="s">
        <v>750</v>
      </c>
      <c r="E873" s="108" t="s">
        <v>7410</v>
      </c>
      <c r="F873" s="108" t="s">
        <v>1773</v>
      </c>
      <c r="G873" s="108" t="s">
        <v>7409</v>
      </c>
      <c r="H873" s="108" t="s">
        <v>1357</v>
      </c>
      <c r="I873" s="129" t="s">
        <v>6433</v>
      </c>
      <c r="J873" s="108" t="s">
        <v>1774</v>
      </c>
      <c r="K873" s="108" t="s">
        <v>1775</v>
      </c>
      <c r="L873" s="108" t="s">
        <v>49</v>
      </c>
      <c r="M873" s="108" t="s">
        <v>723</v>
      </c>
      <c r="N873" s="136" t="s">
        <v>6431</v>
      </c>
      <c r="O873" s="108" t="s">
        <v>6432</v>
      </c>
      <c r="P873" s="108">
        <v>0</v>
      </c>
      <c r="Q873" s="108" t="s">
        <v>89</v>
      </c>
      <c r="R873" s="108" t="s">
        <v>7411</v>
      </c>
      <c r="S873" s="152">
        <v>41908</v>
      </c>
      <c r="T873" s="132">
        <v>7510</v>
      </c>
      <c r="U873" s="167">
        <v>12989368</v>
      </c>
      <c r="V873" s="167">
        <v>63384096</v>
      </c>
      <c r="W873" s="131">
        <v>44316</v>
      </c>
      <c r="X873" s="132" t="s">
        <v>7743</v>
      </c>
      <c r="Y873" s="132" t="s">
        <v>7744</v>
      </c>
      <c r="Z873" s="132" t="s">
        <v>7822</v>
      </c>
    </row>
    <row r="874" spans="1:26" s="8" customFormat="1" ht="18.75" customHeight="1" x14ac:dyDescent="0.2">
      <c r="A874" s="108" t="s">
        <v>1772</v>
      </c>
      <c r="B874" s="136" t="s">
        <v>7671</v>
      </c>
      <c r="C874" s="108" t="s">
        <v>1555</v>
      </c>
      <c r="D874" s="108" t="s">
        <v>750</v>
      </c>
      <c r="E874" s="108" t="s">
        <v>7410</v>
      </c>
      <c r="F874" s="108" t="s">
        <v>1773</v>
      </c>
      <c r="G874" s="108" t="s">
        <v>7409</v>
      </c>
      <c r="H874" s="108" t="s">
        <v>1357</v>
      </c>
      <c r="I874" s="129" t="s">
        <v>6433</v>
      </c>
      <c r="J874" s="108" t="s">
        <v>1774</v>
      </c>
      <c r="K874" s="108" t="s">
        <v>1775</v>
      </c>
      <c r="L874" s="108" t="s">
        <v>49</v>
      </c>
      <c r="M874" s="108" t="s">
        <v>723</v>
      </c>
      <c r="N874" s="136" t="s">
        <v>6431</v>
      </c>
      <c r="O874" s="108" t="s">
        <v>6432</v>
      </c>
      <c r="P874" s="108">
        <v>0</v>
      </c>
      <c r="Q874" s="108" t="s">
        <v>89</v>
      </c>
      <c r="R874" s="108" t="s">
        <v>7411</v>
      </c>
      <c r="S874" s="152">
        <v>41908</v>
      </c>
      <c r="T874" s="132">
        <v>7510</v>
      </c>
      <c r="U874" s="167">
        <v>20362164</v>
      </c>
      <c r="V874" s="167">
        <v>72951060</v>
      </c>
      <c r="W874" s="131">
        <v>44316</v>
      </c>
      <c r="X874" s="132" t="s">
        <v>7743</v>
      </c>
      <c r="Y874" s="132" t="s">
        <v>7744</v>
      </c>
      <c r="Z874" s="132" t="s">
        <v>7880</v>
      </c>
    </row>
    <row r="875" spans="1:26" s="8" customFormat="1" ht="18.75" customHeight="1" x14ac:dyDescent="0.2">
      <c r="A875" s="108" t="s">
        <v>1772</v>
      </c>
      <c r="B875" s="136" t="s">
        <v>7671</v>
      </c>
      <c r="C875" s="108" t="s">
        <v>1555</v>
      </c>
      <c r="D875" s="108" t="s">
        <v>750</v>
      </c>
      <c r="E875" s="108" t="s">
        <v>7410</v>
      </c>
      <c r="F875" s="108" t="s">
        <v>1773</v>
      </c>
      <c r="G875" s="108" t="s">
        <v>7409</v>
      </c>
      <c r="H875" s="108" t="s">
        <v>1357</v>
      </c>
      <c r="I875" s="129" t="s">
        <v>6433</v>
      </c>
      <c r="J875" s="108" t="s">
        <v>1774</v>
      </c>
      <c r="K875" s="108" t="s">
        <v>1775</v>
      </c>
      <c r="L875" s="108" t="s">
        <v>49</v>
      </c>
      <c r="M875" s="108" t="s">
        <v>723</v>
      </c>
      <c r="N875" s="136" t="s">
        <v>6431</v>
      </c>
      <c r="O875" s="108" t="s">
        <v>6432</v>
      </c>
      <c r="P875" s="108">
        <v>0</v>
      </c>
      <c r="Q875" s="108" t="s">
        <v>89</v>
      </c>
      <c r="R875" s="108" t="s">
        <v>7411</v>
      </c>
      <c r="S875" s="152">
        <v>41908</v>
      </c>
      <c r="T875" s="132">
        <v>7510</v>
      </c>
      <c r="U875" s="167">
        <v>30747540</v>
      </c>
      <c r="V875" s="167">
        <v>138695640</v>
      </c>
      <c r="W875" s="131">
        <v>44316</v>
      </c>
      <c r="X875" s="132" t="s">
        <v>7743</v>
      </c>
      <c r="Y875" s="132" t="s">
        <v>7744</v>
      </c>
      <c r="Z875" s="132" t="s">
        <v>7795</v>
      </c>
    </row>
    <row r="876" spans="1:26" s="8" customFormat="1" ht="18.75" customHeight="1" x14ac:dyDescent="0.2">
      <c r="A876" s="108" t="s">
        <v>1772</v>
      </c>
      <c r="B876" s="136" t="s">
        <v>7671</v>
      </c>
      <c r="C876" s="108" t="s">
        <v>1555</v>
      </c>
      <c r="D876" s="108" t="s">
        <v>750</v>
      </c>
      <c r="E876" s="108" t="s">
        <v>7410</v>
      </c>
      <c r="F876" s="108" t="s">
        <v>1773</v>
      </c>
      <c r="G876" s="108" t="s">
        <v>7409</v>
      </c>
      <c r="H876" s="108" t="s">
        <v>1357</v>
      </c>
      <c r="I876" s="129" t="s">
        <v>6433</v>
      </c>
      <c r="J876" s="108" t="s">
        <v>1774</v>
      </c>
      <c r="K876" s="108" t="s">
        <v>1775</v>
      </c>
      <c r="L876" s="108" t="s">
        <v>49</v>
      </c>
      <c r="M876" s="108" t="s">
        <v>723</v>
      </c>
      <c r="N876" s="136" t="s">
        <v>6431</v>
      </c>
      <c r="O876" s="108" t="s">
        <v>6432</v>
      </c>
      <c r="P876" s="108">
        <v>0</v>
      </c>
      <c r="Q876" s="108" t="s">
        <v>89</v>
      </c>
      <c r="R876" s="108" t="s">
        <v>7411</v>
      </c>
      <c r="S876" s="152">
        <v>41908</v>
      </c>
      <c r="T876" s="132">
        <v>7510</v>
      </c>
      <c r="U876" s="167">
        <v>8657928</v>
      </c>
      <c r="V876" s="167">
        <v>33509388</v>
      </c>
      <c r="W876" s="131">
        <v>44316</v>
      </c>
      <c r="X876" s="132" t="s">
        <v>7743</v>
      </c>
      <c r="Y876" s="132" t="s">
        <v>7744</v>
      </c>
      <c r="Z876" s="132" t="s">
        <v>7833</v>
      </c>
    </row>
    <row r="877" spans="1:26" s="8" customFormat="1" ht="18.75" customHeight="1" x14ac:dyDescent="0.2">
      <c r="A877" s="108" t="s">
        <v>1772</v>
      </c>
      <c r="B877" s="136" t="s">
        <v>7671</v>
      </c>
      <c r="C877" s="108" t="s">
        <v>1555</v>
      </c>
      <c r="D877" s="108" t="s">
        <v>750</v>
      </c>
      <c r="E877" s="108" t="s">
        <v>7410</v>
      </c>
      <c r="F877" s="108" t="s">
        <v>1773</v>
      </c>
      <c r="G877" s="108" t="s">
        <v>7409</v>
      </c>
      <c r="H877" s="108" t="s">
        <v>1357</v>
      </c>
      <c r="I877" s="129" t="s">
        <v>6433</v>
      </c>
      <c r="J877" s="108" t="s">
        <v>1774</v>
      </c>
      <c r="K877" s="108" t="s">
        <v>1775</v>
      </c>
      <c r="L877" s="108" t="s">
        <v>49</v>
      </c>
      <c r="M877" s="108" t="s">
        <v>723</v>
      </c>
      <c r="N877" s="136" t="s">
        <v>6431</v>
      </c>
      <c r="O877" s="108" t="s">
        <v>6432</v>
      </c>
      <c r="P877" s="108">
        <v>0</v>
      </c>
      <c r="Q877" s="108" t="s">
        <v>89</v>
      </c>
      <c r="R877" s="108" t="s">
        <v>7411</v>
      </c>
      <c r="S877" s="152">
        <v>41908</v>
      </c>
      <c r="T877" s="132">
        <v>7510</v>
      </c>
      <c r="U877" s="167">
        <v>7680420</v>
      </c>
      <c r="V877" s="167">
        <v>27773640</v>
      </c>
      <c r="W877" s="131">
        <v>44316</v>
      </c>
      <c r="X877" s="132" t="s">
        <v>7743</v>
      </c>
      <c r="Y877" s="132" t="s">
        <v>7744</v>
      </c>
      <c r="Z877" s="132" t="s">
        <v>7812</v>
      </c>
    </row>
    <row r="878" spans="1:26" s="8" customFormat="1" ht="18.75" customHeight="1" x14ac:dyDescent="0.2">
      <c r="A878" s="108" t="s">
        <v>3835</v>
      </c>
      <c r="B878" s="136">
        <v>692531000</v>
      </c>
      <c r="C878" s="108" t="s">
        <v>2838</v>
      </c>
      <c r="D878" s="108" t="s">
        <v>2866</v>
      </c>
      <c r="E878" s="108" t="s">
        <v>1685</v>
      </c>
      <c r="F878" s="108" t="s">
        <v>2867</v>
      </c>
      <c r="G878" s="108" t="s">
        <v>29</v>
      </c>
      <c r="H878" s="108">
        <v>0</v>
      </c>
      <c r="I878" s="129">
        <v>0</v>
      </c>
      <c r="J878" s="108" t="s">
        <v>3836</v>
      </c>
      <c r="K878" s="108" t="s">
        <v>3838</v>
      </c>
      <c r="L878" s="108" t="s">
        <v>883</v>
      </c>
      <c r="M878" s="108" t="s">
        <v>3840</v>
      </c>
      <c r="N878" s="136" t="s">
        <v>3839</v>
      </c>
      <c r="O878" s="108" t="s">
        <v>3837</v>
      </c>
      <c r="P878" s="108">
        <v>0</v>
      </c>
      <c r="Q878" s="108">
        <v>91001</v>
      </c>
      <c r="R878" s="108" t="s">
        <v>2859</v>
      </c>
      <c r="S878" s="152">
        <v>41925</v>
      </c>
      <c r="T878" s="132">
        <v>7512</v>
      </c>
      <c r="U878" s="167">
        <v>5265786</v>
      </c>
      <c r="V878" s="167">
        <v>15950078</v>
      </c>
      <c r="W878" s="131">
        <v>44316</v>
      </c>
      <c r="X878" s="132" t="s">
        <v>7743</v>
      </c>
      <c r="Y878" s="132" t="s">
        <v>7744</v>
      </c>
      <c r="Z878" s="132" t="s">
        <v>7961</v>
      </c>
    </row>
    <row r="879" spans="1:26" s="8" customFormat="1" ht="18.75" customHeight="1" x14ac:dyDescent="0.2">
      <c r="A879" s="108" t="s">
        <v>3264</v>
      </c>
      <c r="B879" s="136">
        <v>690102005</v>
      </c>
      <c r="C879" s="108" t="s">
        <v>2838</v>
      </c>
      <c r="D879" s="108" t="s">
        <v>626</v>
      </c>
      <c r="E879" s="108" t="s">
        <v>27</v>
      </c>
      <c r="F879" s="108" t="s">
        <v>627</v>
      </c>
      <c r="G879" s="108" t="s">
        <v>29</v>
      </c>
      <c r="H879" s="108">
        <v>0</v>
      </c>
      <c r="I879" s="129">
        <v>0</v>
      </c>
      <c r="J879" s="108" t="s">
        <v>3265</v>
      </c>
      <c r="K879" s="108" t="s">
        <v>3267</v>
      </c>
      <c r="L879" s="108" t="s">
        <v>611</v>
      </c>
      <c r="M879" s="108" t="s">
        <v>3268</v>
      </c>
      <c r="N879" s="136" t="s">
        <v>3266</v>
      </c>
      <c r="O879" s="108">
        <v>0</v>
      </c>
      <c r="P879" s="108">
        <v>0</v>
      </c>
      <c r="Q879" s="108">
        <v>91001</v>
      </c>
      <c r="R879" s="108" t="s">
        <v>3023</v>
      </c>
      <c r="S879" s="152">
        <v>41927</v>
      </c>
      <c r="T879" s="132">
        <v>7513</v>
      </c>
      <c r="U879" s="167">
        <v>2747366</v>
      </c>
      <c r="V879" s="167">
        <v>8321778</v>
      </c>
      <c r="W879" s="131">
        <v>44316</v>
      </c>
      <c r="X879" s="132" t="s">
        <v>7743</v>
      </c>
      <c r="Y879" s="132" t="s">
        <v>7744</v>
      </c>
      <c r="Z879" s="132" t="s">
        <v>7962</v>
      </c>
    </row>
    <row r="880" spans="1:26" s="8" customFormat="1" ht="18.75" customHeight="1" x14ac:dyDescent="0.2">
      <c r="A880" s="108" t="s">
        <v>3311</v>
      </c>
      <c r="B880" s="136">
        <v>692011007</v>
      </c>
      <c r="C880" s="108" t="s">
        <v>2838</v>
      </c>
      <c r="D880" s="108" t="s">
        <v>626</v>
      </c>
      <c r="E880" s="108" t="s">
        <v>27</v>
      </c>
      <c r="F880" s="108" t="s">
        <v>627</v>
      </c>
      <c r="G880" s="108" t="s">
        <v>29</v>
      </c>
      <c r="H880" s="108">
        <v>0</v>
      </c>
      <c r="I880" s="129">
        <v>0</v>
      </c>
      <c r="J880" s="108" t="s">
        <v>3312</v>
      </c>
      <c r="K880" s="108" t="s">
        <v>3313</v>
      </c>
      <c r="L880" s="108" t="s">
        <v>6112</v>
      </c>
      <c r="M880" s="108" t="s">
        <v>3314</v>
      </c>
      <c r="N880" s="136">
        <v>0</v>
      </c>
      <c r="O880" s="108">
        <v>0</v>
      </c>
      <c r="P880" s="108">
        <v>0</v>
      </c>
      <c r="Q880" s="108">
        <v>91001</v>
      </c>
      <c r="R880" s="108" t="s">
        <v>600</v>
      </c>
      <c r="S880" s="152">
        <v>41939</v>
      </c>
      <c r="T880" s="132">
        <v>7514</v>
      </c>
      <c r="U880" s="167">
        <v>3262498</v>
      </c>
      <c r="V880" s="167">
        <v>9882114</v>
      </c>
      <c r="W880" s="131">
        <v>44316</v>
      </c>
      <c r="X880" s="132" t="s">
        <v>7743</v>
      </c>
      <c r="Y880" s="132" t="s">
        <v>7744</v>
      </c>
      <c r="Z880" s="132" t="s">
        <v>7963</v>
      </c>
    </row>
    <row r="881" spans="1:26" s="8" customFormat="1" ht="18.75" customHeight="1" x14ac:dyDescent="0.2">
      <c r="A881" s="108" t="s">
        <v>1911</v>
      </c>
      <c r="B881" s="147">
        <v>650846699</v>
      </c>
      <c r="C881" s="108" t="s">
        <v>1555</v>
      </c>
      <c r="D881" s="108" t="s">
        <v>1912</v>
      </c>
      <c r="E881" s="108" t="s">
        <v>7592</v>
      </c>
      <c r="F881" s="108" t="s">
        <v>6055</v>
      </c>
      <c r="G881" s="108" t="s">
        <v>6190</v>
      </c>
      <c r="H881" s="108" t="s">
        <v>1913</v>
      </c>
      <c r="I881" s="129" t="s">
        <v>7591</v>
      </c>
      <c r="J881" s="108" t="s">
        <v>1914</v>
      </c>
      <c r="K881" s="108" t="s">
        <v>6189</v>
      </c>
      <c r="L881" s="108" t="s">
        <v>49</v>
      </c>
      <c r="M881" s="108" t="s">
        <v>1878</v>
      </c>
      <c r="N881" s="136" t="s">
        <v>6187</v>
      </c>
      <c r="O881" s="108" t="s">
        <v>6188</v>
      </c>
      <c r="P881" s="108">
        <v>0</v>
      </c>
      <c r="Q881" s="108" t="s">
        <v>1266</v>
      </c>
      <c r="R881" s="108" t="s">
        <v>7509</v>
      </c>
      <c r="S881" s="152">
        <v>41950</v>
      </c>
      <c r="T881" s="132">
        <v>7517</v>
      </c>
      <c r="U881" s="167">
        <v>10473300</v>
      </c>
      <c r="V881" s="167">
        <v>32816340</v>
      </c>
      <c r="W881" s="131">
        <v>44316</v>
      </c>
      <c r="X881" s="132" t="s">
        <v>7743</v>
      </c>
      <c r="Y881" s="132" t="s">
        <v>7744</v>
      </c>
      <c r="Z881" s="132" t="s">
        <v>7830</v>
      </c>
    </row>
    <row r="882" spans="1:26" s="8" customFormat="1" ht="18.75" customHeight="1" x14ac:dyDescent="0.2">
      <c r="A882" s="108" t="s">
        <v>3472</v>
      </c>
      <c r="B882" s="136">
        <v>692004000</v>
      </c>
      <c r="C882" s="108" t="s">
        <v>2838</v>
      </c>
      <c r="D882" s="108" t="s">
        <v>626</v>
      </c>
      <c r="E882" s="108" t="s">
        <v>27</v>
      </c>
      <c r="F882" s="108" t="s">
        <v>627</v>
      </c>
      <c r="G882" s="108" t="s">
        <v>3473</v>
      </c>
      <c r="H882" s="108">
        <v>0</v>
      </c>
      <c r="I882" s="129">
        <v>0</v>
      </c>
      <c r="J882" s="108" t="s">
        <v>3474</v>
      </c>
      <c r="K882" s="108" t="s">
        <v>3476</v>
      </c>
      <c r="L882" s="108" t="s">
        <v>6118</v>
      </c>
      <c r="M882" s="108" t="s">
        <v>3478</v>
      </c>
      <c r="N882" s="136" t="s">
        <v>3477</v>
      </c>
      <c r="O882" s="108" t="s">
        <v>3475</v>
      </c>
      <c r="P882" s="108">
        <v>0</v>
      </c>
      <c r="Q882" s="108">
        <v>91001</v>
      </c>
      <c r="R882" s="108" t="s">
        <v>3023</v>
      </c>
      <c r="S882" s="152">
        <v>41996</v>
      </c>
      <c r="T882" s="132">
        <v>7520</v>
      </c>
      <c r="U882" s="167">
        <v>5494733</v>
      </c>
      <c r="V882" s="167">
        <v>16643559</v>
      </c>
      <c r="W882" s="131">
        <v>44316</v>
      </c>
      <c r="X882" s="132" t="s">
        <v>7743</v>
      </c>
      <c r="Y882" s="132" t="s">
        <v>7744</v>
      </c>
      <c r="Z882" s="132" t="s">
        <v>7844</v>
      </c>
    </row>
    <row r="883" spans="1:26" s="8" customFormat="1" ht="18.75" customHeight="1" x14ac:dyDescent="0.2">
      <c r="A883" s="108" t="s">
        <v>3126</v>
      </c>
      <c r="B883" s="136">
        <v>692002008</v>
      </c>
      <c r="C883" s="108" t="s">
        <v>2838</v>
      </c>
      <c r="D883" s="108" t="s">
        <v>626</v>
      </c>
      <c r="E883" s="108" t="s">
        <v>27</v>
      </c>
      <c r="F883" s="108" t="s">
        <v>627</v>
      </c>
      <c r="G883" s="108" t="s">
        <v>29</v>
      </c>
      <c r="H883" s="108">
        <v>0</v>
      </c>
      <c r="I883" s="129">
        <v>0</v>
      </c>
      <c r="J883" s="108" t="s">
        <v>3127</v>
      </c>
      <c r="K883" s="108" t="s">
        <v>3128</v>
      </c>
      <c r="L883" s="108" t="s">
        <v>6118</v>
      </c>
      <c r="M883" s="108" t="s">
        <v>3130</v>
      </c>
      <c r="N883" s="136" t="s">
        <v>3129</v>
      </c>
      <c r="O883" s="108" t="s">
        <v>6284</v>
      </c>
      <c r="P883" s="108">
        <v>0</v>
      </c>
      <c r="Q883" s="108">
        <v>91001</v>
      </c>
      <c r="R883" s="108" t="s">
        <v>600</v>
      </c>
      <c r="S883" s="152">
        <v>41996</v>
      </c>
      <c r="T883" s="132">
        <v>7521</v>
      </c>
      <c r="U883" s="167">
        <v>4078122</v>
      </c>
      <c r="V883" s="167">
        <v>12352641</v>
      </c>
      <c r="W883" s="131">
        <v>44316</v>
      </c>
      <c r="X883" s="132" t="s">
        <v>7743</v>
      </c>
      <c r="Y883" s="132" t="s">
        <v>7744</v>
      </c>
      <c r="Z883" s="132" t="s">
        <v>7964</v>
      </c>
    </row>
    <row r="884" spans="1:26" s="8" customFormat="1" ht="18.75" customHeight="1" x14ac:dyDescent="0.2">
      <c r="A884" s="108" t="s">
        <v>3228</v>
      </c>
      <c r="B884" s="136" t="s">
        <v>7702</v>
      </c>
      <c r="C884" s="108" t="s">
        <v>2838</v>
      </c>
      <c r="D884" s="108" t="s">
        <v>626</v>
      </c>
      <c r="E884" s="108" t="s">
        <v>27</v>
      </c>
      <c r="F884" s="108" t="s">
        <v>627</v>
      </c>
      <c r="G884" s="108" t="s">
        <v>29</v>
      </c>
      <c r="H884" s="108">
        <v>0</v>
      </c>
      <c r="I884" s="129">
        <v>0</v>
      </c>
      <c r="J884" s="108" t="s">
        <v>8654</v>
      </c>
      <c r="K884" s="108" t="s">
        <v>3230</v>
      </c>
      <c r="L884" s="108" t="s">
        <v>6118</v>
      </c>
      <c r="M884" s="108" t="s">
        <v>6171</v>
      </c>
      <c r="N884" s="136">
        <v>0</v>
      </c>
      <c r="O884" s="108" t="s">
        <v>3229</v>
      </c>
      <c r="P884" s="108">
        <v>0</v>
      </c>
      <c r="Q884" s="108">
        <v>91001</v>
      </c>
      <c r="R884" s="108" t="s">
        <v>2889</v>
      </c>
      <c r="S884" s="152">
        <v>42032</v>
      </c>
      <c r="T884" s="132">
        <v>7523</v>
      </c>
      <c r="U884" s="167">
        <v>4893746</v>
      </c>
      <c r="V884" s="167">
        <v>19574984</v>
      </c>
      <c r="W884" s="131">
        <v>44316</v>
      </c>
      <c r="X884" s="132" t="s">
        <v>7743</v>
      </c>
      <c r="Y884" s="132" t="s">
        <v>7744</v>
      </c>
      <c r="Z884" s="132" t="s">
        <v>7779</v>
      </c>
    </row>
    <row r="885" spans="1:26" s="8" customFormat="1" ht="18.75" customHeight="1" x14ac:dyDescent="0.2">
      <c r="A885" s="108" t="s">
        <v>3733</v>
      </c>
      <c r="B885" s="136">
        <v>691802000</v>
      </c>
      <c r="C885" s="108" t="s">
        <v>2838</v>
      </c>
      <c r="D885" s="108" t="s">
        <v>626</v>
      </c>
      <c r="E885" s="108" t="s">
        <v>27</v>
      </c>
      <c r="F885" s="108" t="s">
        <v>627</v>
      </c>
      <c r="G885" s="108" t="s">
        <v>29</v>
      </c>
      <c r="H885" s="108">
        <v>0</v>
      </c>
      <c r="I885" s="129">
        <v>0</v>
      </c>
      <c r="J885" s="108" t="s">
        <v>3734</v>
      </c>
      <c r="K885" s="108" t="s">
        <v>3736</v>
      </c>
      <c r="L885" s="108" t="s">
        <v>50</v>
      </c>
      <c r="M885" s="108" t="s">
        <v>3738</v>
      </c>
      <c r="N885" s="136" t="s">
        <v>3737</v>
      </c>
      <c r="O885" s="108" t="s">
        <v>3735</v>
      </c>
      <c r="P885" s="108">
        <v>0</v>
      </c>
      <c r="Q885" s="108">
        <v>91001</v>
      </c>
      <c r="R885" s="108" t="s">
        <v>600</v>
      </c>
      <c r="S885" s="152">
        <v>42047</v>
      </c>
      <c r="T885" s="132">
        <v>7526</v>
      </c>
      <c r="U885" s="167">
        <v>4730622</v>
      </c>
      <c r="V885" s="167">
        <v>14329065</v>
      </c>
      <c r="W885" s="131">
        <v>44316</v>
      </c>
      <c r="X885" s="132" t="s">
        <v>7743</v>
      </c>
      <c r="Y885" s="132" t="s">
        <v>7744</v>
      </c>
      <c r="Z885" s="132" t="s">
        <v>7965</v>
      </c>
    </row>
    <row r="886" spans="1:26" s="8" customFormat="1" ht="18.75" customHeight="1" x14ac:dyDescent="0.2">
      <c r="A886" s="108" t="s">
        <v>2952</v>
      </c>
      <c r="B886" s="136">
        <v>690413000</v>
      </c>
      <c r="C886" s="108" t="s">
        <v>2838</v>
      </c>
      <c r="D886" s="108" t="s">
        <v>626</v>
      </c>
      <c r="E886" s="108" t="s">
        <v>27</v>
      </c>
      <c r="F886" s="108" t="s">
        <v>627</v>
      </c>
      <c r="G886" s="108">
        <v>0</v>
      </c>
      <c r="H886" s="108">
        <v>0</v>
      </c>
      <c r="I886" s="129">
        <v>0</v>
      </c>
      <c r="J886" s="108" t="s">
        <v>2953</v>
      </c>
      <c r="K886" s="108" t="s">
        <v>2955</v>
      </c>
      <c r="L886" s="108" t="s">
        <v>6113</v>
      </c>
      <c r="M886" s="108" t="s">
        <v>2957</v>
      </c>
      <c r="N886" s="136" t="s">
        <v>2956</v>
      </c>
      <c r="O886" s="108" t="s">
        <v>2954</v>
      </c>
      <c r="P886" s="108">
        <v>0</v>
      </c>
      <c r="Q886" s="108">
        <v>91001</v>
      </c>
      <c r="R886" s="108" t="s">
        <v>2889</v>
      </c>
      <c r="S886" s="152">
        <v>42047</v>
      </c>
      <c r="T886" s="132">
        <v>7527</v>
      </c>
      <c r="U886" s="167">
        <v>3262498</v>
      </c>
      <c r="V886" s="167">
        <v>9882114</v>
      </c>
      <c r="W886" s="131">
        <v>44316</v>
      </c>
      <c r="X886" s="132" t="s">
        <v>7743</v>
      </c>
      <c r="Y886" s="132" t="s">
        <v>7744</v>
      </c>
      <c r="Z886" s="132" t="s">
        <v>7966</v>
      </c>
    </row>
    <row r="887" spans="1:26" s="8" customFormat="1" ht="18.75" customHeight="1" x14ac:dyDescent="0.2">
      <c r="A887" s="108" t="s">
        <v>3703</v>
      </c>
      <c r="B887" s="136">
        <v>690409003</v>
      </c>
      <c r="C887" s="108" t="s">
        <v>2838</v>
      </c>
      <c r="D887" s="108" t="s">
        <v>626</v>
      </c>
      <c r="E887" s="108" t="s">
        <v>27</v>
      </c>
      <c r="F887" s="108" t="s">
        <v>627</v>
      </c>
      <c r="G887" s="108" t="s">
        <v>29</v>
      </c>
      <c r="H887" s="108">
        <v>0</v>
      </c>
      <c r="I887" s="129">
        <v>0</v>
      </c>
      <c r="J887" s="108" t="s">
        <v>3704</v>
      </c>
      <c r="K887" s="108" t="s">
        <v>3706</v>
      </c>
      <c r="L887" s="108" t="s">
        <v>6115</v>
      </c>
      <c r="M887" s="108" t="s">
        <v>3708</v>
      </c>
      <c r="N887" s="136" t="s">
        <v>3707</v>
      </c>
      <c r="O887" s="108" t="s">
        <v>3705</v>
      </c>
      <c r="P887" s="108">
        <v>0</v>
      </c>
      <c r="Q887" s="108">
        <v>91001</v>
      </c>
      <c r="R887" s="108" t="s">
        <v>3023</v>
      </c>
      <c r="S887" s="152">
        <v>42052</v>
      </c>
      <c r="T887" s="132">
        <v>7528</v>
      </c>
      <c r="U887" s="167">
        <v>4730622</v>
      </c>
      <c r="V887" s="167">
        <v>14329065</v>
      </c>
      <c r="W887" s="131">
        <v>44316</v>
      </c>
      <c r="X887" s="132" t="s">
        <v>7743</v>
      </c>
      <c r="Y887" s="132" t="s">
        <v>7744</v>
      </c>
      <c r="Z887" s="132" t="s">
        <v>7879</v>
      </c>
    </row>
    <row r="888" spans="1:26" s="8" customFormat="1" ht="18.75" customHeight="1" x14ac:dyDescent="0.2">
      <c r="A888" s="108" t="s">
        <v>2758</v>
      </c>
      <c r="B888" s="136">
        <v>605111130</v>
      </c>
      <c r="C888" s="108" t="s">
        <v>2736</v>
      </c>
      <c r="D888" s="108" t="s">
        <v>2737</v>
      </c>
      <c r="E888" s="108" t="s">
        <v>27</v>
      </c>
      <c r="F888" s="108" t="s">
        <v>2738</v>
      </c>
      <c r="G888" s="108" t="s">
        <v>29</v>
      </c>
      <c r="H888" s="108">
        <v>0</v>
      </c>
      <c r="I888" s="129">
        <v>0</v>
      </c>
      <c r="J888" s="108" t="s">
        <v>6231</v>
      </c>
      <c r="K888" s="108" t="s">
        <v>2759</v>
      </c>
      <c r="L888" s="108" t="s">
        <v>883</v>
      </c>
      <c r="M888" s="108" t="s">
        <v>2760</v>
      </c>
      <c r="N888" s="136" t="s">
        <v>6232</v>
      </c>
      <c r="O888" s="108" t="s">
        <v>6233</v>
      </c>
      <c r="P888" s="108">
        <v>0</v>
      </c>
      <c r="Q888" s="108">
        <v>91001</v>
      </c>
      <c r="R888" s="108" t="s">
        <v>600</v>
      </c>
      <c r="S888" s="152">
        <v>42052</v>
      </c>
      <c r="T888" s="132">
        <v>7529</v>
      </c>
      <c r="U888" s="167">
        <v>10531572</v>
      </c>
      <c r="V888" s="167">
        <v>21063144</v>
      </c>
      <c r="W888" s="131">
        <v>44316</v>
      </c>
      <c r="X888" s="132" t="s">
        <v>7743</v>
      </c>
      <c r="Y888" s="132" t="s">
        <v>7744</v>
      </c>
      <c r="Z888" s="132" t="s">
        <v>7837</v>
      </c>
    </row>
    <row r="889" spans="1:26" s="8" customFormat="1" ht="18.75" customHeight="1" x14ac:dyDescent="0.2">
      <c r="A889" s="108" t="s">
        <v>2917</v>
      </c>
      <c r="B889" s="136">
        <v>692544005</v>
      </c>
      <c r="C889" s="108" t="s">
        <v>2838</v>
      </c>
      <c r="D889" s="108" t="s">
        <v>626</v>
      </c>
      <c r="E889" s="108" t="s">
        <v>27</v>
      </c>
      <c r="F889" s="108" t="s">
        <v>627</v>
      </c>
      <c r="G889" s="108" t="s">
        <v>29</v>
      </c>
      <c r="H889" s="108">
        <v>0</v>
      </c>
      <c r="I889" s="129">
        <v>0</v>
      </c>
      <c r="J889" s="108" t="s">
        <v>2918</v>
      </c>
      <c r="K889" s="108" t="s">
        <v>2920</v>
      </c>
      <c r="L889" s="108" t="s">
        <v>6168</v>
      </c>
      <c r="M889" s="108" t="s">
        <v>2922</v>
      </c>
      <c r="N889" s="136" t="s">
        <v>2921</v>
      </c>
      <c r="O889" s="108" t="s">
        <v>2919</v>
      </c>
      <c r="P889" s="108">
        <v>0</v>
      </c>
      <c r="Q889" s="108">
        <v>91001</v>
      </c>
      <c r="R889" s="108" t="s">
        <v>600</v>
      </c>
      <c r="S889" s="152">
        <v>42053</v>
      </c>
      <c r="T889" s="132">
        <v>7531</v>
      </c>
      <c r="U889" s="167">
        <v>5723680</v>
      </c>
      <c r="V889" s="167">
        <v>17337040</v>
      </c>
      <c r="W889" s="131">
        <v>44316</v>
      </c>
      <c r="X889" s="132" t="s">
        <v>7743</v>
      </c>
      <c r="Y889" s="132" t="s">
        <v>7744</v>
      </c>
      <c r="Z889" s="132" t="s">
        <v>7967</v>
      </c>
    </row>
    <row r="890" spans="1:26" s="8" customFormat="1" ht="18.75" customHeight="1" x14ac:dyDescent="0.2">
      <c r="A890" s="108" t="s">
        <v>3134</v>
      </c>
      <c r="B890" s="136">
        <v>691910008</v>
      </c>
      <c r="C890" s="108" t="s">
        <v>2838</v>
      </c>
      <c r="D890" s="108" t="s">
        <v>626</v>
      </c>
      <c r="E890" s="108" t="s">
        <v>27</v>
      </c>
      <c r="F890" s="108" t="s">
        <v>627</v>
      </c>
      <c r="G890" s="108" t="s">
        <v>29</v>
      </c>
      <c r="H890" s="108">
        <v>0</v>
      </c>
      <c r="I890" s="129">
        <v>0</v>
      </c>
      <c r="J890" s="108" t="s">
        <v>3135</v>
      </c>
      <c r="K890" s="108" t="s">
        <v>3137</v>
      </c>
      <c r="L890" s="108" t="s">
        <v>50</v>
      </c>
      <c r="M890" s="108" t="s">
        <v>3139</v>
      </c>
      <c r="N890" s="136" t="s">
        <v>3138</v>
      </c>
      <c r="O890" s="108" t="s">
        <v>3136</v>
      </c>
      <c r="P890" s="108">
        <v>0</v>
      </c>
      <c r="Q890" s="108">
        <v>91001</v>
      </c>
      <c r="R890" s="108" t="s">
        <v>2889</v>
      </c>
      <c r="S890" s="152">
        <v>42053</v>
      </c>
      <c r="T890" s="132">
        <v>7532</v>
      </c>
      <c r="U890" s="167">
        <v>4730622</v>
      </c>
      <c r="V890" s="167">
        <v>14329065</v>
      </c>
      <c r="W890" s="131">
        <v>44316</v>
      </c>
      <c r="X890" s="132" t="s">
        <v>7743</v>
      </c>
      <c r="Y890" s="132" t="s">
        <v>7744</v>
      </c>
      <c r="Z890" s="132" t="s">
        <v>7968</v>
      </c>
    </row>
    <row r="891" spans="1:26" s="8" customFormat="1" ht="18.75" customHeight="1" x14ac:dyDescent="0.2">
      <c r="A891" s="108" t="s">
        <v>4071</v>
      </c>
      <c r="B891" s="136">
        <v>691809005</v>
      </c>
      <c r="C891" s="108" t="s">
        <v>2838</v>
      </c>
      <c r="D891" s="108" t="s">
        <v>626</v>
      </c>
      <c r="E891" s="108" t="s">
        <v>27</v>
      </c>
      <c r="F891" s="108" t="s">
        <v>627</v>
      </c>
      <c r="G891" s="108" t="s">
        <v>29</v>
      </c>
      <c r="H891" s="108">
        <v>0</v>
      </c>
      <c r="I891" s="129">
        <v>0</v>
      </c>
      <c r="J891" s="108" t="s">
        <v>4072</v>
      </c>
      <c r="K891" s="108" t="s">
        <v>4074</v>
      </c>
      <c r="L891" s="108" t="s">
        <v>50</v>
      </c>
      <c r="M891" s="108" t="s">
        <v>4076</v>
      </c>
      <c r="N891" s="136" t="s">
        <v>4075</v>
      </c>
      <c r="O891" s="108" t="s">
        <v>4073</v>
      </c>
      <c r="P891" s="108">
        <v>0</v>
      </c>
      <c r="Q891" s="108">
        <v>91001</v>
      </c>
      <c r="R891" s="108" t="s">
        <v>3023</v>
      </c>
      <c r="S891" s="152">
        <v>42053</v>
      </c>
      <c r="T891" s="132">
        <v>7533</v>
      </c>
      <c r="U891" s="167">
        <v>5709371</v>
      </c>
      <c r="V891" s="167">
        <v>17293698</v>
      </c>
      <c r="W891" s="131">
        <v>44316</v>
      </c>
      <c r="X891" s="132" t="s">
        <v>7743</v>
      </c>
      <c r="Y891" s="132" t="s">
        <v>7744</v>
      </c>
      <c r="Z891" s="132" t="s">
        <v>7849</v>
      </c>
    </row>
    <row r="892" spans="1:26" s="8" customFormat="1" ht="18.75" customHeight="1" x14ac:dyDescent="0.2">
      <c r="A892" s="108" t="s">
        <v>3431</v>
      </c>
      <c r="B892" s="136">
        <v>690415003</v>
      </c>
      <c r="C892" s="108" t="s">
        <v>2838</v>
      </c>
      <c r="D892" s="108" t="s">
        <v>626</v>
      </c>
      <c r="E892" s="108" t="s">
        <v>27</v>
      </c>
      <c r="F892" s="108" t="s">
        <v>627</v>
      </c>
      <c r="G892" s="108" t="s">
        <v>29</v>
      </c>
      <c r="H892" s="108">
        <v>0</v>
      </c>
      <c r="I892" s="129">
        <v>0</v>
      </c>
      <c r="J892" s="108" t="s">
        <v>3432</v>
      </c>
      <c r="K892" s="108" t="s">
        <v>3434</v>
      </c>
      <c r="L892" s="108" t="s">
        <v>6115</v>
      </c>
      <c r="M892" s="108">
        <v>0</v>
      </c>
      <c r="N892" s="136" t="s">
        <v>3435</v>
      </c>
      <c r="O892" s="108" t="s">
        <v>3433</v>
      </c>
      <c r="P892" s="108">
        <v>0</v>
      </c>
      <c r="Q892" s="108">
        <v>91001</v>
      </c>
      <c r="R892" s="108" t="s">
        <v>2932</v>
      </c>
      <c r="S892" s="152">
        <v>42053</v>
      </c>
      <c r="T892" s="132">
        <v>7534</v>
      </c>
      <c r="U892" s="167">
        <v>4730622</v>
      </c>
      <c r="V892" s="167">
        <v>18922488</v>
      </c>
      <c r="W892" s="131">
        <v>44316</v>
      </c>
      <c r="X892" s="132" t="s">
        <v>7743</v>
      </c>
      <c r="Y892" s="132" t="s">
        <v>7744</v>
      </c>
      <c r="Z892" s="132" t="s">
        <v>7905</v>
      </c>
    </row>
    <row r="893" spans="1:26" s="8" customFormat="1" ht="18.75" customHeight="1" x14ac:dyDescent="0.2">
      <c r="A893" s="108" t="s">
        <v>3150</v>
      </c>
      <c r="B893" s="136">
        <v>690739003</v>
      </c>
      <c r="C893" s="108" t="s">
        <v>2838</v>
      </c>
      <c r="D893" s="108" t="s">
        <v>626</v>
      </c>
      <c r="E893" s="108" t="s">
        <v>27</v>
      </c>
      <c r="F893" s="108" t="s">
        <v>627</v>
      </c>
      <c r="G893" s="108" t="s">
        <v>29</v>
      </c>
      <c r="H893" s="108">
        <v>0</v>
      </c>
      <c r="I893" s="129">
        <v>0</v>
      </c>
      <c r="J893" s="108" t="s">
        <v>3151</v>
      </c>
      <c r="K893" s="108" t="s">
        <v>3153</v>
      </c>
      <c r="L893" s="108" t="s">
        <v>49</v>
      </c>
      <c r="M893" s="108" t="s">
        <v>3155</v>
      </c>
      <c r="N893" s="136" t="s">
        <v>3154</v>
      </c>
      <c r="O893" s="108" t="s">
        <v>3152</v>
      </c>
      <c r="P893" s="108">
        <v>0</v>
      </c>
      <c r="Q893" s="108">
        <v>91001</v>
      </c>
      <c r="R893" s="108" t="s">
        <v>600</v>
      </c>
      <c r="S893" s="152">
        <v>42053</v>
      </c>
      <c r="T893" s="132">
        <v>7535</v>
      </c>
      <c r="U893" s="167">
        <v>3577300</v>
      </c>
      <c r="V893" s="167">
        <v>14309200</v>
      </c>
      <c r="W893" s="131">
        <v>44316</v>
      </c>
      <c r="X893" s="132" t="s">
        <v>7743</v>
      </c>
      <c r="Y893" s="132" t="s">
        <v>7744</v>
      </c>
      <c r="Z893" s="132" t="s">
        <v>7895</v>
      </c>
    </row>
    <row r="894" spans="1:26" s="8" customFormat="1" ht="18.75" customHeight="1" x14ac:dyDescent="0.2">
      <c r="A894" s="108" t="s">
        <v>3964</v>
      </c>
      <c r="B894" s="136">
        <v>691514005</v>
      </c>
      <c r="C894" s="108" t="s">
        <v>2838</v>
      </c>
      <c r="D894" s="108" t="s">
        <v>626</v>
      </c>
      <c r="E894" s="108" t="s">
        <v>27</v>
      </c>
      <c r="F894" s="108" t="s">
        <v>627</v>
      </c>
      <c r="G894" s="108" t="s">
        <v>29</v>
      </c>
      <c r="H894" s="108">
        <v>0</v>
      </c>
      <c r="I894" s="129">
        <v>0</v>
      </c>
      <c r="J894" s="108" t="s">
        <v>3965</v>
      </c>
      <c r="K894" s="108" t="s">
        <v>3966</v>
      </c>
      <c r="L894" s="108" t="s">
        <v>339</v>
      </c>
      <c r="M894" s="108" t="s">
        <v>3967</v>
      </c>
      <c r="N894" s="136" t="s">
        <v>6329</v>
      </c>
      <c r="O894" s="108" t="s">
        <v>6330</v>
      </c>
      <c r="P894" s="108">
        <v>0</v>
      </c>
      <c r="Q894" s="108">
        <v>91001</v>
      </c>
      <c r="R894" s="108" t="s">
        <v>600</v>
      </c>
      <c r="S894" s="152">
        <v>42053</v>
      </c>
      <c r="T894" s="132">
        <v>7536</v>
      </c>
      <c r="U894" s="167">
        <v>3262498</v>
      </c>
      <c r="V894" s="167">
        <v>9882114</v>
      </c>
      <c r="W894" s="131">
        <v>44316</v>
      </c>
      <c r="X894" s="132" t="s">
        <v>7743</v>
      </c>
      <c r="Y894" s="132" t="s">
        <v>7744</v>
      </c>
      <c r="Z894" s="132" t="s">
        <v>7969</v>
      </c>
    </row>
    <row r="895" spans="1:26" s="8" customFormat="1" ht="18.75" customHeight="1" x14ac:dyDescent="0.2">
      <c r="A895" s="108" t="s">
        <v>3515</v>
      </c>
      <c r="B895" s="136">
        <v>691705005</v>
      </c>
      <c r="C895" s="108" t="s">
        <v>2838</v>
      </c>
      <c r="D895" s="108" t="s">
        <v>626</v>
      </c>
      <c r="E895" s="108" t="s">
        <v>27</v>
      </c>
      <c r="F895" s="108" t="s">
        <v>627</v>
      </c>
      <c r="G895" s="108" t="s">
        <v>29</v>
      </c>
      <c r="H895" s="108">
        <v>0</v>
      </c>
      <c r="I895" s="129">
        <v>0</v>
      </c>
      <c r="J895" s="108" t="s">
        <v>3516</v>
      </c>
      <c r="K895" s="108" t="s">
        <v>3517</v>
      </c>
      <c r="L895" s="108" t="s">
        <v>339</v>
      </c>
      <c r="M895" s="108" t="s">
        <v>3519</v>
      </c>
      <c r="N895" s="136" t="s">
        <v>3518</v>
      </c>
      <c r="O895" s="108">
        <v>0</v>
      </c>
      <c r="P895" s="108">
        <v>0</v>
      </c>
      <c r="Q895" s="108">
        <v>91001</v>
      </c>
      <c r="R895" s="108" t="s">
        <v>600</v>
      </c>
      <c r="S895" s="152">
        <v>42053</v>
      </c>
      <c r="T895" s="132">
        <v>7537</v>
      </c>
      <c r="U895" s="167">
        <v>4730622</v>
      </c>
      <c r="V895" s="167">
        <v>14329065</v>
      </c>
      <c r="W895" s="131">
        <v>44316</v>
      </c>
      <c r="X895" s="132" t="s">
        <v>7743</v>
      </c>
      <c r="Y895" s="132" t="s">
        <v>7744</v>
      </c>
      <c r="Z895" s="132" t="s">
        <v>7859</v>
      </c>
    </row>
    <row r="896" spans="1:26" s="8" customFormat="1" ht="18.75" customHeight="1" x14ac:dyDescent="0.2">
      <c r="A896" s="108" t="s">
        <v>3069</v>
      </c>
      <c r="B896" s="136">
        <v>691411001</v>
      </c>
      <c r="C896" s="108" t="s">
        <v>2838</v>
      </c>
      <c r="D896" s="108" t="s">
        <v>626</v>
      </c>
      <c r="E896" s="108" t="s">
        <v>27</v>
      </c>
      <c r="F896" s="108" t="s">
        <v>627</v>
      </c>
      <c r="G896" s="108" t="s">
        <v>29</v>
      </c>
      <c r="H896" s="108">
        <v>0</v>
      </c>
      <c r="I896" s="129">
        <v>0</v>
      </c>
      <c r="J896" s="108" t="s">
        <v>3070</v>
      </c>
      <c r="K896" s="108" t="s">
        <v>6144</v>
      </c>
      <c r="L896" s="108" t="s">
        <v>6114</v>
      </c>
      <c r="M896" s="108" t="s">
        <v>3072</v>
      </c>
      <c r="N896" s="136" t="s">
        <v>3071</v>
      </c>
      <c r="O896" s="108">
        <v>0</v>
      </c>
      <c r="P896" s="108">
        <v>0</v>
      </c>
      <c r="Q896" s="108">
        <v>91001</v>
      </c>
      <c r="R896" s="108" t="s">
        <v>600</v>
      </c>
      <c r="S896" s="152">
        <v>42053</v>
      </c>
      <c r="T896" s="132">
        <v>7538</v>
      </c>
      <c r="U896" s="167">
        <v>4078122</v>
      </c>
      <c r="V896" s="167">
        <v>12352641</v>
      </c>
      <c r="W896" s="131">
        <v>44316</v>
      </c>
      <c r="X896" s="132" t="s">
        <v>7743</v>
      </c>
      <c r="Y896" s="132" t="s">
        <v>7744</v>
      </c>
      <c r="Z896" s="132" t="s">
        <v>7970</v>
      </c>
    </row>
    <row r="897" spans="1:26" s="8" customFormat="1" ht="18.75" customHeight="1" x14ac:dyDescent="0.2">
      <c r="A897" s="108" t="s">
        <v>2923</v>
      </c>
      <c r="B897" s="136" t="s">
        <v>7690</v>
      </c>
      <c r="C897" s="108" t="s">
        <v>2838</v>
      </c>
      <c r="D897" s="108" t="s">
        <v>626</v>
      </c>
      <c r="E897" s="108" t="s">
        <v>27</v>
      </c>
      <c r="F897" s="108" t="s">
        <v>627</v>
      </c>
      <c r="G897" s="108" t="s">
        <v>29</v>
      </c>
      <c r="H897" s="108">
        <v>0</v>
      </c>
      <c r="I897" s="129">
        <v>0</v>
      </c>
      <c r="J897" s="108" t="s">
        <v>2924</v>
      </c>
      <c r="K897" s="108" t="s">
        <v>2926</v>
      </c>
      <c r="L897" s="108" t="s">
        <v>339</v>
      </c>
      <c r="M897" s="108" t="s">
        <v>2928</v>
      </c>
      <c r="N897" s="136" t="s">
        <v>2927</v>
      </c>
      <c r="O897" s="108" t="s">
        <v>2925</v>
      </c>
      <c r="P897" s="108">
        <v>0</v>
      </c>
      <c r="Q897" s="108">
        <v>91001</v>
      </c>
      <c r="R897" s="108" t="s">
        <v>600</v>
      </c>
      <c r="S897" s="152">
        <v>42053</v>
      </c>
      <c r="T897" s="132">
        <v>7540</v>
      </c>
      <c r="U897" s="167">
        <v>4078122</v>
      </c>
      <c r="V897" s="167">
        <v>12352641</v>
      </c>
      <c r="W897" s="131">
        <v>44316</v>
      </c>
      <c r="X897" s="132" t="s">
        <v>7743</v>
      </c>
      <c r="Y897" s="132" t="s">
        <v>7744</v>
      </c>
      <c r="Z897" s="132" t="s">
        <v>7971</v>
      </c>
    </row>
    <row r="898" spans="1:26" s="8" customFormat="1" ht="18.75" customHeight="1" x14ac:dyDescent="0.2">
      <c r="A898" s="108" t="s">
        <v>2745</v>
      </c>
      <c r="B898" s="136">
        <v>605110118</v>
      </c>
      <c r="C898" s="108" t="s">
        <v>2736</v>
      </c>
      <c r="D898" s="108" t="s">
        <v>2737</v>
      </c>
      <c r="E898" s="108" t="s">
        <v>27</v>
      </c>
      <c r="F898" s="108" t="s">
        <v>2738</v>
      </c>
      <c r="G898" s="108" t="s">
        <v>29</v>
      </c>
      <c r="H898" s="108">
        <v>0</v>
      </c>
      <c r="I898" s="129">
        <v>0</v>
      </c>
      <c r="J898" s="108" t="s">
        <v>2746</v>
      </c>
      <c r="K898" s="108" t="s">
        <v>2747</v>
      </c>
      <c r="L898" s="108" t="s">
        <v>214</v>
      </c>
      <c r="M898" s="108" t="s">
        <v>676</v>
      </c>
      <c r="N898" s="136" t="s">
        <v>2748</v>
      </c>
      <c r="O898" s="108">
        <v>0</v>
      </c>
      <c r="P898" s="108">
        <v>0</v>
      </c>
      <c r="Q898" s="108">
        <v>91001</v>
      </c>
      <c r="R898" s="108" t="s">
        <v>600</v>
      </c>
      <c r="S898" s="152">
        <v>42054</v>
      </c>
      <c r="T898" s="132">
        <v>7542</v>
      </c>
      <c r="U898" s="167">
        <v>11905254</v>
      </c>
      <c r="V898" s="167">
        <v>47621016</v>
      </c>
      <c r="W898" s="131">
        <v>44316</v>
      </c>
      <c r="X898" s="132" t="s">
        <v>7743</v>
      </c>
      <c r="Y898" s="132" t="s">
        <v>7744</v>
      </c>
      <c r="Z898" s="132" t="s">
        <v>7764</v>
      </c>
    </row>
    <row r="899" spans="1:26" s="8" customFormat="1" ht="18.75" customHeight="1" x14ac:dyDescent="0.2">
      <c r="A899" s="108" t="s">
        <v>4024</v>
      </c>
      <c r="B899" s="136">
        <v>690716003</v>
      </c>
      <c r="C899" s="108" t="s">
        <v>2838</v>
      </c>
      <c r="D899" s="108" t="s">
        <v>626</v>
      </c>
      <c r="E899" s="108" t="s">
        <v>27</v>
      </c>
      <c r="F899" s="108" t="s">
        <v>627</v>
      </c>
      <c r="G899" s="108" t="s">
        <v>29</v>
      </c>
      <c r="H899" s="108">
        <v>0</v>
      </c>
      <c r="I899" s="129">
        <v>0</v>
      </c>
      <c r="J899" s="108" t="s">
        <v>7010</v>
      </c>
      <c r="K899" s="108" t="s">
        <v>4025</v>
      </c>
      <c r="L899" s="108" t="s">
        <v>49</v>
      </c>
      <c r="M899" s="108" t="s">
        <v>4026</v>
      </c>
      <c r="N899" s="136" t="s">
        <v>7012</v>
      </c>
      <c r="O899" s="108" t="s">
        <v>7011</v>
      </c>
      <c r="P899" s="108">
        <v>0</v>
      </c>
      <c r="Q899" s="108">
        <v>91001</v>
      </c>
      <c r="R899" s="108" t="s">
        <v>600</v>
      </c>
      <c r="S899" s="152">
        <v>42058</v>
      </c>
      <c r="T899" s="132">
        <v>7543</v>
      </c>
      <c r="U899" s="167">
        <v>3577300</v>
      </c>
      <c r="V899" s="167">
        <v>14309200</v>
      </c>
      <c r="W899" s="131">
        <v>44316</v>
      </c>
      <c r="X899" s="132" t="s">
        <v>7743</v>
      </c>
      <c r="Y899" s="132" t="s">
        <v>7744</v>
      </c>
      <c r="Z899" s="132" t="s">
        <v>7972</v>
      </c>
    </row>
    <row r="900" spans="1:26" s="8" customFormat="1" ht="18.75" customHeight="1" x14ac:dyDescent="0.2">
      <c r="A900" s="108" t="s">
        <v>3092</v>
      </c>
      <c r="B900" s="136">
        <v>735686003</v>
      </c>
      <c r="C900" s="108" t="s">
        <v>2838</v>
      </c>
      <c r="D900" s="108" t="s">
        <v>626</v>
      </c>
      <c r="E900" s="108" t="s">
        <v>27</v>
      </c>
      <c r="F900" s="108" t="s">
        <v>627</v>
      </c>
      <c r="G900" s="108" t="s">
        <v>29</v>
      </c>
      <c r="H900" s="108">
        <v>0</v>
      </c>
      <c r="I900" s="129">
        <v>0</v>
      </c>
      <c r="J900" s="108" t="s">
        <v>3093</v>
      </c>
      <c r="K900" s="108" t="s">
        <v>3095</v>
      </c>
      <c r="L900" s="108" t="s">
        <v>623</v>
      </c>
      <c r="M900" s="108" t="s">
        <v>3097</v>
      </c>
      <c r="N900" s="136" t="s">
        <v>3094</v>
      </c>
      <c r="O900" s="108" t="s">
        <v>3096</v>
      </c>
      <c r="P900" s="108">
        <v>0</v>
      </c>
      <c r="Q900" s="108">
        <v>91001</v>
      </c>
      <c r="R900" s="108" t="s">
        <v>600</v>
      </c>
      <c r="S900" s="152">
        <v>42059</v>
      </c>
      <c r="T900" s="132">
        <v>7544</v>
      </c>
      <c r="U900" s="167">
        <v>4149668</v>
      </c>
      <c r="V900" s="167">
        <v>8419686</v>
      </c>
      <c r="W900" s="131">
        <v>44316</v>
      </c>
      <c r="X900" s="132" t="s">
        <v>7743</v>
      </c>
      <c r="Y900" s="132" t="s">
        <v>7744</v>
      </c>
      <c r="Z900" s="132" t="s">
        <v>7903</v>
      </c>
    </row>
    <row r="901" spans="1:26" s="8" customFormat="1" ht="18.75" customHeight="1" x14ac:dyDescent="0.2">
      <c r="A901" s="108" t="s">
        <v>3688</v>
      </c>
      <c r="B901" s="136">
        <v>690608006</v>
      </c>
      <c r="C901" s="108" t="s">
        <v>2838</v>
      </c>
      <c r="D901" s="108" t="s">
        <v>626</v>
      </c>
      <c r="E901" s="108" t="s">
        <v>27</v>
      </c>
      <c r="F901" s="108" t="s">
        <v>627</v>
      </c>
      <c r="G901" s="108" t="s">
        <v>29</v>
      </c>
      <c r="H901" s="108">
        <v>0</v>
      </c>
      <c r="I901" s="129">
        <v>0</v>
      </c>
      <c r="J901" s="108" t="s">
        <v>3689</v>
      </c>
      <c r="K901" s="108" t="s">
        <v>3690</v>
      </c>
      <c r="L901" s="108" t="s">
        <v>623</v>
      </c>
      <c r="M901" s="108" t="s">
        <v>3692</v>
      </c>
      <c r="N901" s="136" t="s">
        <v>6555</v>
      </c>
      <c r="O901" s="108" t="s">
        <v>6556</v>
      </c>
      <c r="P901" s="108">
        <v>0</v>
      </c>
      <c r="Q901" s="108">
        <v>91001</v>
      </c>
      <c r="R901" s="108" t="s">
        <v>600</v>
      </c>
      <c r="S901" s="152">
        <v>42059</v>
      </c>
      <c r="T901" s="132">
        <v>7545</v>
      </c>
      <c r="U901" s="167">
        <v>7154600</v>
      </c>
      <c r="V901" s="167">
        <v>10835650</v>
      </c>
      <c r="W901" s="131">
        <v>44316</v>
      </c>
      <c r="X901" s="132" t="s">
        <v>7743</v>
      </c>
      <c r="Y901" s="132" t="s">
        <v>7744</v>
      </c>
      <c r="Z901" s="132" t="s">
        <v>7893</v>
      </c>
    </row>
    <row r="902" spans="1:26" s="8" customFormat="1" ht="18.75" customHeight="1" x14ac:dyDescent="0.2">
      <c r="A902" s="108" t="s">
        <v>3212</v>
      </c>
      <c r="B902" s="136" t="s">
        <v>7700</v>
      </c>
      <c r="C902" s="108" t="s">
        <v>2838</v>
      </c>
      <c r="D902" s="108" t="s">
        <v>626</v>
      </c>
      <c r="E902" s="108" t="s">
        <v>27</v>
      </c>
      <c r="F902" s="108" t="s">
        <v>627</v>
      </c>
      <c r="G902" s="108" t="s">
        <v>29</v>
      </c>
      <c r="H902" s="108">
        <v>0</v>
      </c>
      <c r="I902" s="129">
        <v>0</v>
      </c>
      <c r="J902" s="108" t="s">
        <v>3213</v>
      </c>
      <c r="K902" s="108" t="s">
        <v>3215</v>
      </c>
      <c r="L902" s="108" t="s">
        <v>6113</v>
      </c>
      <c r="M902" s="108" t="s">
        <v>3217</v>
      </c>
      <c r="N902" s="136" t="s">
        <v>3216</v>
      </c>
      <c r="O902" s="108" t="s">
        <v>3214</v>
      </c>
      <c r="P902" s="108">
        <v>0</v>
      </c>
      <c r="Q902" s="108">
        <v>91001</v>
      </c>
      <c r="R902" s="108" t="s">
        <v>600</v>
      </c>
      <c r="S902" s="152">
        <v>42059</v>
      </c>
      <c r="T902" s="132">
        <v>7546</v>
      </c>
      <c r="U902" s="167">
        <v>27172654</v>
      </c>
      <c r="V902" s="167">
        <v>87120505</v>
      </c>
      <c r="W902" s="131">
        <v>44316</v>
      </c>
      <c r="X902" s="132" t="s">
        <v>7743</v>
      </c>
      <c r="Y902" s="132" t="s">
        <v>7744</v>
      </c>
      <c r="Z902" s="132" t="s">
        <v>7819</v>
      </c>
    </row>
    <row r="903" spans="1:26" s="8" customFormat="1" ht="18.75" customHeight="1" x14ac:dyDescent="0.2">
      <c r="A903" s="108" t="s">
        <v>2849</v>
      </c>
      <c r="B903" s="136">
        <v>692519000</v>
      </c>
      <c r="C903" s="108" t="s">
        <v>2838</v>
      </c>
      <c r="D903" s="108" t="s">
        <v>626</v>
      </c>
      <c r="E903" s="108" t="s">
        <v>27</v>
      </c>
      <c r="F903" s="108" t="s">
        <v>627</v>
      </c>
      <c r="G903" s="108" t="s">
        <v>29</v>
      </c>
      <c r="H903" s="108">
        <v>0</v>
      </c>
      <c r="I903" s="129">
        <v>0</v>
      </c>
      <c r="J903" s="108" t="s">
        <v>2850</v>
      </c>
      <c r="K903" s="108" t="s">
        <v>2851</v>
      </c>
      <c r="L903" s="108" t="s">
        <v>6113</v>
      </c>
      <c r="M903" s="108" t="s">
        <v>2853</v>
      </c>
      <c r="N903" s="136" t="s">
        <v>2852</v>
      </c>
      <c r="O903" s="108">
        <v>0</v>
      </c>
      <c r="P903" s="108">
        <v>0</v>
      </c>
      <c r="Q903" s="108">
        <v>91001</v>
      </c>
      <c r="R903" s="108" t="s">
        <v>600</v>
      </c>
      <c r="S903" s="152">
        <v>42059</v>
      </c>
      <c r="T903" s="132">
        <v>7547</v>
      </c>
      <c r="U903" s="167">
        <v>4730622</v>
      </c>
      <c r="V903" s="167">
        <v>14329065</v>
      </c>
      <c r="W903" s="131">
        <v>44316</v>
      </c>
      <c r="X903" s="132" t="s">
        <v>7743</v>
      </c>
      <c r="Y903" s="132" t="s">
        <v>7744</v>
      </c>
      <c r="Z903" s="132" t="s">
        <v>7973</v>
      </c>
    </row>
    <row r="904" spans="1:26" s="8" customFormat="1" ht="18.75" customHeight="1" x14ac:dyDescent="0.2">
      <c r="A904" s="108" t="s">
        <v>4021</v>
      </c>
      <c r="B904" s="136">
        <v>690304007</v>
      </c>
      <c r="C904" s="108" t="s">
        <v>2838</v>
      </c>
      <c r="D904" s="108" t="s">
        <v>626</v>
      </c>
      <c r="E904" s="108" t="s">
        <v>626</v>
      </c>
      <c r="F904" s="108" t="s">
        <v>627</v>
      </c>
      <c r="G904" s="108" t="s">
        <v>29</v>
      </c>
      <c r="H904" s="108">
        <v>0</v>
      </c>
      <c r="I904" s="129">
        <v>0</v>
      </c>
      <c r="J904" s="108" t="s">
        <v>6511</v>
      </c>
      <c r="K904" s="108" t="s">
        <v>4023</v>
      </c>
      <c r="L904" s="108" t="s">
        <v>6113</v>
      </c>
      <c r="M904" s="108" t="s">
        <v>1923</v>
      </c>
      <c r="N904" s="136" t="s">
        <v>6512</v>
      </c>
      <c r="O904" s="108" t="s">
        <v>4022</v>
      </c>
      <c r="P904" s="108">
        <v>0</v>
      </c>
      <c r="Q904" s="108">
        <v>91001</v>
      </c>
      <c r="R904" s="108" t="s">
        <v>600</v>
      </c>
      <c r="S904" s="152">
        <v>42059</v>
      </c>
      <c r="T904" s="132">
        <v>7548</v>
      </c>
      <c r="U904" s="167">
        <v>7503744</v>
      </c>
      <c r="V904" s="167">
        <v>11364429</v>
      </c>
      <c r="W904" s="131">
        <v>44316</v>
      </c>
      <c r="X904" s="132" t="s">
        <v>7743</v>
      </c>
      <c r="Y904" s="132" t="s">
        <v>7744</v>
      </c>
      <c r="Z904" s="132" t="s">
        <v>7974</v>
      </c>
    </row>
    <row r="905" spans="1:26" s="8" customFormat="1" ht="18.75" customHeight="1" x14ac:dyDescent="0.2">
      <c r="A905" s="108" t="s">
        <v>3002</v>
      </c>
      <c r="B905" s="136">
        <v>690301008</v>
      </c>
      <c r="C905" s="108" t="s">
        <v>2838</v>
      </c>
      <c r="D905" s="108" t="s">
        <v>626</v>
      </c>
      <c r="E905" s="108" t="s">
        <v>27</v>
      </c>
      <c r="F905" s="108" t="s">
        <v>627</v>
      </c>
      <c r="G905" s="108" t="s">
        <v>29</v>
      </c>
      <c r="H905" s="108">
        <v>0</v>
      </c>
      <c r="I905" s="129">
        <v>0</v>
      </c>
      <c r="J905" s="108" t="s">
        <v>3003</v>
      </c>
      <c r="K905" s="108" t="s">
        <v>3005</v>
      </c>
      <c r="L905" s="108" t="s">
        <v>6113</v>
      </c>
      <c r="M905" s="108" t="s">
        <v>3007</v>
      </c>
      <c r="N905" s="136" t="s">
        <v>3006</v>
      </c>
      <c r="O905" s="108" t="s">
        <v>3004</v>
      </c>
      <c r="P905" s="108">
        <v>0</v>
      </c>
      <c r="Q905" s="108">
        <v>91001</v>
      </c>
      <c r="R905" s="108" t="s">
        <v>600</v>
      </c>
      <c r="S905" s="152">
        <v>42059</v>
      </c>
      <c r="T905" s="132">
        <v>7549</v>
      </c>
      <c r="U905" s="167">
        <v>15234009</v>
      </c>
      <c r="V905" s="167">
        <v>65619427</v>
      </c>
      <c r="W905" s="131">
        <v>44316</v>
      </c>
      <c r="X905" s="132" t="s">
        <v>7743</v>
      </c>
      <c r="Y905" s="132" t="s">
        <v>7744</v>
      </c>
      <c r="Z905" s="132" t="s">
        <v>7902</v>
      </c>
    </row>
    <row r="906" spans="1:26" s="8" customFormat="1" ht="18.75" customHeight="1" x14ac:dyDescent="0.2">
      <c r="A906" s="108" t="s">
        <v>3668</v>
      </c>
      <c r="B906" s="136">
        <v>692503007</v>
      </c>
      <c r="C906" s="108" t="s">
        <v>2838</v>
      </c>
      <c r="D906" s="108" t="s">
        <v>626</v>
      </c>
      <c r="E906" s="108" t="s">
        <v>27</v>
      </c>
      <c r="F906" s="108" t="s">
        <v>627</v>
      </c>
      <c r="G906" s="108" t="s">
        <v>29</v>
      </c>
      <c r="H906" s="108">
        <v>0</v>
      </c>
      <c r="I906" s="129">
        <v>0</v>
      </c>
      <c r="J906" s="108" t="s">
        <v>3669</v>
      </c>
      <c r="K906" s="108" t="s">
        <v>3671</v>
      </c>
      <c r="L906" s="108" t="s">
        <v>6168</v>
      </c>
      <c r="M906" s="108" t="s">
        <v>3673</v>
      </c>
      <c r="N906" s="136" t="s">
        <v>3672</v>
      </c>
      <c r="O906" s="108" t="s">
        <v>3670</v>
      </c>
      <c r="P906" s="108">
        <v>0</v>
      </c>
      <c r="Q906" s="108">
        <v>91001</v>
      </c>
      <c r="R906" s="108" t="s">
        <v>3023</v>
      </c>
      <c r="S906" s="152">
        <v>42059</v>
      </c>
      <c r="T906" s="132">
        <v>7550</v>
      </c>
      <c r="U906" s="167">
        <v>5265786</v>
      </c>
      <c r="V906" s="167">
        <v>15950078</v>
      </c>
      <c r="W906" s="131">
        <v>44316</v>
      </c>
      <c r="X906" s="132" t="s">
        <v>7743</v>
      </c>
      <c r="Y906" s="132" t="s">
        <v>7744</v>
      </c>
      <c r="Z906" s="132" t="s">
        <v>7884</v>
      </c>
    </row>
    <row r="907" spans="1:26" s="8" customFormat="1" ht="18.75" customHeight="1" x14ac:dyDescent="0.2">
      <c r="A907" s="108" t="s">
        <v>3919</v>
      </c>
      <c r="B907" s="136">
        <v>692518004</v>
      </c>
      <c r="C907" s="108" t="s">
        <v>2838</v>
      </c>
      <c r="D907" s="108" t="s">
        <v>626</v>
      </c>
      <c r="E907" s="108" t="s">
        <v>27</v>
      </c>
      <c r="F907" s="108" t="s">
        <v>627</v>
      </c>
      <c r="G907" s="108" t="s">
        <v>29</v>
      </c>
      <c r="H907" s="108">
        <v>0</v>
      </c>
      <c r="I907" s="129">
        <v>0</v>
      </c>
      <c r="J907" s="108" t="s">
        <v>8673</v>
      </c>
      <c r="K907" s="108" t="s">
        <v>3921</v>
      </c>
      <c r="L907" s="108" t="s">
        <v>6112</v>
      </c>
      <c r="M907" s="108" t="s">
        <v>3923</v>
      </c>
      <c r="N907" s="136" t="s">
        <v>3922</v>
      </c>
      <c r="O907" s="108" t="s">
        <v>3920</v>
      </c>
      <c r="P907" s="108">
        <v>0</v>
      </c>
      <c r="Q907" s="108">
        <v>91001</v>
      </c>
      <c r="R907" s="108" t="s">
        <v>3023</v>
      </c>
      <c r="S907" s="152">
        <v>42061</v>
      </c>
      <c r="T907" s="132">
        <v>7553</v>
      </c>
      <c r="U907" s="167">
        <v>3262498</v>
      </c>
      <c r="V907" s="167">
        <v>9882114</v>
      </c>
      <c r="W907" s="131">
        <v>44316</v>
      </c>
      <c r="X907" s="132" t="s">
        <v>7743</v>
      </c>
      <c r="Y907" s="132" t="s">
        <v>7744</v>
      </c>
      <c r="Z907" s="132" t="s">
        <v>7975</v>
      </c>
    </row>
    <row r="908" spans="1:26" s="8" customFormat="1" ht="18.75" customHeight="1" x14ac:dyDescent="0.2">
      <c r="A908" s="108" t="s">
        <v>3684</v>
      </c>
      <c r="B908" s="136">
        <v>690703009</v>
      </c>
      <c r="C908" s="108" t="s">
        <v>2838</v>
      </c>
      <c r="D908" s="108" t="s">
        <v>626</v>
      </c>
      <c r="E908" s="108" t="s">
        <v>27</v>
      </c>
      <c r="F908" s="108" t="s">
        <v>627</v>
      </c>
      <c r="G908" s="108" t="s">
        <v>29</v>
      </c>
      <c r="H908" s="108">
        <v>0</v>
      </c>
      <c r="I908" s="129">
        <v>0</v>
      </c>
      <c r="J908" s="108" t="s">
        <v>3685</v>
      </c>
      <c r="K908" s="108" t="s">
        <v>3686</v>
      </c>
      <c r="L908" s="108" t="s">
        <v>49</v>
      </c>
      <c r="M908" s="108" t="s">
        <v>845</v>
      </c>
      <c r="N908" s="136" t="s">
        <v>3687</v>
      </c>
      <c r="O908" s="108" t="s">
        <v>6596</v>
      </c>
      <c r="P908" s="108">
        <v>0</v>
      </c>
      <c r="Q908" s="108">
        <v>91001</v>
      </c>
      <c r="R908" s="108" t="s">
        <v>3023</v>
      </c>
      <c r="S908" s="152">
        <v>42061</v>
      </c>
      <c r="T908" s="132">
        <v>7554</v>
      </c>
      <c r="U908" s="167">
        <v>4006576</v>
      </c>
      <c r="V908" s="167">
        <v>12019728</v>
      </c>
      <c r="W908" s="131">
        <v>44316</v>
      </c>
      <c r="X908" s="132" t="s">
        <v>7743</v>
      </c>
      <c r="Y908" s="132" t="s">
        <v>7744</v>
      </c>
      <c r="Z908" s="132" t="s">
        <v>75</v>
      </c>
    </row>
    <row r="909" spans="1:26" s="8" customFormat="1" ht="18.75" customHeight="1" x14ac:dyDescent="0.2">
      <c r="A909" s="108" t="s">
        <v>3394</v>
      </c>
      <c r="B909" s="136">
        <v>692203003</v>
      </c>
      <c r="C909" s="108" t="s">
        <v>2838</v>
      </c>
      <c r="D909" s="108" t="s">
        <v>626</v>
      </c>
      <c r="E909" s="108" t="s">
        <v>27</v>
      </c>
      <c r="F909" s="108" t="s">
        <v>627</v>
      </c>
      <c r="G909" s="108" t="s">
        <v>29</v>
      </c>
      <c r="H909" s="108">
        <v>0</v>
      </c>
      <c r="I909" s="129">
        <v>0</v>
      </c>
      <c r="J909" s="108" t="s">
        <v>8656</v>
      </c>
      <c r="K909" s="108" t="s">
        <v>3395</v>
      </c>
      <c r="L909" s="108" t="s">
        <v>6112</v>
      </c>
      <c r="M909" s="108" t="s">
        <v>3397</v>
      </c>
      <c r="N909" s="136" t="s">
        <v>3396</v>
      </c>
      <c r="O909" s="108" t="s">
        <v>3401</v>
      </c>
      <c r="P909" s="108">
        <v>0</v>
      </c>
      <c r="Q909" s="108">
        <v>91001</v>
      </c>
      <c r="R909" s="108" t="s">
        <v>3023</v>
      </c>
      <c r="S909" s="152">
        <v>42061</v>
      </c>
      <c r="T909" s="132">
        <v>7555</v>
      </c>
      <c r="U909" s="167">
        <v>4893746</v>
      </c>
      <c r="V909" s="167">
        <v>14823168</v>
      </c>
      <c r="W909" s="131">
        <v>44316</v>
      </c>
      <c r="X909" s="132" t="s">
        <v>7743</v>
      </c>
      <c r="Y909" s="132" t="s">
        <v>7744</v>
      </c>
      <c r="Z909" s="132" t="s">
        <v>7917</v>
      </c>
    </row>
    <row r="910" spans="1:26" s="8" customFormat="1" ht="18.75" customHeight="1" x14ac:dyDescent="0.2">
      <c r="A910" s="108" t="s">
        <v>3156</v>
      </c>
      <c r="B910" s="136">
        <v>691103005</v>
      </c>
      <c r="C910" s="108" t="s">
        <v>2838</v>
      </c>
      <c r="D910" s="108" t="s">
        <v>626</v>
      </c>
      <c r="E910" s="108" t="s">
        <v>27</v>
      </c>
      <c r="F910" s="108" t="s">
        <v>627</v>
      </c>
      <c r="G910" s="108" t="s">
        <v>29</v>
      </c>
      <c r="H910" s="108">
        <v>0</v>
      </c>
      <c r="I910" s="129">
        <v>0</v>
      </c>
      <c r="J910" s="108" t="s">
        <v>3157</v>
      </c>
      <c r="K910" s="108" t="s">
        <v>3158</v>
      </c>
      <c r="L910" s="108" t="s">
        <v>6117</v>
      </c>
      <c r="M910" s="108" t="s">
        <v>1316</v>
      </c>
      <c r="N910" s="136" t="s">
        <v>3159</v>
      </c>
      <c r="O910" s="108">
        <v>0</v>
      </c>
      <c r="P910" s="108">
        <v>0</v>
      </c>
      <c r="Q910" s="108">
        <v>91001</v>
      </c>
      <c r="R910" s="108" t="s">
        <v>600</v>
      </c>
      <c r="S910" s="152">
        <v>42068</v>
      </c>
      <c r="T910" s="132">
        <v>7557</v>
      </c>
      <c r="U910" s="167">
        <v>3751872</v>
      </c>
      <c r="V910" s="167">
        <v>11364429</v>
      </c>
      <c r="W910" s="131">
        <v>44316</v>
      </c>
      <c r="X910" s="132" t="s">
        <v>7743</v>
      </c>
      <c r="Y910" s="132" t="s">
        <v>7744</v>
      </c>
      <c r="Z910" s="132" t="s">
        <v>7854</v>
      </c>
    </row>
    <row r="911" spans="1:26" s="8" customFormat="1" ht="18.75" customHeight="1" x14ac:dyDescent="0.2">
      <c r="A911" s="107" t="s">
        <v>2998</v>
      </c>
      <c r="B911" s="136" t="s">
        <v>7692</v>
      </c>
      <c r="C911" s="108" t="s">
        <v>2838</v>
      </c>
      <c r="D911" s="108" t="s">
        <v>626</v>
      </c>
      <c r="E911" s="108" t="s">
        <v>27</v>
      </c>
      <c r="F911" s="108" t="s">
        <v>627</v>
      </c>
      <c r="G911" s="108" t="s">
        <v>29</v>
      </c>
      <c r="H911" s="108">
        <v>0</v>
      </c>
      <c r="I911" s="129">
        <v>0</v>
      </c>
      <c r="J911" s="108" t="s">
        <v>2999</v>
      </c>
      <c r="K911" s="108" t="s">
        <v>3000</v>
      </c>
      <c r="L911" s="108" t="s">
        <v>6117</v>
      </c>
      <c r="M911" s="108" t="s">
        <v>1316</v>
      </c>
      <c r="N911" s="136" t="s">
        <v>3001</v>
      </c>
      <c r="O911" s="108">
        <v>0</v>
      </c>
      <c r="P911" s="108">
        <v>0</v>
      </c>
      <c r="Q911" s="108">
        <v>91001</v>
      </c>
      <c r="R911" s="108" t="s">
        <v>600</v>
      </c>
      <c r="S911" s="152">
        <v>42068</v>
      </c>
      <c r="T911" s="132">
        <v>7558</v>
      </c>
      <c r="U911" s="167">
        <v>3588747</v>
      </c>
      <c r="V911" s="167">
        <v>10870323</v>
      </c>
      <c r="W911" s="131">
        <v>44316</v>
      </c>
      <c r="X911" s="132" t="s">
        <v>7743</v>
      </c>
      <c r="Y911" s="132" t="s">
        <v>7744</v>
      </c>
      <c r="Z911" s="132" t="s">
        <v>7976</v>
      </c>
    </row>
    <row r="912" spans="1:26" s="8" customFormat="1" ht="18.75" customHeight="1" x14ac:dyDescent="0.2">
      <c r="A912" s="108" t="s">
        <v>3588</v>
      </c>
      <c r="B912" s="136">
        <v>690910004</v>
      </c>
      <c r="C912" s="108" t="s">
        <v>2838</v>
      </c>
      <c r="D912" s="108" t="s">
        <v>626</v>
      </c>
      <c r="E912" s="108" t="s">
        <v>27</v>
      </c>
      <c r="F912" s="108" t="s">
        <v>627</v>
      </c>
      <c r="G912" s="108" t="s">
        <v>29</v>
      </c>
      <c r="H912" s="108">
        <v>0</v>
      </c>
      <c r="I912" s="129">
        <v>0</v>
      </c>
      <c r="J912" s="108" t="s">
        <v>3589</v>
      </c>
      <c r="K912" s="108" t="s">
        <v>3591</v>
      </c>
      <c r="L912" s="108" t="s">
        <v>6116</v>
      </c>
      <c r="M912" s="108" t="s">
        <v>3592</v>
      </c>
      <c r="N912" s="136">
        <v>0</v>
      </c>
      <c r="O912" s="108" t="s">
        <v>3590</v>
      </c>
      <c r="P912" s="108">
        <v>0</v>
      </c>
      <c r="Q912" s="108">
        <v>91001</v>
      </c>
      <c r="R912" s="108" t="s">
        <v>600</v>
      </c>
      <c r="S912" s="152">
        <v>42080</v>
      </c>
      <c r="T912" s="132">
        <v>7559</v>
      </c>
      <c r="U912" s="167">
        <v>3291116</v>
      </c>
      <c r="V912" s="167">
        <v>9968798</v>
      </c>
      <c r="W912" s="131">
        <v>44316</v>
      </c>
      <c r="X912" s="132" t="s">
        <v>7743</v>
      </c>
      <c r="Y912" s="132" t="s">
        <v>7744</v>
      </c>
      <c r="Z912" s="132" t="s">
        <v>7977</v>
      </c>
    </row>
    <row r="913" spans="1:26" s="8" customFormat="1" ht="18.75" customHeight="1" x14ac:dyDescent="0.2">
      <c r="A913" s="108" t="s">
        <v>4033</v>
      </c>
      <c r="B913" s="136">
        <v>690201003</v>
      </c>
      <c r="C913" s="108" t="s">
        <v>2838</v>
      </c>
      <c r="D913" s="108" t="s">
        <v>626</v>
      </c>
      <c r="E913" s="108" t="s">
        <v>27</v>
      </c>
      <c r="F913" s="108" t="s">
        <v>627</v>
      </c>
      <c r="G913" s="108" t="s">
        <v>29</v>
      </c>
      <c r="H913" s="108">
        <v>0</v>
      </c>
      <c r="I913" s="129">
        <v>0</v>
      </c>
      <c r="J913" s="108" t="s">
        <v>4034</v>
      </c>
      <c r="K913" s="108" t="s">
        <v>4036</v>
      </c>
      <c r="L913" s="108" t="s">
        <v>6113</v>
      </c>
      <c r="M913" s="108" t="s">
        <v>4038</v>
      </c>
      <c r="N913" s="136" t="s">
        <v>4037</v>
      </c>
      <c r="O913" s="108" t="s">
        <v>4035</v>
      </c>
      <c r="P913" s="108">
        <v>0</v>
      </c>
      <c r="Q913" s="108">
        <v>91001</v>
      </c>
      <c r="R913" s="108" t="s">
        <v>600</v>
      </c>
      <c r="S913" s="152">
        <v>42087</v>
      </c>
      <c r="T913" s="132">
        <v>7560</v>
      </c>
      <c r="U913" s="167">
        <v>4212628</v>
      </c>
      <c r="V913" s="167">
        <v>12760060</v>
      </c>
      <c r="W913" s="131">
        <v>44316</v>
      </c>
      <c r="X913" s="132" t="s">
        <v>7743</v>
      </c>
      <c r="Y913" s="132" t="s">
        <v>7744</v>
      </c>
      <c r="Z913" s="132" t="s">
        <v>7909</v>
      </c>
    </row>
    <row r="914" spans="1:26" s="8" customFormat="1" ht="18.75" customHeight="1" x14ac:dyDescent="0.2">
      <c r="A914" s="108" t="s">
        <v>3771</v>
      </c>
      <c r="B914" s="136">
        <v>692309006</v>
      </c>
      <c r="C914" s="108" t="s">
        <v>2838</v>
      </c>
      <c r="D914" s="108" t="s">
        <v>626</v>
      </c>
      <c r="E914" s="108" t="s">
        <v>27</v>
      </c>
      <c r="F914" s="108" t="s">
        <v>627</v>
      </c>
      <c r="G914" s="108" t="s">
        <v>29</v>
      </c>
      <c r="H914" s="108">
        <v>0</v>
      </c>
      <c r="I914" s="129">
        <v>0</v>
      </c>
      <c r="J914" s="108" t="s">
        <v>8670</v>
      </c>
      <c r="K914" s="108" t="s">
        <v>3773</v>
      </c>
      <c r="L914" s="108" t="s">
        <v>6112</v>
      </c>
      <c r="M914" s="108" t="s">
        <v>3775</v>
      </c>
      <c r="N914" s="136" t="s">
        <v>3772</v>
      </c>
      <c r="O914" s="108" t="s">
        <v>3774</v>
      </c>
      <c r="P914" s="108">
        <v>0</v>
      </c>
      <c r="Q914" s="108">
        <v>91001</v>
      </c>
      <c r="R914" s="108" t="s">
        <v>600</v>
      </c>
      <c r="S914" s="152">
        <v>42110</v>
      </c>
      <c r="T914" s="132">
        <v>7562</v>
      </c>
      <c r="U914" s="167">
        <v>5494733</v>
      </c>
      <c r="V914" s="167">
        <v>16643559</v>
      </c>
      <c r="W914" s="131">
        <v>44316</v>
      </c>
      <c r="X914" s="132" t="s">
        <v>7743</v>
      </c>
      <c r="Y914" s="132" t="s">
        <v>7744</v>
      </c>
      <c r="Z914" s="132" t="s">
        <v>7978</v>
      </c>
    </row>
    <row r="915" spans="1:26" s="8" customFormat="1" ht="18.75" customHeight="1" x14ac:dyDescent="0.2">
      <c r="A915" s="146" t="s">
        <v>5292</v>
      </c>
      <c r="B915" s="136">
        <v>650980085</v>
      </c>
      <c r="C915" s="108" t="s">
        <v>5293</v>
      </c>
      <c r="D915" s="108" t="s">
        <v>5294</v>
      </c>
      <c r="E915" s="108" t="s">
        <v>7414</v>
      </c>
      <c r="F915" s="108" t="s">
        <v>6062</v>
      </c>
      <c r="G915" s="108" t="s">
        <v>5295</v>
      </c>
      <c r="H915" s="108" t="s">
        <v>1560</v>
      </c>
      <c r="I915" s="129" t="s">
        <v>6425</v>
      </c>
      <c r="J915" s="108" t="s">
        <v>7415</v>
      </c>
      <c r="K915" s="108" t="s">
        <v>6445</v>
      </c>
      <c r="L915" s="108" t="s">
        <v>623</v>
      </c>
      <c r="M915" s="108" t="s">
        <v>202</v>
      </c>
      <c r="N915" s="136" t="s">
        <v>6444</v>
      </c>
      <c r="O915" s="108" t="s">
        <v>5296</v>
      </c>
      <c r="P915" s="108">
        <v>0</v>
      </c>
      <c r="Q915" s="108" t="s">
        <v>414</v>
      </c>
      <c r="R915" s="108" t="s">
        <v>7420</v>
      </c>
      <c r="S915" s="152">
        <v>42131</v>
      </c>
      <c r="T915" s="132">
        <v>7565</v>
      </c>
      <c r="U915" s="167">
        <v>6573612</v>
      </c>
      <c r="V915" s="167">
        <v>26073589</v>
      </c>
      <c r="W915" s="131">
        <v>44316</v>
      </c>
      <c r="X915" s="132" t="s">
        <v>7743</v>
      </c>
      <c r="Y915" s="132" t="s">
        <v>7744</v>
      </c>
      <c r="Z915" s="132" t="s">
        <v>7752</v>
      </c>
    </row>
    <row r="916" spans="1:26" s="8" customFormat="1" ht="18.75" customHeight="1" x14ac:dyDescent="0.2">
      <c r="A916" s="107" t="s">
        <v>2784</v>
      </c>
      <c r="B916" s="136">
        <v>605111394</v>
      </c>
      <c r="C916" s="108" t="s">
        <v>2736</v>
      </c>
      <c r="D916" s="108" t="s">
        <v>2742</v>
      </c>
      <c r="E916" s="108" t="s">
        <v>27</v>
      </c>
      <c r="F916" s="108" t="s">
        <v>2738</v>
      </c>
      <c r="G916" s="108" t="s">
        <v>29</v>
      </c>
      <c r="H916" s="108">
        <v>0</v>
      </c>
      <c r="I916" s="129">
        <v>0</v>
      </c>
      <c r="J916" s="108" t="s">
        <v>2785</v>
      </c>
      <c r="K916" s="108" t="s">
        <v>2787</v>
      </c>
      <c r="L916" s="108" t="s">
        <v>214</v>
      </c>
      <c r="M916" s="108" t="s">
        <v>2789</v>
      </c>
      <c r="N916" s="136" t="s">
        <v>2788</v>
      </c>
      <c r="O916" s="108" t="s">
        <v>2786</v>
      </c>
      <c r="P916" s="108">
        <v>0</v>
      </c>
      <c r="Q916" s="108">
        <v>91001</v>
      </c>
      <c r="R916" s="108" t="s">
        <v>600</v>
      </c>
      <c r="S916" s="152">
        <v>42136</v>
      </c>
      <c r="T916" s="132">
        <v>7566</v>
      </c>
      <c r="U916" s="167">
        <v>10961869</v>
      </c>
      <c r="V916" s="167">
        <v>16903614</v>
      </c>
      <c r="W916" s="131">
        <v>44316</v>
      </c>
      <c r="X916" s="132" t="s">
        <v>7743</v>
      </c>
      <c r="Y916" s="132" t="s">
        <v>7744</v>
      </c>
      <c r="Z916" s="132" t="s">
        <v>7979</v>
      </c>
    </row>
    <row r="917" spans="1:26" s="8" customFormat="1" ht="18.75" customHeight="1" x14ac:dyDescent="0.2">
      <c r="A917" s="108" t="s">
        <v>3968</v>
      </c>
      <c r="B917" s="136">
        <v>690510006</v>
      </c>
      <c r="C917" s="108" t="s">
        <v>2838</v>
      </c>
      <c r="D917" s="108" t="s">
        <v>3189</v>
      </c>
      <c r="E917" s="108" t="s">
        <v>27</v>
      </c>
      <c r="F917" s="108" t="s">
        <v>627</v>
      </c>
      <c r="G917" s="108" t="s">
        <v>29</v>
      </c>
      <c r="H917" s="108">
        <v>0</v>
      </c>
      <c r="I917" s="129">
        <v>0</v>
      </c>
      <c r="J917" s="108" t="s">
        <v>3969</v>
      </c>
      <c r="K917" s="108" t="s">
        <v>6237</v>
      </c>
      <c r="L917" s="108" t="s">
        <v>623</v>
      </c>
      <c r="M917" s="108" t="s">
        <v>3971</v>
      </c>
      <c r="N917" s="136" t="s">
        <v>6238</v>
      </c>
      <c r="O917" s="108" t="s">
        <v>3970</v>
      </c>
      <c r="P917" s="108">
        <v>0</v>
      </c>
      <c r="Q917" s="108">
        <v>91001</v>
      </c>
      <c r="R917" s="108" t="s">
        <v>600</v>
      </c>
      <c r="S917" s="152">
        <v>42195</v>
      </c>
      <c r="T917" s="132">
        <v>7572</v>
      </c>
      <c r="U917" s="167">
        <v>9949089</v>
      </c>
      <c r="V917" s="167">
        <v>25565249</v>
      </c>
      <c r="W917" s="131">
        <v>44316</v>
      </c>
      <c r="X917" s="132" t="s">
        <v>7743</v>
      </c>
      <c r="Y917" s="132" t="s">
        <v>7744</v>
      </c>
      <c r="Z917" s="132" t="s">
        <v>7980</v>
      </c>
    </row>
    <row r="918" spans="1:26" s="8" customFormat="1" ht="18.75" customHeight="1" x14ac:dyDescent="0.2">
      <c r="A918" s="108" t="s">
        <v>2425</v>
      </c>
      <c r="B918" s="136">
        <v>650856899</v>
      </c>
      <c r="C918" s="108" t="s">
        <v>1555</v>
      </c>
      <c r="D918" s="108" t="s">
        <v>2426</v>
      </c>
      <c r="E918" s="108" t="s">
        <v>7200</v>
      </c>
      <c r="F918" s="108" t="s">
        <v>2427</v>
      </c>
      <c r="G918" s="108" t="s">
        <v>2428</v>
      </c>
      <c r="H918" s="108" t="s">
        <v>1781</v>
      </c>
      <c r="I918" s="129" t="s">
        <v>8620</v>
      </c>
      <c r="J918" s="108" t="s">
        <v>2429</v>
      </c>
      <c r="K918" s="108" t="s">
        <v>7201</v>
      </c>
      <c r="L918" s="108" t="s">
        <v>6114</v>
      </c>
      <c r="M918" s="108" t="s">
        <v>2430</v>
      </c>
      <c r="N918" s="136" t="s">
        <v>7202</v>
      </c>
      <c r="O918" s="108" t="s">
        <v>7203</v>
      </c>
      <c r="P918" s="108">
        <v>0</v>
      </c>
      <c r="Q918" s="108">
        <v>93401</v>
      </c>
      <c r="R918" s="108" t="s">
        <v>7209</v>
      </c>
      <c r="S918" s="152">
        <v>42202</v>
      </c>
      <c r="T918" s="132">
        <v>7574</v>
      </c>
      <c r="U918" s="167">
        <v>35748864</v>
      </c>
      <c r="V918" s="167">
        <v>164234045</v>
      </c>
      <c r="W918" s="131">
        <v>44316</v>
      </c>
      <c r="X918" s="132" t="s">
        <v>7743</v>
      </c>
      <c r="Y918" s="132" t="s">
        <v>7744</v>
      </c>
      <c r="Z918" s="132" t="s">
        <v>7775</v>
      </c>
    </row>
    <row r="919" spans="1:26" s="8" customFormat="1" ht="18.75" customHeight="1" x14ac:dyDescent="0.2">
      <c r="A919" s="108" t="s">
        <v>2766</v>
      </c>
      <c r="B919" s="136">
        <v>605110231</v>
      </c>
      <c r="C919" s="108" t="s">
        <v>2736</v>
      </c>
      <c r="D919" s="108" t="s">
        <v>2742</v>
      </c>
      <c r="E919" s="108" t="s">
        <v>27</v>
      </c>
      <c r="F919" s="108" t="s">
        <v>2738</v>
      </c>
      <c r="G919" s="108" t="s">
        <v>29</v>
      </c>
      <c r="H919" s="108">
        <v>0</v>
      </c>
      <c r="I919" s="129">
        <v>0</v>
      </c>
      <c r="J919" s="108" t="s">
        <v>2767</v>
      </c>
      <c r="K919" s="108" t="s">
        <v>2768</v>
      </c>
      <c r="L919" s="108" t="s">
        <v>6113</v>
      </c>
      <c r="M919" s="108" t="s">
        <v>2770</v>
      </c>
      <c r="N919" s="136" t="s">
        <v>2769</v>
      </c>
      <c r="O919" s="108">
        <v>0</v>
      </c>
      <c r="P919" s="108">
        <v>0</v>
      </c>
      <c r="Q919" s="108">
        <v>91001</v>
      </c>
      <c r="R919" s="108" t="s">
        <v>600</v>
      </c>
      <c r="S919" s="152">
        <v>42206</v>
      </c>
      <c r="T919" s="132">
        <v>7575</v>
      </c>
      <c r="U919" s="167">
        <v>8208998</v>
      </c>
      <c r="V919" s="167">
        <v>41062846</v>
      </c>
      <c r="W919" s="131">
        <v>44316</v>
      </c>
      <c r="X919" s="132" t="s">
        <v>7743</v>
      </c>
      <c r="Y919" s="132" t="s">
        <v>7744</v>
      </c>
      <c r="Z919" s="132" t="s">
        <v>7747</v>
      </c>
    </row>
    <row r="920" spans="1:26" s="8" customFormat="1" ht="18.75" customHeight="1" x14ac:dyDescent="0.2">
      <c r="A920" s="108" t="s">
        <v>3188</v>
      </c>
      <c r="B920" s="136">
        <v>690617005</v>
      </c>
      <c r="C920" s="108" t="s">
        <v>2838</v>
      </c>
      <c r="D920" s="108" t="s">
        <v>3189</v>
      </c>
      <c r="E920" s="108" t="s">
        <v>27</v>
      </c>
      <c r="F920" s="108" t="s">
        <v>627</v>
      </c>
      <c r="G920" s="108" t="s">
        <v>29</v>
      </c>
      <c r="H920" s="108">
        <v>0</v>
      </c>
      <c r="I920" s="129">
        <v>0</v>
      </c>
      <c r="J920" s="108" t="s">
        <v>3190</v>
      </c>
      <c r="K920" s="108" t="s">
        <v>3191</v>
      </c>
      <c r="L920" s="108" t="s">
        <v>623</v>
      </c>
      <c r="M920" s="108" t="s">
        <v>3193</v>
      </c>
      <c r="N920" s="136" t="s">
        <v>6322</v>
      </c>
      <c r="O920" s="108" t="s">
        <v>3192</v>
      </c>
      <c r="P920" s="108">
        <v>0</v>
      </c>
      <c r="Q920" s="108">
        <v>91001</v>
      </c>
      <c r="R920" s="108" t="s">
        <v>600</v>
      </c>
      <c r="S920" s="152">
        <v>42215</v>
      </c>
      <c r="T920" s="132">
        <v>7577</v>
      </c>
      <c r="U920" s="167">
        <v>0</v>
      </c>
      <c r="V920" s="167">
        <v>124500</v>
      </c>
      <c r="W920" s="131">
        <v>44316</v>
      </c>
      <c r="X920" s="132" t="s">
        <v>7743</v>
      </c>
      <c r="Y920" s="132" t="s">
        <v>7744</v>
      </c>
      <c r="Z920" s="132" t="s">
        <v>7828</v>
      </c>
    </row>
    <row r="921" spans="1:26" s="8" customFormat="1" ht="18.75" customHeight="1" x14ac:dyDescent="0.2">
      <c r="A921" s="108" t="s">
        <v>2741</v>
      </c>
      <c r="B921" s="136">
        <v>605110223</v>
      </c>
      <c r="C921" s="108" t="s">
        <v>2736</v>
      </c>
      <c r="D921" s="108" t="s">
        <v>2742</v>
      </c>
      <c r="E921" s="108" t="s">
        <v>27</v>
      </c>
      <c r="F921" s="108" t="s">
        <v>2738</v>
      </c>
      <c r="G921" s="108" t="s">
        <v>29</v>
      </c>
      <c r="H921" s="108">
        <v>0</v>
      </c>
      <c r="I921" s="129">
        <v>0</v>
      </c>
      <c r="J921" s="108" t="s">
        <v>2743</v>
      </c>
      <c r="K921" s="108" t="s">
        <v>2744</v>
      </c>
      <c r="L921" s="108" t="s">
        <v>6113</v>
      </c>
      <c r="M921" s="108" t="s">
        <v>1818</v>
      </c>
      <c r="N921" s="136">
        <v>0</v>
      </c>
      <c r="O921" s="108">
        <v>0</v>
      </c>
      <c r="P921" s="108">
        <v>0</v>
      </c>
      <c r="Q921" s="108">
        <v>91001</v>
      </c>
      <c r="R921" s="108" t="s">
        <v>600</v>
      </c>
      <c r="S921" s="152">
        <v>42226</v>
      </c>
      <c r="T921" s="132">
        <v>7580</v>
      </c>
      <c r="U921" s="167">
        <v>0</v>
      </c>
      <c r="V921" s="167">
        <v>20439514</v>
      </c>
      <c r="W921" s="131">
        <v>44316</v>
      </c>
      <c r="X921" s="132" t="s">
        <v>7743</v>
      </c>
      <c r="Y921" s="132" t="s">
        <v>7744</v>
      </c>
      <c r="Z921" s="132" t="s">
        <v>7746</v>
      </c>
    </row>
    <row r="922" spans="1:26" s="8" customFormat="1" ht="18.75" customHeight="1" x14ac:dyDescent="0.2">
      <c r="A922" s="107" t="s">
        <v>3806</v>
      </c>
      <c r="B922" s="136">
        <v>691804003</v>
      </c>
      <c r="C922" s="108" t="s">
        <v>2838</v>
      </c>
      <c r="D922" s="108" t="s">
        <v>3189</v>
      </c>
      <c r="E922" s="108" t="s">
        <v>27</v>
      </c>
      <c r="F922" s="108" t="s">
        <v>627</v>
      </c>
      <c r="G922" s="108" t="s">
        <v>29</v>
      </c>
      <c r="H922" s="108">
        <v>0</v>
      </c>
      <c r="I922" s="129">
        <v>0</v>
      </c>
      <c r="J922" s="108" t="s">
        <v>3807</v>
      </c>
      <c r="K922" s="108" t="s">
        <v>3809</v>
      </c>
      <c r="L922" s="108" t="s">
        <v>50</v>
      </c>
      <c r="M922" s="108" t="s">
        <v>3811</v>
      </c>
      <c r="N922" s="136" t="s">
        <v>3810</v>
      </c>
      <c r="O922" s="108" t="s">
        <v>3808</v>
      </c>
      <c r="P922" s="108">
        <v>0</v>
      </c>
      <c r="Q922" s="108">
        <v>91001</v>
      </c>
      <c r="R922" s="108" t="s">
        <v>600</v>
      </c>
      <c r="S922" s="152">
        <v>42262</v>
      </c>
      <c r="T922" s="132">
        <v>7583</v>
      </c>
      <c r="U922" s="167">
        <v>4078122</v>
      </c>
      <c r="V922" s="167">
        <v>12352641</v>
      </c>
      <c r="W922" s="131">
        <v>44316</v>
      </c>
      <c r="X922" s="132" t="s">
        <v>7743</v>
      </c>
      <c r="Y922" s="132" t="s">
        <v>7744</v>
      </c>
      <c r="Z922" s="132" t="s">
        <v>8498</v>
      </c>
    </row>
    <row r="923" spans="1:26" s="8" customFormat="1" ht="18.75" customHeight="1" x14ac:dyDescent="0.2">
      <c r="A923" s="108" t="s">
        <v>3742</v>
      </c>
      <c r="B923" s="136">
        <v>690507005</v>
      </c>
      <c r="C923" s="108" t="s">
        <v>2838</v>
      </c>
      <c r="D923" s="108" t="s">
        <v>3189</v>
      </c>
      <c r="E923" s="108" t="s">
        <v>27</v>
      </c>
      <c r="F923" s="108" t="s">
        <v>627</v>
      </c>
      <c r="G923" s="108" t="s">
        <v>29</v>
      </c>
      <c r="H923" s="108">
        <v>0</v>
      </c>
      <c r="I923" s="129">
        <v>0</v>
      </c>
      <c r="J923" s="108" t="s">
        <v>3743</v>
      </c>
      <c r="K923" s="108" t="s">
        <v>3745</v>
      </c>
      <c r="L923" s="108" t="s">
        <v>623</v>
      </c>
      <c r="M923" s="108" t="s">
        <v>3747</v>
      </c>
      <c r="N923" s="136" t="s">
        <v>3744</v>
      </c>
      <c r="O923" s="108" t="s">
        <v>3746</v>
      </c>
      <c r="P923" s="108">
        <v>0</v>
      </c>
      <c r="Q923" s="108">
        <v>91001</v>
      </c>
      <c r="R923" s="108" t="s">
        <v>600</v>
      </c>
      <c r="S923" s="152">
        <v>38641</v>
      </c>
      <c r="T923" s="132">
        <v>7584</v>
      </c>
      <c r="U923" s="167">
        <v>3577300</v>
      </c>
      <c r="V923" s="167">
        <v>7154600</v>
      </c>
      <c r="W923" s="131">
        <v>44316</v>
      </c>
      <c r="X923" s="132" t="s">
        <v>7743</v>
      </c>
      <c r="Y923" s="132" t="s">
        <v>7744</v>
      </c>
      <c r="Z923" s="132" t="s">
        <v>7894</v>
      </c>
    </row>
    <row r="924" spans="1:26" s="8" customFormat="1" ht="18.75" customHeight="1" x14ac:dyDescent="0.2">
      <c r="A924" s="108" t="s">
        <v>3269</v>
      </c>
      <c r="B924" s="136">
        <v>690307006</v>
      </c>
      <c r="C924" s="108" t="s">
        <v>2838</v>
      </c>
      <c r="D924" s="108" t="s">
        <v>3189</v>
      </c>
      <c r="E924" s="108" t="s">
        <v>27</v>
      </c>
      <c r="F924" s="108" t="s">
        <v>627</v>
      </c>
      <c r="G924" s="108" t="s">
        <v>29</v>
      </c>
      <c r="H924" s="108">
        <v>0</v>
      </c>
      <c r="I924" s="129">
        <v>0</v>
      </c>
      <c r="J924" s="108" t="s">
        <v>3270</v>
      </c>
      <c r="K924" s="108" t="s">
        <v>3272</v>
      </c>
      <c r="L924" s="108" t="s">
        <v>6113</v>
      </c>
      <c r="M924" s="108" t="s">
        <v>3274</v>
      </c>
      <c r="N924" s="136" t="s">
        <v>3271</v>
      </c>
      <c r="O924" s="108" t="s">
        <v>3273</v>
      </c>
      <c r="P924" s="108">
        <v>0</v>
      </c>
      <c r="Q924" s="108">
        <v>91001</v>
      </c>
      <c r="R924" s="108" t="s">
        <v>600</v>
      </c>
      <c r="S924" s="152">
        <v>42347</v>
      </c>
      <c r="T924" s="132">
        <v>7586</v>
      </c>
      <c r="U924" s="167">
        <v>3262498</v>
      </c>
      <c r="V924" s="167">
        <v>9882114</v>
      </c>
      <c r="W924" s="131">
        <v>44316</v>
      </c>
      <c r="X924" s="132" t="s">
        <v>7743</v>
      </c>
      <c r="Y924" s="132" t="s">
        <v>7744</v>
      </c>
      <c r="Z924" s="132" t="s">
        <v>7840</v>
      </c>
    </row>
    <row r="925" spans="1:26" s="8" customFormat="1" ht="18.75" customHeight="1" x14ac:dyDescent="0.2">
      <c r="A925" s="108" t="s">
        <v>2775</v>
      </c>
      <c r="B925" s="136">
        <v>605110533</v>
      </c>
      <c r="C925" s="108" t="s">
        <v>2736</v>
      </c>
      <c r="D925" s="108" t="s">
        <v>2742</v>
      </c>
      <c r="E925" s="108" t="s">
        <v>27</v>
      </c>
      <c r="F925" s="108" t="s">
        <v>2738</v>
      </c>
      <c r="G925" s="108" t="s">
        <v>29</v>
      </c>
      <c r="H925" s="108">
        <v>0</v>
      </c>
      <c r="I925" s="129">
        <v>0</v>
      </c>
      <c r="J925" s="108" t="s">
        <v>2776</v>
      </c>
      <c r="K925" s="108" t="s">
        <v>2777</v>
      </c>
      <c r="L925" s="108" t="s">
        <v>623</v>
      </c>
      <c r="M925" s="108" t="s">
        <v>2779</v>
      </c>
      <c r="N925" s="136">
        <v>0</v>
      </c>
      <c r="O925" s="108">
        <v>0</v>
      </c>
      <c r="P925" s="108">
        <v>0</v>
      </c>
      <c r="Q925" s="108">
        <v>91001</v>
      </c>
      <c r="R925" s="108" t="s">
        <v>600</v>
      </c>
      <c r="S925" s="152">
        <v>42348</v>
      </c>
      <c r="T925" s="132">
        <v>7587</v>
      </c>
      <c r="U925" s="167">
        <v>6947101</v>
      </c>
      <c r="V925" s="167">
        <v>14309201</v>
      </c>
      <c r="W925" s="131">
        <v>44316</v>
      </c>
      <c r="X925" s="132" t="s">
        <v>7743</v>
      </c>
      <c r="Y925" s="132" t="s">
        <v>7744</v>
      </c>
      <c r="Z925" s="132" t="s">
        <v>7851</v>
      </c>
    </row>
    <row r="926" spans="1:26" s="8" customFormat="1" ht="18.75" customHeight="1" x14ac:dyDescent="0.2">
      <c r="A926" s="108" t="s">
        <v>4062</v>
      </c>
      <c r="B926" s="136">
        <v>691007006</v>
      </c>
      <c r="C926" s="108" t="s">
        <v>2838</v>
      </c>
      <c r="D926" s="108" t="s">
        <v>626</v>
      </c>
      <c r="E926" s="108" t="s">
        <v>27</v>
      </c>
      <c r="F926" s="108" t="s">
        <v>627</v>
      </c>
      <c r="G926" s="108" t="s">
        <v>29</v>
      </c>
      <c r="H926" s="108">
        <v>0</v>
      </c>
      <c r="I926" s="129">
        <v>0</v>
      </c>
      <c r="J926" s="108" t="s">
        <v>6974</v>
      </c>
      <c r="K926" s="108" t="s">
        <v>4064</v>
      </c>
      <c r="L926" s="108" t="s">
        <v>6117</v>
      </c>
      <c r="M926" s="108" t="s">
        <v>4066</v>
      </c>
      <c r="N926" s="136" t="s">
        <v>4065</v>
      </c>
      <c r="O926" s="108" t="s">
        <v>4063</v>
      </c>
      <c r="P926" s="108">
        <v>0</v>
      </c>
      <c r="Q926" s="108">
        <v>91001</v>
      </c>
      <c r="R926" s="108" t="s">
        <v>600</v>
      </c>
      <c r="S926" s="152">
        <v>42383</v>
      </c>
      <c r="T926" s="132">
        <v>7591</v>
      </c>
      <c r="U926" s="167">
        <v>2861840</v>
      </c>
      <c r="V926" s="167">
        <v>8668520</v>
      </c>
      <c r="W926" s="131">
        <v>44316</v>
      </c>
      <c r="X926" s="132" t="s">
        <v>7743</v>
      </c>
      <c r="Y926" s="132" t="s">
        <v>7744</v>
      </c>
      <c r="Z926" s="132" t="s">
        <v>7981</v>
      </c>
    </row>
    <row r="927" spans="1:26" s="8" customFormat="1" ht="18.75" customHeight="1" x14ac:dyDescent="0.2">
      <c r="A927" s="108" t="s">
        <v>3950</v>
      </c>
      <c r="B927" s="136">
        <v>692645006</v>
      </c>
      <c r="C927" s="108" t="s">
        <v>2838</v>
      </c>
      <c r="D927" s="108" t="s">
        <v>626</v>
      </c>
      <c r="E927" s="108" t="s">
        <v>27</v>
      </c>
      <c r="F927" s="108" t="s">
        <v>627</v>
      </c>
      <c r="G927" s="108" t="s">
        <v>29</v>
      </c>
      <c r="H927" s="108">
        <v>0</v>
      </c>
      <c r="I927" s="129">
        <v>0</v>
      </c>
      <c r="J927" s="108" t="s">
        <v>3951</v>
      </c>
      <c r="K927" s="108" t="s">
        <v>3952</v>
      </c>
      <c r="L927" s="108" t="s">
        <v>6117</v>
      </c>
      <c r="M927" s="108" t="s">
        <v>3954</v>
      </c>
      <c r="N927" s="136" t="s">
        <v>6266</v>
      </c>
      <c r="O927" s="108" t="s">
        <v>3953</v>
      </c>
      <c r="P927" s="108">
        <v>0</v>
      </c>
      <c r="Q927" s="108">
        <v>91001</v>
      </c>
      <c r="R927" s="108" t="s">
        <v>600</v>
      </c>
      <c r="S927" s="152">
        <v>42397</v>
      </c>
      <c r="T927" s="132">
        <v>7592</v>
      </c>
      <c r="U927" s="167">
        <v>4722036</v>
      </c>
      <c r="V927" s="167">
        <v>14303058</v>
      </c>
      <c r="W927" s="131">
        <v>44316</v>
      </c>
      <c r="X927" s="132" t="s">
        <v>7743</v>
      </c>
      <c r="Y927" s="132" t="s">
        <v>7744</v>
      </c>
      <c r="Z927" s="132" t="s">
        <v>7982</v>
      </c>
    </row>
    <row r="928" spans="1:26" s="8" customFormat="1" ht="18.75" customHeight="1" x14ac:dyDescent="0.2">
      <c r="A928" s="108" t="s">
        <v>3845</v>
      </c>
      <c r="B928" s="136">
        <v>690513005</v>
      </c>
      <c r="C928" s="108" t="s">
        <v>2838</v>
      </c>
      <c r="D928" s="108" t="s">
        <v>626</v>
      </c>
      <c r="E928" s="108" t="s">
        <v>27</v>
      </c>
      <c r="F928" s="108" t="s">
        <v>627</v>
      </c>
      <c r="G928" s="108" t="s">
        <v>29</v>
      </c>
      <c r="H928" s="108">
        <v>0</v>
      </c>
      <c r="I928" s="129">
        <v>0</v>
      </c>
      <c r="J928" s="108" t="s">
        <v>3846</v>
      </c>
      <c r="K928" s="108" t="s">
        <v>3847</v>
      </c>
      <c r="L928" s="108" t="s">
        <v>623</v>
      </c>
      <c r="M928" s="108" t="s">
        <v>3849</v>
      </c>
      <c r="N928" s="136" t="s">
        <v>3848</v>
      </c>
      <c r="O928" s="108">
        <v>0</v>
      </c>
      <c r="P928" s="108">
        <v>0</v>
      </c>
      <c r="Q928" s="108">
        <v>91001</v>
      </c>
      <c r="R928" s="108" t="s">
        <v>600</v>
      </c>
      <c r="S928" s="152">
        <v>42402</v>
      </c>
      <c r="T928" s="132">
        <v>7593</v>
      </c>
      <c r="U928" s="167">
        <v>3577300</v>
      </c>
      <c r="V928" s="167">
        <v>10835650</v>
      </c>
      <c r="W928" s="131">
        <v>44316</v>
      </c>
      <c r="X928" s="132" t="s">
        <v>7743</v>
      </c>
      <c r="Y928" s="132" t="s">
        <v>7744</v>
      </c>
      <c r="Z928" s="132" t="s">
        <v>7983</v>
      </c>
    </row>
    <row r="929" spans="1:26" s="8" customFormat="1" ht="18.75" customHeight="1" x14ac:dyDescent="0.2">
      <c r="A929" s="108" t="s">
        <v>3850</v>
      </c>
      <c r="B929" s="136">
        <v>691002004</v>
      </c>
      <c r="C929" s="108" t="s">
        <v>2838</v>
      </c>
      <c r="D929" s="108" t="s">
        <v>626</v>
      </c>
      <c r="E929" s="108" t="s">
        <v>27</v>
      </c>
      <c r="F929" s="108" t="s">
        <v>627</v>
      </c>
      <c r="G929" s="108" t="s">
        <v>29</v>
      </c>
      <c r="H929" s="108">
        <v>0</v>
      </c>
      <c r="I929" s="129">
        <v>0</v>
      </c>
      <c r="J929" s="108" t="s">
        <v>3851</v>
      </c>
      <c r="K929" s="108" t="s">
        <v>3853</v>
      </c>
      <c r="L929" s="108" t="s">
        <v>6117</v>
      </c>
      <c r="M929" s="108" t="s">
        <v>3855</v>
      </c>
      <c r="N929" s="136" t="s">
        <v>3852</v>
      </c>
      <c r="O929" s="108" t="s">
        <v>3854</v>
      </c>
      <c r="P929" s="108">
        <v>0</v>
      </c>
      <c r="Q929" s="108">
        <v>91001</v>
      </c>
      <c r="R929" s="108" t="s">
        <v>600</v>
      </c>
      <c r="S929" s="152">
        <v>42402</v>
      </c>
      <c r="T929" s="132">
        <v>7594</v>
      </c>
      <c r="U929" s="167">
        <v>3148024</v>
      </c>
      <c r="V929" s="167">
        <v>9535372</v>
      </c>
      <c r="W929" s="131">
        <v>44316</v>
      </c>
      <c r="X929" s="132" t="s">
        <v>7743</v>
      </c>
      <c r="Y929" s="132" t="s">
        <v>7744</v>
      </c>
      <c r="Z929" s="132" t="s">
        <v>7984</v>
      </c>
    </row>
    <row r="930" spans="1:26" s="8" customFormat="1" ht="18.75" customHeight="1" x14ac:dyDescent="0.2">
      <c r="A930" s="108" t="s">
        <v>2780</v>
      </c>
      <c r="B930" s="136">
        <v>605111211</v>
      </c>
      <c r="C930" s="108" t="s">
        <v>2736</v>
      </c>
      <c r="D930" s="108" t="s">
        <v>2742</v>
      </c>
      <c r="E930" s="108" t="s">
        <v>27</v>
      </c>
      <c r="F930" s="108" t="s">
        <v>2738</v>
      </c>
      <c r="G930" s="108" t="s">
        <v>29</v>
      </c>
      <c r="H930" s="108">
        <v>0</v>
      </c>
      <c r="I930" s="129">
        <v>0</v>
      </c>
      <c r="J930" s="108" t="s">
        <v>2781</v>
      </c>
      <c r="K930" s="108" t="s">
        <v>2782</v>
      </c>
      <c r="L930" s="108" t="s">
        <v>6168</v>
      </c>
      <c r="M930" s="108" t="s">
        <v>874</v>
      </c>
      <c r="N930" s="136" t="s">
        <v>2783</v>
      </c>
      <c r="O930" s="108">
        <v>0</v>
      </c>
      <c r="P930" s="108">
        <v>0</v>
      </c>
      <c r="Q930" s="108">
        <v>91001</v>
      </c>
      <c r="R930" s="108" t="s">
        <v>600</v>
      </c>
      <c r="S930" s="152">
        <v>42405</v>
      </c>
      <c r="T930" s="132">
        <v>7595</v>
      </c>
      <c r="U930" s="167">
        <v>13616635</v>
      </c>
      <c r="V930" s="167">
        <v>41244819</v>
      </c>
      <c r="W930" s="131">
        <v>44316</v>
      </c>
      <c r="X930" s="132" t="s">
        <v>7743</v>
      </c>
      <c r="Y930" s="132" t="s">
        <v>7744</v>
      </c>
      <c r="Z930" s="132" t="s">
        <v>7822</v>
      </c>
    </row>
    <row r="931" spans="1:26" s="8" customFormat="1" ht="18.75" customHeight="1" x14ac:dyDescent="0.2">
      <c r="A931" s="108" t="s">
        <v>3194</v>
      </c>
      <c r="B931" s="136">
        <v>690737000</v>
      </c>
      <c r="C931" s="108" t="s">
        <v>2838</v>
      </c>
      <c r="D931" s="108" t="s">
        <v>626</v>
      </c>
      <c r="E931" s="108" t="s">
        <v>27</v>
      </c>
      <c r="F931" s="108" t="s">
        <v>627</v>
      </c>
      <c r="G931" s="108" t="s">
        <v>29</v>
      </c>
      <c r="H931" s="108">
        <v>0</v>
      </c>
      <c r="I931" s="129">
        <v>0</v>
      </c>
      <c r="J931" s="108" t="s">
        <v>3195</v>
      </c>
      <c r="K931" s="108" t="s">
        <v>3196</v>
      </c>
      <c r="L931" s="108" t="s">
        <v>623</v>
      </c>
      <c r="M931" s="108" t="s">
        <v>3198</v>
      </c>
      <c r="N931" s="136" t="s">
        <v>3197</v>
      </c>
      <c r="O931" s="108">
        <v>0</v>
      </c>
      <c r="P931" s="108">
        <v>0</v>
      </c>
      <c r="Q931" s="108">
        <v>91001</v>
      </c>
      <c r="R931" s="108" t="s">
        <v>600</v>
      </c>
      <c r="S931" s="152">
        <v>42410</v>
      </c>
      <c r="T931" s="132">
        <v>7596</v>
      </c>
      <c r="U931" s="167">
        <v>3577300</v>
      </c>
      <c r="V931" s="167">
        <v>10835650</v>
      </c>
      <c r="W931" s="131">
        <v>44316</v>
      </c>
      <c r="X931" s="132" t="s">
        <v>7743</v>
      </c>
      <c r="Y931" s="132" t="s">
        <v>7744</v>
      </c>
      <c r="Z931" s="132" t="s">
        <v>7985</v>
      </c>
    </row>
    <row r="932" spans="1:26" s="8" customFormat="1" ht="18.75" customHeight="1" x14ac:dyDescent="0.2">
      <c r="A932" s="108" t="s">
        <v>3571</v>
      </c>
      <c r="B932" s="136">
        <v>690406004</v>
      </c>
      <c r="C932" s="108" t="s">
        <v>2838</v>
      </c>
      <c r="D932" s="108" t="s">
        <v>3572</v>
      </c>
      <c r="E932" s="108" t="s">
        <v>27</v>
      </c>
      <c r="F932" s="108" t="s">
        <v>627</v>
      </c>
      <c r="G932" s="108" t="s">
        <v>29</v>
      </c>
      <c r="H932" s="108">
        <v>0</v>
      </c>
      <c r="I932" s="129">
        <v>0</v>
      </c>
      <c r="J932" s="108" t="s">
        <v>6684</v>
      </c>
      <c r="K932" s="108" t="s">
        <v>3573</v>
      </c>
      <c r="L932" s="108" t="s">
        <v>6115</v>
      </c>
      <c r="M932" s="108" t="s">
        <v>6685</v>
      </c>
      <c r="N932" s="136" t="s">
        <v>3574</v>
      </c>
      <c r="O932" s="108" t="s">
        <v>6686</v>
      </c>
      <c r="P932" s="108">
        <v>0</v>
      </c>
      <c r="Q932" s="108">
        <v>91001</v>
      </c>
      <c r="R932" s="108" t="s">
        <v>600</v>
      </c>
      <c r="S932" s="152">
        <v>42416</v>
      </c>
      <c r="T932" s="132">
        <v>7598</v>
      </c>
      <c r="U932" s="167">
        <v>3262498</v>
      </c>
      <c r="V932" s="167">
        <v>13049992</v>
      </c>
      <c r="W932" s="131">
        <v>44316</v>
      </c>
      <c r="X932" s="132" t="s">
        <v>7743</v>
      </c>
      <c r="Y932" s="132" t="s">
        <v>7744</v>
      </c>
      <c r="Z932" s="132" t="s">
        <v>7986</v>
      </c>
    </row>
    <row r="933" spans="1:26" s="8" customFormat="1" ht="18.75" customHeight="1" x14ac:dyDescent="0.2">
      <c r="A933" s="107" t="s">
        <v>3337</v>
      </c>
      <c r="B933" s="136">
        <v>690402009</v>
      </c>
      <c r="C933" s="108" t="s">
        <v>2838</v>
      </c>
      <c r="D933" s="108" t="s">
        <v>3338</v>
      </c>
      <c r="E933" s="108" t="s">
        <v>27</v>
      </c>
      <c r="F933" s="108" t="s">
        <v>627</v>
      </c>
      <c r="G933" s="108" t="s">
        <v>29</v>
      </c>
      <c r="H933" s="108">
        <v>0</v>
      </c>
      <c r="I933" s="129">
        <v>0</v>
      </c>
      <c r="J933" s="108" t="s">
        <v>3339</v>
      </c>
      <c r="K933" s="108" t="s">
        <v>3340</v>
      </c>
      <c r="L933" s="108" t="s">
        <v>6115</v>
      </c>
      <c r="M933" s="108" t="s">
        <v>3342</v>
      </c>
      <c r="N933" s="136" t="s">
        <v>3341</v>
      </c>
      <c r="O933" s="108">
        <v>0</v>
      </c>
      <c r="P933" s="108">
        <v>0</v>
      </c>
      <c r="Q933" s="108">
        <v>91001</v>
      </c>
      <c r="R933" s="108" t="s">
        <v>600</v>
      </c>
      <c r="S933" s="152">
        <v>42422</v>
      </c>
      <c r="T933" s="132">
        <v>7601</v>
      </c>
      <c r="U933" s="167">
        <v>3823647</v>
      </c>
      <c r="V933" s="167">
        <v>11581835</v>
      </c>
      <c r="W933" s="131">
        <v>44316</v>
      </c>
      <c r="X933" s="132" t="s">
        <v>7743</v>
      </c>
      <c r="Y933" s="132" t="s">
        <v>7744</v>
      </c>
      <c r="Z933" s="132" t="s">
        <v>7987</v>
      </c>
    </row>
    <row r="934" spans="1:26" s="8" customFormat="1" ht="18.75" customHeight="1" x14ac:dyDescent="0.2">
      <c r="A934" s="108" t="s">
        <v>3659</v>
      </c>
      <c r="B934" s="136">
        <v>691913007</v>
      </c>
      <c r="C934" s="108" t="s">
        <v>2838</v>
      </c>
      <c r="D934" s="108" t="s">
        <v>2855</v>
      </c>
      <c r="E934" s="108" t="s">
        <v>27</v>
      </c>
      <c r="F934" s="108" t="s">
        <v>2856</v>
      </c>
      <c r="G934" s="108" t="s">
        <v>29</v>
      </c>
      <c r="H934" s="108">
        <v>0</v>
      </c>
      <c r="I934" s="129">
        <v>0</v>
      </c>
      <c r="J934" s="108" t="s">
        <v>3660</v>
      </c>
      <c r="K934" s="108" t="s">
        <v>3661</v>
      </c>
      <c r="L934" s="108" t="s">
        <v>50</v>
      </c>
      <c r="M934" s="108" t="s">
        <v>3662</v>
      </c>
      <c r="N934" s="136" t="s">
        <v>6275</v>
      </c>
      <c r="O934" s="108" t="s">
        <v>6276</v>
      </c>
      <c r="P934" s="108">
        <v>0</v>
      </c>
      <c r="Q934" s="108">
        <v>91001</v>
      </c>
      <c r="R934" s="108" t="s">
        <v>2859</v>
      </c>
      <c r="S934" s="152">
        <v>42446</v>
      </c>
      <c r="T934" s="132">
        <v>7603</v>
      </c>
      <c r="U934" s="167">
        <v>4893746</v>
      </c>
      <c r="V934" s="167">
        <v>14823168</v>
      </c>
      <c r="W934" s="131">
        <v>44316</v>
      </c>
      <c r="X934" s="132" t="s">
        <v>7743</v>
      </c>
      <c r="Y934" s="132" t="s">
        <v>7744</v>
      </c>
      <c r="Z934" s="132" t="s">
        <v>7914</v>
      </c>
    </row>
    <row r="935" spans="1:26" s="8" customFormat="1" ht="18.75" customHeight="1" x14ac:dyDescent="0.2">
      <c r="A935" s="108" t="s">
        <v>678</v>
      </c>
      <c r="B935" s="136">
        <v>651131154</v>
      </c>
      <c r="C935" s="108" t="s">
        <v>78</v>
      </c>
      <c r="D935" s="108" t="s">
        <v>679</v>
      </c>
      <c r="E935" s="108" t="s">
        <v>6672</v>
      </c>
      <c r="F935" s="108" t="s">
        <v>680</v>
      </c>
      <c r="G935" s="108" t="s">
        <v>681</v>
      </c>
      <c r="H935" s="108" t="s">
        <v>477</v>
      </c>
      <c r="I935" s="129" t="s">
        <v>682</v>
      </c>
      <c r="J935" s="108" t="s">
        <v>683</v>
      </c>
      <c r="K935" s="108" t="s">
        <v>685</v>
      </c>
      <c r="L935" s="108" t="s">
        <v>6117</v>
      </c>
      <c r="M935" s="108" t="s">
        <v>631</v>
      </c>
      <c r="N935" s="136" t="s">
        <v>686</v>
      </c>
      <c r="O935" s="108" t="s">
        <v>684</v>
      </c>
      <c r="P935" s="108">
        <v>0</v>
      </c>
      <c r="Q935" s="108" t="s">
        <v>414</v>
      </c>
      <c r="R935" s="108" t="s">
        <v>6915</v>
      </c>
      <c r="S935" s="152">
        <v>42472</v>
      </c>
      <c r="T935" s="132">
        <v>7605</v>
      </c>
      <c r="U935" s="167">
        <v>29041858</v>
      </c>
      <c r="V935" s="167">
        <v>100552745</v>
      </c>
      <c r="W935" s="131">
        <v>44316</v>
      </c>
      <c r="X935" s="132" t="s">
        <v>7743</v>
      </c>
      <c r="Y935" s="132" t="s">
        <v>7744</v>
      </c>
      <c r="Z935" s="132" t="s">
        <v>7763</v>
      </c>
    </row>
    <row r="936" spans="1:26" s="8" customFormat="1" ht="18.75" customHeight="1" x14ac:dyDescent="0.2">
      <c r="A936" s="108" t="s">
        <v>1364</v>
      </c>
      <c r="B936" s="136" t="s">
        <v>7666</v>
      </c>
      <c r="C936" s="108" t="s">
        <v>52</v>
      </c>
      <c r="D936" s="108" t="s">
        <v>1365</v>
      </c>
      <c r="E936" s="108" t="s">
        <v>8031</v>
      </c>
      <c r="F936" s="108" t="s">
        <v>1366</v>
      </c>
      <c r="G936" s="108" t="s">
        <v>8032</v>
      </c>
      <c r="H936" s="108" t="s">
        <v>560</v>
      </c>
      <c r="I936" s="129" t="s">
        <v>8033</v>
      </c>
      <c r="J936" s="108" t="s">
        <v>1367</v>
      </c>
      <c r="K936" s="108" t="s">
        <v>1368</v>
      </c>
      <c r="L936" s="108" t="s">
        <v>6115</v>
      </c>
      <c r="M936" s="108" t="s">
        <v>1369</v>
      </c>
      <c r="N936" s="136" t="s">
        <v>7644</v>
      </c>
      <c r="O936" s="108" t="s">
        <v>1370</v>
      </c>
      <c r="P936" s="108">
        <v>0</v>
      </c>
      <c r="Q936" s="108" t="s">
        <v>47</v>
      </c>
      <c r="R936" s="108" t="s">
        <v>7622</v>
      </c>
      <c r="S936" s="152">
        <v>42538</v>
      </c>
      <c r="T936" s="132">
        <v>7609</v>
      </c>
      <c r="U936" s="167">
        <v>31842723</v>
      </c>
      <c r="V936" s="167">
        <v>126257448</v>
      </c>
      <c r="W936" s="131">
        <v>44316</v>
      </c>
      <c r="X936" s="132" t="s">
        <v>7743</v>
      </c>
      <c r="Y936" s="132" t="s">
        <v>7744</v>
      </c>
      <c r="Z936" s="132" t="s">
        <v>7780</v>
      </c>
    </row>
    <row r="937" spans="1:26" s="8" customFormat="1" ht="18.75" customHeight="1" x14ac:dyDescent="0.2">
      <c r="A937" s="108" t="s">
        <v>4768</v>
      </c>
      <c r="B937" s="136">
        <v>651185149</v>
      </c>
      <c r="C937" s="108" t="s">
        <v>78</v>
      </c>
      <c r="D937" s="108" t="s">
        <v>4769</v>
      </c>
      <c r="E937" s="108" t="s">
        <v>7152</v>
      </c>
      <c r="F937" s="108" t="s">
        <v>4770</v>
      </c>
      <c r="G937" s="108" t="s">
        <v>4771</v>
      </c>
      <c r="H937" s="108" t="s">
        <v>4772</v>
      </c>
      <c r="I937" s="129" t="s">
        <v>4773</v>
      </c>
      <c r="J937" s="108" t="s">
        <v>4774</v>
      </c>
      <c r="K937" s="108" t="s">
        <v>7153</v>
      </c>
      <c r="L937" s="108" t="s">
        <v>6112</v>
      </c>
      <c r="M937" s="108" t="s">
        <v>1710</v>
      </c>
      <c r="N937" s="136" t="s">
        <v>7154</v>
      </c>
      <c r="O937" s="108" t="s">
        <v>7155</v>
      </c>
      <c r="P937" s="108">
        <v>0</v>
      </c>
      <c r="Q937" s="108" t="s">
        <v>640</v>
      </c>
      <c r="R937" s="108" t="s">
        <v>6782</v>
      </c>
      <c r="S937" s="152">
        <v>42599</v>
      </c>
      <c r="T937" s="132">
        <v>7614</v>
      </c>
      <c r="U937" s="167">
        <v>22261633</v>
      </c>
      <c r="V937" s="167">
        <v>89993834</v>
      </c>
      <c r="W937" s="131">
        <v>44316</v>
      </c>
      <c r="X937" s="132" t="s">
        <v>7743</v>
      </c>
      <c r="Y937" s="132" t="s">
        <v>7744</v>
      </c>
      <c r="Z937" s="132" t="s">
        <v>7772</v>
      </c>
    </row>
    <row r="938" spans="1:26" s="8" customFormat="1" ht="18.75" customHeight="1" x14ac:dyDescent="0.2">
      <c r="A938" s="108" t="s">
        <v>4768</v>
      </c>
      <c r="B938" s="136">
        <v>651185149</v>
      </c>
      <c r="C938" s="108" t="s">
        <v>78</v>
      </c>
      <c r="D938" s="108" t="s">
        <v>4769</v>
      </c>
      <c r="E938" s="108" t="s">
        <v>7152</v>
      </c>
      <c r="F938" s="108" t="s">
        <v>4770</v>
      </c>
      <c r="G938" s="108" t="s">
        <v>4771</v>
      </c>
      <c r="H938" s="108" t="s">
        <v>4772</v>
      </c>
      <c r="I938" s="129" t="s">
        <v>4773</v>
      </c>
      <c r="J938" s="108" t="s">
        <v>4774</v>
      </c>
      <c r="K938" s="108" t="s">
        <v>7153</v>
      </c>
      <c r="L938" s="108" t="s">
        <v>6112</v>
      </c>
      <c r="M938" s="108" t="s">
        <v>1710</v>
      </c>
      <c r="N938" s="136" t="s">
        <v>7154</v>
      </c>
      <c r="O938" s="108" t="s">
        <v>7155</v>
      </c>
      <c r="P938" s="108">
        <v>0</v>
      </c>
      <c r="Q938" s="108" t="s">
        <v>640</v>
      </c>
      <c r="R938" s="108" t="s">
        <v>6782</v>
      </c>
      <c r="S938" s="152">
        <v>42599</v>
      </c>
      <c r="T938" s="132">
        <v>7614</v>
      </c>
      <c r="U938" s="167">
        <v>13743452</v>
      </c>
      <c r="V938" s="167">
        <v>76877432</v>
      </c>
      <c r="W938" s="131">
        <v>44316</v>
      </c>
      <c r="X938" s="132" t="s">
        <v>7743</v>
      </c>
      <c r="Y938" s="132" t="s">
        <v>7744</v>
      </c>
      <c r="Z938" s="132" t="s">
        <v>7788</v>
      </c>
    </row>
    <row r="939" spans="1:26" s="8" customFormat="1" ht="18.75" customHeight="1" x14ac:dyDescent="0.2">
      <c r="A939" s="108" t="s">
        <v>4768</v>
      </c>
      <c r="B939" s="136">
        <v>651185149</v>
      </c>
      <c r="C939" s="108" t="s">
        <v>78</v>
      </c>
      <c r="D939" s="108" t="s">
        <v>4769</v>
      </c>
      <c r="E939" s="108" t="s">
        <v>7152</v>
      </c>
      <c r="F939" s="108" t="s">
        <v>4770</v>
      </c>
      <c r="G939" s="108" t="s">
        <v>4771</v>
      </c>
      <c r="H939" s="108" t="s">
        <v>4772</v>
      </c>
      <c r="I939" s="129" t="s">
        <v>4773</v>
      </c>
      <c r="J939" s="108" t="s">
        <v>4774</v>
      </c>
      <c r="K939" s="108" t="s">
        <v>7153</v>
      </c>
      <c r="L939" s="108" t="s">
        <v>6112</v>
      </c>
      <c r="M939" s="108" t="s">
        <v>1710</v>
      </c>
      <c r="N939" s="136" t="s">
        <v>7154</v>
      </c>
      <c r="O939" s="108" t="s">
        <v>7155</v>
      </c>
      <c r="P939" s="108">
        <v>0</v>
      </c>
      <c r="Q939" s="108" t="s">
        <v>640</v>
      </c>
      <c r="R939" s="108" t="s">
        <v>6782</v>
      </c>
      <c r="S939" s="152">
        <v>42599</v>
      </c>
      <c r="T939" s="132">
        <v>7614</v>
      </c>
      <c r="U939" s="167">
        <v>62455314</v>
      </c>
      <c r="V939" s="167">
        <v>225649433</v>
      </c>
      <c r="W939" s="131">
        <v>44316</v>
      </c>
      <c r="X939" s="132" t="s">
        <v>7743</v>
      </c>
      <c r="Y939" s="132" t="s">
        <v>7744</v>
      </c>
      <c r="Z939" s="132" t="s">
        <v>7792</v>
      </c>
    </row>
    <row r="940" spans="1:26" s="8" customFormat="1" ht="18.75" customHeight="1" x14ac:dyDescent="0.2">
      <c r="A940" s="108" t="s">
        <v>4768</v>
      </c>
      <c r="B940" s="136">
        <v>651185149</v>
      </c>
      <c r="C940" s="108" t="s">
        <v>78</v>
      </c>
      <c r="D940" s="108" t="s">
        <v>4769</v>
      </c>
      <c r="E940" s="108" t="s">
        <v>7152</v>
      </c>
      <c r="F940" s="108" t="s">
        <v>4770</v>
      </c>
      <c r="G940" s="108" t="s">
        <v>4771</v>
      </c>
      <c r="H940" s="108" t="s">
        <v>4772</v>
      </c>
      <c r="I940" s="129" t="s">
        <v>4773</v>
      </c>
      <c r="J940" s="108" t="s">
        <v>4774</v>
      </c>
      <c r="K940" s="108" t="s">
        <v>7153</v>
      </c>
      <c r="L940" s="108" t="s">
        <v>6112</v>
      </c>
      <c r="M940" s="108" t="s">
        <v>1710</v>
      </c>
      <c r="N940" s="136" t="s">
        <v>7154</v>
      </c>
      <c r="O940" s="108" t="s">
        <v>7155</v>
      </c>
      <c r="P940" s="108">
        <v>0</v>
      </c>
      <c r="Q940" s="108" t="s">
        <v>640</v>
      </c>
      <c r="R940" s="108" t="s">
        <v>6782</v>
      </c>
      <c r="S940" s="152">
        <v>42599</v>
      </c>
      <c r="T940" s="132">
        <v>7614</v>
      </c>
      <c r="U940" s="167">
        <v>21903627</v>
      </c>
      <c r="V940" s="167">
        <v>75159501</v>
      </c>
      <c r="W940" s="131">
        <v>44316</v>
      </c>
      <c r="X940" s="132" t="s">
        <v>7743</v>
      </c>
      <c r="Y940" s="132" t="s">
        <v>7744</v>
      </c>
      <c r="Z940" s="132" t="s">
        <v>7883</v>
      </c>
    </row>
    <row r="941" spans="1:26" s="8" customFormat="1" ht="18.75" customHeight="1" x14ac:dyDescent="0.2">
      <c r="A941" s="108" t="s">
        <v>3042</v>
      </c>
      <c r="B941" s="136" t="s">
        <v>7693</v>
      </c>
      <c r="C941" s="108" t="s">
        <v>2838</v>
      </c>
      <c r="D941" s="108" t="s">
        <v>2855</v>
      </c>
      <c r="E941" s="108" t="s">
        <v>27</v>
      </c>
      <c r="F941" s="108" t="s">
        <v>2856</v>
      </c>
      <c r="G941" s="108" t="s">
        <v>29</v>
      </c>
      <c r="H941" s="108">
        <v>0</v>
      </c>
      <c r="I941" s="129">
        <v>0</v>
      </c>
      <c r="J941" s="108" t="s">
        <v>3043</v>
      </c>
      <c r="K941" s="108" t="s">
        <v>3044</v>
      </c>
      <c r="L941" s="108" t="s">
        <v>50</v>
      </c>
      <c r="M941" s="108" t="s">
        <v>3045</v>
      </c>
      <c r="N941" s="136">
        <v>0</v>
      </c>
      <c r="O941" s="108" t="s">
        <v>3046</v>
      </c>
      <c r="P941" s="108">
        <v>0</v>
      </c>
      <c r="Q941" s="108">
        <v>91001</v>
      </c>
      <c r="R941" s="108" t="s">
        <v>2859</v>
      </c>
      <c r="S941" s="152">
        <v>42615</v>
      </c>
      <c r="T941" s="132">
        <v>7615</v>
      </c>
      <c r="U941" s="167">
        <v>4893746</v>
      </c>
      <c r="V941" s="167">
        <v>19574984</v>
      </c>
      <c r="W941" s="131">
        <v>44316</v>
      </c>
      <c r="X941" s="132" t="s">
        <v>7743</v>
      </c>
      <c r="Y941" s="132" t="s">
        <v>7744</v>
      </c>
      <c r="Z941" s="132" t="s">
        <v>7957</v>
      </c>
    </row>
    <row r="942" spans="1:26" s="8" customFormat="1" ht="18.75" customHeight="1" x14ac:dyDescent="0.2">
      <c r="A942" s="108" t="s">
        <v>2239</v>
      </c>
      <c r="B942" s="136">
        <v>732384006</v>
      </c>
      <c r="C942" s="108" t="s">
        <v>1555</v>
      </c>
      <c r="D942" s="108" t="s">
        <v>2240</v>
      </c>
      <c r="E942" s="108" t="s">
        <v>7451</v>
      </c>
      <c r="F942" s="108" t="s">
        <v>2241</v>
      </c>
      <c r="G942" s="108" t="s">
        <v>7452</v>
      </c>
      <c r="H942" s="108" t="s">
        <v>7453</v>
      </c>
      <c r="I942" s="129" t="s">
        <v>7454</v>
      </c>
      <c r="J942" s="108" t="s">
        <v>2243</v>
      </c>
      <c r="K942" s="108" t="s">
        <v>2244</v>
      </c>
      <c r="L942" s="108" t="s">
        <v>49</v>
      </c>
      <c r="M942" s="108" t="s">
        <v>2245</v>
      </c>
      <c r="N942" s="136" t="s">
        <v>7423</v>
      </c>
      <c r="O942" s="108" t="s">
        <v>7424</v>
      </c>
      <c r="P942" s="108">
        <v>0</v>
      </c>
      <c r="Q942" s="108" t="s">
        <v>640</v>
      </c>
      <c r="R942" s="108" t="s">
        <v>7459</v>
      </c>
      <c r="S942" s="152">
        <v>42688</v>
      </c>
      <c r="T942" s="132">
        <v>7620</v>
      </c>
      <c r="U942" s="167">
        <v>96510021</v>
      </c>
      <c r="V942" s="167">
        <v>214962364</v>
      </c>
      <c r="W942" s="131">
        <v>44316</v>
      </c>
      <c r="X942" s="132" t="s">
        <v>7743</v>
      </c>
      <c r="Y942" s="132" t="s">
        <v>7744</v>
      </c>
      <c r="Z942" s="132" t="s">
        <v>7789</v>
      </c>
    </row>
    <row r="943" spans="1:26" s="8" customFormat="1" ht="18.75" customHeight="1" x14ac:dyDescent="0.2">
      <c r="A943" s="146" t="s">
        <v>4897</v>
      </c>
      <c r="B943" s="136" t="s">
        <v>7725</v>
      </c>
      <c r="C943" s="108" t="s">
        <v>78</v>
      </c>
      <c r="D943" s="108" t="s">
        <v>4898</v>
      </c>
      <c r="E943" s="108" t="s">
        <v>6928</v>
      </c>
      <c r="F943" s="108" t="s">
        <v>4899</v>
      </c>
      <c r="G943" s="108" t="s">
        <v>4900</v>
      </c>
      <c r="H943" s="108" t="s">
        <v>2054</v>
      </c>
      <c r="I943" s="129" t="s">
        <v>7030</v>
      </c>
      <c r="J943" s="108" t="s">
        <v>4901</v>
      </c>
      <c r="K943" s="108" t="s">
        <v>4902</v>
      </c>
      <c r="L943" s="108" t="s">
        <v>339</v>
      </c>
      <c r="M943" s="108" t="s">
        <v>4903</v>
      </c>
      <c r="N943" s="136" t="s">
        <v>4904</v>
      </c>
      <c r="O943" s="108" t="s">
        <v>6929</v>
      </c>
      <c r="P943" s="108">
        <v>0</v>
      </c>
      <c r="Q943" s="108" t="s">
        <v>640</v>
      </c>
      <c r="R943" s="108" t="s">
        <v>6930</v>
      </c>
      <c r="S943" s="152">
        <v>42762</v>
      </c>
      <c r="T943" s="132">
        <v>7626</v>
      </c>
      <c r="U943" s="167">
        <v>66679034</v>
      </c>
      <c r="V943" s="167">
        <v>145104791</v>
      </c>
      <c r="W943" s="131">
        <v>44316</v>
      </c>
      <c r="X943" s="132" t="s">
        <v>7743</v>
      </c>
      <c r="Y943" s="132" t="s">
        <v>7744</v>
      </c>
      <c r="Z943" s="132" t="s">
        <v>184</v>
      </c>
    </row>
    <row r="944" spans="1:26" s="8" customFormat="1" ht="18.75" customHeight="1" x14ac:dyDescent="0.2">
      <c r="A944" s="108" t="s">
        <v>949</v>
      </c>
      <c r="B944" s="136" t="s">
        <v>7664</v>
      </c>
      <c r="C944" s="108" t="s">
        <v>950</v>
      </c>
      <c r="D944" s="108" t="s">
        <v>951</v>
      </c>
      <c r="E944" s="108" t="s">
        <v>7547</v>
      </c>
      <c r="F944" s="108" t="s">
        <v>952</v>
      </c>
      <c r="G944" s="108" t="s">
        <v>7548</v>
      </c>
      <c r="H944" s="108" t="s">
        <v>953</v>
      </c>
      <c r="I944" s="129" t="s">
        <v>7549</v>
      </c>
      <c r="J944" s="108" t="s">
        <v>7550</v>
      </c>
      <c r="K944" s="108" t="s">
        <v>955</v>
      </c>
      <c r="L944" s="108" t="s">
        <v>6117</v>
      </c>
      <c r="M944" s="108" t="s">
        <v>957</v>
      </c>
      <c r="N944" s="136" t="s">
        <v>956</v>
      </c>
      <c r="O944" s="108" t="s">
        <v>954</v>
      </c>
      <c r="P944" s="108">
        <v>0</v>
      </c>
      <c r="Q944" s="108">
        <v>93401</v>
      </c>
      <c r="R944" s="108" t="s">
        <v>7563</v>
      </c>
      <c r="S944" s="152">
        <v>43014</v>
      </c>
      <c r="T944" s="132">
        <v>7638</v>
      </c>
      <c r="U944" s="167">
        <v>17103971</v>
      </c>
      <c r="V944" s="167">
        <v>59098712</v>
      </c>
      <c r="W944" s="131">
        <v>44316</v>
      </c>
      <c r="X944" s="132" t="s">
        <v>7743</v>
      </c>
      <c r="Y944" s="132" t="s">
        <v>7744</v>
      </c>
      <c r="Z944" s="132" t="s">
        <v>7857</v>
      </c>
    </row>
    <row r="945" spans="1:26" s="8" customFormat="1" ht="18.75" customHeight="1" x14ac:dyDescent="0.2">
      <c r="A945" s="108" t="s">
        <v>5549</v>
      </c>
      <c r="B945" s="136">
        <v>651519810</v>
      </c>
      <c r="C945" s="108" t="s">
        <v>400</v>
      </c>
      <c r="D945" s="108" t="s">
        <v>5550</v>
      </c>
      <c r="E945" s="108" t="s">
        <v>5551</v>
      </c>
      <c r="F945" s="108" t="s">
        <v>6064</v>
      </c>
      <c r="G945" s="108" t="s">
        <v>5552</v>
      </c>
      <c r="H945" s="108" t="s">
        <v>5553</v>
      </c>
      <c r="I945" s="129" t="s">
        <v>5554</v>
      </c>
      <c r="J945" s="108" t="s">
        <v>5555</v>
      </c>
      <c r="K945" s="108" t="s">
        <v>5556</v>
      </c>
      <c r="L945" s="108" t="s">
        <v>339</v>
      </c>
      <c r="M945" s="108" t="s">
        <v>5557</v>
      </c>
      <c r="N945" s="136">
        <v>0</v>
      </c>
      <c r="O945" s="108">
        <v>0</v>
      </c>
      <c r="P945" s="108">
        <v>0</v>
      </c>
      <c r="Q945" s="108" t="s">
        <v>697</v>
      </c>
      <c r="R945" s="108" t="s">
        <v>6832</v>
      </c>
      <c r="S945" s="152">
        <v>43165</v>
      </c>
      <c r="T945" s="132">
        <v>7644</v>
      </c>
      <c r="U945" s="167">
        <v>11406394</v>
      </c>
      <c r="V945" s="167">
        <v>53976230</v>
      </c>
      <c r="W945" s="131">
        <v>44316</v>
      </c>
      <c r="X945" s="132" t="s">
        <v>7743</v>
      </c>
      <c r="Y945" s="132" t="s">
        <v>7744</v>
      </c>
      <c r="Z945" s="132" t="s">
        <v>7772</v>
      </c>
    </row>
    <row r="946" spans="1:26" s="8" customFormat="1" ht="18.75" customHeight="1" x14ac:dyDescent="0.2">
      <c r="A946" s="108" t="s">
        <v>5549</v>
      </c>
      <c r="B946" s="136">
        <v>651519810</v>
      </c>
      <c r="C946" s="108" t="s">
        <v>400</v>
      </c>
      <c r="D946" s="108" t="s">
        <v>5550</v>
      </c>
      <c r="E946" s="108" t="s">
        <v>5551</v>
      </c>
      <c r="F946" s="108" t="s">
        <v>6064</v>
      </c>
      <c r="G946" s="108" t="s">
        <v>5552</v>
      </c>
      <c r="H946" s="108" t="s">
        <v>5553</v>
      </c>
      <c r="I946" s="129" t="s">
        <v>5554</v>
      </c>
      <c r="J946" s="108" t="s">
        <v>5555</v>
      </c>
      <c r="K946" s="108" t="s">
        <v>5556</v>
      </c>
      <c r="L946" s="108" t="s">
        <v>339</v>
      </c>
      <c r="M946" s="108" t="s">
        <v>5557</v>
      </c>
      <c r="N946" s="136">
        <v>0</v>
      </c>
      <c r="O946" s="108">
        <v>0</v>
      </c>
      <c r="P946" s="108">
        <v>0</v>
      </c>
      <c r="Q946" s="108" t="s">
        <v>697</v>
      </c>
      <c r="R946" s="108" t="s">
        <v>6832</v>
      </c>
      <c r="S946" s="152">
        <v>43165</v>
      </c>
      <c r="T946" s="132">
        <v>7644</v>
      </c>
      <c r="U946" s="167">
        <v>366936</v>
      </c>
      <c r="V946" s="167">
        <v>366936</v>
      </c>
      <c r="W946" s="131">
        <v>44316</v>
      </c>
      <c r="X946" s="132" t="s">
        <v>7743</v>
      </c>
      <c r="Y946" s="132" t="s">
        <v>7744</v>
      </c>
      <c r="Z946" s="132" t="s">
        <v>159</v>
      </c>
    </row>
    <row r="947" spans="1:26" s="8" customFormat="1" ht="18.75" customHeight="1" x14ac:dyDescent="0.2">
      <c r="A947" s="108" t="s">
        <v>5549</v>
      </c>
      <c r="B947" s="136">
        <v>651519810</v>
      </c>
      <c r="C947" s="108" t="s">
        <v>400</v>
      </c>
      <c r="D947" s="108" t="s">
        <v>5550</v>
      </c>
      <c r="E947" s="108" t="s">
        <v>5551</v>
      </c>
      <c r="F947" s="108" t="s">
        <v>6064</v>
      </c>
      <c r="G947" s="108" t="s">
        <v>5552</v>
      </c>
      <c r="H947" s="108" t="s">
        <v>5553</v>
      </c>
      <c r="I947" s="129" t="s">
        <v>5554</v>
      </c>
      <c r="J947" s="108" t="s">
        <v>5555</v>
      </c>
      <c r="K947" s="108" t="s">
        <v>5556</v>
      </c>
      <c r="L947" s="108" t="s">
        <v>339</v>
      </c>
      <c r="M947" s="108" t="s">
        <v>5557</v>
      </c>
      <c r="N947" s="136">
        <v>0</v>
      </c>
      <c r="O947" s="108">
        <v>0</v>
      </c>
      <c r="P947" s="108">
        <v>0</v>
      </c>
      <c r="Q947" s="108" t="s">
        <v>697</v>
      </c>
      <c r="R947" s="108" t="s">
        <v>6832</v>
      </c>
      <c r="S947" s="152">
        <v>43165</v>
      </c>
      <c r="T947" s="132">
        <v>7644</v>
      </c>
      <c r="U947" s="167">
        <v>14774107</v>
      </c>
      <c r="V947" s="167">
        <v>36240261</v>
      </c>
      <c r="W947" s="131">
        <v>44316</v>
      </c>
      <c r="X947" s="132" t="s">
        <v>7743</v>
      </c>
      <c r="Y947" s="132" t="s">
        <v>7744</v>
      </c>
      <c r="Z947" s="132" t="s">
        <v>7799</v>
      </c>
    </row>
    <row r="948" spans="1:26" s="8" customFormat="1" ht="18.75" customHeight="1" x14ac:dyDescent="0.2">
      <c r="A948" s="108" t="s">
        <v>5549</v>
      </c>
      <c r="B948" s="136">
        <v>651519810</v>
      </c>
      <c r="C948" s="108" t="s">
        <v>400</v>
      </c>
      <c r="D948" s="108" t="s">
        <v>5550</v>
      </c>
      <c r="E948" s="108" t="s">
        <v>5551</v>
      </c>
      <c r="F948" s="108" t="s">
        <v>6064</v>
      </c>
      <c r="G948" s="108" t="s">
        <v>5552</v>
      </c>
      <c r="H948" s="108" t="s">
        <v>5553</v>
      </c>
      <c r="I948" s="129" t="s">
        <v>5554</v>
      </c>
      <c r="J948" s="108" t="s">
        <v>5555</v>
      </c>
      <c r="K948" s="108" t="s">
        <v>5556</v>
      </c>
      <c r="L948" s="108" t="s">
        <v>339</v>
      </c>
      <c r="M948" s="108" t="s">
        <v>5557</v>
      </c>
      <c r="N948" s="136">
        <v>0</v>
      </c>
      <c r="O948" s="108">
        <v>0</v>
      </c>
      <c r="P948" s="108">
        <v>0</v>
      </c>
      <c r="Q948" s="108" t="s">
        <v>697</v>
      </c>
      <c r="R948" s="108" t="s">
        <v>6832</v>
      </c>
      <c r="S948" s="152">
        <v>43165</v>
      </c>
      <c r="T948" s="132">
        <v>7644</v>
      </c>
      <c r="U948" s="167">
        <v>33618445</v>
      </c>
      <c r="V948" s="167">
        <v>113470164</v>
      </c>
      <c r="W948" s="131">
        <v>44316</v>
      </c>
      <c r="X948" s="132" t="s">
        <v>7743</v>
      </c>
      <c r="Y948" s="132" t="s">
        <v>7744</v>
      </c>
      <c r="Z948" s="132" t="s">
        <v>7941</v>
      </c>
    </row>
    <row r="949" spans="1:26" s="8" customFormat="1" ht="18.75" customHeight="1" x14ac:dyDescent="0.2">
      <c r="A949" s="108" t="s">
        <v>5549</v>
      </c>
      <c r="B949" s="136">
        <v>651519810</v>
      </c>
      <c r="C949" s="108" t="s">
        <v>400</v>
      </c>
      <c r="D949" s="108" t="s">
        <v>5550</v>
      </c>
      <c r="E949" s="108" t="s">
        <v>5551</v>
      </c>
      <c r="F949" s="108" t="s">
        <v>6064</v>
      </c>
      <c r="G949" s="108" t="s">
        <v>5552</v>
      </c>
      <c r="H949" s="108" t="s">
        <v>5553</v>
      </c>
      <c r="I949" s="129" t="s">
        <v>5554</v>
      </c>
      <c r="J949" s="108" t="s">
        <v>5555</v>
      </c>
      <c r="K949" s="108" t="s">
        <v>5556</v>
      </c>
      <c r="L949" s="108" t="s">
        <v>339</v>
      </c>
      <c r="M949" s="108" t="s">
        <v>5557</v>
      </c>
      <c r="N949" s="136">
        <v>0</v>
      </c>
      <c r="O949" s="108">
        <v>0</v>
      </c>
      <c r="P949" s="108">
        <v>0</v>
      </c>
      <c r="Q949" s="108" t="s">
        <v>697</v>
      </c>
      <c r="R949" s="108" t="s">
        <v>6832</v>
      </c>
      <c r="S949" s="152">
        <v>43165</v>
      </c>
      <c r="T949" s="132">
        <v>7644</v>
      </c>
      <c r="U949" s="167">
        <v>13522888</v>
      </c>
      <c r="V949" s="167">
        <v>46093044</v>
      </c>
      <c r="W949" s="131">
        <v>44316</v>
      </c>
      <c r="X949" s="132" t="s">
        <v>7743</v>
      </c>
      <c r="Y949" s="132" t="s">
        <v>7744</v>
      </c>
      <c r="Z949" s="132" t="s">
        <v>7802</v>
      </c>
    </row>
    <row r="950" spans="1:26" s="8" customFormat="1" ht="18.75" customHeight="1" x14ac:dyDescent="0.2">
      <c r="A950" s="108" t="s">
        <v>2700</v>
      </c>
      <c r="B950" s="136">
        <v>651539161</v>
      </c>
      <c r="C950" s="108" t="s">
        <v>1568</v>
      </c>
      <c r="D950" s="108" t="s">
        <v>6091</v>
      </c>
      <c r="E950" s="108" t="s">
        <v>6950</v>
      </c>
      <c r="F950" s="108" t="s">
        <v>2701</v>
      </c>
      <c r="G950" s="108" t="s">
        <v>6951</v>
      </c>
      <c r="H950" s="108" t="s">
        <v>2702</v>
      </c>
      <c r="I950" s="129" t="s">
        <v>2703</v>
      </c>
      <c r="J950" s="108" t="s">
        <v>6952</v>
      </c>
      <c r="K950" s="108" t="s">
        <v>6441</v>
      </c>
      <c r="L950" s="108" t="s">
        <v>623</v>
      </c>
      <c r="M950" s="108" t="s">
        <v>457</v>
      </c>
      <c r="N950" s="136" t="s">
        <v>6440</v>
      </c>
      <c r="O950" s="108" t="s">
        <v>6442</v>
      </c>
      <c r="P950" s="108">
        <v>0</v>
      </c>
      <c r="Q950" s="108" t="s">
        <v>1580</v>
      </c>
      <c r="R950" s="108" t="s">
        <v>6961</v>
      </c>
      <c r="S950" s="152">
        <v>43180</v>
      </c>
      <c r="T950" s="132">
        <v>7645</v>
      </c>
      <c r="U950" s="167">
        <v>120244907</v>
      </c>
      <c r="V950" s="167">
        <v>393627376</v>
      </c>
      <c r="W950" s="131">
        <v>44316</v>
      </c>
      <c r="X950" s="132" t="s">
        <v>7743</v>
      </c>
      <c r="Y950" s="132" t="s">
        <v>7744</v>
      </c>
      <c r="Z950" s="132" t="s">
        <v>7764</v>
      </c>
    </row>
    <row r="951" spans="1:26" s="8" customFormat="1" ht="18.75" customHeight="1" x14ac:dyDescent="0.2">
      <c r="A951" s="108" t="s">
        <v>2700</v>
      </c>
      <c r="B951" s="136">
        <v>651539161</v>
      </c>
      <c r="C951" s="108" t="s">
        <v>1568</v>
      </c>
      <c r="D951" s="108" t="s">
        <v>6091</v>
      </c>
      <c r="E951" s="108" t="s">
        <v>6950</v>
      </c>
      <c r="F951" s="108" t="s">
        <v>2701</v>
      </c>
      <c r="G951" s="108" t="s">
        <v>6951</v>
      </c>
      <c r="H951" s="108" t="s">
        <v>2702</v>
      </c>
      <c r="I951" s="129" t="s">
        <v>2703</v>
      </c>
      <c r="J951" s="108" t="s">
        <v>6952</v>
      </c>
      <c r="K951" s="108" t="s">
        <v>6441</v>
      </c>
      <c r="L951" s="108" t="s">
        <v>623</v>
      </c>
      <c r="M951" s="108" t="s">
        <v>457</v>
      </c>
      <c r="N951" s="136" t="s">
        <v>6440</v>
      </c>
      <c r="O951" s="108" t="s">
        <v>6442</v>
      </c>
      <c r="P951" s="108">
        <v>0</v>
      </c>
      <c r="Q951" s="108" t="s">
        <v>1580</v>
      </c>
      <c r="R951" s="108" t="s">
        <v>6961</v>
      </c>
      <c r="S951" s="152">
        <v>43180</v>
      </c>
      <c r="T951" s="132">
        <v>7645</v>
      </c>
      <c r="U951" s="167">
        <v>46808978</v>
      </c>
      <c r="V951" s="167">
        <v>151204970</v>
      </c>
      <c r="W951" s="131">
        <v>44316</v>
      </c>
      <c r="X951" s="132" t="s">
        <v>7743</v>
      </c>
      <c r="Y951" s="132" t="s">
        <v>7744</v>
      </c>
      <c r="Z951" s="132" t="s">
        <v>7818</v>
      </c>
    </row>
    <row r="952" spans="1:26" s="8" customFormat="1" ht="18.75" customHeight="1" x14ac:dyDescent="0.2">
      <c r="A952" s="108" t="s">
        <v>2700</v>
      </c>
      <c r="B952" s="136">
        <v>651539161</v>
      </c>
      <c r="C952" s="108" t="s">
        <v>1568</v>
      </c>
      <c r="D952" s="108" t="s">
        <v>6091</v>
      </c>
      <c r="E952" s="108" t="s">
        <v>6950</v>
      </c>
      <c r="F952" s="108" t="s">
        <v>2701</v>
      </c>
      <c r="G952" s="108" t="s">
        <v>6951</v>
      </c>
      <c r="H952" s="108" t="s">
        <v>2702</v>
      </c>
      <c r="I952" s="129" t="s">
        <v>2703</v>
      </c>
      <c r="J952" s="108" t="s">
        <v>6952</v>
      </c>
      <c r="K952" s="108" t="s">
        <v>6441</v>
      </c>
      <c r="L952" s="108" t="s">
        <v>623</v>
      </c>
      <c r="M952" s="108" t="s">
        <v>457</v>
      </c>
      <c r="N952" s="136" t="s">
        <v>6440</v>
      </c>
      <c r="O952" s="108" t="s">
        <v>6442</v>
      </c>
      <c r="P952" s="108">
        <v>0</v>
      </c>
      <c r="Q952" s="108" t="s">
        <v>1580</v>
      </c>
      <c r="R952" s="108" t="s">
        <v>6961</v>
      </c>
      <c r="S952" s="152">
        <v>43180</v>
      </c>
      <c r="T952" s="132">
        <v>7645</v>
      </c>
      <c r="U952" s="167">
        <v>16809000</v>
      </c>
      <c r="V952" s="167">
        <v>67753200</v>
      </c>
      <c r="W952" s="131">
        <v>44316</v>
      </c>
      <c r="X952" s="132" t="s">
        <v>7743</v>
      </c>
      <c r="Y952" s="132" t="s">
        <v>7744</v>
      </c>
      <c r="Z952" s="132" t="s">
        <v>7824</v>
      </c>
    </row>
    <row r="953" spans="1:26" s="8" customFormat="1" ht="18.75" customHeight="1" x14ac:dyDescent="0.2">
      <c r="A953" s="108" t="s">
        <v>7541</v>
      </c>
      <c r="B953" s="136">
        <v>651589657</v>
      </c>
      <c r="C953" s="108" t="s">
        <v>962</v>
      </c>
      <c r="D953" s="108" t="s">
        <v>963</v>
      </c>
      <c r="E953" s="108" t="s">
        <v>7551</v>
      </c>
      <c r="F953" s="108" t="s">
        <v>964</v>
      </c>
      <c r="G953" s="108" t="s">
        <v>7577</v>
      </c>
      <c r="H953" s="108" t="s">
        <v>965</v>
      </c>
      <c r="I953" s="129" t="s">
        <v>7578</v>
      </c>
      <c r="J953" s="108" t="s">
        <v>966</v>
      </c>
      <c r="K953" s="108" t="s">
        <v>7552</v>
      </c>
      <c r="L953" s="108" t="s">
        <v>49</v>
      </c>
      <c r="M953" s="108" t="s">
        <v>1479</v>
      </c>
      <c r="N953" s="136" t="s">
        <v>7553</v>
      </c>
      <c r="O953" s="108" t="s">
        <v>7554</v>
      </c>
      <c r="P953" s="108">
        <v>0</v>
      </c>
      <c r="Q953" s="108" t="s">
        <v>89</v>
      </c>
      <c r="R953" s="108" t="s">
        <v>7562</v>
      </c>
      <c r="S953" s="152">
        <v>43276</v>
      </c>
      <c r="T953" s="132">
        <v>7650</v>
      </c>
      <c r="U953" s="167">
        <v>17367477</v>
      </c>
      <c r="V953" s="167">
        <v>42559188</v>
      </c>
      <c r="W953" s="131">
        <v>44316</v>
      </c>
      <c r="X953" s="132" t="s">
        <v>7743</v>
      </c>
      <c r="Y953" s="132" t="s">
        <v>7744</v>
      </c>
      <c r="Z953" s="132" t="s">
        <v>8499</v>
      </c>
    </row>
    <row r="954" spans="1:26" s="8" customFormat="1" ht="18.75" customHeight="1" x14ac:dyDescent="0.2">
      <c r="A954" s="108" t="s">
        <v>7541</v>
      </c>
      <c r="B954" s="136">
        <v>651589657</v>
      </c>
      <c r="C954" s="108" t="s">
        <v>962</v>
      </c>
      <c r="D954" s="108" t="s">
        <v>963</v>
      </c>
      <c r="E954" s="108" t="s">
        <v>7551</v>
      </c>
      <c r="F954" s="108" t="s">
        <v>964</v>
      </c>
      <c r="G954" s="108" t="s">
        <v>7577</v>
      </c>
      <c r="H954" s="108" t="s">
        <v>965</v>
      </c>
      <c r="I954" s="129" t="s">
        <v>7578</v>
      </c>
      <c r="J954" s="108" t="s">
        <v>966</v>
      </c>
      <c r="K954" s="108" t="s">
        <v>7552</v>
      </c>
      <c r="L954" s="108" t="s">
        <v>49</v>
      </c>
      <c r="M954" s="108" t="s">
        <v>1479</v>
      </c>
      <c r="N954" s="136" t="s">
        <v>7553</v>
      </c>
      <c r="O954" s="108" t="s">
        <v>7554</v>
      </c>
      <c r="P954" s="108">
        <v>0</v>
      </c>
      <c r="Q954" s="108" t="s">
        <v>89</v>
      </c>
      <c r="R954" s="108" t="s">
        <v>7562</v>
      </c>
      <c r="S954" s="152">
        <v>43276</v>
      </c>
      <c r="T954" s="132">
        <v>7650</v>
      </c>
      <c r="U954" s="167">
        <v>6413280</v>
      </c>
      <c r="V954" s="167">
        <v>25653120</v>
      </c>
      <c r="W954" s="131">
        <v>44316</v>
      </c>
      <c r="X954" s="132" t="s">
        <v>7743</v>
      </c>
      <c r="Y954" s="132" t="s">
        <v>7744</v>
      </c>
      <c r="Z954" s="132" t="s">
        <v>7814</v>
      </c>
    </row>
    <row r="955" spans="1:26" s="8" customFormat="1" ht="18.75" customHeight="1" x14ac:dyDescent="0.2">
      <c r="A955" s="108" t="s">
        <v>7541</v>
      </c>
      <c r="B955" s="136">
        <v>651589657</v>
      </c>
      <c r="C955" s="108" t="s">
        <v>962</v>
      </c>
      <c r="D955" s="108" t="s">
        <v>963</v>
      </c>
      <c r="E955" s="108" t="s">
        <v>7551</v>
      </c>
      <c r="F955" s="108" t="s">
        <v>964</v>
      </c>
      <c r="G955" s="108" t="s">
        <v>7577</v>
      </c>
      <c r="H955" s="108" t="s">
        <v>965</v>
      </c>
      <c r="I955" s="129" t="s">
        <v>7578</v>
      </c>
      <c r="J955" s="108" t="s">
        <v>966</v>
      </c>
      <c r="K955" s="108" t="s">
        <v>7552</v>
      </c>
      <c r="L955" s="108" t="s">
        <v>49</v>
      </c>
      <c r="M955" s="108" t="s">
        <v>1479</v>
      </c>
      <c r="N955" s="136" t="s">
        <v>7553</v>
      </c>
      <c r="O955" s="108" t="s">
        <v>7554</v>
      </c>
      <c r="P955" s="108">
        <v>0</v>
      </c>
      <c r="Q955" s="108" t="s">
        <v>89</v>
      </c>
      <c r="R955" s="108" t="s">
        <v>7562</v>
      </c>
      <c r="S955" s="152">
        <v>43276</v>
      </c>
      <c r="T955" s="132">
        <v>7650</v>
      </c>
      <c r="U955" s="167">
        <v>6413280</v>
      </c>
      <c r="V955" s="167">
        <v>25653120</v>
      </c>
      <c r="W955" s="131">
        <v>44316</v>
      </c>
      <c r="X955" s="132" t="s">
        <v>7743</v>
      </c>
      <c r="Y955" s="132" t="s">
        <v>7744</v>
      </c>
      <c r="Z955" s="132" t="s">
        <v>7812</v>
      </c>
    </row>
    <row r="956" spans="1:26" s="8" customFormat="1" ht="18.75" customHeight="1" x14ac:dyDescent="0.2">
      <c r="A956" s="108" t="s">
        <v>632</v>
      </c>
      <c r="B956" s="136">
        <v>659070006</v>
      </c>
      <c r="C956" s="108" t="s">
        <v>633</v>
      </c>
      <c r="D956" s="108" t="s">
        <v>634</v>
      </c>
      <c r="E956" s="108" t="s">
        <v>635</v>
      </c>
      <c r="F956" s="108" t="s">
        <v>636</v>
      </c>
      <c r="G956" s="108" t="s">
        <v>637</v>
      </c>
      <c r="H956" s="108" t="s">
        <v>638</v>
      </c>
      <c r="I956" s="129" t="s">
        <v>6953</v>
      </c>
      <c r="J956" s="108" t="s">
        <v>6583</v>
      </c>
      <c r="K956" s="108" t="s">
        <v>6956</v>
      </c>
      <c r="L956" s="108" t="s">
        <v>6115</v>
      </c>
      <c r="M956" s="108" t="s">
        <v>639</v>
      </c>
      <c r="N956" s="136" t="s">
        <v>6954</v>
      </c>
      <c r="O956" s="108" t="s">
        <v>6955</v>
      </c>
      <c r="P956" s="108" t="s">
        <v>6582</v>
      </c>
      <c r="Q956" s="108" t="s">
        <v>640</v>
      </c>
      <c r="R956" s="108" t="s">
        <v>6826</v>
      </c>
      <c r="S956" s="152">
        <v>43307</v>
      </c>
      <c r="T956" s="132">
        <v>7652</v>
      </c>
      <c r="U956" s="167">
        <v>11162920</v>
      </c>
      <c r="V956" s="167">
        <v>39548428</v>
      </c>
      <c r="W956" s="131">
        <v>44316</v>
      </c>
      <c r="X956" s="132" t="s">
        <v>7743</v>
      </c>
      <c r="Y956" s="132" t="s">
        <v>7744</v>
      </c>
      <c r="Z956" s="132" t="s">
        <v>7756</v>
      </c>
    </row>
    <row r="957" spans="1:26" s="8" customFormat="1" ht="18.75" customHeight="1" x14ac:dyDescent="0.2">
      <c r="A957" s="108" t="s">
        <v>632</v>
      </c>
      <c r="B957" s="136">
        <v>659070006</v>
      </c>
      <c r="C957" s="108" t="s">
        <v>633</v>
      </c>
      <c r="D957" s="108" t="s">
        <v>634</v>
      </c>
      <c r="E957" s="108" t="s">
        <v>635</v>
      </c>
      <c r="F957" s="108" t="s">
        <v>636</v>
      </c>
      <c r="G957" s="108" t="s">
        <v>637</v>
      </c>
      <c r="H957" s="108" t="s">
        <v>638</v>
      </c>
      <c r="I957" s="129" t="s">
        <v>6953</v>
      </c>
      <c r="J957" s="108" t="s">
        <v>6583</v>
      </c>
      <c r="K957" s="108" t="s">
        <v>6956</v>
      </c>
      <c r="L957" s="108" t="s">
        <v>6115</v>
      </c>
      <c r="M957" s="108" t="s">
        <v>639</v>
      </c>
      <c r="N957" s="136" t="s">
        <v>6954</v>
      </c>
      <c r="O957" s="108" t="s">
        <v>6955</v>
      </c>
      <c r="P957" s="108" t="s">
        <v>6582</v>
      </c>
      <c r="Q957" s="108" t="s">
        <v>640</v>
      </c>
      <c r="R957" s="108" t="s">
        <v>6826</v>
      </c>
      <c r="S957" s="152">
        <v>43307</v>
      </c>
      <c r="T957" s="132">
        <v>7652</v>
      </c>
      <c r="U957" s="167">
        <v>25341352</v>
      </c>
      <c r="V957" s="167">
        <v>94408164</v>
      </c>
      <c r="W957" s="131">
        <v>44316</v>
      </c>
      <c r="X957" s="132" t="s">
        <v>7743</v>
      </c>
      <c r="Y957" s="132" t="s">
        <v>7744</v>
      </c>
      <c r="Z957" s="132" t="s">
        <v>7781</v>
      </c>
    </row>
    <row r="958" spans="1:26" s="8" customFormat="1" ht="18.75" customHeight="1" x14ac:dyDescent="0.2">
      <c r="A958" s="108" t="s">
        <v>2540</v>
      </c>
      <c r="B958" s="137">
        <v>652942806</v>
      </c>
      <c r="C958" s="108" t="s">
        <v>1568</v>
      </c>
      <c r="D958" s="108" t="s">
        <v>2541</v>
      </c>
      <c r="E958" s="108" t="s">
        <v>7532</v>
      </c>
      <c r="F958" s="108" t="s">
        <v>2542</v>
      </c>
      <c r="G958" s="108" t="s">
        <v>7533</v>
      </c>
      <c r="H958" s="108" t="s">
        <v>2543</v>
      </c>
      <c r="I958" s="129" t="s">
        <v>7534</v>
      </c>
      <c r="J958" s="108" t="s">
        <v>7535</v>
      </c>
      <c r="K958" s="108" t="s">
        <v>2544</v>
      </c>
      <c r="L958" s="108" t="s">
        <v>49</v>
      </c>
      <c r="M958" s="108" t="s">
        <v>2545</v>
      </c>
      <c r="N958" s="136" t="s">
        <v>2546</v>
      </c>
      <c r="O958" s="108" t="s">
        <v>2547</v>
      </c>
      <c r="P958" s="108">
        <v>0</v>
      </c>
      <c r="Q958" s="108" t="s">
        <v>1580</v>
      </c>
      <c r="R958" s="108" t="s">
        <v>7389</v>
      </c>
      <c r="S958" s="152">
        <v>43353</v>
      </c>
      <c r="T958" s="132">
        <v>7655</v>
      </c>
      <c r="U958" s="167">
        <v>11952024</v>
      </c>
      <c r="V958" s="167">
        <v>41514464</v>
      </c>
      <c r="W958" s="131">
        <v>44316</v>
      </c>
      <c r="X958" s="132" t="s">
        <v>7743</v>
      </c>
      <c r="Y958" s="132" t="s">
        <v>7744</v>
      </c>
      <c r="Z958" s="132" t="s">
        <v>6421</v>
      </c>
    </row>
    <row r="959" spans="1:26" s="8" customFormat="1" ht="18.75" customHeight="1" x14ac:dyDescent="0.2">
      <c r="A959" s="108" t="s">
        <v>399</v>
      </c>
      <c r="B959" s="136">
        <v>651354765</v>
      </c>
      <c r="C959" s="108" t="s">
        <v>400</v>
      </c>
      <c r="D959" s="108" t="s">
        <v>401</v>
      </c>
      <c r="E959" s="108" t="s">
        <v>6580</v>
      </c>
      <c r="F959" s="108" t="s">
        <v>402</v>
      </c>
      <c r="G959" s="108" t="s">
        <v>6900</v>
      </c>
      <c r="H959" s="108" t="s">
        <v>403</v>
      </c>
      <c r="I959" s="129" t="s">
        <v>6901</v>
      </c>
      <c r="J959" s="108" t="s">
        <v>404</v>
      </c>
      <c r="K959" s="108" t="s">
        <v>6709</v>
      </c>
      <c r="L959" s="108" t="s">
        <v>623</v>
      </c>
      <c r="M959" s="108" t="s">
        <v>382</v>
      </c>
      <c r="N959" s="136">
        <v>984478316</v>
      </c>
      <c r="O959" s="108" t="s">
        <v>6581</v>
      </c>
      <c r="P959" s="108">
        <v>0</v>
      </c>
      <c r="Q959" s="108" t="s">
        <v>89</v>
      </c>
      <c r="R959" s="108" t="s">
        <v>6914</v>
      </c>
      <c r="S959" s="152">
        <v>43374</v>
      </c>
      <c r="T959" s="132">
        <v>7657</v>
      </c>
      <c r="U959" s="167">
        <v>34471380</v>
      </c>
      <c r="V959" s="167">
        <v>100047168</v>
      </c>
      <c r="W959" s="131">
        <v>44316</v>
      </c>
      <c r="X959" s="132" t="s">
        <v>7743</v>
      </c>
      <c r="Y959" s="132" t="s">
        <v>7744</v>
      </c>
      <c r="Z959" s="132" t="s">
        <v>7806</v>
      </c>
    </row>
    <row r="960" spans="1:26" s="8" customFormat="1" ht="18.75" customHeight="1" x14ac:dyDescent="0.2">
      <c r="A960" s="108" t="s">
        <v>399</v>
      </c>
      <c r="B960" s="136">
        <v>651354765</v>
      </c>
      <c r="C960" s="108" t="s">
        <v>400</v>
      </c>
      <c r="D960" s="108" t="s">
        <v>401</v>
      </c>
      <c r="E960" s="108" t="s">
        <v>6580</v>
      </c>
      <c r="F960" s="108" t="s">
        <v>402</v>
      </c>
      <c r="G960" s="108" t="s">
        <v>6900</v>
      </c>
      <c r="H960" s="108" t="s">
        <v>403</v>
      </c>
      <c r="I960" s="129" t="s">
        <v>6901</v>
      </c>
      <c r="J960" s="108" t="s">
        <v>404</v>
      </c>
      <c r="K960" s="108" t="s">
        <v>6709</v>
      </c>
      <c r="L960" s="108" t="s">
        <v>623</v>
      </c>
      <c r="M960" s="108" t="s">
        <v>382</v>
      </c>
      <c r="N960" s="136">
        <v>984478316</v>
      </c>
      <c r="O960" s="108" t="s">
        <v>6581</v>
      </c>
      <c r="P960" s="108">
        <v>0</v>
      </c>
      <c r="Q960" s="108" t="s">
        <v>89</v>
      </c>
      <c r="R960" s="108" t="s">
        <v>6914</v>
      </c>
      <c r="S960" s="152">
        <v>43374</v>
      </c>
      <c r="T960" s="132">
        <v>7657</v>
      </c>
      <c r="U960" s="167">
        <v>33028392</v>
      </c>
      <c r="V960" s="167">
        <v>97802520</v>
      </c>
      <c r="W960" s="131">
        <v>44316</v>
      </c>
      <c r="X960" s="132" t="s">
        <v>7743</v>
      </c>
      <c r="Y960" s="132" t="s">
        <v>7744</v>
      </c>
      <c r="Z960" s="132" t="s">
        <v>7813</v>
      </c>
    </row>
    <row r="961" spans="1:26" s="8" customFormat="1" ht="18.75" customHeight="1" x14ac:dyDescent="0.2">
      <c r="A961" s="108" t="s">
        <v>399</v>
      </c>
      <c r="B961" s="136">
        <v>651354765</v>
      </c>
      <c r="C961" s="108" t="s">
        <v>400</v>
      </c>
      <c r="D961" s="108" t="s">
        <v>401</v>
      </c>
      <c r="E961" s="108" t="s">
        <v>6580</v>
      </c>
      <c r="F961" s="108" t="s">
        <v>402</v>
      </c>
      <c r="G961" s="108" t="s">
        <v>6900</v>
      </c>
      <c r="H961" s="108" t="s">
        <v>403</v>
      </c>
      <c r="I961" s="129" t="s">
        <v>6901</v>
      </c>
      <c r="J961" s="108" t="s">
        <v>404</v>
      </c>
      <c r="K961" s="108" t="s">
        <v>6709</v>
      </c>
      <c r="L961" s="108" t="s">
        <v>623</v>
      </c>
      <c r="M961" s="108" t="s">
        <v>382</v>
      </c>
      <c r="N961" s="136">
        <v>984478316</v>
      </c>
      <c r="O961" s="108" t="s">
        <v>6581</v>
      </c>
      <c r="P961" s="108">
        <v>0</v>
      </c>
      <c r="Q961" s="108" t="s">
        <v>89</v>
      </c>
      <c r="R961" s="108" t="s">
        <v>6914</v>
      </c>
      <c r="S961" s="152">
        <v>43374</v>
      </c>
      <c r="T961" s="132">
        <v>7657</v>
      </c>
      <c r="U961" s="167">
        <v>2084316</v>
      </c>
      <c r="V961" s="167">
        <v>7497660</v>
      </c>
      <c r="W961" s="131">
        <v>44316</v>
      </c>
      <c r="X961" s="132" t="s">
        <v>7743</v>
      </c>
      <c r="Y961" s="132" t="s">
        <v>7744</v>
      </c>
      <c r="Z961" s="132" t="s">
        <v>7810</v>
      </c>
    </row>
    <row r="962" spans="1:26" s="8" customFormat="1" ht="18.75" customHeight="1" x14ac:dyDescent="0.2">
      <c r="A962" s="108" t="s">
        <v>399</v>
      </c>
      <c r="B962" s="136">
        <v>651354765</v>
      </c>
      <c r="C962" s="108" t="s">
        <v>400</v>
      </c>
      <c r="D962" s="108" t="s">
        <v>401</v>
      </c>
      <c r="E962" s="108" t="s">
        <v>6580</v>
      </c>
      <c r="F962" s="108" t="s">
        <v>402</v>
      </c>
      <c r="G962" s="108" t="s">
        <v>6900</v>
      </c>
      <c r="H962" s="108" t="s">
        <v>403</v>
      </c>
      <c r="I962" s="129" t="s">
        <v>6901</v>
      </c>
      <c r="J962" s="108" t="s">
        <v>404</v>
      </c>
      <c r="K962" s="108" t="s">
        <v>6709</v>
      </c>
      <c r="L962" s="108" t="s">
        <v>623</v>
      </c>
      <c r="M962" s="108" t="s">
        <v>382</v>
      </c>
      <c r="N962" s="136">
        <v>984478316</v>
      </c>
      <c r="O962" s="108" t="s">
        <v>6581</v>
      </c>
      <c r="P962" s="108">
        <v>0</v>
      </c>
      <c r="Q962" s="108" t="s">
        <v>89</v>
      </c>
      <c r="R962" s="108" t="s">
        <v>6914</v>
      </c>
      <c r="S962" s="152">
        <v>43374</v>
      </c>
      <c r="T962" s="132">
        <v>7657</v>
      </c>
      <c r="U962" s="167">
        <v>0</v>
      </c>
      <c r="V962" s="167">
        <v>122144538</v>
      </c>
      <c r="W962" s="131">
        <v>44316</v>
      </c>
      <c r="X962" s="132" t="s">
        <v>7743</v>
      </c>
      <c r="Y962" s="132" t="s">
        <v>7744</v>
      </c>
      <c r="Z962" s="132" t="s">
        <v>7815</v>
      </c>
    </row>
    <row r="963" spans="1:26" s="8" customFormat="1" ht="18.75" customHeight="1" x14ac:dyDescent="0.2">
      <c r="A963" s="108" t="s">
        <v>399</v>
      </c>
      <c r="B963" s="136">
        <v>651354765</v>
      </c>
      <c r="C963" s="108" t="s">
        <v>400</v>
      </c>
      <c r="D963" s="108" t="s">
        <v>401</v>
      </c>
      <c r="E963" s="108" t="s">
        <v>6580</v>
      </c>
      <c r="F963" s="108" t="s">
        <v>402</v>
      </c>
      <c r="G963" s="108" t="s">
        <v>6900</v>
      </c>
      <c r="H963" s="108" t="s">
        <v>403</v>
      </c>
      <c r="I963" s="129" t="s">
        <v>6901</v>
      </c>
      <c r="J963" s="108" t="s">
        <v>404</v>
      </c>
      <c r="K963" s="108" t="s">
        <v>6709</v>
      </c>
      <c r="L963" s="108" t="s">
        <v>623</v>
      </c>
      <c r="M963" s="108" t="s">
        <v>382</v>
      </c>
      <c r="N963" s="136">
        <v>984478316</v>
      </c>
      <c r="O963" s="108" t="s">
        <v>6581</v>
      </c>
      <c r="P963" s="108">
        <v>0</v>
      </c>
      <c r="Q963" s="108" t="s">
        <v>89</v>
      </c>
      <c r="R963" s="108" t="s">
        <v>6914</v>
      </c>
      <c r="S963" s="152">
        <v>43374</v>
      </c>
      <c r="T963" s="132">
        <v>7657</v>
      </c>
      <c r="U963" s="167">
        <v>49492203</v>
      </c>
      <c r="V963" s="167">
        <v>154792156</v>
      </c>
      <c r="W963" s="131">
        <v>44316</v>
      </c>
      <c r="X963" s="132" t="s">
        <v>7743</v>
      </c>
      <c r="Y963" s="132" t="s">
        <v>7744</v>
      </c>
      <c r="Z963" s="132" t="s">
        <v>75</v>
      </c>
    </row>
    <row r="964" spans="1:26" s="8" customFormat="1" ht="18.75" customHeight="1" x14ac:dyDescent="0.2">
      <c r="A964" s="108" t="s">
        <v>399</v>
      </c>
      <c r="B964" s="136">
        <v>651354765</v>
      </c>
      <c r="C964" s="108" t="s">
        <v>400</v>
      </c>
      <c r="D964" s="108" t="s">
        <v>401</v>
      </c>
      <c r="E964" s="108" t="s">
        <v>6580</v>
      </c>
      <c r="F964" s="108" t="s">
        <v>402</v>
      </c>
      <c r="G964" s="108" t="s">
        <v>6900</v>
      </c>
      <c r="H964" s="108" t="s">
        <v>403</v>
      </c>
      <c r="I964" s="129" t="s">
        <v>6901</v>
      </c>
      <c r="J964" s="108" t="s">
        <v>404</v>
      </c>
      <c r="K964" s="108" t="s">
        <v>6709</v>
      </c>
      <c r="L964" s="108" t="s">
        <v>623</v>
      </c>
      <c r="M964" s="108" t="s">
        <v>382</v>
      </c>
      <c r="N964" s="136">
        <v>984478316</v>
      </c>
      <c r="O964" s="108" t="s">
        <v>6581</v>
      </c>
      <c r="P964" s="108">
        <v>0</v>
      </c>
      <c r="Q964" s="108" t="s">
        <v>89</v>
      </c>
      <c r="R964" s="108" t="s">
        <v>6914</v>
      </c>
      <c r="S964" s="152">
        <v>43374</v>
      </c>
      <c r="T964" s="132">
        <v>7657</v>
      </c>
      <c r="U964" s="167">
        <v>7365150</v>
      </c>
      <c r="V964" s="167">
        <v>32180850</v>
      </c>
      <c r="W964" s="131">
        <v>44316</v>
      </c>
      <c r="X964" s="132" t="s">
        <v>7743</v>
      </c>
      <c r="Y964" s="132" t="s">
        <v>7744</v>
      </c>
      <c r="Z964" s="132" t="s">
        <v>7864</v>
      </c>
    </row>
    <row r="965" spans="1:26" s="8" customFormat="1" ht="18.75" customHeight="1" x14ac:dyDescent="0.2">
      <c r="A965" s="108" t="s">
        <v>399</v>
      </c>
      <c r="B965" s="136">
        <v>651354765</v>
      </c>
      <c r="C965" s="108" t="s">
        <v>400</v>
      </c>
      <c r="D965" s="108" t="s">
        <v>401</v>
      </c>
      <c r="E965" s="108" t="s">
        <v>6580</v>
      </c>
      <c r="F965" s="108" t="s">
        <v>402</v>
      </c>
      <c r="G965" s="108" t="s">
        <v>6900</v>
      </c>
      <c r="H965" s="108" t="s">
        <v>403</v>
      </c>
      <c r="I965" s="129" t="s">
        <v>6901</v>
      </c>
      <c r="J965" s="108" t="s">
        <v>404</v>
      </c>
      <c r="K965" s="108" t="s">
        <v>6709</v>
      </c>
      <c r="L965" s="108" t="s">
        <v>623</v>
      </c>
      <c r="M965" s="108" t="s">
        <v>382</v>
      </c>
      <c r="N965" s="136">
        <v>984478316</v>
      </c>
      <c r="O965" s="108" t="s">
        <v>6581</v>
      </c>
      <c r="P965" s="108">
        <v>0</v>
      </c>
      <c r="Q965" s="108" t="s">
        <v>89</v>
      </c>
      <c r="R965" s="108" t="s">
        <v>6914</v>
      </c>
      <c r="S965" s="152">
        <v>43374</v>
      </c>
      <c r="T965" s="132">
        <v>7657</v>
      </c>
      <c r="U965" s="167">
        <v>6361560</v>
      </c>
      <c r="V965" s="167">
        <v>6361560</v>
      </c>
      <c r="W965" s="131">
        <v>44316</v>
      </c>
      <c r="X965" s="132" t="s">
        <v>7743</v>
      </c>
      <c r="Y965" s="132" t="s">
        <v>7744</v>
      </c>
      <c r="Z965" s="132" t="s">
        <v>7753</v>
      </c>
    </row>
    <row r="966" spans="1:26" s="8" customFormat="1" ht="18.75" customHeight="1" x14ac:dyDescent="0.2">
      <c r="A966" s="108" t="s">
        <v>2305</v>
      </c>
      <c r="B966" s="136">
        <v>650964950</v>
      </c>
      <c r="C966" s="108" t="s">
        <v>1555</v>
      </c>
      <c r="D966" s="108" t="s">
        <v>2306</v>
      </c>
      <c r="E966" s="108" t="s">
        <v>2307</v>
      </c>
      <c r="F966" s="108" t="s">
        <v>2308</v>
      </c>
      <c r="G966" s="108" t="s">
        <v>2309</v>
      </c>
      <c r="H966" s="108" t="s">
        <v>2310</v>
      </c>
      <c r="I966" s="129" t="s">
        <v>2311</v>
      </c>
      <c r="J966" s="108" t="s">
        <v>2312</v>
      </c>
      <c r="K966" s="108" t="s">
        <v>6139</v>
      </c>
      <c r="L966" s="108" t="s">
        <v>6114</v>
      </c>
      <c r="M966" s="108" t="s">
        <v>2314</v>
      </c>
      <c r="N966" s="136">
        <v>0</v>
      </c>
      <c r="O966" s="108" t="s">
        <v>2313</v>
      </c>
      <c r="P966" s="108">
        <v>0</v>
      </c>
      <c r="Q966" s="108" t="s">
        <v>89</v>
      </c>
      <c r="R966" s="108" t="s">
        <v>6873</v>
      </c>
      <c r="S966" s="152">
        <v>43374</v>
      </c>
      <c r="T966" s="132">
        <v>7658</v>
      </c>
      <c r="U966" s="167">
        <v>26868162</v>
      </c>
      <c r="V966" s="167">
        <v>91474119</v>
      </c>
      <c r="W966" s="131">
        <v>44316</v>
      </c>
      <c r="X966" s="132" t="s">
        <v>7743</v>
      </c>
      <c r="Y966" s="132" t="s">
        <v>7744</v>
      </c>
      <c r="Z966" s="132" t="s">
        <v>7988</v>
      </c>
    </row>
    <row r="967" spans="1:26" s="8" customFormat="1" ht="18.75" customHeight="1" x14ac:dyDescent="0.2">
      <c r="A967" s="108" t="s">
        <v>6741</v>
      </c>
      <c r="B967" s="136">
        <v>651747023</v>
      </c>
      <c r="C967" s="108" t="s">
        <v>78</v>
      </c>
      <c r="D967" s="108" t="s">
        <v>6674</v>
      </c>
      <c r="E967" s="108" t="s">
        <v>7220</v>
      </c>
      <c r="F967" s="108" t="s">
        <v>2089</v>
      </c>
      <c r="G967" s="108" t="s">
        <v>2088</v>
      </c>
      <c r="H967" s="108" t="s">
        <v>2054</v>
      </c>
      <c r="I967" s="129" t="s">
        <v>2090</v>
      </c>
      <c r="J967" s="108" t="s">
        <v>2091</v>
      </c>
      <c r="K967" s="108" t="s">
        <v>7221</v>
      </c>
      <c r="L967" s="108" t="s">
        <v>49</v>
      </c>
      <c r="M967" s="108" t="s">
        <v>1479</v>
      </c>
      <c r="N967" s="136">
        <v>226698697</v>
      </c>
      <c r="O967" s="108" t="s">
        <v>2092</v>
      </c>
      <c r="P967" s="108">
        <v>0</v>
      </c>
      <c r="Q967" s="108" t="s">
        <v>697</v>
      </c>
      <c r="R967" s="108" t="s">
        <v>7643</v>
      </c>
      <c r="S967" s="152">
        <v>43503</v>
      </c>
      <c r="T967" s="132">
        <v>7670</v>
      </c>
      <c r="U967" s="167">
        <v>26025504</v>
      </c>
      <c r="V967" s="167">
        <v>104062411</v>
      </c>
      <c r="W967" s="131">
        <v>44316</v>
      </c>
      <c r="X967" s="132" t="s">
        <v>7743</v>
      </c>
      <c r="Y967" s="132" t="s">
        <v>7744</v>
      </c>
      <c r="Z967" s="132" t="s">
        <v>6421</v>
      </c>
    </row>
    <row r="968" spans="1:26" s="8" customFormat="1" ht="18.75" customHeight="1" x14ac:dyDescent="0.2">
      <c r="A968" s="108" t="s">
        <v>3012</v>
      </c>
      <c r="B968" s="136">
        <v>605110436</v>
      </c>
      <c r="C968" s="108" t="s">
        <v>2736</v>
      </c>
      <c r="D968" s="108" t="s">
        <v>2737</v>
      </c>
      <c r="E968" s="108" t="s">
        <v>27</v>
      </c>
      <c r="F968" s="108" t="s">
        <v>3013</v>
      </c>
      <c r="G968" s="108" t="s">
        <v>29</v>
      </c>
      <c r="H968" s="108">
        <v>0</v>
      </c>
      <c r="I968" s="129">
        <v>0</v>
      </c>
      <c r="J968" s="108" t="s">
        <v>3014</v>
      </c>
      <c r="K968" s="108" t="s">
        <v>3015</v>
      </c>
      <c r="L968" s="108" t="s">
        <v>6115</v>
      </c>
      <c r="M968" s="108" t="s">
        <v>3017</v>
      </c>
      <c r="N968" s="136" t="s">
        <v>3016</v>
      </c>
      <c r="O968" s="108">
        <v>0</v>
      </c>
      <c r="P968" s="108">
        <v>0</v>
      </c>
      <c r="Q968" s="108">
        <v>91001</v>
      </c>
      <c r="R968" s="108" t="s">
        <v>613</v>
      </c>
      <c r="S968" s="152">
        <v>43553</v>
      </c>
      <c r="T968" s="132">
        <v>7672</v>
      </c>
      <c r="U968" s="167">
        <v>17477222</v>
      </c>
      <c r="V968" s="167">
        <v>56087976</v>
      </c>
      <c r="W968" s="131">
        <v>44316</v>
      </c>
      <c r="X968" s="132" t="s">
        <v>7743</v>
      </c>
      <c r="Y968" s="132" t="s">
        <v>7744</v>
      </c>
      <c r="Z968" s="132" t="s">
        <v>7780</v>
      </c>
    </row>
    <row r="969" spans="1:26" s="8" customFormat="1" ht="18.75" customHeight="1" x14ac:dyDescent="0.2">
      <c r="A969" s="146" t="s">
        <v>6500</v>
      </c>
      <c r="B969" s="136">
        <v>651822580</v>
      </c>
      <c r="C969" s="108">
        <v>0</v>
      </c>
      <c r="D969" s="108" t="s">
        <v>8691</v>
      </c>
      <c r="E969" s="108" t="s">
        <v>8692</v>
      </c>
      <c r="F969" s="108" t="s">
        <v>6501</v>
      </c>
      <c r="G969" s="108" t="s">
        <v>8693</v>
      </c>
      <c r="H969" s="108" t="s">
        <v>6461</v>
      </c>
      <c r="I969" s="129" t="s">
        <v>7640</v>
      </c>
      <c r="J969" s="108" t="s">
        <v>7641</v>
      </c>
      <c r="K969" s="108" t="s">
        <v>6503</v>
      </c>
      <c r="L969" s="108" t="s">
        <v>623</v>
      </c>
      <c r="M969" s="108" t="s">
        <v>1588</v>
      </c>
      <c r="N969" s="136" t="s">
        <v>6502</v>
      </c>
      <c r="O969" s="108" t="s">
        <v>6504</v>
      </c>
      <c r="P969" s="108">
        <v>0</v>
      </c>
      <c r="Q969" s="108">
        <v>93401</v>
      </c>
      <c r="R969" s="108" t="s">
        <v>8694</v>
      </c>
      <c r="S969" s="152">
        <v>43644</v>
      </c>
      <c r="T969" s="132">
        <v>7683</v>
      </c>
      <c r="U969" s="167">
        <v>10986362</v>
      </c>
      <c r="V969" s="167">
        <v>10986362</v>
      </c>
      <c r="W969" s="131">
        <v>44316</v>
      </c>
      <c r="X969" s="132" t="s">
        <v>7743</v>
      </c>
      <c r="Y969" s="132" t="s">
        <v>7744</v>
      </c>
      <c r="Z969" s="132" t="s">
        <v>227</v>
      </c>
    </row>
    <row r="970" spans="1:26" s="8" customFormat="1" ht="18.75" customHeight="1" x14ac:dyDescent="0.2">
      <c r="A970" s="146" t="s">
        <v>6500</v>
      </c>
      <c r="B970" s="136">
        <v>651822580</v>
      </c>
      <c r="C970" s="108">
        <v>0</v>
      </c>
      <c r="D970" s="108" t="s">
        <v>8691</v>
      </c>
      <c r="E970" s="108" t="s">
        <v>8692</v>
      </c>
      <c r="F970" s="108" t="s">
        <v>6501</v>
      </c>
      <c r="G970" s="108" t="s">
        <v>8693</v>
      </c>
      <c r="H970" s="108" t="s">
        <v>6461</v>
      </c>
      <c r="I970" s="129" t="s">
        <v>7640</v>
      </c>
      <c r="J970" s="108" t="s">
        <v>7641</v>
      </c>
      <c r="K970" s="108" t="s">
        <v>6503</v>
      </c>
      <c r="L970" s="108" t="s">
        <v>623</v>
      </c>
      <c r="M970" s="108" t="s">
        <v>1588</v>
      </c>
      <c r="N970" s="136" t="s">
        <v>6502</v>
      </c>
      <c r="O970" s="108" t="s">
        <v>6504</v>
      </c>
      <c r="P970" s="108">
        <v>0</v>
      </c>
      <c r="Q970" s="108">
        <v>93401</v>
      </c>
      <c r="R970" s="108" t="s">
        <v>8694</v>
      </c>
      <c r="S970" s="152">
        <v>43644</v>
      </c>
      <c r="T970" s="132">
        <v>7683</v>
      </c>
      <c r="U970" s="167">
        <v>24677060</v>
      </c>
      <c r="V970" s="167">
        <v>24677060</v>
      </c>
      <c r="W970" s="131">
        <v>44316</v>
      </c>
      <c r="X970" s="132" t="s">
        <v>7743</v>
      </c>
      <c r="Y970" s="132" t="s">
        <v>7744</v>
      </c>
      <c r="Z970" s="132" t="s">
        <v>7756</v>
      </c>
    </row>
    <row r="971" spans="1:26" s="8" customFormat="1" ht="18.75" customHeight="1" x14ac:dyDescent="0.2">
      <c r="A971" s="146" t="s">
        <v>6500</v>
      </c>
      <c r="B971" s="136">
        <v>651822580</v>
      </c>
      <c r="C971" s="108">
        <v>0</v>
      </c>
      <c r="D971" s="108" t="s">
        <v>8691</v>
      </c>
      <c r="E971" s="108" t="s">
        <v>8692</v>
      </c>
      <c r="F971" s="108" t="s">
        <v>6501</v>
      </c>
      <c r="G971" s="108" t="s">
        <v>8693</v>
      </c>
      <c r="H971" s="108" t="s">
        <v>6461</v>
      </c>
      <c r="I971" s="129" t="s">
        <v>7640</v>
      </c>
      <c r="J971" s="108" t="s">
        <v>7641</v>
      </c>
      <c r="K971" s="108" t="s">
        <v>6503</v>
      </c>
      <c r="L971" s="108" t="s">
        <v>623</v>
      </c>
      <c r="M971" s="108" t="s">
        <v>1588</v>
      </c>
      <c r="N971" s="136" t="s">
        <v>6502</v>
      </c>
      <c r="O971" s="108" t="s">
        <v>6504</v>
      </c>
      <c r="P971" s="108">
        <v>0</v>
      </c>
      <c r="Q971" s="108">
        <v>93401</v>
      </c>
      <c r="R971" s="108" t="s">
        <v>8694</v>
      </c>
      <c r="S971" s="152">
        <v>43644</v>
      </c>
      <c r="T971" s="132">
        <v>7683</v>
      </c>
      <c r="U971" s="167">
        <v>9868452</v>
      </c>
      <c r="V971" s="167">
        <v>9868452</v>
      </c>
      <c r="W971" s="131">
        <v>44316</v>
      </c>
      <c r="X971" s="132" t="s">
        <v>7743</v>
      </c>
      <c r="Y971" s="132" t="s">
        <v>7744</v>
      </c>
      <c r="Z971" s="132" t="s">
        <v>7780</v>
      </c>
    </row>
    <row r="972" spans="1:26" s="8" customFormat="1" ht="18.75" customHeight="1" x14ac:dyDescent="0.2">
      <c r="A972" s="146" t="s">
        <v>6500</v>
      </c>
      <c r="B972" s="136">
        <v>651822580</v>
      </c>
      <c r="C972" s="108">
        <v>0</v>
      </c>
      <c r="D972" s="108" t="s">
        <v>8691</v>
      </c>
      <c r="E972" s="108" t="s">
        <v>8692</v>
      </c>
      <c r="F972" s="108" t="s">
        <v>6501</v>
      </c>
      <c r="G972" s="108" t="s">
        <v>8693</v>
      </c>
      <c r="H972" s="108" t="s">
        <v>6461</v>
      </c>
      <c r="I972" s="129" t="s">
        <v>7640</v>
      </c>
      <c r="J972" s="108" t="s">
        <v>7641</v>
      </c>
      <c r="K972" s="108" t="s">
        <v>6503</v>
      </c>
      <c r="L972" s="108" t="s">
        <v>623</v>
      </c>
      <c r="M972" s="108" t="s">
        <v>1588</v>
      </c>
      <c r="N972" s="136" t="s">
        <v>6502</v>
      </c>
      <c r="O972" s="108" t="s">
        <v>6504</v>
      </c>
      <c r="P972" s="108">
        <v>0</v>
      </c>
      <c r="Q972" s="108">
        <v>93401</v>
      </c>
      <c r="R972" s="108" t="s">
        <v>8694</v>
      </c>
      <c r="S972" s="152">
        <v>43644</v>
      </c>
      <c r="T972" s="132">
        <v>7683</v>
      </c>
      <c r="U972" s="167">
        <v>13859719</v>
      </c>
      <c r="V972" s="167">
        <v>13859719</v>
      </c>
      <c r="W972" s="131">
        <v>44316</v>
      </c>
      <c r="X972" s="132" t="s">
        <v>7743</v>
      </c>
      <c r="Y972" s="132" t="s">
        <v>7744</v>
      </c>
      <c r="Z972" s="132" t="s">
        <v>7781</v>
      </c>
    </row>
    <row r="973" spans="1:26" s="8" customFormat="1" ht="18.75" customHeight="1" x14ac:dyDescent="0.2">
      <c r="A973" s="146" t="s">
        <v>6500</v>
      </c>
      <c r="B973" s="136">
        <v>651822580</v>
      </c>
      <c r="C973" s="108">
        <v>0</v>
      </c>
      <c r="D973" s="108" t="s">
        <v>8691</v>
      </c>
      <c r="E973" s="108" t="s">
        <v>8692</v>
      </c>
      <c r="F973" s="108" t="s">
        <v>6501</v>
      </c>
      <c r="G973" s="108" t="s">
        <v>8693</v>
      </c>
      <c r="H973" s="108" t="s">
        <v>6461</v>
      </c>
      <c r="I973" s="129" t="s">
        <v>7640</v>
      </c>
      <c r="J973" s="108" t="s">
        <v>7641</v>
      </c>
      <c r="K973" s="108" t="s">
        <v>6503</v>
      </c>
      <c r="L973" s="108" t="s">
        <v>623</v>
      </c>
      <c r="M973" s="108" t="s">
        <v>1588</v>
      </c>
      <c r="N973" s="136" t="s">
        <v>6502</v>
      </c>
      <c r="O973" s="108" t="s">
        <v>6504</v>
      </c>
      <c r="P973" s="108">
        <v>0</v>
      </c>
      <c r="Q973" s="108">
        <v>93401</v>
      </c>
      <c r="R973" s="108" t="s">
        <v>8694</v>
      </c>
      <c r="S973" s="152">
        <v>43644</v>
      </c>
      <c r="T973" s="132">
        <v>7683</v>
      </c>
      <c r="U973" s="167">
        <v>13521677</v>
      </c>
      <c r="V973" s="167">
        <v>13521677</v>
      </c>
      <c r="W973" s="131">
        <v>44316</v>
      </c>
      <c r="X973" s="132" t="s">
        <v>7743</v>
      </c>
      <c r="Y973" s="132" t="s">
        <v>7744</v>
      </c>
      <c r="Z973" s="132" t="s">
        <v>7820</v>
      </c>
    </row>
    <row r="974" spans="1:26" s="8" customFormat="1" ht="18.75" customHeight="1" x14ac:dyDescent="0.2">
      <c r="A974" s="146" t="s">
        <v>6500</v>
      </c>
      <c r="B974" s="136">
        <v>651822580</v>
      </c>
      <c r="C974" s="108">
        <v>0</v>
      </c>
      <c r="D974" s="108" t="s">
        <v>8691</v>
      </c>
      <c r="E974" s="108" t="s">
        <v>8692</v>
      </c>
      <c r="F974" s="108" t="s">
        <v>6501</v>
      </c>
      <c r="G974" s="108" t="s">
        <v>8693</v>
      </c>
      <c r="H974" s="108" t="s">
        <v>6461</v>
      </c>
      <c r="I974" s="129" t="s">
        <v>7640</v>
      </c>
      <c r="J974" s="108" t="s">
        <v>7641</v>
      </c>
      <c r="K974" s="108" t="s">
        <v>6503</v>
      </c>
      <c r="L974" s="108" t="s">
        <v>623</v>
      </c>
      <c r="M974" s="108" t="s">
        <v>1588</v>
      </c>
      <c r="N974" s="136" t="s">
        <v>6502</v>
      </c>
      <c r="O974" s="108" t="s">
        <v>6504</v>
      </c>
      <c r="P974" s="108">
        <v>0</v>
      </c>
      <c r="Q974" s="108">
        <v>93401</v>
      </c>
      <c r="R974" s="108" t="s">
        <v>8694</v>
      </c>
      <c r="S974" s="152">
        <v>43644</v>
      </c>
      <c r="T974" s="132">
        <v>7683</v>
      </c>
      <c r="U974" s="167">
        <v>34925069</v>
      </c>
      <c r="V974" s="167">
        <v>34925069</v>
      </c>
      <c r="W974" s="131">
        <v>44316</v>
      </c>
      <c r="X974" s="132" t="s">
        <v>7743</v>
      </c>
      <c r="Y974" s="132" t="s">
        <v>7744</v>
      </c>
      <c r="Z974" s="132" t="s">
        <v>7822</v>
      </c>
    </row>
    <row r="975" spans="1:26" s="8" customFormat="1" ht="18.75" customHeight="1" x14ac:dyDescent="0.2">
      <c r="A975" s="146" t="s">
        <v>6500</v>
      </c>
      <c r="B975" s="136">
        <v>651822580</v>
      </c>
      <c r="C975" s="108">
        <v>0</v>
      </c>
      <c r="D975" s="108" t="s">
        <v>8691</v>
      </c>
      <c r="E975" s="108" t="s">
        <v>8692</v>
      </c>
      <c r="F975" s="108" t="s">
        <v>6501</v>
      </c>
      <c r="G975" s="108" t="s">
        <v>8693</v>
      </c>
      <c r="H975" s="108" t="s">
        <v>6461</v>
      </c>
      <c r="I975" s="129" t="s">
        <v>7640</v>
      </c>
      <c r="J975" s="108" t="s">
        <v>7641</v>
      </c>
      <c r="K975" s="108" t="s">
        <v>6503</v>
      </c>
      <c r="L975" s="108" t="s">
        <v>623</v>
      </c>
      <c r="M975" s="108" t="s">
        <v>1588</v>
      </c>
      <c r="N975" s="136" t="s">
        <v>6502</v>
      </c>
      <c r="O975" s="108" t="s">
        <v>6504</v>
      </c>
      <c r="P975" s="108">
        <v>0</v>
      </c>
      <c r="Q975" s="108">
        <v>93401</v>
      </c>
      <c r="R975" s="108" t="s">
        <v>8694</v>
      </c>
      <c r="S975" s="152">
        <v>43644</v>
      </c>
      <c r="T975" s="132">
        <v>7683</v>
      </c>
      <c r="U975" s="167">
        <v>9465174</v>
      </c>
      <c r="V975" s="167">
        <v>9465174</v>
      </c>
      <c r="W975" s="131">
        <v>44316</v>
      </c>
      <c r="X975" s="132" t="s">
        <v>7743</v>
      </c>
      <c r="Y975" s="132" t="s">
        <v>7744</v>
      </c>
      <c r="Z975" s="132" t="s">
        <v>195</v>
      </c>
    </row>
    <row r="976" spans="1:26" s="8" customFormat="1" ht="18.75" customHeight="1" x14ac:dyDescent="0.2">
      <c r="A976" s="146" t="s">
        <v>6500</v>
      </c>
      <c r="B976" s="136">
        <v>651822580</v>
      </c>
      <c r="C976" s="108">
        <v>0</v>
      </c>
      <c r="D976" s="108" t="s">
        <v>8691</v>
      </c>
      <c r="E976" s="108" t="s">
        <v>8692</v>
      </c>
      <c r="F976" s="108" t="s">
        <v>6501</v>
      </c>
      <c r="G976" s="108" t="s">
        <v>8693</v>
      </c>
      <c r="H976" s="108" t="s">
        <v>6461</v>
      </c>
      <c r="I976" s="129" t="s">
        <v>7640</v>
      </c>
      <c r="J976" s="108" t="s">
        <v>7641</v>
      </c>
      <c r="K976" s="108" t="s">
        <v>6503</v>
      </c>
      <c r="L976" s="108" t="s">
        <v>623</v>
      </c>
      <c r="M976" s="108" t="s">
        <v>1588</v>
      </c>
      <c r="N976" s="136" t="s">
        <v>6502</v>
      </c>
      <c r="O976" s="108" t="s">
        <v>6504</v>
      </c>
      <c r="P976" s="108">
        <v>0</v>
      </c>
      <c r="Q976" s="108">
        <v>93401</v>
      </c>
      <c r="R976" s="108" t="s">
        <v>8694</v>
      </c>
      <c r="S976" s="152">
        <v>43644</v>
      </c>
      <c r="T976" s="132">
        <v>7683</v>
      </c>
      <c r="U976" s="167">
        <v>6760838</v>
      </c>
      <c r="V976" s="167">
        <v>6760838</v>
      </c>
      <c r="W976" s="131">
        <v>44316</v>
      </c>
      <c r="X976" s="132" t="s">
        <v>7743</v>
      </c>
      <c r="Y976" s="132" t="s">
        <v>7744</v>
      </c>
      <c r="Z976" s="132" t="s">
        <v>7821</v>
      </c>
    </row>
    <row r="977" spans="1:26" s="8" customFormat="1" ht="18.75" customHeight="1" x14ac:dyDescent="0.2">
      <c r="A977" s="108" t="s">
        <v>7323</v>
      </c>
      <c r="B977" s="136">
        <v>651935253</v>
      </c>
      <c r="C977" s="108">
        <v>0</v>
      </c>
      <c r="D977" s="108" t="s">
        <v>8606</v>
      </c>
      <c r="E977" s="108" t="s">
        <v>7325</v>
      </c>
      <c r="F977" s="108" t="s">
        <v>7324</v>
      </c>
      <c r="G977" s="108" t="s">
        <v>7326</v>
      </c>
      <c r="H977" s="108" t="s">
        <v>7327</v>
      </c>
      <c r="I977" s="129" t="s">
        <v>7328</v>
      </c>
      <c r="J977" s="108" t="s">
        <v>7329</v>
      </c>
      <c r="K977" s="108" t="s">
        <v>8607</v>
      </c>
      <c r="L977" s="108" t="s">
        <v>49</v>
      </c>
      <c r="M977" s="108" t="s">
        <v>1825</v>
      </c>
      <c r="N977" s="136" t="s">
        <v>7330</v>
      </c>
      <c r="O977" s="108" t="s">
        <v>8608</v>
      </c>
      <c r="P977" s="108">
        <v>0</v>
      </c>
      <c r="Q977" s="108">
        <v>93401</v>
      </c>
      <c r="R977" s="108" t="s">
        <v>7331</v>
      </c>
      <c r="S977" s="152">
        <v>44104</v>
      </c>
      <c r="T977" s="132">
        <v>7701</v>
      </c>
      <c r="U977" s="167">
        <v>31918273</v>
      </c>
      <c r="V977" s="167">
        <v>31918273</v>
      </c>
      <c r="W977" s="131">
        <v>44316</v>
      </c>
      <c r="X977" s="132" t="s">
        <v>7743</v>
      </c>
      <c r="Y977" s="132" t="s">
        <v>7744</v>
      </c>
      <c r="Z977" s="132" t="s">
        <v>7877</v>
      </c>
    </row>
    <row r="978" spans="1:26" s="8" customFormat="1" ht="18.75" customHeight="1" x14ac:dyDescent="0.2">
      <c r="A978" s="108" t="s">
        <v>7323</v>
      </c>
      <c r="B978" s="136">
        <v>651935253</v>
      </c>
      <c r="C978" s="108">
        <v>0</v>
      </c>
      <c r="D978" s="108" t="s">
        <v>8606</v>
      </c>
      <c r="E978" s="108" t="s">
        <v>7325</v>
      </c>
      <c r="F978" s="108" t="s">
        <v>7324</v>
      </c>
      <c r="G978" s="108" t="s">
        <v>7326</v>
      </c>
      <c r="H978" s="108" t="s">
        <v>7327</v>
      </c>
      <c r="I978" s="129" t="s">
        <v>7328</v>
      </c>
      <c r="J978" s="108" t="s">
        <v>7329</v>
      </c>
      <c r="K978" s="108" t="s">
        <v>8607</v>
      </c>
      <c r="L978" s="108" t="s">
        <v>49</v>
      </c>
      <c r="M978" s="108" t="s">
        <v>1825</v>
      </c>
      <c r="N978" s="136" t="s">
        <v>7330</v>
      </c>
      <c r="O978" s="108" t="s">
        <v>8608</v>
      </c>
      <c r="P978" s="108">
        <v>0</v>
      </c>
      <c r="Q978" s="108">
        <v>93401</v>
      </c>
      <c r="R978" s="108" t="s">
        <v>7331</v>
      </c>
      <c r="S978" s="152">
        <v>44104</v>
      </c>
      <c r="T978" s="132">
        <v>7701</v>
      </c>
      <c r="U978" s="167">
        <v>23188490</v>
      </c>
      <c r="V978" s="167">
        <v>23188490</v>
      </c>
      <c r="W978" s="131">
        <v>44316</v>
      </c>
      <c r="X978" s="132" t="s">
        <v>7743</v>
      </c>
      <c r="Y978" s="132" t="s">
        <v>7744</v>
      </c>
      <c r="Z978" s="132" t="s">
        <v>8509</v>
      </c>
    </row>
    <row r="979" spans="1:26" s="8" customFormat="1" ht="18.75" customHeight="1" x14ac:dyDescent="0.2">
      <c r="A979" s="108" t="s">
        <v>6895</v>
      </c>
      <c r="B979" s="136">
        <v>650837746</v>
      </c>
      <c r="C979" s="108">
        <v>0</v>
      </c>
      <c r="D979" s="108" t="s">
        <v>8688</v>
      </c>
      <c r="E979" s="108" t="s">
        <v>6889</v>
      </c>
      <c r="F979" s="108" t="s">
        <v>6890</v>
      </c>
      <c r="G979" s="108" t="s">
        <v>6891</v>
      </c>
      <c r="H979" s="108" t="s">
        <v>6461</v>
      </c>
      <c r="I979" s="129" t="s">
        <v>7332</v>
      </c>
      <c r="J979" s="108" t="s">
        <v>6892</v>
      </c>
      <c r="K979" s="108" t="s">
        <v>8689</v>
      </c>
      <c r="L979" s="108" t="s">
        <v>6117</v>
      </c>
      <c r="M979" s="108" t="s">
        <v>1317</v>
      </c>
      <c r="N979" s="136" t="s">
        <v>6893</v>
      </c>
      <c r="O979" s="108" t="s">
        <v>6894</v>
      </c>
      <c r="P979" s="108">
        <v>0</v>
      </c>
      <c r="Q979" s="108">
        <v>93401</v>
      </c>
      <c r="R979" s="108" t="s">
        <v>6791</v>
      </c>
      <c r="S979" s="152">
        <v>43990</v>
      </c>
      <c r="T979" s="132">
        <v>7706</v>
      </c>
      <c r="U979" s="167">
        <v>9424582</v>
      </c>
      <c r="V979" s="167">
        <v>34677455</v>
      </c>
      <c r="W979" s="131">
        <v>44316</v>
      </c>
      <c r="X979" s="132" t="s">
        <v>7743</v>
      </c>
      <c r="Y979" s="132" t="s">
        <v>7744</v>
      </c>
      <c r="Z979" s="132" t="s">
        <v>7778</v>
      </c>
    </row>
    <row r="980" spans="1:26" s="8" customFormat="1" ht="18.75" customHeight="1" x14ac:dyDescent="0.2">
      <c r="A980" s="108" t="s">
        <v>6895</v>
      </c>
      <c r="B980" s="136">
        <v>650837746</v>
      </c>
      <c r="C980" s="108">
        <v>0</v>
      </c>
      <c r="D980" s="108" t="s">
        <v>8688</v>
      </c>
      <c r="E980" s="108" t="s">
        <v>6889</v>
      </c>
      <c r="F980" s="108" t="s">
        <v>6890</v>
      </c>
      <c r="G980" s="108" t="s">
        <v>6891</v>
      </c>
      <c r="H980" s="108" t="s">
        <v>6461</v>
      </c>
      <c r="I980" s="129" t="s">
        <v>7332</v>
      </c>
      <c r="J980" s="108" t="s">
        <v>6892</v>
      </c>
      <c r="K980" s="108" t="s">
        <v>8689</v>
      </c>
      <c r="L980" s="108" t="s">
        <v>6117</v>
      </c>
      <c r="M980" s="108" t="s">
        <v>1317</v>
      </c>
      <c r="N980" s="136" t="s">
        <v>6893</v>
      </c>
      <c r="O980" s="108" t="s">
        <v>6894</v>
      </c>
      <c r="P980" s="108">
        <v>0</v>
      </c>
      <c r="Q980" s="108">
        <v>93401</v>
      </c>
      <c r="R980" s="108" t="s">
        <v>6791</v>
      </c>
      <c r="S980" s="152">
        <v>43990</v>
      </c>
      <c r="T980" s="132">
        <v>7706</v>
      </c>
      <c r="U980" s="167">
        <v>26207254</v>
      </c>
      <c r="V980" s="167">
        <v>54814233</v>
      </c>
      <c r="W980" s="131">
        <v>44316</v>
      </c>
      <c r="X980" s="132" t="s">
        <v>7743</v>
      </c>
      <c r="Y980" s="132" t="s">
        <v>7744</v>
      </c>
      <c r="Z980" s="132" t="s">
        <v>7763</v>
      </c>
    </row>
    <row r="981" spans="1:26" s="8" customFormat="1" ht="18.75" customHeight="1" x14ac:dyDescent="0.2">
      <c r="A981" s="108" t="s">
        <v>7336</v>
      </c>
      <c r="B981" s="136">
        <v>533344577</v>
      </c>
      <c r="C981" s="108">
        <v>0</v>
      </c>
      <c r="D981" s="108" t="s">
        <v>8591</v>
      </c>
      <c r="E981" s="108" t="s">
        <v>7338</v>
      </c>
      <c r="F981" s="108" t="s">
        <v>7337</v>
      </c>
      <c r="G981" s="108" t="s">
        <v>7339</v>
      </c>
      <c r="H981" s="108" t="s">
        <v>6350</v>
      </c>
      <c r="I981" s="129" t="s">
        <v>7340</v>
      </c>
      <c r="J981" s="108" t="s">
        <v>7341</v>
      </c>
      <c r="K981" s="108" t="s">
        <v>7342</v>
      </c>
      <c r="L981" s="108" t="s">
        <v>623</v>
      </c>
      <c r="M981" s="108" t="s">
        <v>202</v>
      </c>
      <c r="N981" s="136">
        <v>56977591646</v>
      </c>
      <c r="O981" s="108" t="s">
        <v>7343</v>
      </c>
      <c r="P981" s="108">
        <v>0</v>
      </c>
      <c r="Q981" s="108">
        <v>93401</v>
      </c>
      <c r="R981" s="108" t="s">
        <v>7344</v>
      </c>
      <c r="S981" s="152">
        <v>44050</v>
      </c>
      <c r="T981" s="132">
        <v>7708</v>
      </c>
      <c r="U981" s="167">
        <v>19344573</v>
      </c>
      <c r="V981" s="167">
        <v>19344573</v>
      </c>
      <c r="W981" s="131">
        <v>44316</v>
      </c>
      <c r="X981" s="132" t="s">
        <v>7743</v>
      </c>
      <c r="Y981" s="132" t="s">
        <v>7744</v>
      </c>
      <c r="Z981" s="132" t="s">
        <v>7867</v>
      </c>
    </row>
    <row r="982" spans="1:26" s="8" customFormat="1" ht="18.75" customHeight="1" x14ac:dyDescent="0.2">
      <c r="A982" s="108" t="s">
        <v>6696</v>
      </c>
      <c r="B982" s="136">
        <v>651883474</v>
      </c>
      <c r="C982" s="108">
        <v>0</v>
      </c>
      <c r="D982" s="108" t="s">
        <v>8625</v>
      </c>
      <c r="E982" s="108" t="s">
        <v>8626</v>
      </c>
      <c r="F982" s="108" t="s">
        <v>6697</v>
      </c>
      <c r="G982" s="108" t="s">
        <v>8627</v>
      </c>
      <c r="H982" s="108" t="s">
        <v>6759</v>
      </c>
      <c r="I982" s="129" t="s">
        <v>8628</v>
      </c>
      <c r="J982" s="108" t="s">
        <v>6699</v>
      </c>
      <c r="K982" s="108" t="s">
        <v>6698</v>
      </c>
      <c r="L982" s="108" t="s">
        <v>623</v>
      </c>
      <c r="M982" s="108" t="s">
        <v>804</v>
      </c>
      <c r="N982" s="136" t="s">
        <v>6760</v>
      </c>
      <c r="O982" s="108" t="s">
        <v>6761</v>
      </c>
      <c r="P982" s="108">
        <v>0</v>
      </c>
      <c r="Q982" s="108">
        <v>93401</v>
      </c>
      <c r="R982" s="108" t="s">
        <v>6700</v>
      </c>
      <c r="S982" s="152">
        <v>43802</v>
      </c>
      <c r="T982" s="132">
        <v>7714</v>
      </c>
      <c r="U982" s="167">
        <v>28087132</v>
      </c>
      <c r="V982" s="167">
        <v>28087132</v>
      </c>
      <c r="W982" s="131">
        <v>44316</v>
      </c>
      <c r="X982" s="132" t="s">
        <v>7743</v>
      </c>
      <c r="Y982" s="132" t="s">
        <v>7744</v>
      </c>
      <c r="Z982" s="132" t="s">
        <v>7746</v>
      </c>
    </row>
    <row r="983" spans="1:26" s="8" customFormat="1" ht="18.75" customHeight="1" x14ac:dyDescent="0.2">
      <c r="A983" s="108" t="s">
        <v>6696</v>
      </c>
      <c r="B983" s="136">
        <v>651883474</v>
      </c>
      <c r="C983" s="108">
        <v>0</v>
      </c>
      <c r="D983" s="108" t="s">
        <v>8625</v>
      </c>
      <c r="E983" s="108" t="s">
        <v>8626</v>
      </c>
      <c r="F983" s="108" t="s">
        <v>6697</v>
      </c>
      <c r="G983" s="108" t="s">
        <v>8627</v>
      </c>
      <c r="H983" s="108" t="s">
        <v>6759</v>
      </c>
      <c r="I983" s="129" t="s">
        <v>8628</v>
      </c>
      <c r="J983" s="108" t="s">
        <v>6699</v>
      </c>
      <c r="K983" s="108" t="s">
        <v>6698</v>
      </c>
      <c r="L983" s="108" t="s">
        <v>623</v>
      </c>
      <c r="M983" s="108" t="s">
        <v>804</v>
      </c>
      <c r="N983" s="136" t="s">
        <v>6760</v>
      </c>
      <c r="O983" s="108" t="s">
        <v>6761</v>
      </c>
      <c r="P983" s="108">
        <v>0</v>
      </c>
      <c r="Q983" s="108">
        <v>93401</v>
      </c>
      <c r="R983" s="108" t="s">
        <v>6700</v>
      </c>
      <c r="S983" s="152">
        <v>43802</v>
      </c>
      <c r="T983" s="132">
        <v>7714</v>
      </c>
      <c r="U983" s="167">
        <v>14043566</v>
      </c>
      <c r="V983" s="167">
        <v>14043566</v>
      </c>
      <c r="W983" s="131">
        <v>44316</v>
      </c>
      <c r="X983" s="132" t="s">
        <v>7743</v>
      </c>
      <c r="Y983" s="132" t="s">
        <v>7744</v>
      </c>
      <c r="Z983" s="132" t="s">
        <v>7747</v>
      </c>
    </row>
    <row r="984" spans="1:26" s="8" customFormat="1" ht="18.75" customHeight="1" x14ac:dyDescent="0.2">
      <c r="A984" s="108" t="s">
        <v>6696</v>
      </c>
      <c r="B984" s="136">
        <v>651883474</v>
      </c>
      <c r="C984" s="108">
        <v>0</v>
      </c>
      <c r="D984" s="108" t="s">
        <v>8625</v>
      </c>
      <c r="E984" s="108" t="s">
        <v>8626</v>
      </c>
      <c r="F984" s="108" t="s">
        <v>6697</v>
      </c>
      <c r="G984" s="108" t="s">
        <v>8627</v>
      </c>
      <c r="H984" s="108" t="s">
        <v>6759</v>
      </c>
      <c r="I984" s="129" t="s">
        <v>8628</v>
      </c>
      <c r="J984" s="108" t="s">
        <v>6699</v>
      </c>
      <c r="K984" s="108" t="s">
        <v>6698</v>
      </c>
      <c r="L984" s="108" t="s">
        <v>623</v>
      </c>
      <c r="M984" s="108" t="s">
        <v>804</v>
      </c>
      <c r="N984" s="136" t="s">
        <v>6760</v>
      </c>
      <c r="O984" s="108" t="s">
        <v>6761</v>
      </c>
      <c r="P984" s="108">
        <v>0</v>
      </c>
      <c r="Q984" s="108">
        <v>93401</v>
      </c>
      <c r="R984" s="108" t="s">
        <v>6700</v>
      </c>
      <c r="S984" s="152">
        <v>43802</v>
      </c>
      <c r="T984" s="132">
        <v>7714</v>
      </c>
      <c r="U984" s="167">
        <v>7413200</v>
      </c>
      <c r="V984" s="167">
        <v>7413200</v>
      </c>
      <c r="W984" s="131">
        <v>44316</v>
      </c>
      <c r="X984" s="132" t="s">
        <v>7743</v>
      </c>
      <c r="Y984" s="132" t="s">
        <v>7744</v>
      </c>
      <c r="Z984" s="132" t="s">
        <v>7806</v>
      </c>
    </row>
    <row r="985" spans="1:26" s="8" customFormat="1" ht="18.75" customHeight="1" x14ac:dyDescent="0.2">
      <c r="A985" s="108" t="s">
        <v>6696</v>
      </c>
      <c r="B985" s="136">
        <v>651883474</v>
      </c>
      <c r="C985" s="108">
        <v>0</v>
      </c>
      <c r="D985" s="108" t="s">
        <v>8625</v>
      </c>
      <c r="E985" s="108" t="s">
        <v>8626</v>
      </c>
      <c r="F985" s="108" t="s">
        <v>6697</v>
      </c>
      <c r="G985" s="108" t="s">
        <v>8627</v>
      </c>
      <c r="H985" s="108" t="s">
        <v>6759</v>
      </c>
      <c r="I985" s="129" t="s">
        <v>8628</v>
      </c>
      <c r="J985" s="108" t="s">
        <v>6699</v>
      </c>
      <c r="K985" s="108" t="s">
        <v>6698</v>
      </c>
      <c r="L985" s="108" t="s">
        <v>623</v>
      </c>
      <c r="M985" s="108" t="s">
        <v>804</v>
      </c>
      <c r="N985" s="136" t="s">
        <v>6760</v>
      </c>
      <c r="O985" s="108" t="s">
        <v>6761</v>
      </c>
      <c r="P985" s="108">
        <v>0</v>
      </c>
      <c r="Q985" s="108">
        <v>93401</v>
      </c>
      <c r="R985" s="108" t="s">
        <v>6700</v>
      </c>
      <c r="S985" s="152">
        <v>43802</v>
      </c>
      <c r="T985" s="132">
        <v>7714</v>
      </c>
      <c r="U985" s="167">
        <v>29652800</v>
      </c>
      <c r="V985" s="167">
        <v>29652800</v>
      </c>
      <c r="W985" s="131">
        <v>44316</v>
      </c>
      <c r="X985" s="132" t="s">
        <v>7743</v>
      </c>
      <c r="Y985" s="132" t="s">
        <v>7744</v>
      </c>
      <c r="Z985" s="132" t="s">
        <v>7823</v>
      </c>
    </row>
    <row r="986" spans="1:26" s="8" customFormat="1" ht="18.75" customHeight="1" x14ac:dyDescent="0.2">
      <c r="A986" s="108" t="s">
        <v>6696</v>
      </c>
      <c r="B986" s="136">
        <v>651883474</v>
      </c>
      <c r="C986" s="108">
        <v>0</v>
      </c>
      <c r="D986" s="108" t="s">
        <v>8625</v>
      </c>
      <c r="E986" s="108" t="s">
        <v>8626</v>
      </c>
      <c r="F986" s="108" t="s">
        <v>6697</v>
      </c>
      <c r="G986" s="108" t="s">
        <v>8627</v>
      </c>
      <c r="H986" s="108" t="s">
        <v>6759</v>
      </c>
      <c r="I986" s="129" t="s">
        <v>8628</v>
      </c>
      <c r="J986" s="108" t="s">
        <v>6699</v>
      </c>
      <c r="K986" s="108" t="s">
        <v>6698</v>
      </c>
      <c r="L986" s="108" t="s">
        <v>623</v>
      </c>
      <c r="M986" s="108" t="s">
        <v>804</v>
      </c>
      <c r="N986" s="136" t="s">
        <v>6760</v>
      </c>
      <c r="O986" s="108" t="s">
        <v>6761</v>
      </c>
      <c r="P986" s="108">
        <v>0</v>
      </c>
      <c r="Q986" s="108">
        <v>93401</v>
      </c>
      <c r="R986" s="108" t="s">
        <v>6700</v>
      </c>
      <c r="S986" s="152">
        <v>43802</v>
      </c>
      <c r="T986" s="132">
        <v>7714</v>
      </c>
      <c r="U986" s="167">
        <v>14826400</v>
      </c>
      <c r="V986" s="167">
        <v>14826400</v>
      </c>
      <c r="W986" s="131">
        <v>44316</v>
      </c>
      <c r="X986" s="132" t="s">
        <v>7743</v>
      </c>
      <c r="Y986" s="132" t="s">
        <v>7744</v>
      </c>
      <c r="Z986" s="132" t="s">
        <v>247</v>
      </c>
    </row>
    <row r="987" spans="1:26" s="8" customFormat="1" ht="18.75" customHeight="1" x14ac:dyDescent="0.2">
      <c r="A987" s="108" t="s">
        <v>6696</v>
      </c>
      <c r="B987" s="136">
        <v>651883474</v>
      </c>
      <c r="C987" s="108">
        <v>0</v>
      </c>
      <c r="D987" s="108" t="s">
        <v>8625</v>
      </c>
      <c r="E987" s="108" t="s">
        <v>8626</v>
      </c>
      <c r="F987" s="108" t="s">
        <v>6697</v>
      </c>
      <c r="G987" s="108" t="s">
        <v>8627</v>
      </c>
      <c r="H987" s="108" t="s">
        <v>6759</v>
      </c>
      <c r="I987" s="129" t="s">
        <v>8628</v>
      </c>
      <c r="J987" s="108" t="s">
        <v>6699</v>
      </c>
      <c r="K987" s="108" t="s">
        <v>6698</v>
      </c>
      <c r="L987" s="108" t="s">
        <v>623</v>
      </c>
      <c r="M987" s="108" t="s">
        <v>804</v>
      </c>
      <c r="N987" s="136" t="s">
        <v>6760</v>
      </c>
      <c r="O987" s="108" t="s">
        <v>6761</v>
      </c>
      <c r="P987" s="108">
        <v>0</v>
      </c>
      <c r="Q987" s="108">
        <v>93401</v>
      </c>
      <c r="R987" s="108" t="s">
        <v>6700</v>
      </c>
      <c r="S987" s="152">
        <v>43802</v>
      </c>
      <c r="T987" s="132">
        <v>7714</v>
      </c>
      <c r="U987" s="167">
        <v>14826400</v>
      </c>
      <c r="V987" s="167">
        <v>14826400</v>
      </c>
      <c r="W987" s="131">
        <v>44316</v>
      </c>
      <c r="X987" s="132" t="s">
        <v>7743</v>
      </c>
      <c r="Y987" s="132" t="s">
        <v>7744</v>
      </c>
      <c r="Z987" s="132" t="s">
        <v>7808</v>
      </c>
    </row>
    <row r="988" spans="1:26" s="8" customFormat="1" ht="18.75" customHeight="1" x14ac:dyDescent="0.2">
      <c r="A988" s="108" t="s">
        <v>6696</v>
      </c>
      <c r="B988" s="136">
        <v>651883474</v>
      </c>
      <c r="C988" s="108">
        <v>0</v>
      </c>
      <c r="D988" s="108" t="s">
        <v>8625</v>
      </c>
      <c r="E988" s="108" t="s">
        <v>8626</v>
      </c>
      <c r="F988" s="108" t="s">
        <v>6697</v>
      </c>
      <c r="G988" s="108" t="s">
        <v>8627</v>
      </c>
      <c r="H988" s="108" t="s">
        <v>6759</v>
      </c>
      <c r="I988" s="129" t="s">
        <v>8628</v>
      </c>
      <c r="J988" s="108" t="s">
        <v>6699</v>
      </c>
      <c r="K988" s="108" t="s">
        <v>6698</v>
      </c>
      <c r="L988" s="108" t="s">
        <v>623</v>
      </c>
      <c r="M988" s="108" t="s">
        <v>804</v>
      </c>
      <c r="N988" s="136" t="s">
        <v>6760</v>
      </c>
      <c r="O988" s="108" t="s">
        <v>6761</v>
      </c>
      <c r="P988" s="108">
        <v>0</v>
      </c>
      <c r="Q988" s="108">
        <v>93401</v>
      </c>
      <c r="R988" s="108" t="s">
        <v>6700</v>
      </c>
      <c r="S988" s="152">
        <v>43802</v>
      </c>
      <c r="T988" s="132">
        <v>7714</v>
      </c>
      <c r="U988" s="167">
        <v>14826400</v>
      </c>
      <c r="V988" s="167">
        <v>14826400</v>
      </c>
      <c r="W988" s="131">
        <v>44316</v>
      </c>
      <c r="X988" s="132" t="s">
        <v>7743</v>
      </c>
      <c r="Y988" s="132" t="s">
        <v>7744</v>
      </c>
      <c r="Z988" s="132" t="s">
        <v>7824</v>
      </c>
    </row>
    <row r="989" spans="1:26" s="8" customFormat="1" ht="18.75" customHeight="1" x14ac:dyDescent="0.2">
      <c r="A989" s="108" t="s">
        <v>6696</v>
      </c>
      <c r="B989" s="136">
        <v>651883474</v>
      </c>
      <c r="C989" s="108">
        <v>0</v>
      </c>
      <c r="D989" s="108" t="s">
        <v>8625</v>
      </c>
      <c r="E989" s="108" t="s">
        <v>8626</v>
      </c>
      <c r="F989" s="108" t="s">
        <v>6697</v>
      </c>
      <c r="G989" s="108" t="s">
        <v>8627</v>
      </c>
      <c r="H989" s="108" t="s">
        <v>6759</v>
      </c>
      <c r="I989" s="129" t="s">
        <v>8628</v>
      </c>
      <c r="J989" s="108" t="s">
        <v>6699</v>
      </c>
      <c r="K989" s="108" t="s">
        <v>6698</v>
      </c>
      <c r="L989" s="108" t="s">
        <v>623</v>
      </c>
      <c r="M989" s="108" t="s">
        <v>804</v>
      </c>
      <c r="N989" s="136" t="s">
        <v>6760</v>
      </c>
      <c r="O989" s="108" t="s">
        <v>6761</v>
      </c>
      <c r="P989" s="108">
        <v>0</v>
      </c>
      <c r="Q989" s="108">
        <v>93401</v>
      </c>
      <c r="R989" s="108" t="s">
        <v>6700</v>
      </c>
      <c r="S989" s="152">
        <v>43802</v>
      </c>
      <c r="T989" s="132">
        <v>7714</v>
      </c>
      <c r="U989" s="167">
        <v>14826400</v>
      </c>
      <c r="V989" s="167">
        <v>14826400</v>
      </c>
      <c r="W989" s="131">
        <v>44316</v>
      </c>
      <c r="X989" s="132" t="s">
        <v>7743</v>
      </c>
      <c r="Y989" s="132" t="s">
        <v>7744</v>
      </c>
      <c r="Z989" s="132" t="s">
        <v>7805</v>
      </c>
    </row>
    <row r="990" spans="1:26" s="8" customFormat="1" ht="18.75" customHeight="1" x14ac:dyDescent="0.2">
      <c r="A990" s="108" t="s">
        <v>6696</v>
      </c>
      <c r="B990" s="136">
        <v>651883474</v>
      </c>
      <c r="C990" s="108">
        <v>0</v>
      </c>
      <c r="D990" s="108" t="s">
        <v>8625</v>
      </c>
      <c r="E990" s="108" t="s">
        <v>8626</v>
      </c>
      <c r="F990" s="108" t="s">
        <v>6697</v>
      </c>
      <c r="G990" s="108" t="s">
        <v>8627</v>
      </c>
      <c r="H990" s="108" t="s">
        <v>6759</v>
      </c>
      <c r="I990" s="129" t="s">
        <v>8628</v>
      </c>
      <c r="J990" s="108" t="s">
        <v>6699</v>
      </c>
      <c r="K990" s="108" t="s">
        <v>6698</v>
      </c>
      <c r="L990" s="108" t="s">
        <v>623</v>
      </c>
      <c r="M990" s="108" t="s">
        <v>804</v>
      </c>
      <c r="N990" s="136" t="s">
        <v>6760</v>
      </c>
      <c r="O990" s="108" t="s">
        <v>6761</v>
      </c>
      <c r="P990" s="108">
        <v>0</v>
      </c>
      <c r="Q990" s="108">
        <v>93401</v>
      </c>
      <c r="R990" s="108" t="s">
        <v>6700</v>
      </c>
      <c r="S990" s="152">
        <v>43802</v>
      </c>
      <c r="T990" s="132">
        <v>7714</v>
      </c>
      <c r="U990" s="167">
        <v>25946200</v>
      </c>
      <c r="V990" s="167">
        <v>25946200</v>
      </c>
      <c r="W990" s="131">
        <v>44316</v>
      </c>
      <c r="X990" s="132" t="s">
        <v>7743</v>
      </c>
      <c r="Y990" s="132" t="s">
        <v>7744</v>
      </c>
      <c r="Z990" s="132" t="s">
        <v>7785</v>
      </c>
    </row>
    <row r="991" spans="1:26" s="8" customFormat="1" ht="18.75" customHeight="1" x14ac:dyDescent="0.2">
      <c r="A991" s="108" t="s">
        <v>6696</v>
      </c>
      <c r="B991" s="136">
        <v>651883474</v>
      </c>
      <c r="C991" s="108">
        <v>0</v>
      </c>
      <c r="D991" s="108" t="s">
        <v>8625</v>
      </c>
      <c r="E991" s="108" t="s">
        <v>8626</v>
      </c>
      <c r="F991" s="108" t="s">
        <v>6697</v>
      </c>
      <c r="G991" s="108" t="s">
        <v>8627</v>
      </c>
      <c r="H991" s="108" t="s">
        <v>6759</v>
      </c>
      <c r="I991" s="129" t="s">
        <v>8628</v>
      </c>
      <c r="J991" s="108" t="s">
        <v>6699</v>
      </c>
      <c r="K991" s="108" t="s">
        <v>6698</v>
      </c>
      <c r="L991" s="108" t="s">
        <v>623</v>
      </c>
      <c r="M991" s="108" t="s">
        <v>804</v>
      </c>
      <c r="N991" s="136" t="s">
        <v>6760</v>
      </c>
      <c r="O991" s="108" t="s">
        <v>6761</v>
      </c>
      <c r="P991" s="108">
        <v>0</v>
      </c>
      <c r="Q991" s="108">
        <v>93401</v>
      </c>
      <c r="R991" s="108" t="s">
        <v>6700</v>
      </c>
      <c r="S991" s="152">
        <v>43802</v>
      </c>
      <c r="T991" s="132">
        <v>7714</v>
      </c>
      <c r="U991" s="167">
        <v>11119800</v>
      </c>
      <c r="V991" s="167">
        <v>11119800</v>
      </c>
      <c r="W991" s="131">
        <v>44316</v>
      </c>
      <c r="X991" s="132" t="s">
        <v>7743</v>
      </c>
      <c r="Y991" s="132" t="s">
        <v>7744</v>
      </c>
      <c r="Z991" s="132" t="s">
        <v>7786</v>
      </c>
    </row>
    <row r="992" spans="1:26" s="8" customFormat="1" ht="18.75" customHeight="1" x14ac:dyDescent="0.2">
      <c r="A992" s="108" t="s">
        <v>6696</v>
      </c>
      <c r="B992" s="136">
        <v>651883474</v>
      </c>
      <c r="C992" s="108">
        <v>0</v>
      </c>
      <c r="D992" s="108" t="s">
        <v>8625</v>
      </c>
      <c r="E992" s="108" t="s">
        <v>8626</v>
      </c>
      <c r="F992" s="108" t="s">
        <v>6697</v>
      </c>
      <c r="G992" s="108" t="s">
        <v>8627</v>
      </c>
      <c r="H992" s="108" t="s">
        <v>6759</v>
      </c>
      <c r="I992" s="129" t="s">
        <v>8628</v>
      </c>
      <c r="J992" s="108" t="s">
        <v>6699</v>
      </c>
      <c r="K992" s="108" t="s">
        <v>6698</v>
      </c>
      <c r="L992" s="108" t="s">
        <v>623</v>
      </c>
      <c r="M992" s="108" t="s">
        <v>804</v>
      </c>
      <c r="N992" s="136" t="s">
        <v>6760</v>
      </c>
      <c r="O992" s="108" t="s">
        <v>6761</v>
      </c>
      <c r="P992" s="108">
        <v>0</v>
      </c>
      <c r="Q992" s="108">
        <v>93401</v>
      </c>
      <c r="R992" s="108" t="s">
        <v>6700</v>
      </c>
      <c r="S992" s="152">
        <v>43802</v>
      </c>
      <c r="T992" s="132">
        <v>7714</v>
      </c>
      <c r="U992" s="167">
        <v>14826400</v>
      </c>
      <c r="V992" s="167">
        <v>14826400</v>
      </c>
      <c r="W992" s="131">
        <v>44316</v>
      </c>
      <c r="X992" s="132" t="s">
        <v>7743</v>
      </c>
      <c r="Y992" s="132" t="s">
        <v>7744</v>
      </c>
      <c r="Z992" s="132" t="s">
        <v>7810</v>
      </c>
    </row>
    <row r="993" spans="1:26" s="8" customFormat="1" ht="18.75" customHeight="1" x14ac:dyDescent="0.2">
      <c r="A993" s="108" t="s">
        <v>6696</v>
      </c>
      <c r="B993" s="136">
        <v>651883474</v>
      </c>
      <c r="C993" s="108">
        <v>0</v>
      </c>
      <c r="D993" s="108" t="s">
        <v>8625</v>
      </c>
      <c r="E993" s="108" t="s">
        <v>8626</v>
      </c>
      <c r="F993" s="108" t="s">
        <v>6697</v>
      </c>
      <c r="G993" s="108" t="s">
        <v>8627</v>
      </c>
      <c r="H993" s="108" t="s">
        <v>6759</v>
      </c>
      <c r="I993" s="129" t="s">
        <v>8628</v>
      </c>
      <c r="J993" s="108" t="s">
        <v>6699</v>
      </c>
      <c r="K993" s="108" t="s">
        <v>6698</v>
      </c>
      <c r="L993" s="108" t="s">
        <v>623</v>
      </c>
      <c r="M993" s="108" t="s">
        <v>804</v>
      </c>
      <c r="N993" s="136" t="s">
        <v>6760</v>
      </c>
      <c r="O993" s="108" t="s">
        <v>6761</v>
      </c>
      <c r="P993" s="108">
        <v>0</v>
      </c>
      <c r="Q993" s="108">
        <v>93401</v>
      </c>
      <c r="R993" s="108" t="s">
        <v>6700</v>
      </c>
      <c r="S993" s="152">
        <v>43802</v>
      </c>
      <c r="T993" s="132">
        <v>7714</v>
      </c>
      <c r="U993" s="167">
        <v>13521677</v>
      </c>
      <c r="V993" s="167">
        <v>13521677</v>
      </c>
      <c r="W993" s="131">
        <v>44316</v>
      </c>
      <c r="X993" s="132" t="s">
        <v>7743</v>
      </c>
      <c r="Y993" s="132" t="s">
        <v>7744</v>
      </c>
      <c r="Z993" s="132" t="s">
        <v>7745</v>
      </c>
    </row>
    <row r="994" spans="1:26" s="8" customFormat="1" ht="18.75" customHeight="1" x14ac:dyDescent="0.2">
      <c r="A994" s="108" t="s">
        <v>6696</v>
      </c>
      <c r="B994" s="136">
        <v>651883474</v>
      </c>
      <c r="C994" s="108">
        <v>0</v>
      </c>
      <c r="D994" s="108" t="s">
        <v>8625</v>
      </c>
      <c r="E994" s="108" t="s">
        <v>8626</v>
      </c>
      <c r="F994" s="108" t="s">
        <v>6697</v>
      </c>
      <c r="G994" s="108" t="s">
        <v>8627</v>
      </c>
      <c r="H994" s="108" t="s">
        <v>6759</v>
      </c>
      <c r="I994" s="129" t="s">
        <v>8628</v>
      </c>
      <c r="J994" s="108" t="s">
        <v>6699</v>
      </c>
      <c r="K994" s="108" t="s">
        <v>6698</v>
      </c>
      <c r="L994" s="108" t="s">
        <v>623</v>
      </c>
      <c r="M994" s="108" t="s">
        <v>804</v>
      </c>
      <c r="N994" s="136" t="s">
        <v>6760</v>
      </c>
      <c r="O994" s="108" t="s">
        <v>6761</v>
      </c>
      <c r="P994" s="108">
        <v>0</v>
      </c>
      <c r="Q994" s="108">
        <v>93401</v>
      </c>
      <c r="R994" s="108" t="s">
        <v>6700</v>
      </c>
      <c r="S994" s="152">
        <v>43802</v>
      </c>
      <c r="T994" s="132">
        <v>7714</v>
      </c>
      <c r="U994" s="167">
        <v>14085080</v>
      </c>
      <c r="V994" s="167">
        <v>14085080</v>
      </c>
      <c r="W994" s="131">
        <v>44316</v>
      </c>
      <c r="X994" s="132" t="s">
        <v>7743</v>
      </c>
      <c r="Y994" s="132" t="s">
        <v>7744</v>
      </c>
      <c r="Z994" s="132" t="s">
        <v>7791</v>
      </c>
    </row>
    <row r="995" spans="1:26" s="8" customFormat="1" ht="18.75" customHeight="1" x14ac:dyDescent="0.2">
      <c r="A995" s="108" t="s">
        <v>6696</v>
      </c>
      <c r="B995" s="136">
        <v>651883474</v>
      </c>
      <c r="C995" s="108">
        <v>0</v>
      </c>
      <c r="D995" s="108" t="s">
        <v>8625</v>
      </c>
      <c r="E995" s="108" t="s">
        <v>8626</v>
      </c>
      <c r="F995" s="108" t="s">
        <v>6697</v>
      </c>
      <c r="G995" s="108" t="s">
        <v>8627</v>
      </c>
      <c r="H995" s="108" t="s">
        <v>6759</v>
      </c>
      <c r="I995" s="129" t="s">
        <v>8628</v>
      </c>
      <c r="J995" s="108" t="s">
        <v>6699</v>
      </c>
      <c r="K995" s="108" t="s">
        <v>6698</v>
      </c>
      <c r="L995" s="108" t="s">
        <v>623</v>
      </c>
      <c r="M995" s="108" t="s">
        <v>804</v>
      </c>
      <c r="N995" s="136" t="s">
        <v>6760</v>
      </c>
      <c r="O995" s="108" t="s">
        <v>6761</v>
      </c>
      <c r="P995" s="108">
        <v>0</v>
      </c>
      <c r="Q995" s="108">
        <v>93401</v>
      </c>
      <c r="R995" s="108" t="s">
        <v>6700</v>
      </c>
      <c r="S995" s="152">
        <v>43802</v>
      </c>
      <c r="T995" s="132">
        <v>7714</v>
      </c>
      <c r="U995" s="167">
        <v>10986362</v>
      </c>
      <c r="V995" s="167">
        <v>10986362</v>
      </c>
      <c r="W995" s="131">
        <v>44316</v>
      </c>
      <c r="X995" s="132" t="s">
        <v>7743</v>
      </c>
      <c r="Y995" s="132" t="s">
        <v>7744</v>
      </c>
      <c r="Z995" s="132" t="s">
        <v>7792</v>
      </c>
    </row>
    <row r="996" spans="1:26" s="8" customFormat="1" ht="18.75" customHeight="1" x14ac:dyDescent="0.2">
      <c r="A996" s="108" t="s">
        <v>6696</v>
      </c>
      <c r="B996" s="136">
        <v>651883474</v>
      </c>
      <c r="C996" s="108">
        <v>0</v>
      </c>
      <c r="D996" s="108" t="s">
        <v>8625</v>
      </c>
      <c r="E996" s="108" t="s">
        <v>8626</v>
      </c>
      <c r="F996" s="108" t="s">
        <v>6697</v>
      </c>
      <c r="G996" s="108" t="s">
        <v>8627</v>
      </c>
      <c r="H996" s="108" t="s">
        <v>6759</v>
      </c>
      <c r="I996" s="129" t="s">
        <v>8628</v>
      </c>
      <c r="J996" s="108" t="s">
        <v>6699</v>
      </c>
      <c r="K996" s="108" t="s">
        <v>6698</v>
      </c>
      <c r="L996" s="108" t="s">
        <v>623</v>
      </c>
      <c r="M996" s="108" t="s">
        <v>804</v>
      </c>
      <c r="N996" s="136" t="s">
        <v>6760</v>
      </c>
      <c r="O996" s="108" t="s">
        <v>6761</v>
      </c>
      <c r="P996" s="108">
        <v>0</v>
      </c>
      <c r="Q996" s="108">
        <v>93401</v>
      </c>
      <c r="R996" s="108" t="s">
        <v>6700</v>
      </c>
      <c r="S996" s="152">
        <v>43802</v>
      </c>
      <c r="T996" s="132">
        <v>7714</v>
      </c>
      <c r="U996" s="167">
        <v>14826400</v>
      </c>
      <c r="V996" s="167">
        <v>14826400</v>
      </c>
      <c r="W996" s="131">
        <v>44316</v>
      </c>
      <c r="X996" s="132" t="s">
        <v>7743</v>
      </c>
      <c r="Y996" s="132" t="s">
        <v>7744</v>
      </c>
      <c r="Z996" s="132" t="s">
        <v>7880</v>
      </c>
    </row>
    <row r="997" spans="1:26" s="8" customFormat="1" ht="18.75" customHeight="1" x14ac:dyDescent="0.2">
      <c r="A997" s="108" t="s">
        <v>6696</v>
      </c>
      <c r="B997" s="136">
        <v>651883474</v>
      </c>
      <c r="C997" s="108">
        <v>0</v>
      </c>
      <c r="D997" s="108" t="s">
        <v>8625</v>
      </c>
      <c r="E997" s="108" t="s">
        <v>8626</v>
      </c>
      <c r="F997" s="108" t="s">
        <v>6697</v>
      </c>
      <c r="G997" s="108" t="s">
        <v>8627</v>
      </c>
      <c r="H997" s="108" t="s">
        <v>6759</v>
      </c>
      <c r="I997" s="129" t="s">
        <v>8628</v>
      </c>
      <c r="J997" s="108" t="s">
        <v>6699</v>
      </c>
      <c r="K997" s="108" t="s">
        <v>6698</v>
      </c>
      <c r="L997" s="108" t="s">
        <v>623</v>
      </c>
      <c r="M997" s="108" t="s">
        <v>804</v>
      </c>
      <c r="N997" s="136" t="s">
        <v>6760</v>
      </c>
      <c r="O997" s="108" t="s">
        <v>6761</v>
      </c>
      <c r="P997" s="108">
        <v>0</v>
      </c>
      <c r="Q997" s="108">
        <v>93401</v>
      </c>
      <c r="R997" s="108" t="s">
        <v>6700</v>
      </c>
      <c r="S997" s="152">
        <v>43802</v>
      </c>
      <c r="T997" s="132">
        <v>7714</v>
      </c>
      <c r="U997" s="167">
        <v>14826400</v>
      </c>
      <c r="V997" s="167">
        <v>14826400</v>
      </c>
      <c r="W997" s="131">
        <v>44316</v>
      </c>
      <c r="X997" s="132" t="s">
        <v>7743</v>
      </c>
      <c r="Y997" s="132" t="s">
        <v>7744</v>
      </c>
      <c r="Z997" s="132" t="s">
        <v>7833</v>
      </c>
    </row>
    <row r="998" spans="1:26" s="8" customFormat="1" ht="18.75" customHeight="1" x14ac:dyDescent="0.2">
      <c r="A998" s="108" t="s">
        <v>6696</v>
      </c>
      <c r="B998" s="136">
        <v>651883474</v>
      </c>
      <c r="C998" s="108">
        <v>0</v>
      </c>
      <c r="D998" s="108" t="s">
        <v>8625</v>
      </c>
      <c r="E998" s="108" t="s">
        <v>8626</v>
      </c>
      <c r="F998" s="108" t="s">
        <v>6697</v>
      </c>
      <c r="G998" s="108" t="s">
        <v>8627</v>
      </c>
      <c r="H998" s="108" t="s">
        <v>6759</v>
      </c>
      <c r="I998" s="129" t="s">
        <v>8628</v>
      </c>
      <c r="J998" s="108" t="s">
        <v>6699</v>
      </c>
      <c r="K998" s="108" t="s">
        <v>6698</v>
      </c>
      <c r="L998" s="108" t="s">
        <v>623</v>
      </c>
      <c r="M998" s="108" t="s">
        <v>804</v>
      </c>
      <c r="N998" s="136" t="s">
        <v>6760</v>
      </c>
      <c r="O998" s="108" t="s">
        <v>6761</v>
      </c>
      <c r="P998" s="108">
        <v>0</v>
      </c>
      <c r="Q998" s="108">
        <v>93401</v>
      </c>
      <c r="R998" s="108" t="s">
        <v>6700</v>
      </c>
      <c r="S998" s="152">
        <v>43802</v>
      </c>
      <c r="T998" s="132">
        <v>7714</v>
      </c>
      <c r="U998" s="167">
        <v>14826400</v>
      </c>
      <c r="V998" s="167">
        <v>14826400</v>
      </c>
      <c r="W998" s="131">
        <v>44316</v>
      </c>
      <c r="X998" s="132" t="s">
        <v>7743</v>
      </c>
      <c r="Y998" s="132" t="s">
        <v>7744</v>
      </c>
      <c r="Z998" s="132" t="s">
        <v>6421</v>
      </c>
    </row>
    <row r="999" spans="1:26" s="8" customFormat="1" ht="18.75" customHeight="1" x14ac:dyDescent="0.2">
      <c r="A999" s="108" t="s">
        <v>6696</v>
      </c>
      <c r="B999" s="136">
        <v>651883474</v>
      </c>
      <c r="C999" s="108">
        <v>0</v>
      </c>
      <c r="D999" s="108" t="s">
        <v>8625</v>
      </c>
      <c r="E999" s="108" t="s">
        <v>8626</v>
      </c>
      <c r="F999" s="108" t="s">
        <v>6697</v>
      </c>
      <c r="G999" s="108" t="s">
        <v>8627</v>
      </c>
      <c r="H999" s="108" t="s">
        <v>6759</v>
      </c>
      <c r="I999" s="129" t="s">
        <v>8628</v>
      </c>
      <c r="J999" s="108" t="s">
        <v>6699</v>
      </c>
      <c r="K999" s="108" t="s">
        <v>6698</v>
      </c>
      <c r="L999" s="108" t="s">
        <v>623</v>
      </c>
      <c r="M999" s="108" t="s">
        <v>804</v>
      </c>
      <c r="N999" s="136" t="s">
        <v>6760</v>
      </c>
      <c r="O999" s="108" t="s">
        <v>6761</v>
      </c>
      <c r="P999" s="108">
        <v>0</v>
      </c>
      <c r="Q999" s="108">
        <v>93401</v>
      </c>
      <c r="R999" s="108" t="s">
        <v>6700</v>
      </c>
      <c r="S999" s="152">
        <v>43802</v>
      </c>
      <c r="T999" s="132">
        <v>7714</v>
      </c>
      <c r="U999" s="167">
        <v>14826400</v>
      </c>
      <c r="V999" s="167">
        <v>14826400</v>
      </c>
      <c r="W999" s="131">
        <v>44316</v>
      </c>
      <c r="X999" s="132" t="s">
        <v>7743</v>
      </c>
      <c r="Y999" s="132" t="s">
        <v>7744</v>
      </c>
      <c r="Z999" s="132" t="s">
        <v>7801</v>
      </c>
    </row>
    <row r="1000" spans="1:26" s="8" customFormat="1" ht="18.75" customHeight="1" x14ac:dyDescent="0.2">
      <c r="A1000" s="108" t="s">
        <v>6696</v>
      </c>
      <c r="B1000" s="136">
        <v>651883474</v>
      </c>
      <c r="C1000" s="108">
        <v>0</v>
      </c>
      <c r="D1000" s="108" t="s">
        <v>8625</v>
      </c>
      <c r="E1000" s="108" t="s">
        <v>8626</v>
      </c>
      <c r="F1000" s="108" t="s">
        <v>6697</v>
      </c>
      <c r="G1000" s="108" t="s">
        <v>8627</v>
      </c>
      <c r="H1000" s="108" t="s">
        <v>6759</v>
      </c>
      <c r="I1000" s="129" t="s">
        <v>8628</v>
      </c>
      <c r="J1000" s="108" t="s">
        <v>6699</v>
      </c>
      <c r="K1000" s="108" t="s">
        <v>6698</v>
      </c>
      <c r="L1000" s="108" t="s">
        <v>623</v>
      </c>
      <c r="M1000" s="108" t="s">
        <v>804</v>
      </c>
      <c r="N1000" s="136" t="s">
        <v>6760</v>
      </c>
      <c r="O1000" s="108" t="s">
        <v>6761</v>
      </c>
      <c r="P1000" s="108">
        <v>0</v>
      </c>
      <c r="Q1000" s="108">
        <v>93401</v>
      </c>
      <c r="R1000" s="108" t="s">
        <v>6700</v>
      </c>
      <c r="S1000" s="152">
        <v>43802</v>
      </c>
      <c r="T1000" s="132">
        <v>7714</v>
      </c>
      <c r="U1000" s="167">
        <v>12676572</v>
      </c>
      <c r="V1000" s="167">
        <v>12676572</v>
      </c>
      <c r="W1000" s="131">
        <v>44316</v>
      </c>
      <c r="X1000" s="132" t="s">
        <v>7743</v>
      </c>
      <c r="Y1000" s="132" t="s">
        <v>7744</v>
      </c>
      <c r="Z1000" s="132" t="s">
        <v>7802</v>
      </c>
    </row>
    <row r="1001" spans="1:26" s="8" customFormat="1" ht="18.75" customHeight="1" x14ac:dyDescent="0.2">
      <c r="A1001" s="108" t="s">
        <v>6715</v>
      </c>
      <c r="B1001" s="136">
        <v>651902215</v>
      </c>
      <c r="C1001" s="108">
        <v>0</v>
      </c>
      <c r="D1001" s="108" t="s">
        <v>8701</v>
      </c>
      <c r="E1001" s="108" t="s">
        <v>8702</v>
      </c>
      <c r="F1001" s="108" t="s">
        <v>6716</v>
      </c>
      <c r="G1001" s="108" t="s">
        <v>8096</v>
      </c>
      <c r="H1001" s="108" t="s">
        <v>1392</v>
      </c>
      <c r="I1001" s="129" t="s">
        <v>8097</v>
      </c>
      <c r="J1001" s="108" t="s">
        <v>6717</v>
      </c>
      <c r="K1001" s="108" t="s">
        <v>6720</v>
      </c>
      <c r="L1001" s="108" t="s">
        <v>6114</v>
      </c>
      <c r="M1001" s="108" t="s">
        <v>3033</v>
      </c>
      <c r="N1001" s="136" t="s">
        <v>6719</v>
      </c>
      <c r="O1001" s="108" t="s">
        <v>6718</v>
      </c>
      <c r="P1001" s="108">
        <v>0</v>
      </c>
      <c r="Q1001" s="108">
        <v>93401</v>
      </c>
      <c r="R1001" s="108" t="s">
        <v>8533</v>
      </c>
      <c r="S1001" s="152">
        <v>43858</v>
      </c>
      <c r="T1001" s="132">
        <v>7725</v>
      </c>
      <c r="U1001" s="167">
        <v>9296153</v>
      </c>
      <c r="V1001" s="167">
        <v>9296153</v>
      </c>
      <c r="W1001" s="131">
        <v>44316</v>
      </c>
      <c r="X1001" s="132" t="s">
        <v>7743</v>
      </c>
      <c r="Y1001" s="132" t="s">
        <v>7744</v>
      </c>
      <c r="Z1001" s="132" t="s">
        <v>7765</v>
      </c>
    </row>
    <row r="1002" spans="1:26" s="8" customFormat="1" ht="18.75" customHeight="1" x14ac:dyDescent="0.2">
      <c r="A1002" s="108" t="s">
        <v>6715</v>
      </c>
      <c r="B1002" s="136">
        <v>651902215</v>
      </c>
      <c r="C1002" s="108">
        <v>0</v>
      </c>
      <c r="D1002" s="108" t="s">
        <v>8701</v>
      </c>
      <c r="E1002" s="108" t="s">
        <v>8702</v>
      </c>
      <c r="F1002" s="108" t="s">
        <v>6716</v>
      </c>
      <c r="G1002" s="108" t="s">
        <v>8096</v>
      </c>
      <c r="H1002" s="108" t="s">
        <v>1392</v>
      </c>
      <c r="I1002" s="129" t="s">
        <v>8097</v>
      </c>
      <c r="J1002" s="108" t="s">
        <v>6717</v>
      </c>
      <c r="K1002" s="108" t="s">
        <v>6720</v>
      </c>
      <c r="L1002" s="108" t="s">
        <v>6114</v>
      </c>
      <c r="M1002" s="108" t="s">
        <v>3033</v>
      </c>
      <c r="N1002" s="136" t="s">
        <v>6719</v>
      </c>
      <c r="O1002" s="108" t="s">
        <v>6718</v>
      </c>
      <c r="P1002" s="108">
        <v>0</v>
      </c>
      <c r="Q1002" s="108">
        <v>93401</v>
      </c>
      <c r="R1002" s="108" t="s">
        <v>8533</v>
      </c>
      <c r="S1002" s="152">
        <v>43858</v>
      </c>
      <c r="T1002" s="132">
        <v>7725</v>
      </c>
      <c r="U1002" s="167">
        <v>16902096</v>
      </c>
      <c r="V1002" s="167">
        <v>16902096</v>
      </c>
      <c r="W1002" s="131">
        <v>44316</v>
      </c>
      <c r="X1002" s="132" t="s">
        <v>7743</v>
      </c>
      <c r="Y1002" s="132" t="s">
        <v>7744</v>
      </c>
      <c r="Z1002" s="132" t="s">
        <v>7775</v>
      </c>
    </row>
    <row r="1003" spans="1:26" s="8" customFormat="1" ht="18.75" customHeight="1" x14ac:dyDescent="0.2">
      <c r="A1003" s="108" t="s">
        <v>6715</v>
      </c>
      <c r="B1003" s="136">
        <v>651902215</v>
      </c>
      <c r="C1003" s="108">
        <v>0</v>
      </c>
      <c r="D1003" s="108" t="s">
        <v>8701</v>
      </c>
      <c r="E1003" s="108" t="s">
        <v>8702</v>
      </c>
      <c r="F1003" s="108" t="s">
        <v>6716</v>
      </c>
      <c r="G1003" s="108" t="s">
        <v>8096</v>
      </c>
      <c r="H1003" s="108" t="s">
        <v>1392</v>
      </c>
      <c r="I1003" s="129" t="s">
        <v>8097</v>
      </c>
      <c r="J1003" s="108" t="s">
        <v>6717</v>
      </c>
      <c r="K1003" s="108" t="s">
        <v>6720</v>
      </c>
      <c r="L1003" s="108" t="s">
        <v>6114</v>
      </c>
      <c r="M1003" s="108" t="s">
        <v>3033</v>
      </c>
      <c r="N1003" s="136" t="s">
        <v>6719</v>
      </c>
      <c r="O1003" s="108" t="s">
        <v>6718</v>
      </c>
      <c r="P1003" s="108">
        <v>0</v>
      </c>
      <c r="Q1003" s="108">
        <v>93401</v>
      </c>
      <c r="R1003" s="108" t="s">
        <v>8533</v>
      </c>
      <c r="S1003" s="152">
        <v>43858</v>
      </c>
      <c r="T1003" s="132">
        <v>7725</v>
      </c>
      <c r="U1003" s="167">
        <v>17747201</v>
      </c>
      <c r="V1003" s="167">
        <v>17747201</v>
      </c>
      <c r="W1003" s="131">
        <v>44316</v>
      </c>
      <c r="X1003" s="132" t="s">
        <v>7743</v>
      </c>
      <c r="Y1003" s="132" t="s">
        <v>7744</v>
      </c>
      <c r="Z1003" s="132" t="s">
        <v>159</v>
      </c>
    </row>
    <row r="1004" spans="1:26" s="8" customFormat="1" ht="18.75" customHeight="1" x14ac:dyDescent="0.2">
      <c r="A1004" s="108" t="s">
        <v>6715</v>
      </c>
      <c r="B1004" s="136">
        <v>651902215</v>
      </c>
      <c r="C1004" s="108">
        <v>0</v>
      </c>
      <c r="D1004" s="108" t="s">
        <v>8701</v>
      </c>
      <c r="E1004" s="108" t="s">
        <v>8702</v>
      </c>
      <c r="F1004" s="108" t="s">
        <v>6716</v>
      </c>
      <c r="G1004" s="108" t="s">
        <v>8096</v>
      </c>
      <c r="H1004" s="108" t="s">
        <v>1392</v>
      </c>
      <c r="I1004" s="129" t="s">
        <v>8097</v>
      </c>
      <c r="J1004" s="108" t="s">
        <v>6717</v>
      </c>
      <c r="K1004" s="108" t="s">
        <v>6720</v>
      </c>
      <c r="L1004" s="108" t="s">
        <v>6114</v>
      </c>
      <c r="M1004" s="108" t="s">
        <v>3033</v>
      </c>
      <c r="N1004" s="136" t="s">
        <v>6719</v>
      </c>
      <c r="O1004" s="108" t="s">
        <v>6718</v>
      </c>
      <c r="P1004" s="108">
        <v>0</v>
      </c>
      <c r="Q1004" s="108">
        <v>93401</v>
      </c>
      <c r="R1004" s="108" t="s">
        <v>8533</v>
      </c>
      <c r="S1004" s="152">
        <v>43858</v>
      </c>
      <c r="T1004" s="132">
        <v>7725</v>
      </c>
      <c r="U1004" s="167">
        <v>10378480</v>
      </c>
      <c r="V1004" s="167">
        <v>10378480</v>
      </c>
      <c r="W1004" s="131">
        <v>44316</v>
      </c>
      <c r="X1004" s="132" t="s">
        <v>7743</v>
      </c>
      <c r="Y1004" s="132" t="s">
        <v>7744</v>
      </c>
      <c r="Z1004" s="132" t="s">
        <v>7834</v>
      </c>
    </row>
    <row r="1005" spans="1:26" s="8" customFormat="1" ht="18.75" customHeight="1" x14ac:dyDescent="0.2">
      <c r="A1005" s="108" t="s">
        <v>6715</v>
      </c>
      <c r="B1005" s="136">
        <v>651902215</v>
      </c>
      <c r="C1005" s="108">
        <v>0</v>
      </c>
      <c r="D1005" s="108" t="s">
        <v>8701</v>
      </c>
      <c r="E1005" s="108" t="s">
        <v>8702</v>
      </c>
      <c r="F1005" s="108" t="s">
        <v>6716</v>
      </c>
      <c r="G1005" s="108" t="s">
        <v>8096</v>
      </c>
      <c r="H1005" s="108" t="s">
        <v>1392</v>
      </c>
      <c r="I1005" s="129" t="s">
        <v>8097</v>
      </c>
      <c r="J1005" s="108" t="s">
        <v>6717</v>
      </c>
      <c r="K1005" s="108" t="s">
        <v>6720</v>
      </c>
      <c r="L1005" s="108" t="s">
        <v>6114</v>
      </c>
      <c r="M1005" s="108" t="s">
        <v>3033</v>
      </c>
      <c r="N1005" s="136" t="s">
        <v>6719</v>
      </c>
      <c r="O1005" s="108" t="s">
        <v>6718</v>
      </c>
      <c r="P1005" s="108">
        <v>0</v>
      </c>
      <c r="Q1005" s="108">
        <v>93401</v>
      </c>
      <c r="R1005" s="108" t="s">
        <v>8533</v>
      </c>
      <c r="S1005" s="152">
        <v>43858</v>
      </c>
      <c r="T1005" s="132">
        <v>7725</v>
      </c>
      <c r="U1005" s="167">
        <v>15042865</v>
      </c>
      <c r="V1005" s="167">
        <v>15042865</v>
      </c>
      <c r="W1005" s="131">
        <v>44316</v>
      </c>
      <c r="X1005" s="132" t="s">
        <v>7743</v>
      </c>
      <c r="Y1005" s="132" t="s">
        <v>7744</v>
      </c>
      <c r="Z1005" s="132" t="s">
        <v>7757</v>
      </c>
    </row>
    <row r="1006" spans="1:26" s="8" customFormat="1" ht="18.75" customHeight="1" x14ac:dyDescent="0.2">
      <c r="A1006" s="108" t="s">
        <v>6715</v>
      </c>
      <c r="B1006" s="136">
        <v>651902215</v>
      </c>
      <c r="C1006" s="108">
        <v>0</v>
      </c>
      <c r="D1006" s="108" t="s">
        <v>8701</v>
      </c>
      <c r="E1006" s="108" t="s">
        <v>8702</v>
      </c>
      <c r="F1006" s="108" t="s">
        <v>6716</v>
      </c>
      <c r="G1006" s="108" t="s">
        <v>8096</v>
      </c>
      <c r="H1006" s="108" t="s">
        <v>1392</v>
      </c>
      <c r="I1006" s="129" t="s">
        <v>8097</v>
      </c>
      <c r="J1006" s="108" t="s">
        <v>6717</v>
      </c>
      <c r="K1006" s="108" t="s">
        <v>6720</v>
      </c>
      <c r="L1006" s="108" t="s">
        <v>6114</v>
      </c>
      <c r="M1006" s="108" t="s">
        <v>3033</v>
      </c>
      <c r="N1006" s="136" t="s">
        <v>6719</v>
      </c>
      <c r="O1006" s="108" t="s">
        <v>6718</v>
      </c>
      <c r="P1006" s="108">
        <v>0</v>
      </c>
      <c r="Q1006" s="108">
        <v>93401</v>
      </c>
      <c r="R1006" s="108" t="s">
        <v>8533</v>
      </c>
      <c r="S1006" s="152">
        <v>43858</v>
      </c>
      <c r="T1006" s="132">
        <v>7725</v>
      </c>
      <c r="U1006" s="167">
        <v>11831467</v>
      </c>
      <c r="V1006" s="167">
        <v>11831467</v>
      </c>
      <c r="W1006" s="131">
        <v>44316</v>
      </c>
      <c r="X1006" s="132" t="s">
        <v>7743</v>
      </c>
      <c r="Y1006" s="132" t="s">
        <v>7744</v>
      </c>
      <c r="Z1006" s="132" t="s">
        <v>7745</v>
      </c>
    </row>
    <row r="1007" spans="1:26" s="8" customFormat="1" ht="18.75" customHeight="1" x14ac:dyDescent="0.2">
      <c r="A1007" s="108" t="s">
        <v>6715</v>
      </c>
      <c r="B1007" s="136">
        <v>651902215</v>
      </c>
      <c r="C1007" s="108">
        <v>0</v>
      </c>
      <c r="D1007" s="108" t="s">
        <v>8701</v>
      </c>
      <c r="E1007" s="108" t="s">
        <v>8702</v>
      </c>
      <c r="F1007" s="108" t="s">
        <v>6716</v>
      </c>
      <c r="G1007" s="108" t="s">
        <v>8096</v>
      </c>
      <c r="H1007" s="108" t="s">
        <v>1392</v>
      </c>
      <c r="I1007" s="129" t="s">
        <v>8097</v>
      </c>
      <c r="J1007" s="108" t="s">
        <v>6717</v>
      </c>
      <c r="K1007" s="108" t="s">
        <v>6720</v>
      </c>
      <c r="L1007" s="108" t="s">
        <v>6114</v>
      </c>
      <c r="M1007" s="108" t="s">
        <v>3033</v>
      </c>
      <c r="N1007" s="136" t="s">
        <v>6719</v>
      </c>
      <c r="O1007" s="108" t="s">
        <v>6718</v>
      </c>
      <c r="P1007" s="108">
        <v>0</v>
      </c>
      <c r="Q1007" s="108">
        <v>93401</v>
      </c>
      <c r="R1007" s="108" t="s">
        <v>8533</v>
      </c>
      <c r="S1007" s="152">
        <v>43858</v>
      </c>
      <c r="T1007" s="132">
        <v>7725</v>
      </c>
      <c r="U1007" s="167">
        <v>9803216</v>
      </c>
      <c r="V1007" s="167">
        <v>9803216</v>
      </c>
      <c r="W1007" s="131">
        <v>44316</v>
      </c>
      <c r="X1007" s="132" t="s">
        <v>7743</v>
      </c>
      <c r="Y1007" s="132" t="s">
        <v>7744</v>
      </c>
      <c r="Z1007" s="132" t="s">
        <v>7792</v>
      </c>
    </row>
    <row r="1008" spans="1:26" s="8" customFormat="1" ht="18.75" customHeight="1" x14ac:dyDescent="0.2">
      <c r="A1008" s="108" t="s">
        <v>6715</v>
      </c>
      <c r="B1008" s="136">
        <v>651902215</v>
      </c>
      <c r="C1008" s="108">
        <v>0</v>
      </c>
      <c r="D1008" s="108" t="s">
        <v>8701</v>
      </c>
      <c r="E1008" s="108" t="s">
        <v>8702</v>
      </c>
      <c r="F1008" s="108" t="s">
        <v>6716</v>
      </c>
      <c r="G1008" s="108" t="s">
        <v>8096</v>
      </c>
      <c r="H1008" s="108" t="s">
        <v>1392</v>
      </c>
      <c r="I1008" s="129" t="s">
        <v>8097</v>
      </c>
      <c r="J1008" s="108" t="s">
        <v>6717</v>
      </c>
      <c r="K1008" s="108" t="s">
        <v>6720</v>
      </c>
      <c r="L1008" s="108" t="s">
        <v>6114</v>
      </c>
      <c r="M1008" s="108" t="s">
        <v>3033</v>
      </c>
      <c r="N1008" s="136" t="s">
        <v>6719</v>
      </c>
      <c r="O1008" s="108" t="s">
        <v>6718</v>
      </c>
      <c r="P1008" s="108">
        <v>0</v>
      </c>
      <c r="Q1008" s="108">
        <v>93401</v>
      </c>
      <c r="R1008" s="108" t="s">
        <v>8533</v>
      </c>
      <c r="S1008" s="152">
        <v>43858</v>
      </c>
      <c r="T1008" s="132">
        <v>7725</v>
      </c>
      <c r="U1008" s="167">
        <v>18977792</v>
      </c>
      <c r="V1008" s="167">
        <v>18977792</v>
      </c>
      <c r="W1008" s="131">
        <v>44316</v>
      </c>
      <c r="X1008" s="132" t="s">
        <v>7743</v>
      </c>
      <c r="Y1008" s="132" t="s">
        <v>7744</v>
      </c>
      <c r="Z1008" s="132" t="s">
        <v>7762</v>
      </c>
    </row>
    <row r="1009" spans="1:26" s="8" customFormat="1" ht="18.75" customHeight="1" x14ac:dyDescent="0.2">
      <c r="A1009" s="108" t="s">
        <v>6715</v>
      </c>
      <c r="B1009" s="136">
        <v>651902215</v>
      </c>
      <c r="C1009" s="108">
        <v>0</v>
      </c>
      <c r="D1009" s="108" t="s">
        <v>8701</v>
      </c>
      <c r="E1009" s="108" t="s">
        <v>8702</v>
      </c>
      <c r="F1009" s="108" t="s">
        <v>6716</v>
      </c>
      <c r="G1009" s="108" t="s">
        <v>8096</v>
      </c>
      <c r="H1009" s="108" t="s">
        <v>1392</v>
      </c>
      <c r="I1009" s="129" t="s">
        <v>8097</v>
      </c>
      <c r="J1009" s="108" t="s">
        <v>6717</v>
      </c>
      <c r="K1009" s="108" t="s">
        <v>6720</v>
      </c>
      <c r="L1009" s="108" t="s">
        <v>6114</v>
      </c>
      <c r="M1009" s="108" t="s">
        <v>3033</v>
      </c>
      <c r="N1009" s="136" t="s">
        <v>6719</v>
      </c>
      <c r="O1009" s="108" t="s">
        <v>6718</v>
      </c>
      <c r="P1009" s="108">
        <v>0</v>
      </c>
      <c r="Q1009" s="108">
        <v>93401</v>
      </c>
      <c r="R1009" s="108" t="s">
        <v>8533</v>
      </c>
      <c r="S1009" s="152">
        <v>43858</v>
      </c>
      <c r="T1009" s="132">
        <v>7725</v>
      </c>
      <c r="U1009" s="167">
        <v>12000488</v>
      </c>
      <c r="V1009" s="167">
        <v>12000488</v>
      </c>
      <c r="W1009" s="131">
        <v>44316</v>
      </c>
      <c r="X1009" s="132" t="s">
        <v>7743</v>
      </c>
      <c r="Y1009" s="132" t="s">
        <v>7744</v>
      </c>
      <c r="Z1009" s="132" t="s">
        <v>7829</v>
      </c>
    </row>
    <row r="1010" spans="1:26" s="8" customFormat="1" ht="18.75" customHeight="1" x14ac:dyDescent="0.2">
      <c r="A1010" s="108" t="s">
        <v>6715</v>
      </c>
      <c r="B1010" s="136">
        <v>651902215</v>
      </c>
      <c r="C1010" s="108">
        <v>0</v>
      </c>
      <c r="D1010" s="108" t="s">
        <v>8701</v>
      </c>
      <c r="E1010" s="108" t="s">
        <v>8702</v>
      </c>
      <c r="F1010" s="108" t="s">
        <v>6716</v>
      </c>
      <c r="G1010" s="108" t="s">
        <v>8096</v>
      </c>
      <c r="H1010" s="108" t="s">
        <v>1392</v>
      </c>
      <c r="I1010" s="129" t="s">
        <v>8097</v>
      </c>
      <c r="J1010" s="108" t="s">
        <v>6717</v>
      </c>
      <c r="K1010" s="108" t="s">
        <v>6720</v>
      </c>
      <c r="L1010" s="108" t="s">
        <v>6114</v>
      </c>
      <c r="M1010" s="108" t="s">
        <v>3033</v>
      </c>
      <c r="N1010" s="136" t="s">
        <v>6719</v>
      </c>
      <c r="O1010" s="108" t="s">
        <v>6718</v>
      </c>
      <c r="P1010" s="108">
        <v>0</v>
      </c>
      <c r="Q1010" s="108">
        <v>93401</v>
      </c>
      <c r="R1010" s="108" t="s">
        <v>8533</v>
      </c>
      <c r="S1010" s="152">
        <v>43858</v>
      </c>
      <c r="T1010" s="132">
        <v>7725</v>
      </c>
      <c r="U1010" s="167">
        <v>15211886</v>
      </c>
      <c r="V1010" s="167">
        <v>15211886</v>
      </c>
      <c r="W1010" s="131">
        <v>44316</v>
      </c>
      <c r="X1010" s="132" t="s">
        <v>7743</v>
      </c>
      <c r="Y1010" s="132" t="s">
        <v>7744</v>
      </c>
      <c r="Z1010" s="132" t="s">
        <v>195</v>
      </c>
    </row>
    <row r="1011" spans="1:26" s="8" customFormat="1" ht="18.75" customHeight="1" x14ac:dyDescent="0.2">
      <c r="A1011" s="108" t="s">
        <v>6715</v>
      </c>
      <c r="B1011" s="136">
        <v>651902215</v>
      </c>
      <c r="C1011" s="108">
        <v>0</v>
      </c>
      <c r="D1011" s="108" t="s">
        <v>8701</v>
      </c>
      <c r="E1011" s="108" t="s">
        <v>8702</v>
      </c>
      <c r="F1011" s="108" t="s">
        <v>6716</v>
      </c>
      <c r="G1011" s="108" t="s">
        <v>8096</v>
      </c>
      <c r="H1011" s="108" t="s">
        <v>1392</v>
      </c>
      <c r="I1011" s="129" t="s">
        <v>8097</v>
      </c>
      <c r="J1011" s="108" t="s">
        <v>6717</v>
      </c>
      <c r="K1011" s="108" t="s">
        <v>6720</v>
      </c>
      <c r="L1011" s="108" t="s">
        <v>6114</v>
      </c>
      <c r="M1011" s="108" t="s">
        <v>3033</v>
      </c>
      <c r="N1011" s="136" t="s">
        <v>6719</v>
      </c>
      <c r="O1011" s="108" t="s">
        <v>6718</v>
      </c>
      <c r="P1011" s="108">
        <v>0</v>
      </c>
      <c r="Q1011" s="108">
        <v>93401</v>
      </c>
      <c r="R1011" s="108" t="s">
        <v>8533</v>
      </c>
      <c r="S1011" s="152">
        <v>43858</v>
      </c>
      <c r="T1011" s="132">
        <v>7725</v>
      </c>
      <c r="U1011" s="167">
        <v>11119800</v>
      </c>
      <c r="V1011" s="167">
        <v>11119800</v>
      </c>
      <c r="W1011" s="131">
        <v>44316</v>
      </c>
      <c r="X1011" s="132" t="s">
        <v>7743</v>
      </c>
      <c r="Y1011" s="132" t="s">
        <v>7744</v>
      </c>
      <c r="Z1011" s="132" t="s">
        <v>7752</v>
      </c>
    </row>
    <row r="1012" spans="1:26" s="8" customFormat="1" ht="18.75" customHeight="1" x14ac:dyDescent="0.2">
      <c r="A1012" s="108" t="s">
        <v>6715</v>
      </c>
      <c r="B1012" s="136">
        <v>651902215</v>
      </c>
      <c r="C1012" s="108">
        <v>0</v>
      </c>
      <c r="D1012" s="108" t="s">
        <v>8701</v>
      </c>
      <c r="E1012" s="108" t="s">
        <v>8702</v>
      </c>
      <c r="F1012" s="108" t="s">
        <v>6716</v>
      </c>
      <c r="G1012" s="108" t="s">
        <v>8096</v>
      </c>
      <c r="H1012" s="108" t="s">
        <v>1392</v>
      </c>
      <c r="I1012" s="129" t="s">
        <v>8097</v>
      </c>
      <c r="J1012" s="108" t="s">
        <v>6717</v>
      </c>
      <c r="K1012" s="108" t="s">
        <v>6720</v>
      </c>
      <c r="L1012" s="108" t="s">
        <v>6114</v>
      </c>
      <c r="M1012" s="108" t="s">
        <v>3033</v>
      </c>
      <c r="N1012" s="136" t="s">
        <v>6719</v>
      </c>
      <c r="O1012" s="108" t="s">
        <v>6718</v>
      </c>
      <c r="P1012" s="108">
        <v>0</v>
      </c>
      <c r="Q1012" s="108">
        <v>93401</v>
      </c>
      <c r="R1012" s="108" t="s">
        <v>8533</v>
      </c>
      <c r="S1012" s="152">
        <v>43858</v>
      </c>
      <c r="T1012" s="132">
        <v>7725</v>
      </c>
      <c r="U1012" s="167">
        <v>8451048</v>
      </c>
      <c r="V1012" s="167">
        <v>8451048</v>
      </c>
      <c r="W1012" s="131">
        <v>44316</v>
      </c>
      <c r="X1012" s="132" t="s">
        <v>7743</v>
      </c>
      <c r="Y1012" s="132" t="s">
        <v>7744</v>
      </c>
      <c r="Z1012" s="132" t="s">
        <v>7849</v>
      </c>
    </row>
    <row r="1013" spans="1:26" s="8" customFormat="1" ht="18.75" customHeight="1" x14ac:dyDescent="0.2">
      <c r="A1013" s="108" t="s">
        <v>6681</v>
      </c>
      <c r="B1013" s="136">
        <v>651539544</v>
      </c>
      <c r="C1013" s="108">
        <v>0</v>
      </c>
      <c r="D1013" s="108" t="s">
        <v>8634</v>
      </c>
      <c r="E1013" s="108" t="s">
        <v>8635</v>
      </c>
      <c r="F1013" s="108" t="s">
        <v>6682</v>
      </c>
      <c r="G1013" s="108" t="s">
        <v>8636</v>
      </c>
      <c r="H1013" s="108" t="s">
        <v>1755</v>
      </c>
      <c r="I1013" s="129" t="s">
        <v>8637</v>
      </c>
      <c r="J1013" s="108" t="s">
        <v>8638</v>
      </c>
      <c r="K1013" s="108" t="s">
        <v>8639</v>
      </c>
      <c r="L1013" s="108" t="s">
        <v>8640</v>
      </c>
      <c r="M1013" s="108" t="s">
        <v>457</v>
      </c>
      <c r="N1013" s="136">
        <v>582262569</v>
      </c>
      <c r="O1013" s="108" t="s">
        <v>6683</v>
      </c>
      <c r="P1013" s="108">
        <v>0</v>
      </c>
      <c r="Q1013" s="108">
        <v>93401</v>
      </c>
      <c r="R1013" s="108" t="s">
        <v>6467</v>
      </c>
      <c r="S1013" s="152">
        <v>43798</v>
      </c>
      <c r="T1013" s="132">
        <v>7726</v>
      </c>
      <c r="U1013" s="167">
        <v>14802678</v>
      </c>
      <c r="V1013" s="167">
        <v>14802678</v>
      </c>
      <c r="W1013" s="131">
        <v>44316</v>
      </c>
      <c r="X1013" s="132" t="s">
        <v>7743</v>
      </c>
      <c r="Y1013" s="132" t="s">
        <v>7744</v>
      </c>
      <c r="Z1013" s="132" t="s">
        <v>7876</v>
      </c>
    </row>
    <row r="1014" spans="1:26" s="8" customFormat="1" ht="18.75" customHeight="1" x14ac:dyDescent="0.2">
      <c r="A1014" s="108" t="s">
        <v>6681</v>
      </c>
      <c r="B1014" s="136">
        <v>651539544</v>
      </c>
      <c r="C1014" s="108">
        <v>0</v>
      </c>
      <c r="D1014" s="108" t="s">
        <v>8634</v>
      </c>
      <c r="E1014" s="108" t="s">
        <v>8635</v>
      </c>
      <c r="F1014" s="108" t="s">
        <v>6682</v>
      </c>
      <c r="G1014" s="108" t="s">
        <v>8636</v>
      </c>
      <c r="H1014" s="108" t="s">
        <v>1755</v>
      </c>
      <c r="I1014" s="129" t="s">
        <v>8637</v>
      </c>
      <c r="J1014" s="108" t="s">
        <v>8638</v>
      </c>
      <c r="K1014" s="108" t="s">
        <v>8639</v>
      </c>
      <c r="L1014" s="108" t="s">
        <v>8640</v>
      </c>
      <c r="M1014" s="108" t="s">
        <v>457</v>
      </c>
      <c r="N1014" s="136">
        <v>582262569</v>
      </c>
      <c r="O1014" s="108" t="s">
        <v>6683</v>
      </c>
      <c r="P1014" s="108">
        <v>0</v>
      </c>
      <c r="Q1014" s="108">
        <v>93401</v>
      </c>
      <c r="R1014" s="108" t="s">
        <v>6467</v>
      </c>
      <c r="S1014" s="152">
        <v>43798</v>
      </c>
      <c r="T1014" s="132">
        <v>7726</v>
      </c>
      <c r="U1014" s="167">
        <v>20875572</v>
      </c>
      <c r="V1014" s="167">
        <v>20875572</v>
      </c>
      <c r="W1014" s="131">
        <v>44316</v>
      </c>
      <c r="X1014" s="132" t="s">
        <v>7743</v>
      </c>
      <c r="Y1014" s="132" t="s">
        <v>7744</v>
      </c>
      <c r="Z1014" s="132" t="s">
        <v>7772</v>
      </c>
    </row>
    <row r="1015" spans="1:26" s="8" customFormat="1" ht="18.75" customHeight="1" x14ac:dyDescent="0.2">
      <c r="A1015" s="108" t="s">
        <v>6681</v>
      </c>
      <c r="B1015" s="136">
        <v>651539544</v>
      </c>
      <c r="C1015" s="108">
        <v>0</v>
      </c>
      <c r="D1015" s="108" t="s">
        <v>8634</v>
      </c>
      <c r="E1015" s="108" t="s">
        <v>8635</v>
      </c>
      <c r="F1015" s="108" t="s">
        <v>6682</v>
      </c>
      <c r="G1015" s="108" t="s">
        <v>8636</v>
      </c>
      <c r="H1015" s="108" t="s">
        <v>1755</v>
      </c>
      <c r="I1015" s="129" t="s">
        <v>8637</v>
      </c>
      <c r="J1015" s="108" t="s">
        <v>8638</v>
      </c>
      <c r="K1015" s="108" t="s">
        <v>8639</v>
      </c>
      <c r="L1015" s="108" t="s">
        <v>8640</v>
      </c>
      <c r="M1015" s="108" t="s">
        <v>457</v>
      </c>
      <c r="N1015" s="136">
        <v>582262569</v>
      </c>
      <c r="O1015" s="108" t="s">
        <v>6683</v>
      </c>
      <c r="P1015" s="108">
        <v>0</v>
      </c>
      <c r="Q1015" s="108">
        <v>93401</v>
      </c>
      <c r="R1015" s="108" t="s">
        <v>6467</v>
      </c>
      <c r="S1015" s="152">
        <v>43798</v>
      </c>
      <c r="T1015" s="132">
        <v>7726</v>
      </c>
      <c r="U1015" s="167">
        <v>10817341</v>
      </c>
      <c r="V1015" s="167">
        <v>10817341</v>
      </c>
      <c r="W1015" s="131">
        <v>44316</v>
      </c>
      <c r="X1015" s="132" t="s">
        <v>7743</v>
      </c>
      <c r="Y1015" s="132" t="s">
        <v>7744</v>
      </c>
      <c r="Z1015" s="132" t="s">
        <v>7773</v>
      </c>
    </row>
    <row r="1016" spans="1:26" s="8" customFormat="1" ht="18.75" customHeight="1" x14ac:dyDescent="0.2">
      <c r="A1016" s="108" t="s">
        <v>6681</v>
      </c>
      <c r="B1016" s="136">
        <v>651539544</v>
      </c>
      <c r="C1016" s="108">
        <v>0</v>
      </c>
      <c r="D1016" s="108" t="s">
        <v>8634</v>
      </c>
      <c r="E1016" s="108" t="s">
        <v>8635</v>
      </c>
      <c r="F1016" s="108" t="s">
        <v>6682</v>
      </c>
      <c r="G1016" s="108" t="s">
        <v>8636</v>
      </c>
      <c r="H1016" s="108" t="s">
        <v>1755</v>
      </c>
      <c r="I1016" s="129" t="s">
        <v>8637</v>
      </c>
      <c r="J1016" s="108" t="s">
        <v>8638</v>
      </c>
      <c r="K1016" s="108" t="s">
        <v>8639</v>
      </c>
      <c r="L1016" s="108" t="s">
        <v>8640</v>
      </c>
      <c r="M1016" s="108" t="s">
        <v>457</v>
      </c>
      <c r="N1016" s="136">
        <v>582262569</v>
      </c>
      <c r="O1016" s="108" t="s">
        <v>6683</v>
      </c>
      <c r="P1016" s="108">
        <v>0</v>
      </c>
      <c r="Q1016" s="108">
        <v>93401</v>
      </c>
      <c r="R1016" s="108" t="s">
        <v>6467</v>
      </c>
      <c r="S1016" s="152">
        <v>43798</v>
      </c>
      <c r="T1016" s="132">
        <v>7726</v>
      </c>
      <c r="U1016" s="167">
        <v>16890236</v>
      </c>
      <c r="V1016" s="167">
        <v>16890236</v>
      </c>
      <c r="W1016" s="131">
        <v>44316</v>
      </c>
      <c r="X1016" s="132" t="s">
        <v>7743</v>
      </c>
      <c r="Y1016" s="132" t="s">
        <v>7744</v>
      </c>
      <c r="Z1016" s="132" t="s">
        <v>184</v>
      </c>
    </row>
    <row r="1017" spans="1:26" s="8" customFormat="1" ht="18.75" customHeight="1" x14ac:dyDescent="0.2">
      <c r="A1017" s="108" t="s">
        <v>6681</v>
      </c>
      <c r="B1017" s="136">
        <v>651539544</v>
      </c>
      <c r="C1017" s="108">
        <v>0</v>
      </c>
      <c r="D1017" s="108" t="s">
        <v>8634</v>
      </c>
      <c r="E1017" s="108" t="s">
        <v>8635</v>
      </c>
      <c r="F1017" s="108" t="s">
        <v>6682</v>
      </c>
      <c r="G1017" s="108" t="s">
        <v>8636</v>
      </c>
      <c r="H1017" s="108" t="s">
        <v>1755</v>
      </c>
      <c r="I1017" s="129" t="s">
        <v>8637</v>
      </c>
      <c r="J1017" s="108" t="s">
        <v>8638</v>
      </c>
      <c r="K1017" s="108" t="s">
        <v>8639</v>
      </c>
      <c r="L1017" s="108" t="s">
        <v>8640</v>
      </c>
      <c r="M1017" s="108" t="s">
        <v>457</v>
      </c>
      <c r="N1017" s="136">
        <v>582262569</v>
      </c>
      <c r="O1017" s="108" t="s">
        <v>6683</v>
      </c>
      <c r="P1017" s="108">
        <v>0</v>
      </c>
      <c r="Q1017" s="108">
        <v>93401</v>
      </c>
      <c r="R1017" s="108" t="s">
        <v>6467</v>
      </c>
      <c r="S1017" s="152">
        <v>43798</v>
      </c>
      <c r="T1017" s="132">
        <v>7726</v>
      </c>
      <c r="U1017" s="167">
        <v>8006256</v>
      </c>
      <c r="V1017" s="167">
        <v>8006256</v>
      </c>
      <c r="W1017" s="131">
        <v>44316</v>
      </c>
      <c r="X1017" s="132" t="s">
        <v>7743</v>
      </c>
      <c r="Y1017" s="132" t="s">
        <v>7744</v>
      </c>
      <c r="Z1017" s="132" t="s">
        <v>7832</v>
      </c>
    </row>
    <row r="1018" spans="1:26" s="8" customFormat="1" ht="18.75" customHeight="1" x14ac:dyDescent="0.2">
      <c r="A1018" s="108" t="s">
        <v>6846</v>
      </c>
      <c r="B1018" s="136">
        <v>651908876</v>
      </c>
      <c r="C1018" s="108">
        <v>0</v>
      </c>
      <c r="D1018" s="108" t="s">
        <v>8695</v>
      </c>
      <c r="E1018" s="108" t="s">
        <v>7188</v>
      </c>
      <c r="F1018" s="108" t="s">
        <v>6847</v>
      </c>
      <c r="G1018" s="108" t="s">
        <v>6848</v>
      </c>
      <c r="H1018" s="108" t="s">
        <v>6849</v>
      </c>
      <c r="I1018" s="129" t="s">
        <v>6850</v>
      </c>
      <c r="J1018" s="108" t="s">
        <v>6851</v>
      </c>
      <c r="K1018" s="108" t="s">
        <v>6852</v>
      </c>
      <c r="L1018" s="108" t="s">
        <v>214</v>
      </c>
      <c r="M1018" s="108" t="s">
        <v>6853</v>
      </c>
      <c r="N1018" s="136">
        <v>988397269</v>
      </c>
      <c r="O1018" s="108" t="s">
        <v>6854</v>
      </c>
      <c r="P1018" s="108">
        <v>0</v>
      </c>
      <c r="Q1018" s="108">
        <v>93401</v>
      </c>
      <c r="R1018" s="108" t="s">
        <v>6755</v>
      </c>
      <c r="S1018" s="152">
        <v>43934</v>
      </c>
      <c r="T1018" s="132">
        <v>7730</v>
      </c>
      <c r="U1018" s="167">
        <v>17459568</v>
      </c>
      <c r="V1018" s="167">
        <v>17459568</v>
      </c>
      <c r="W1018" s="131">
        <v>44316</v>
      </c>
      <c r="X1018" s="132" t="s">
        <v>7743</v>
      </c>
      <c r="Y1018" s="132" t="s">
        <v>7744</v>
      </c>
      <c r="Z1018" s="132" t="s">
        <v>7764</v>
      </c>
    </row>
    <row r="1019" spans="1:26" s="8" customFormat="1" ht="18.75" customHeight="1" x14ac:dyDescent="0.2">
      <c r="A1019" s="108" t="s">
        <v>6703</v>
      </c>
      <c r="B1019" s="136">
        <v>732489002</v>
      </c>
      <c r="C1019" s="108">
        <v>0</v>
      </c>
      <c r="D1019" s="108" t="s">
        <v>8724</v>
      </c>
      <c r="E1019" s="108" t="s">
        <v>7609</v>
      </c>
      <c r="F1019" s="108" t="s">
        <v>6704</v>
      </c>
      <c r="G1019" s="108" t="s">
        <v>7611</v>
      </c>
      <c r="H1019" s="108" t="s">
        <v>4734</v>
      </c>
      <c r="I1019" s="129" t="s">
        <v>6705</v>
      </c>
      <c r="J1019" s="108" t="s">
        <v>6710</v>
      </c>
      <c r="K1019" s="108" t="s">
        <v>6706</v>
      </c>
      <c r="L1019" s="108" t="s">
        <v>6117</v>
      </c>
      <c r="M1019" s="108" t="s">
        <v>1005</v>
      </c>
      <c r="N1019" s="136">
        <v>985665102</v>
      </c>
      <c r="O1019" s="108" t="s">
        <v>7610</v>
      </c>
      <c r="P1019" s="108">
        <v>0</v>
      </c>
      <c r="Q1019" s="108">
        <v>93401</v>
      </c>
      <c r="R1019" s="108" t="s">
        <v>7654</v>
      </c>
      <c r="S1019" s="152">
        <v>43812</v>
      </c>
      <c r="T1019" s="132">
        <v>7731</v>
      </c>
      <c r="U1019" s="167">
        <v>19274320</v>
      </c>
      <c r="V1019" s="167">
        <v>19274320</v>
      </c>
      <c r="W1019" s="131">
        <v>44316</v>
      </c>
      <c r="X1019" s="132" t="s">
        <v>7743</v>
      </c>
      <c r="Y1019" s="132" t="s">
        <v>7744</v>
      </c>
      <c r="Z1019" s="132" t="s">
        <v>7778</v>
      </c>
    </row>
    <row r="1020" spans="1:26" s="8" customFormat="1" ht="18.75" customHeight="1" x14ac:dyDescent="0.2">
      <c r="A1020" s="108" t="s">
        <v>6703</v>
      </c>
      <c r="B1020" s="136">
        <v>732489002</v>
      </c>
      <c r="C1020" s="108">
        <v>0</v>
      </c>
      <c r="D1020" s="108" t="s">
        <v>8724</v>
      </c>
      <c r="E1020" s="108" t="s">
        <v>7609</v>
      </c>
      <c r="F1020" s="108" t="s">
        <v>6704</v>
      </c>
      <c r="G1020" s="108" t="s">
        <v>7611</v>
      </c>
      <c r="H1020" s="108" t="s">
        <v>4734</v>
      </c>
      <c r="I1020" s="129" t="s">
        <v>6705</v>
      </c>
      <c r="J1020" s="108" t="s">
        <v>6710</v>
      </c>
      <c r="K1020" s="108" t="s">
        <v>6706</v>
      </c>
      <c r="L1020" s="108" t="s">
        <v>6117</v>
      </c>
      <c r="M1020" s="108" t="s">
        <v>1005</v>
      </c>
      <c r="N1020" s="136">
        <v>985665102</v>
      </c>
      <c r="O1020" s="108" t="s">
        <v>7610</v>
      </c>
      <c r="P1020" s="108">
        <v>0</v>
      </c>
      <c r="Q1020" s="108">
        <v>93401</v>
      </c>
      <c r="R1020" s="108" t="s">
        <v>7654</v>
      </c>
      <c r="S1020" s="152">
        <v>43812</v>
      </c>
      <c r="T1020" s="132">
        <v>7731</v>
      </c>
      <c r="U1020" s="167">
        <v>14826400</v>
      </c>
      <c r="V1020" s="167">
        <v>14826400</v>
      </c>
      <c r="W1020" s="131">
        <v>44316</v>
      </c>
      <c r="X1020" s="132" t="s">
        <v>7743</v>
      </c>
      <c r="Y1020" s="132" t="s">
        <v>7744</v>
      </c>
      <c r="Z1020" s="132" t="s">
        <v>7857</v>
      </c>
    </row>
    <row r="1021" spans="1:26" s="8" customFormat="1" ht="18.75" customHeight="1" x14ac:dyDescent="0.2">
      <c r="A1021" s="108" t="s">
        <v>6703</v>
      </c>
      <c r="B1021" s="136">
        <v>732489002</v>
      </c>
      <c r="C1021" s="108">
        <v>0</v>
      </c>
      <c r="D1021" s="108" t="s">
        <v>8724</v>
      </c>
      <c r="E1021" s="108" t="s">
        <v>7609</v>
      </c>
      <c r="F1021" s="108" t="s">
        <v>6704</v>
      </c>
      <c r="G1021" s="108" t="s">
        <v>7611</v>
      </c>
      <c r="H1021" s="108" t="s">
        <v>4734</v>
      </c>
      <c r="I1021" s="129" t="s">
        <v>6705</v>
      </c>
      <c r="J1021" s="108" t="s">
        <v>6710</v>
      </c>
      <c r="K1021" s="108" t="s">
        <v>6706</v>
      </c>
      <c r="L1021" s="108" t="s">
        <v>6117</v>
      </c>
      <c r="M1021" s="108" t="s">
        <v>1005</v>
      </c>
      <c r="N1021" s="136">
        <v>985665102</v>
      </c>
      <c r="O1021" s="108" t="s">
        <v>7610</v>
      </c>
      <c r="P1021" s="108">
        <v>0</v>
      </c>
      <c r="Q1021" s="108">
        <v>93401</v>
      </c>
      <c r="R1021" s="108" t="s">
        <v>7654</v>
      </c>
      <c r="S1021" s="152">
        <v>43812</v>
      </c>
      <c r="T1021" s="132">
        <v>7731</v>
      </c>
      <c r="U1021" s="167">
        <v>10675008</v>
      </c>
      <c r="V1021" s="167">
        <v>10675008</v>
      </c>
      <c r="W1021" s="131">
        <v>44316</v>
      </c>
      <c r="X1021" s="132" t="s">
        <v>7743</v>
      </c>
      <c r="Y1021" s="132" t="s">
        <v>7744</v>
      </c>
      <c r="Z1021" s="132" t="s">
        <v>7763</v>
      </c>
    </row>
    <row r="1022" spans="1:26" ht="24.75" customHeight="1" x14ac:dyDescent="0.2">
      <c r="U1022" s="168"/>
      <c r="V1022" s="168"/>
    </row>
    <row r="1023" spans="1:26" ht="24.75" customHeight="1" x14ac:dyDescent="0.2">
      <c r="U1023" s="169">
        <f>SUM(U7:U1021)</f>
        <v>19789194457</v>
      </c>
      <c r="V1023" s="169">
        <f>SUM(V7:V1021)</f>
        <v>70469238743</v>
      </c>
    </row>
  </sheetData>
  <autoFilter ref="A6:Z1023"/>
  <mergeCells count="4">
    <mergeCell ref="A1:Z1"/>
    <mergeCell ref="A2:XFD2"/>
    <mergeCell ref="A3:XFD3"/>
    <mergeCell ref="A4:XFD4"/>
  </mergeCells>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3"/>
  <sheetViews>
    <sheetView topLeftCell="U1012" workbookViewId="0">
      <selection activeCell="AA1023" sqref="B8:AA1023"/>
    </sheetView>
  </sheetViews>
  <sheetFormatPr baseColWidth="10" defaultRowHeight="15.75" customHeight="1" x14ac:dyDescent="0.2"/>
  <cols>
    <col min="1" max="1" width="11.5703125" style="109" bestFit="1" customWidth="1"/>
    <col min="2" max="2" width="54.140625" style="114" customWidth="1"/>
    <col min="3" max="3" width="17.5703125" style="116" customWidth="1"/>
    <col min="4" max="4" width="12.42578125" style="109" bestFit="1" customWidth="1"/>
    <col min="5" max="5" width="38.7109375" style="109" customWidth="1"/>
    <col min="6" max="9" width="11.42578125" style="109"/>
    <col min="10" max="10" width="45.5703125" style="111" customWidth="1"/>
    <col min="11" max="16" width="11.42578125" style="109"/>
    <col min="17" max="17" width="11.5703125" style="110" bestFit="1" customWidth="1"/>
    <col min="18" max="19" width="11.42578125" style="109"/>
    <col min="20" max="20" width="11.5703125" style="111" bestFit="1" customWidth="1"/>
    <col min="21" max="21" width="11.5703125" style="109" bestFit="1" customWidth="1"/>
    <col min="22" max="22" width="14.28515625" style="112" bestFit="1" customWidth="1"/>
    <col min="23" max="23" width="15.85546875" style="112" bestFit="1" customWidth="1"/>
    <col min="24" max="24" width="13.28515625" style="113" bestFit="1" customWidth="1"/>
    <col min="25" max="25" width="11.42578125" style="110"/>
    <col min="26" max="26" width="24.140625" style="110" customWidth="1"/>
    <col min="27" max="27" width="19.140625" style="110" customWidth="1"/>
    <col min="28" max="16384" width="11.42578125" style="109"/>
  </cols>
  <sheetData>
    <row r="1" spans="1:27" ht="15.75" customHeight="1" x14ac:dyDescent="0.2">
      <c r="B1" s="157" t="s">
        <v>1</v>
      </c>
      <c r="C1" s="158"/>
      <c r="D1" s="158"/>
      <c r="E1" s="157"/>
      <c r="F1" s="158"/>
      <c r="G1" s="157"/>
      <c r="H1" s="157"/>
      <c r="I1" s="157"/>
      <c r="J1" s="157"/>
      <c r="K1" s="157"/>
      <c r="L1" s="157"/>
      <c r="M1" s="157"/>
      <c r="N1" s="157"/>
      <c r="O1" s="157"/>
      <c r="P1" s="157"/>
    </row>
    <row r="2" spans="1:27" ht="15.75" customHeight="1" x14ac:dyDescent="0.2">
      <c r="B2" s="159" t="s">
        <v>6708</v>
      </c>
      <c r="C2" s="160"/>
      <c r="D2" s="160"/>
      <c r="E2" s="159"/>
      <c r="F2" s="160"/>
      <c r="G2" s="159"/>
      <c r="H2" s="159"/>
      <c r="I2" s="159"/>
      <c r="J2" s="159"/>
      <c r="K2" s="159"/>
      <c r="L2" s="159"/>
      <c r="M2" s="159"/>
      <c r="N2" s="159"/>
      <c r="O2" s="159"/>
      <c r="P2" s="159"/>
    </row>
    <row r="3" spans="1:27" ht="15.75" customHeight="1" x14ac:dyDescent="0.2">
      <c r="B3" s="159" t="s">
        <v>8503</v>
      </c>
      <c r="C3" s="160"/>
      <c r="D3" s="160"/>
      <c r="E3" s="159"/>
      <c r="F3" s="160"/>
      <c r="G3" s="159"/>
      <c r="H3" s="159"/>
      <c r="I3" s="159"/>
      <c r="J3" s="159"/>
      <c r="K3" s="159"/>
      <c r="L3" s="159"/>
      <c r="M3" s="159"/>
      <c r="N3" s="159"/>
      <c r="O3" s="159"/>
      <c r="P3" s="159"/>
    </row>
    <row r="4" spans="1:27" ht="15.75" customHeight="1" x14ac:dyDescent="0.2">
      <c r="B4" s="161" t="s">
        <v>7740</v>
      </c>
      <c r="C4" s="162"/>
      <c r="D4" s="162"/>
      <c r="E4" s="161"/>
      <c r="F4" s="162"/>
      <c r="G4" s="161"/>
      <c r="H4" s="161"/>
      <c r="I4" s="161"/>
      <c r="J4" s="161"/>
      <c r="K4" s="161"/>
      <c r="L4" s="161"/>
      <c r="M4" s="161"/>
      <c r="N4" s="161"/>
      <c r="O4" s="161"/>
      <c r="P4" s="161"/>
    </row>
    <row r="5" spans="1:27" ht="15.75" customHeight="1" x14ac:dyDescent="0.2">
      <c r="B5" s="114">
        <v>2</v>
      </c>
      <c r="C5" s="116">
        <v>3</v>
      </c>
      <c r="D5" s="114">
        <v>4</v>
      </c>
      <c r="E5" s="116">
        <v>5</v>
      </c>
      <c r="F5" s="114">
        <v>6</v>
      </c>
      <c r="G5" s="116">
        <v>7</v>
      </c>
      <c r="H5" s="114">
        <v>8</v>
      </c>
      <c r="I5" s="116">
        <v>9</v>
      </c>
      <c r="J5" s="117">
        <v>10</v>
      </c>
      <c r="K5" s="116">
        <v>11</v>
      </c>
      <c r="L5" s="114">
        <v>12</v>
      </c>
      <c r="M5" s="116">
        <v>13</v>
      </c>
      <c r="N5" s="114">
        <v>14</v>
      </c>
      <c r="O5" s="116">
        <v>15</v>
      </c>
      <c r="P5" s="114">
        <v>16</v>
      </c>
      <c r="Q5" s="115">
        <v>17</v>
      </c>
      <c r="R5" s="114">
        <v>18</v>
      </c>
      <c r="S5" s="116">
        <v>19</v>
      </c>
      <c r="T5" s="117">
        <v>20</v>
      </c>
    </row>
    <row r="6" spans="1:27" s="119" customFormat="1" ht="15.75" customHeight="1" x14ac:dyDescent="0.2">
      <c r="A6" s="118"/>
      <c r="B6" s="1" t="s">
        <v>2</v>
      </c>
      <c r="C6" s="134" t="s">
        <v>3</v>
      </c>
      <c r="D6" s="2" t="s">
        <v>4</v>
      </c>
      <c r="E6" s="1" t="s">
        <v>5</v>
      </c>
      <c r="F6" s="1" t="s">
        <v>6</v>
      </c>
      <c r="G6" s="1" t="s">
        <v>7</v>
      </c>
      <c r="H6" s="1" t="s">
        <v>8</v>
      </c>
      <c r="I6" s="1" t="s">
        <v>10</v>
      </c>
      <c r="J6" s="3" t="s">
        <v>22</v>
      </c>
      <c r="K6" s="1" t="s">
        <v>9</v>
      </c>
      <c r="L6" s="1" t="s">
        <v>11</v>
      </c>
      <c r="M6" s="1" t="s">
        <v>12</v>
      </c>
      <c r="N6" s="1" t="s">
        <v>13</v>
      </c>
      <c r="O6" s="1" t="s">
        <v>23</v>
      </c>
      <c r="P6" s="1" t="s">
        <v>14</v>
      </c>
      <c r="Q6" s="1" t="s">
        <v>0</v>
      </c>
      <c r="R6" s="1" t="s">
        <v>15</v>
      </c>
      <c r="S6" s="1" t="s">
        <v>16</v>
      </c>
      <c r="T6" s="3" t="s">
        <v>17</v>
      </c>
      <c r="U6" s="4" t="s">
        <v>18</v>
      </c>
      <c r="V6" s="5" t="s">
        <v>8763</v>
      </c>
      <c r="W6" s="5" t="s">
        <v>7741</v>
      </c>
      <c r="X6" s="6" t="s">
        <v>19</v>
      </c>
      <c r="Y6" s="4" t="s">
        <v>20</v>
      </c>
      <c r="Z6" s="4" t="s">
        <v>21</v>
      </c>
      <c r="AA6" s="4" t="s">
        <v>7742</v>
      </c>
    </row>
    <row r="7" spans="1:27" s="127" customFormat="1" ht="15.75" customHeight="1" x14ac:dyDescent="0.2">
      <c r="A7" s="120" t="s">
        <v>8502</v>
      </c>
      <c r="B7" s="121" t="s">
        <v>4119</v>
      </c>
      <c r="C7" s="135">
        <v>700700003</v>
      </c>
      <c r="D7" s="122" t="s">
        <v>52</v>
      </c>
      <c r="E7" s="122" t="s">
        <v>4120</v>
      </c>
      <c r="F7" s="122" t="s">
        <v>4121</v>
      </c>
      <c r="G7" s="122" t="s">
        <v>4122</v>
      </c>
      <c r="H7" s="122" t="s">
        <v>6860</v>
      </c>
      <c r="I7" s="122" t="s">
        <v>96</v>
      </c>
      <c r="J7" s="123" t="s">
        <v>6861</v>
      </c>
      <c r="K7" s="122" t="s">
        <v>6862</v>
      </c>
      <c r="L7" s="122" t="s">
        <v>6175</v>
      </c>
      <c r="M7" s="122" t="s">
        <v>6112</v>
      </c>
      <c r="N7" s="122" t="s">
        <v>4125</v>
      </c>
      <c r="O7" s="122" t="s">
        <v>4124</v>
      </c>
      <c r="P7" s="122" t="s">
        <v>4123</v>
      </c>
      <c r="Q7" s="124">
        <v>0</v>
      </c>
      <c r="R7" s="122" t="s">
        <v>4126</v>
      </c>
      <c r="S7" s="122" t="s">
        <v>6874</v>
      </c>
      <c r="T7" s="123">
        <v>37970</v>
      </c>
      <c r="U7" s="122">
        <v>150</v>
      </c>
      <c r="V7" s="125">
        <v>40163042</v>
      </c>
      <c r="W7" s="125">
        <v>420526398</v>
      </c>
      <c r="X7" s="126">
        <v>44165</v>
      </c>
      <c r="Y7" s="124" t="s">
        <v>7743</v>
      </c>
      <c r="Z7" s="124" t="s">
        <v>7744</v>
      </c>
      <c r="AA7" s="124" t="s">
        <v>7745</v>
      </c>
    </row>
    <row r="8" spans="1:27" ht="15.75" customHeight="1" x14ac:dyDescent="0.2">
      <c r="A8" s="128">
        <v>150</v>
      </c>
      <c r="B8" s="108" t="str">
        <f>VLOOKUP(A8,'BASE REGISTROS'!$A$1:$T$884,2,FALSE)</f>
        <v>Iglesia Evangélica Asamblea de Dios Osorno.</v>
      </c>
      <c r="C8" s="136">
        <f>VLOOKUP(A8,'BASE REGISTROS'!$A$1:$T$884,3,FALSE)</f>
        <v>700700003</v>
      </c>
      <c r="D8" s="108" t="str">
        <f>VLOOKUP(A8,'BASE REGISTROS'!$A$1:$T$884,4,FALSE)</f>
        <v>Corporación de Derecho Privado</v>
      </c>
      <c r="E8" s="108" t="str">
        <f>VLOOKUP(A8,'BASE REGISTROS'!$A$1:$T$884,5,FALSE)</f>
        <v>Otorgado por Decreto Supremo Nº 4.088, de fecha 6 de agosto de 1958, por el Ministerio de Justicia.</v>
      </c>
      <c r="F8" s="108" t="str">
        <f>VLOOKUP(A8,'BASE REGISTROS'!$A$1:$T$884,6,FALSE)</f>
        <v>Certificado de Vigencia de fecha 06 de mayo de 2015, emitido por el Servicio de Registro Civil e Identificación. Folio Nº 152063900</v>
      </c>
      <c r="G8" s="108" t="str">
        <f>VLOOKUP(A8,'BASE REGISTROS'!$A$1:$T$884,7,FALSE)</f>
        <v xml:space="preserve">Difundir todas las obras de predicación de acuerdo a los preceptos de la Iglesia.
El auxilio moral, espiritual y material a huérfanos, viudas y desamparados, dentro del límite de su posibilidad económica.
</v>
      </c>
      <c r="H8" s="108" t="str">
        <f>VLOOKUP(A8,'BASE REGISTROS'!$A$1:$T$884,8,FALSE)</f>
        <v xml:space="preserve">Presidente: Jenaro Bahamondes Urrutia, 
Vicepresidente: Pedro Maquehue Caniqueo, 
Secretario: Ricardo Ojeda Cea, 
Tesorero General: Claudio Andrade Agüero, 
Directores:
José Luis Arcos Castillo, 
Javier Gallegos Arteaga, 
Juan Nilian Nilian, </v>
      </c>
      <c r="I8" s="108" t="str">
        <f>VLOOKUP(A8,'BASE REGISTROS'!$A$1:$T$884,9,FALSE)</f>
        <v>un año.</v>
      </c>
      <c r="J8" s="129" t="str">
        <f>VLOOKUP(A8,'BASE REGISTROS'!$A$1:$T$884,10,FALSE)</f>
        <v>04 de enero de 2020</v>
      </c>
      <c r="K8" s="108" t="str">
        <f>VLOOKUP(A8,'BASE REGISTROS'!$A$1:$T$884,11,FALSE)</f>
        <v>Jenaro Segundo Bahamondes Urrutia      Poder especial: Claudio Bhamondes Sobarzo, RUT N 13.322.314-2 (Director Hogar El Alba)</v>
      </c>
      <c r="L8" s="108" t="str">
        <f>VLOOKUP(A8,'BASE REGISTROS'!$A$1:$T$884,12,FALSE)</f>
        <v xml:space="preserve">Los Carrera Nº 429, comuna y ciudad de Osorno,  
</v>
      </c>
      <c r="M8" s="108" t="str">
        <f>VLOOKUP(A8,'BASE REGISTROS'!$A$1:$T$884,13,FALSE)</f>
        <v>X</v>
      </c>
      <c r="N8" s="108" t="str">
        <f>VLOOKUP(A8,'BASE REGISTROS'!$A$1:$T$884,14,FALSE)</f>
        <v xml:space="preserve"> Osorno</v>
      </c>
      <c r="O8" s="108" t="str">
        <f>VLOOKUP(A8,'BASE REGISTROS'!$A$1:$T$884,15,FALSE)</f>
        <v>Teléfonos: (064) 234867 – 233314</v>
      </c>
      <c r="P8" s="108" t="str">
        <f>VLOOKUP(A8,'BASE REGISTROS'!$A$1:$T$884,16,FALSE)</f>
        <v>albahogar@yahoo.es</v>
      </c>
      <c r="Q8" s="108">
        <f>VLOOKUP(A8,'BASE REGISTROS'!$A$1:$T$884,17,FALSE)</f>
        <v>0</v>
      </c>
      <c r="R8" s="108" t="str">
        <f>VLOOKUP(A8,'BASE REGISTROS'!$A$1:$T$884,18,FALSE)</f>
        <v xml:space="preserve">93401: Instituciones de Asistencia Social.
</v>
      </c>
      <c r="S8" s="108" t="str">
        <f>VLOOKUP(A8,'BASE REGISTROS'!$A$1:$T$884,19,FALSE)</f>
        <v>Se acompaña antecedentes Financieros correspondiente al año 2019, aprobados por USUFI</v>
      </c>
      <c r="T8" s="129">
        <f>VLOOKUP(A8,'BASE REGISTROS'!$A$1:$T$884,20,FALSE)</f>
        <v>37970</v>
      </c>
      <c r="U8" s="128">
        <v>150</v>
      </c>
      <c r="V8" s="130">
        <v>46776357</v>
      </c>
      <c r="W8" s="130">
        <v>170810812</v>
      </c>
      <c r="X8" s="131">
        <v>44316</v>
      </c>
      <c r="Y8" s="132" t="s">
        <v>7743</v>
      </c>
      <c r="Z8" s="132" t="s">
        <v>7744</v>
      </c>
      <c r="AA8" s="128" t="s">
        <v>7745</v>
      </c>
    </row>
    <row r="9" spans="1:27" ht="15.75" customHeight="1" x14ac:dyDescent="0.2">
      <c r="A9" s="128">
        <v>225</v>
      </c>
      <c r="B9" s="108" t="str">
        <f>VLOOKUP(A9,'BASE REGISTROS'!$A$1:$T$884,2,FALSE)</f>
        <v>Asociación Cristiana de Jóvenes de Antofagasta (ACJ Antofagasta)</v>
      </c>
      <c r="C9" s="136">
        <f>VLOOKUP(A9,'BASE REGISTROS'!$A$1:$T$884,3,FALSE)</f>
        <v>704164009</v>
      </c>
      <c r="D9" s="108" t="str">
        <f>VLOOKUP(A9,'BASE REGISTROS'!$A$1:$T$884,4,FALSE)</f>
        <v>Corporación de Derecho Privado</v>
      </c>
      <c r="E9" s="108" t="str">
        <f>VLOOKUP(A9,'BASE REGISTROS'!$A$1:$T$884,5,FALSE)</f>
        <v>Otorgado por Decreto Supremo Nº 1577, de 21 de agosto 1969, del Ministerio de Justicia.</v>
      </c>
      <c r="F9" s="108" t="str">
        <f>VLOOKUP(A9,'BASE REGISTROS'!$A$1:$T$884,6,FALSE)</f>
        <v xml:space="preserve">Certificado de Vigencia de Persona Jurídica Sin Fines de Lucro Folio N° 500356045987, emitido con 13 de noviembre de 2020, por el Servicio de Registro Civil e Identificación.
</v>
      </c>
      <c r="G9" s="108" t="str">
        <f>VLOOKUP(A9,'BASE REGISTROS'!$A$1:$T$884,7,FALSE)</f>
        <v>Otorgado por Decreto Supremo Nº 1577, de 21 de agosto 1969, del Ministerio de Justicia.</v>
      </c>
      <c r="H9" s="108" t="str">
        <f>VLOOKUP(A9,'BASE REGISTROS'!$A$1:$T$884,8,FALSE)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9" s="108" t="str">
        <f>VLOOKUP(A9,'BASE REGISTROS'!$A$1:$T$884,9,FALSE)</f>
        <v>: Durarán 2 años en sus cargos, renovándose por mitades cada año.</v>
      </c>
      <c r="J9" s="129" t="str">
        <f>VLOOKUP(A9,'BASE REGISTROS'!$A$1:$T$884,10,FALSE)</f>
        <v>Del 04.04.2019. Acompaña Ley N° 21.239, que prorroga mandatos a directores por COVI 19.</v>
      </c>
      <c r="K9" s="108" t="str">
        <f>VLOOKUP(A9,'BASE REGISTROS'!$A$1:$T$884,11,FALSE)</f>
        <v xml:space="preserve">Presidente: Karen Gallardo Barraza, 
En su ausencia, Roberto Rondon Villegas,  (Vice Presidente Primero)
Director Ejecutivo: 
Osvaldo Jesús Gallardo Gallardo, </v>
      </c>
      <c r="L9" s="108" t="str">
        <f>VLOOKUP(A9,'BASE REGISTROS'!$A$1:$T$884,12,FALSE)</f>
        <v xml:space="preserve">Copiapó Nº595, Antofagasta.
</v>
      </c>
      <c r="M9" s="108" t="str">
        <f>VLOOKUP(A9,'BASE REGISTROS'!$A$1:$T$884,13,FALSE)</f>
        <v>II</v>
      </c>
      <c r="N9" s="108" t="str">
        <f>VLOOKUP(A9,'BASE REGISTROS'!$A$1:$T$884,14,FALSE)</f>
        <v>Copiapó</v>
      </c>
      <c r="O9" s="108" t="str">
        <f>VLOOKUP(A9,'BASE REGISTROS'!$A$1:$T$884,15,FALSE)</f>
        <v xml:space="preserve">(55) 263040 </v>
      </c>
      <c r="P9" s="108">
        <f>VLOOKUP(A9,'BASE REGISTROS'!$A$1:$T$884,16,FALSE)</f>
        <v>0</v>
      </c>
      <c r="Q9" s="108">
        <f>VLOOKUP(A9,'BASE REGISTROS'!$A$1:$T$884,17,FALSE)</f>
        <v>0</v>
      </c>
      <c r="R9" s="108" t="str">
        <f>VLOOKUP(A9,'BASE REGISTROS'!$A$1:$T$884,18,FALSE)</f>
        <v>93509: Otras asociaciones.</v>
      </c>
      <c r="S9" s="108" t="str">
        <f>VLOOKUP(A9,'BASE REGISTROS'!$A$1:$T$884,19,FALSE)</f>
        <v>Antecedentes financieros correspondientes al año 2019, aprobados por el Subdepartamento de Supervisión Financiera.</v>
      </c>
      <c r="T9" s="129">
        <f>VLOOKUP(A9,'BASE REGISTROS'!$A$1:$T$884,20,FALSE)</f>
        <v>37970</v>
      </c>
      <c r="U9" s="128">
        <v>225</v>
      </c>
      <c r="V9" s="130">
        <v>8592968</v>
      </c>
      <c r="W9" s="130">
        <v>31898138</v>
      </c>
      <c r="X9" s="131">
        <v>44316</v>
      </c>
      <c r="Y9" s="132" t="s">
        <v>7743</v>
      </c>
      <c r="Z9" s="132" t="s">
        <v>7744</v>
      </c>
      <c r="AA9" s="128" t="s">
        <v>7746</v>
      </c>
    </row>
    <row r="10" spans="1:27" ht="15.75" customHeight="1" x14ac:dyDescent="0.2">
      <c r="A10" s="128">
        <v>225</v>
      </c>
      <c r="B10" s="108" t="str">
        <f>VLOOKUP(A10,'BASE REGISTROS'!$A$1:$T$884,2,FALSE)</f>
        <v>Asociación Cristiana de Jóvenes de Antofagasta (ACJ Antofagasta)</v>
      </c>
      <c r="C10" s="136">
        <f>VLOOKUP(A10,'BASE REGISTROS'!$A$1:$T$884,3,FALSE)</f>
        <v>704164009</v>
      </c>
      <c r="D10" s="108" t="str">
        <f>VLOOKUP(A10,'BASE REGISTROS'!$A$1:$T$884,4,FALSE)</f>
        <v>Corporación de Derecho Privado</v>
      </c>
      <c r="E10" s="108" t="str">
        <f>VLOOKUP(A10,'BASE REGISTROS'!$A$1:$T$884,5,FALSE)</f>
        <v>Otorgado por Decreto Supremo Nº 1577, de 21 de agosto 1969, del Ministerio de Justicia.</v>
      </c>
      <c r="F10" s="108" t="str">
        <f>VLOOKUP(A10,'BASE REGISTROS'!$A$1:$T$884,6,FALSE)</f>
        <v xml:space="preserve">Certificado de Vigencia de Persona Jurídica Sin Fines de Lucro Folio N° 500356045987, emitido con 13 de noviembre de 2020, por el Servicio de Registro Civil e Identificación.
</v>
      </c>
      <c r="G10" s="108" t="str">
        <f>VLOOKUP(A10,'BASE REGISTROS'!$A$1:$T$884,7,FALSE)</f>
        <v>Otorgado por Decreto Supremo Nº 1577, de 21 de agosto 1969, del Ministerio de Justicia.</v>
      </c>
      <c r="H10" s="108" t="str">
        <f>VLOOKUP(A10,'BASE REGISTROS'!$A$1:$T$884,8,FALSE)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10" s="108" t="str">
        <f>VLOOKUP(A10,'BASE REGISTROS'!$A$1:$T$884,9,FALSE)</f>
        <v>: Durarán 2 años en sus cargos, renovándose por mitades cada año.</v>
      </c>
      <c r="J10" s="129" t="str">
        <f>VLOOKUP(A10,'BASE REGISTROS'!$A$1:$T$884,10,FALSE)</f>
        <v>Del 04.04.2019. Acompaña Ley N° 21.239, que prorroga mandatos a directores por COVI 19.</v>
      </c>
      <c r="K10" s="108" t="str">
        <f>VLOOKUP(A10,'BASE REGISTROS'!$A$1:$T$884,11,FALSE)</f>
        <v xml:space="preserve">Presidente: Karen Gallardo Barraza, 
En su ausencia, Roberto Rondon Villegas,  (Vice Presidente Primero)
Director Ejecutivo: 
Osvaldo Jesús Gallardo Gallardo, </v>
      </c>
      <c r="L10" s="108" t="str">
        <f>VLOOKUP(A10,'BASE REGISTROS'!$A$1:$T$884,12,FALSE)</f>
        <v xml:space="preserve">Copiapó Nº595, Antofagasta.
</v>
      </c>
      <c r="M10" s="108" t="str">
        <f>VLOOKUP(A10,'BASE REGISTROS'!$A$1:$T$884,13,FALSE)</f>
        <v>II</v>
      </c>
      <c r="N10" s="108" t="str">
        <f>VLOOKUP(A10,'BASE REGISTROS'!$A$1:$T$884,14,FALSE)</f>
        <v>Copiapó</v>
      </c>
      <c r="O10" s="108" t="str">
        <f>VLOOKUP(A10,'BASE REGISTROS'!$A$1:$T$884,15,FALSE)</f>
        <v xml:space="preserve">(55) 263040 </v>
      </c>
      <c r="P10" s="108">
        <f>VLOOKUP(A10,'BASE REGISTROS'!$A$1:$T$884,16,FALSE)</f>
        <v>0</v>
      </c>
      <c r="Q10" s="108">
        <f>VLOOKUP(A10,'BASE REGISTROS'!$A$1:$T$884,17,FALSE)</f>
        <v>0</v>
      </c>
      <c r="R10" s="108" t="str">
        <f>VLOOKUP(A10,'BASE REGISTROS'!$A$1:$T$884,18,FALSE)</f>
        <v>93509: Otras asociaciones.</v>
      </c>
      <c r="S10" s="108" t="str">
        <f>VLOOKUP(A10,'BASE REGISTROS'!$A$1:$T$884,19,FALSE)</f>
        <v>Antecedentes financieros correspondientes al año 2019, aprobados por el Subdepartamento de Supervisión Financiera.</v>
      </c>
      <c r="T10" s="129">
        <f>VLOOKUP(A10,'BASE REGISTROS'!$A$1:$T$884,20,FALSE)</f>
        <v>37970</v>
      </c>
      <c r="U10" s="128">
        <v>225</v>
      </c>
      <c r="V10" s="130">
        <v>7590454</v>
      </c>
      <c r="W10" s="130">
        <v>15699929</v>
      </c>
      <c r="X10" s="131">
        <v>44316</v>
      </c>
      <c r="Y10" s="132" t="s">
        <v>7743</v>
      </c>
      <c r="Z10" s="132" t="s">
        <v>7744</v>
      </c>
      <c r="AA10" s="128" t="s">
        <v>7747</v>
      </c>
    </row>
    <row r="11" spans="1:27" ht="15.75" customHeight="1" x14ac:dyDescent="0.2">
      <c r="A11" s="128">
        <v>250</v>
      </c>
      <c r="B11" s="108" t="str">
        <f>VLOOKUP(A11,'BASE REGISTROS'!$A$1:$T$884,2,FALSE)</f>
        <v>Asociación Cristiana de Jóvenes de Valparaíso</v>
      </c>
      <c r="C11" s="136">
        <f>VLOOKUP(A11,'BASE REGISTROS'!$A$1:$T$884,3,FALSE)</f>
        <v>818329008</v>
      </c>
      <c r="D11" s="108" t="str">
        <f>VLOOKUP(A11,'BASE REGISTROS'!$A$1:$T$884,4,FALSE)</f>
        <v>Corporación de Derecho Privado.</v>
      </c>
      <c r="E11" s="108" t="str">
        <f>VLOOKUP(A11,'BASE REGISTROS'!$A$1:$T$884,5,FALSE)</f>
        <v xml:space="preserve">Otorgado por Decreto Supremo Nº 17755, de fecha 18 de octubre de 1915, por el Ministerio de Justicia.  </v>
      </c>
      <c r="F11" s="108" t="str">
        <f>VLOOKUP(A11,'BASE REGISTROS'!$A$1:$T$884,6,FALSE)</f>
        <v>Certificado de vigencia de persona jurídica sin fines de lucro, folio N° 5500343029755, emitido por el Servicio de Registro Civil e Identificación, con fecha 28 de agosto de 2020.</v>
      </c>
      <c r="G11" s="108" t="str">
        <f>VLOOKUP(A11,'BASE REGISTROS'!$A$1:$T$884,7,FALSE)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1" s="108" t="str">
        <f>VLOOKUP(A11,'BASE REGISTROS'!$A$1:$T$884,8,FALSE)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1" s="108" t="str">
        <f>VLOOKUP(A11,'BASE REGISTROS'!$A$1:$T$884,9,FALSE)</f>
        <v xml:space="preserve">Los directores duran tres años en sus cargos, pudiendo ser reelegidos por una sola vez y se renuevan anualmente por terceras partes.
</v>
      </c>
      <c r="J11" s="129" t="str">
        <f>VLOOKUP(A11,'BASE REGISTROS'!$A$1:$T$884,10,FALSE)</f>
        <v xml:space="preserve">Ultimo Directorio que consta escritura pública: Del período 2019-2020. 
</v>
      </c>
      <c r="K11" s="108" t="str">
        <f>VLOOKUP(A11,'BASE REGISTROS'!$A$1:$T$884,11,FALSE)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1" s="108" t="str">
        <f>VLOOKUP(A11,'BASE REGISTROS'!$A$1:$T$884,12,FALSE)</f>
        <v xml:space="preserve">Blanco Nº1117, Valparaíso.Blanco N° 1117, Valparaíso, Región de Valparaíso. 
</v>
      </c>
      <c r="M11" s="108" t="str">
        <f>VLOOKUP(A11,'BASE REGISTROS'!$A$1:$T$884,13,FALSE)</f>
        <v>V</v>
      </c>
      <c r="N11" s="108" t="str">
        <f>VLOOKUP(A11,'BASE REGISTROS'!$A$1:$T$884,14,FALSE)</f>
        <v>Valparaíso</v>
      </c>
      <c r="O11" s="108" t="str">
        <f>VLOOKUP(A11,'BASE REGISTROS'!$A$1:$T$884,15,FALSE)</f>
        <v>(32) 2156900</v>
      </c>
      <c r="P11" s="108" t="str">
        <f>VLOOKUP(A11,'BASE REGISTROS'!$A$1:$T$884,16,FALSE)</f>
        <v xml:space="preserve">acjvalpo@gmail.com
</v>
      </c>
      <c r="Q11" s="108">
        <f>VLOOKUP(A11,'BASE REGISTROS'!$A$1:$T$884,17,FALSE)</f>
        <v>0</v>
      </c>
      <c r="R11" s="108">
        <f>VLOOKUP(A11,'BASE REGISTROS'!$A$1:$T$884,18,FALSE)</f>
        <v>93401</v>
      </c>
      <c r="S11" s="108" t="str">
        <f>VLOOKUP(A11,'BASE REGISTROS'!$A$1:$T$884,19,FALSE)</f>
        <v xml:space="preserve">Certificado de Antecedentes Financieros, correspondientes al año 2019, aprobados por el Subdepartamento de Supervisión Financiera Nacional.                                                                                                                                                                                                                                                                                                                                                                                                                                                                                                                                                                                                                                                                                                                                                                                                                                                                                                                                                                                                                                                                                      
</v>
      </c>
      <c r="T11" s="129">
        <f>VLOOKUP(A11,'BASE REGISTROS'!$A$1:$T$884,20,FALSE)</f>
        <v>37970</v>
      </c>
      <c r="U11" s="128">
        <v>250</v>
      </c>
      <c r="V11" s="130">
        <v>5074077</v>
      </c>
      <c r="W11" s="130">
        <v>20881778</v>
      </c>
      <c r="X11" s="131">
        <v>44316</v>
      </c>
      <c r="Y11" s="132" t="s">
        <v>7743</v>
      </c>
      <c r="Z11" s="132" t="s">
        <v>7744</v>
      </c>
      <c r="AA11" s="128" t="s">
        <v>7748</v>
      </c>
    </row>
    <row r="12" spans="1:27" ht="15.75" customHeight="1" x14ac:dyDescent="0.2">
      <c r="A12" s="128">
        <v>250</v>
      </c>
      <c r="B12" s="108" t="str">
        <f>VLOOKUP(A12,'BASE REGISTROS'!$A$1:$T$884,2,FALSE)</f>
        <v>Asociación Cristiana de Jóvenes de Valparaíso</v>
      </c>
      <c r="C12" s="136">
        <f>VLOOKUP(A12,'BASE REGISTROS'!$A$1:$T$884,3,FALSE)</f>
        <v>818329008</v>
      </c>
      <c r="D12" s="108" t="str">
        <f>VLOOKUP(A12,'BASE REGISTROS'!$A$1:$T$884,4,FALSE)</f>
        <v>Corporación de Derecho Privado.</v>
      </c>
      <c r="E12" s="108" t="str">
        <f>VLOOKUP(A12,'BASE REGISTROS'!$A$1:$T$884,5,FALSE)</f>
        <v xml:space="preserve">Otorgado por Decreto Supremo Nº 17755, de fecha 18 de octubre de 1915, por el Ministerio de Justicia.  </v>
      </c>
      <c r="F12" s="108" t="str">
        <f>VLOOKUP(A12,'BASE REGISTROS'!$A$1:$T$884,6,FALSE)</f>
        <v>Certificado de vigencia de persona jurídica sin fines de lucro, folio N° 5500343029755, emitido por el Servicio de Registro Civil e Identificación, con fecha 28 de agosto de 2020.</v>
      </c>
      <c r="G12" s="108" t="str">
        <f>VLOOKUP(A12,'BASE REGISTROS'!$A$1:$T$884,7,FALSE)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2" s="108" t="str">
        <f>VLOOKUP(A12,'BASE REGISTROS'!$A$1:$T$884,8,FALSE)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2" s="108" t="str">
        <f>VLOOKUP(A12,'BASE REGISTROS'!$A$1:$T$884,9,FALSE)</f>
        <v xml:space="preserve">Los directores duran tres años en sus cargos, pudiendo ser reelegidos por una sola vez y se renuevan anualmente por terceras partes.
</v>
      </c>
      <c r="J12" s="129" t="str">
        <f>VLOOKUP(A12,'BASE REGISTROS'!$A$1:$T$884,10,FALSE)</f>
        <v xml:space="preserve">Ultimo Directorio que consta escritura pública: Del período 2019-2020. 
</v>
      </c>
      <c r="K12" s="108" t="str">
        <f>VLOOKUP(A12,'BASE REGISTROS'!$A$1:$T$884,11,FALSE)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2" s="108" t="str">
        <f>VLOOKUP(A12,'BASE REGISTROS'!$A$1:$T$884,12,FALSE)</f>
        <v xml:space="preserve">Blanco Nº1117, Valparaíso.Blanco N° 1117, Valparaíso, Región de Valparaíso. 
</v>
      </c>
      <c r="M12" s="108" t="str">
        <f>VLOOKUP(A12,'BASE REGISTROS'!$A$1:$T$884,13,FALSE)</f>
        <v>V</v>
      </c>
      <c r="N12" s="108" t="str">
        <f>VLOOKUP(A12,'BASE REGISTROS'!$A$1:$T$884,14,FALSE)</f>
        <v>Valparaíso</v>
      </c>
      <c r="O12" s="108" t="str">
        <f>VLOOKUP(A12,'BASE REGISTROS'!$A$1:$T$884,15,FALSE)</f>
        <v>(32) 2156900</v>
      </c>
      <c r="P12" s="108" t="str">
        <f>VLOOKUP(A12,'BASE REGISTROS'!$A$1:$T$884,16,FALSE)</f>
        <v xml:space="preserve">acjvalpo@gmail.com
</v>
      </c>
      <c r="Q12" s="108">
        <f>VLOOKUP(A12,'BASE REGISTROS'!$A$1:$T$884,17,FALSE)</f>
        <v>0</v>
      </c>
      <c r="R12" s="108">
        <f>VLOOKUP(A12,'BASE REGISTROS'!$A$1:$T$884,18,FALSE)</f>
        <v>93401</v>
      </c>
      <c r="S12" s="108" t="str">
        <f>VLOOKUP(A12,'BASE REGISTROS'!$A$1:$T$884,19,FALSE)</f>
        <v xml:space="preserve">Certificado de Antecedentes Financieros, correspondientes al año 2019, aprobados por el Subdepartamento de Supervisión Financiera Nacional.                                                                                                                                                                                                                                                                                                                                                                                                                                                                                                                                                                                                                                                                                                                                                                                                                                                                                                                                                                                                                                                                                      
</v>
      </c>
      <c r="T12" s="129">
        <f>VLOOKUP(A12,'BASE REGISTROS'!$A$1:$T$884,20,FALSE)</f>
        <v>37970</v>
      </c>
      <c r="U12" s="128">
        <v>250</v>
      </c>
      <c r="V12" s="130">
        <v>15917520</v>
      </c>
      <c r="W12" s="130">
        <v>64693963</v>
      </c>
      <c r="X12" s="131">
        <v>44316</v>
      </c>
      <c r="Y12" s="132" t="s">
        <v>7743</v>
      </c>
      <c r="Z12" s="132" t="s">
        <v>7744</v>
      </c>
      <c r="AA12" s="128" t="s">
        <v>7749</v>
      </c>
    </row>
    <row r="13" spans="1:27" ht="15.75" customHeight="1" x14ac:dyDescent="0.2">
      <c r="A13" s="128">
        <v>250</v>
      </c>
      <c r="B13" s="108" t="str">
        <f>VLOOKUP(A13,'BASE REGISTROS'!$A$1:$T$884,2,FALSE)</f>
        <v>Asociación Cristiana de Jóvenes de Valparaíso</v>
      </c>
      <c r="C13" s="136">
        <f>VLOOKUP(A13,'BASE REGISTROS'!$A$1:$T$884,3,FALSE)</f>
        <v>818329008</v>
      </c>
      <c r="D13" s="108" t="str">
        <f>VLOOKUP(A13,'BASE REGISTROS'!$A$1:$T$884,4,FALSE)</f>
        <v>Corporación de Derecho Privado.</v>
      </c>
      <c r="E13" s="108" t="str">
        <f>VLOOKUP(A13,'BASE REGISTROS'!$A$1:$T$884,5,FALSE)</f>
        <v xml:space="preserve">Otorgado por Decreto Supremo Nº 17755, de fecha 18 de octubre de 1915, por el Ministerio de Justicia.  </v>
      </c>
      <c r="F13" s="108" t="str">
        <f>VLOOKUP(A13,'BASE REGISTROS'!$A$1:$T$884,6,FALSE)</f>
        <v>Certificado de vigencia de persona jurídica sin fines de lucro, folio N° 5500343029755, emitido por el Servicio de Registro Civil e Identificación, con fecha 28 de agosto de 2020.</v>
      </c>
      <c r="G13" s="108" t="str">
        <f>VLOOKUP(A13,'BASE REGISTROS'!$A$1:$T$884,7,FALSE)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3" s="108" t="str">
        <f>VLOOKUP(A13,'BASE REGISTROS'!$A$1:$T$884,8,FALSE)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3" s="108" t="str">
        <f>VLOOKUP(A13,'BASE REGISTROS'!$A$1:$T$884,9,FALSE)</f>
        <v xml:space="preserve">Los directores duran tres años en sus cargos, pudiendo ser reelegidos por una sola vez y se renuevan anualmente por terceras partes.
</v>
      </c>
      <c r="J13" s="129" t="str">
        <f>VLOOKUP(A13,'BASE REGISTROS'!$A$1:$T$884,10,FALSE)</f>
        <v xml:space="preserve">Ultimo Directorio que consta escritura pública: Del período 2019-2020. 
</v>
      </c>
      <c r="K13" s="108" t="str">
        <f>VLOOKUP(A13,'BASE REGISTROS'!$A$1:$T$884,11,FALSE)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3" s="108" t="str">
        <f>VLOOKUP(A13,'BASE REGISTROS'!$A$1:$T$884,12,FALSE)</f>
        <v xml:space="preserve">Blanco Nº1117, Valparaíso.Blanco N° 1117, Valparaíso, Región de Valparaíso. 
</v>
      </c>
      <c r="M13" s="108" t="str">
        <f>VLOOKUP(A13,'BASE REGISTROS'!$A$1:$T$884,13,FALSE)</f>
        <v>V</v>
      </c>
      <c r="N13" s="108" t="str">
        <f>VLOOKUP(A13,'BASE REGISTROS'!$A$1:$T$884,14,FALSE)</f>
        <v>Valparaíso</v>
      </c>
      <c r="O13" s="108" t="str">
        <f>VLOOKUP(A13,'BASE REGISTROS'!$A$1:$T$884,15,FALSE)</f>
        <v>(32) 2156900</v>
      </c>
      <c r="P13" s="108" t="str">
        <f>VLOOKUP(A13,'BASE REGISTROS'!$A$1:$T$884,16,FALSE)</f>
        <v xml:space="preserve">acjvalpo@gmail.com
</v>
      </c>
      <c r="Q13" s="108">
        <f>VLOOKUP(A13,'BASE REGISTROS'!$A$1:$T$884,17,FALSE)</f>
        <v>0</v>
      </c>
      <c r="R13" s="108">
        <f>VLOOKUP(A13,'BASE REGISTROS'!$A$1:$T$884,18,FALSE)</f>
        <v>93401</v>
      </c>
      <c r="S13" s="108" t="str">
        <f>VLOOKUP(A13,'BASE REGISTROS'!$A$1:$T$884,19,FALSE)</f>
        <v xml:space="preserve">Certificado de Antecedentes Financieros, correspondientes al año 2019, aprobados por el Subdepartamento de Supervisión Financiera Nacional.                                                                                                                                                                                                                                                                                                                                                                                                                                                                                                                                                                                                                                                                                                                                                                                                                                                                                                                                                                                                                                                                                      
</v>
      </c>
      <c r="T13" s="129">
        <f>VLOOKUP(A13,'BASE REGISTROS'!$A$1:$T$884,20,FALSE)</f>
        <v>37970</v>
      </c>
      <c r="U13" s="128">
        <v>250</v>
      </c>
      <c r="V13" s="130">
        <v>929236</v>
      </c>
      <c r="W13" s="130">
        <v>3584196</v>
      </c>
      <c r="X13" s="131">
        <v>44316</v>
      </c>
      <c r="Y13" s="132" t="s">
        <v>7743</v>
      </c>
      <c r="Z13" s="132" t="s">
        <v>7744</v>
      </c>
      <c r="AA13" s="128" t="s">
        <v>7750</v>
      </c>
    </row>
    <row r="14" spans="1:27" ht="15.75" customHeight="1" x14ac:dyDescent="0.2">
      <c r="A14" s="128">
        <v>250</v>
      </c>
      <c r="B14" s="108" t="str">
        <f>VLOOKUP(A14,'BASE REGISTROS'!$A$1:$T$884,2,FALSE)</f>
        <v>Asociación Cristiana de Jóvenes de Valparaíso</v>
      </c>
      <c r="C14" s="136">
        <f>VLOOKUP(A14,'BASE REGISTROS'!$A$1:$T$884,3,FALSE)</f>
        <v>818329008</v>
      </c>
      <c r="D14" s="108" t="str">
        <f>VLOOKUP(A14,'BASE REGISTROS'!$A$1:$T$884,4,FALSE)</f>
        <v>Corporación de Derecho Privado.</v>
      </c>
      <c r="E14" s="108" t="str">
        <f>VLOOKUP(A14,'BASE REGISTROS'!$A$1:$T$884,5,FALSE)</f>
        <v xml:space="preserve">Otorgado por Decreto Supremo Nº 17755, de fecha 18 de octubre de 1915, por el Ministerio de Justicia.  </v>
      </c>
      <c r="F14" s="108" t="str">
        <f>VLOOKUP(A14,'BASE REGISTROS'!$A$1:$T$884,6,FALSE)</f>
        <v>Certificado de vigencia de persona jurídica sin fines de lucro, folio N° 5500343029755, emitido por el Servicio de Registro Civil e Identificación, con fecha 28 de agosto de 2020.</v>
      </c>
      <c r="G14" s="108" t="str">
        <f>VLOOKUP(A14,'BASE REGISTROS'!$A$1:$T$884,7,FALSE)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4" s="108" t="str">
        <f>VLOOKUP(A14,'BASE REGISTROS'!$A$1:$T$884,8,FALSE)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4" s="108" t="str">
        <f>VLOOKUP(A14,'BASE REGISTROS'!$A$1:$T$884,9,FALSE)</f>
        <v xml:space="preserve">Los directores duran tres años en sus cargos, pudiendo ser reelegidos por una sola vez y se renuevan anualmente por terceras partes.
</v>
      </c>
      <c r="J14" s="129" t="str">
        <f>VLOOKUP(A14,'BASE REGISTROS'!$A$1:$T$884,10,FALSE)</f>
        <v xml:space="preserve">Ultimo Directorio que consta escritura pública: Del período 2019-2020. 
</v>
      </c>
      <c r="K14" s="108" t="str">
        <f>VLOOKUP(A14,'BASE REGISTROS'!$A$1:$T$884,11,FALSE)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4" s="108" t="str">
        <f>VLOOKUP(A14,'BASE REGISTROS'!$A$1:$T$884,12,FALSE)</f>
        <v xml:space="preserve">Blanco Nº1117, Valparaíso.Blanco N° 1117, Valparaíso, Región de Valparaíso. 
</v>
      </c>
      <c r="M14" s="108" t="str">
        <f>VLOOKUP(A14,'BASE REGISTROS'!$A$1:$T$884,13,FALSE)</f>
        <v>V</v>
      </c>
      <c r="N14" s="108" t="str">
        <f>VLOOKUP(A14,'BASE REGISTROS'!$A$1:$T$884,14,FALSE)</f>
        <v>Valparaíso</v>
      </c>
      <c r="O14" s="108" t="str">
        <f>VLOOKUP(A14,'BASE REGISTROS'!$A$1:$T$884,15,FALSE)</f>
        <v>(32) 2156900</v>
      </c>
      <c r="P14" s="108" t="str">
        <f>VLOOKUP(A14,'BASE REGISTROS'!$A$1:$T$884,16,FALSE)</f>
        <v xml:space="preserve">acjvalpo@gmail.com
</v>
      </c>
      <c r="Q14" s="108">
        <f>VLOOKUP(A14,'BASE REGISTROS'!$A$1:$T$884,17,FALSE)</f>
        <v>0</v>
      </c>
      <c r="R14" s="108">
        <f>VLOOKUP(A14,'BASE REGISTROS'!$A$1:$T$884,18,FALSE)</f>
        <v>93401</v>
      </c>
      <c r="S14" s="108" t="str">
        <f>VLOOKUP(A14,'BASE REGISTROS'!$A$1:$T$884,19,FALSE)</f>
        <v xml:space="preserve">Certificado de Antecedentes Financieros, correspondientes al año 2019, aprobados por el Subdepartamento de Supervisión Financiera Nacional.                                                                                                                                                                                                                                                                                                                                                                                                                                                                                                                                                                                                                                                                                                                                                                                                                                                                                                                                                                                                                                                                                      
</v>
      </c>
      <c r="T14" s="129">
        <f>VLOOKUP(A14,'BASE REGISTROS'!$A$1:$T$884,20,FALSE)</f>
        <v>37970</v>
      </c>
      <c r="U14" s="128">
        <v>250</v>
      </c>
      <c r="V14" s="130">
        <v>8908080</v>
      </c>
      <c r="W14" s="130">
        <v>37064621</v>
      </c>
      <c r="X14" s="131">
        <v>44316</v>
      </c>
      <c r="Y14" s="132" t="s">
        <v>7743</v>
      </c>
      <c r="Z14" s="132" t="s">
        <v>7744</v>
      </c>
      <c r="AA14" s="128" t="s">
        <v>7751</v>
      </c>
    </row>
    <row r="15" spans="1:27" ht="15.75" customHeight="1" x14ac:dyDescent="0.2">
      <c r="A15" s="128">
        <v>250</v>
      </c>
      <c r="B15" s="108" t="str">
        <f>VLOOKUP(A15,'BASE REGISTROS'!$A$1:$T$884,2,FALSE)</f>
        <v>Asociación Cristiana de Jóvenes de Valparaíso</v>
      </c>
      <c r="C15" s="136">
        <f>VLOOKUP(A15,'BASE REGISTROS'!$A$1:$T$884,3,FALSE)</f>
        <v>818329008</v>
      </c>
      <c r="D15" s="108" t="str">
        <f>VLOOKUP(A15,'BASE REGISTROS'!$A$1:$T$884,4,FALSE)</f>
        <v>Corporación de Derecho Privado.</v>
      </c>
      <c r="E15" s="108" t="str">
        <f>VLOOKUP(A15,'BASE REGISTROS'!$A$1:$T$884,5,FALSE)</f>
        <v xml:space="preserve">Otorgado por Decreto Supremo Nº 17755, de fecha 18 de octubre de 1915, por el Ministerio de Justicia.  </v>
      </c>
      <c r="F15" s="108" t="str">
        <f>VLOOKUP(A15,'BASE REGISTROS'!$A$1:$T$884,6,FALSE)</f>
        <v>Certificado de vigencia de persona jurídica sin fines de lucro, folio N° 5500343029755, emitido por el Servicio de Registro Civil e Identificación, con fecha 28 de agosto de 2020.</v>
      </c>
      <c r="G15" s="108" t="str">
        <f>VLOOKUP(A15,'BASE REGISTROS'!$A$1:$T$884,7,FALSE)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5" s="108" t="str">
        <f>VLOOKUP(A15,'BASE REGISTROS'!$A$1:$T$884,8,FALSE)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5" s="108" t="str">
        <f>VLOOKUP(A15,'BASE REGISTROS'!$A$1:$T$884,9,FALSE)</f>
        <v xml:space="preserve">Los directores duran tres años en sus cargos, pudiendo ser reelegidos por una sola vez y se renuevan anualmente por terceras partes.
</v>
      </c>
      <c r="J15" s="129" t="str">
        <f>VLOOKUP(A15,'BASE REGISTROS'!$A$1:$T$884,10,FALSE)</f>
        <v xml:space="preserve">Ultimo Directorio que consta escritura pública: Del período 2019-2020. 
</v>
      </c>
      <c r="K15" s="108" t="str">
        <f>VLOOKUP(A15,'BASE REGISTROS'!$A$1:$T$884,11,FALSE)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5" s="108" t="str">
        <f>VLOOKUP(A15,'BASE REGISTROS'!$A$1:$T$884,12,FALSE)</f>
        <v xml:space="preserve">Blanco Nº1117, Valparaíso.Blanco N° 1117, Valparaíso, Región de Valparaíso. 
</v>
      </c>
      <c r="M15" s="108" t="str">
        <f>VLOOKUP(A15,'BASE REGISTROS'!$A$1:$T$884,13,FALSE)</f>
        <v>V</v>
      </c>
      <c r="N15" s="108" t="str">
        <f>VLOOKUP(A15,'BASE REGISTROS'!$A$1:$T$884,14,FALSE)</f>
        <v>Valparaíso</v>
      </c>
      <c r="O15" s="108" t="str">
        <f>VLOOKUP(A15,'BASE REGISTROS'!$A$1:$T$884,15,FALSE)</f>
        <v>(32) 2156900</v>
      </c>
      <c r="P15" s="108" t="str">
        <f>VLOOKUP(A15,'BASE REGISTROS'!$A$1:$T$884,16,FALSE)</f>
        <v xml:space="preserve">acjvalpo@gmail.com
</v>
      </c>
      <c r="Q15" s="108">
        <f>VLOOKUP(A15,'BASE REGISTROS'!$A$1:$T$884,17,FALSE)</f>
        <v>0</v>
      </c>
      <c r="R15" s="108">
        <f>VLOOKUP(A15,'BASE REGISTROS'!$A$1:$T$884,18,FALSE)</f>
        <v>93401</v>
      </c>
      <c r="S15" s="108" t="str">
        <f>VLOOKUP(A15,'BASE REGISTROS'!$A$1:$T$884,19,FALSE)</f>
        <v xml:space="preserve">Certificado de Antecedentes Financieros, correspondientes al año 2019, aprobados por el Subdepartamento de Supervisión Financiera Nacional.                                                                                                                                                                                                                                                                                                                                                                                                                                                                                                                                                                                                                                                                                                                                                                                                                                                                                                                                                                                                                                                                                      
</v>
      </c>
      <c r="T15" s="129">
        <f>VLOOKUP(A15,'BASE REGISTROS'!$A$1:$T$884,20,FALSE)</f>
        <v>37970</v>
      </c>
      <c r="U15" s="128">
        <v>250</v>
      </c>
      <c r="V15" s="130">
        <v>67859398</v>
      </c>
      <c r="W15" s="130">
        <v>280778183</v>
      </c>
      <c r="X15" s="131">
        <v>44316</v>
      </c>
      <c r="Y15" s="132" t="s">
        <v>7743</v>
      </c>
      <c r="Z15" s="132" t="s">
        <v>7744</v>
      </c>
      <c r="AA15" s="128" t="s">
        <v>7752</v>
      </c>
    </row>
    <row r="16" spans="1:27" ht="15.75" customHeight="1" x14ac:dyDescent="0.2">
      <c r="A16" s="128">
        <v>250</v>
      </c>
      <c r="B16" s="108" t="str">
        <f>VLOOKUP(A16,'BASE REGISTROS'!$A$1:$T$884,2,FALSE)</f>
        <v>Asociación Cristiana de Jóvenes de Valparaíso</v>
      </c>
      <c r="C16" s="136">
        <f>VLOOKUP(A16,'BASE REGISTROS'!$A$1:$T$884,3,FALSE)</f>
        <v>818329008</v>
      </c>
      <c r="D16" s="108" t="str">
        <f>VLOOKUP(A16,'BASE REGISTROS'!$A$1:$T$884,4,FALSE)</f>
        <v>Corporación de Derecho Privado.</v>
      </c>
      <c r="E16" s="108" t="str">
        <f>VLOOKUP(A16,'BASE REGISTROS'!$A$1:$T$884,5,FALSE)</f>
        <v xml:space="preserve">Otorgado por Decreto Supremo Nº 17755, de fecha 18 de octubre de 1915, por el Ministerio de Justicia.  </v>
      </c>
      <c r="F16" s="108" t="str">
        <f>VLOOKUP(A16,'BASE REGISTROS'!$A$1:$T$884,6,FALSE)</f>
        <v>Certificado de vigencia de persona jurídica sin fines de lucro, folio N° 5500343029755, emitido por el Servicio de Registro Civil e Identificación, con fecha 28 de agosto de 2020.</v>
      </c>
      <c r="G16" s="108" t="str">
        <f>VLOOKUP(A16,'BASE REGISTROS'!$A$1:$T$884,7,FALSE)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6" s="108" t="str">
        <f>VLOOKUP(A16,'BASE REGISTROS'!$A$1:$T$884,8,FALSE)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6" s="108" t="str">
        <f>VLOOKUP(A16,'BASE REGISTROS'!$A$1:$T$884,9,FALSE)</f>
        <v xml:space="preserve">Los directores duran tres años en sus cargos, pudiendo ser reelegidos por una sola vez y se renuevan anualmente por terceras partes.
</v>
      </c>
      <c r="J16" s="129" t="str">
        <f>VLOOKUP(A16,'BASE REGISTROS'!$A$1:$T$884,10,FALSE)</f>
        <v xml:space="preserve">Ultimo Directorio que consta escritura pública: Del período 2019-2020. 
</v>
      </c>
      <c r="K16" s="108" t="str">
        <f>VLOOKUP(A16,'BASE REGISTROS'!$A$1:$T$884,11,FALSE)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6" s="108" t="str">
        <f>VLOOKUP(A16,'BASE REGISTROS'!$A$1:$T$884,12,FALSE)</f>
        <v xml:space="preserve">Blanco Nº1117, Valparaíso.Blanco N° 1117, Valparaíso, Región de Valparaíso. 
</v>
      </c>
      <c r="M16" s="108" t="str">
        <f>VLOOKUP(A16,'BASE REGISTROS'!$A$1:$T$884,13,FALSE)</f>
        <v>V</v>
      </c>
      <c r="N16" s="108" t="str">
        <f>VLOOKUP(A16,'BASE REGISTROS'!$A$1:$T$884,14,FALSE)</f>
        <v>Valparaíso</v>
      </c>
      <c r="O16" s="108" t="str">
        <f>VLOOKUP(A16,'BASE REGISTROS'!$A$1:$T$884,15,FALSE)</f>
        <v>(32) 2156900</v>
      </c>
      <c r="P16" s="108" t="str">
        <f>VLOOKUP(A16,'BASE REGISTROS'!$A$1:$T$884,16,FALSE)</f>
        <v xml:space="preserve">acjvalpo@gmail.com
</v>
      </c>
      <c r="Q16" s="108">
        <f>VLOOKUP(A16,'BASE REGISTROS'!$A$1:$T$884,17,FALSE)</f>
        <v>0</v>
      </c>
      <c r="R16" s="108">
        <f>VLOOKUP(A16,'BASE REGISTROS'!$A$1:$T$884,18,FALSE)</f>
        <v>93401</v>
      </c>
      <c r="S16" s="108" t="str">
        <f>VLOOKUP(A16,'BASE REGISTROS'!$A$1:$T$884,19,FALSE)</f>
        <v xml:space="preserve">Certificado de Antecedentes Financieros, correspondientes al año 2019, aprobados por el Subdepartamento de Supervisión Financiera Nacional.                                                                                                                                                                                                                                                                                                                                                                                                                                                                                                                                                                                                                                                                                                                                                                                                                                                                                                                                                                                                                                                                                      
</v>
      </c>
      <c r="T16" s="129">
        <f>VLOOKUP(A16,'BASE REGISTROS'!$A$1:$T$884,20,FALSE)</f>
        <v>37970</v>
      </c>
      <c r="U16" s="128">
        <v>250</v>
      </c>
      <c r="V16" s="130">
        <v>22048926</v>
      </c>
      <c r="W16" s="130">
        <v>142719961</v>
      </c>
      <c r="X16" s="131">
        <v>44316</v>
      </c>
      <c r="Y16" s="132" t="s">
        <v>7743</v>
      </c>
      <c r="Z16" s="132" t="s">
        <v>7744</v>
      </c>
      <c r="AA16" s="128" t="s">
        <v>7753</v>
      </c>
    </row>
    <row r="17" spans="1:27" ht="15.75" customHeight="1" x14ac:dyDescent="0.2">
      <c r="A17" s="128">
        <v>400</v>
      </c>
      <c r="B17" s="108" t="str">
        <f>VLOOKUP(A17,'BASE REGISTROS'!$A$1:$T$884,2,FALSE)</f>
        <v>Asociación Hogar de Niños Arturo Prat</v>
      </c>
      <c r="C17" s="136">
        <f>VLOOKUP(A17,'BASE REGISTROS'!$A$1:$T$884,3,FALSE)</f>
        <v>700134407</v>
      </c>
      <c r="D17" s="108" t="str">
        <f>VLOOKUP(A17,'BASE REGISTROS'!$A$1:$T$884,4,FALSE)</f>
        <v>Corporación de Derecho Privado.</v>
      </c>
      <c r="E17" s="108" t="str">
        <f>VLOOKUP(A17,'BASE REGISTROS'!$A$1:$T$884,5,FALSE)</f>
        <v xml:space="preserve">Otorgado por Decreto Supremo Nº1033, de fecha 22 de agosto de 1922, por el Ministerio de Justicia.  </v>
      </c>
      <c r="F17" s="108" t="str">
        <f>VLOOKUP(A17,'BASE REGISTROS'!$A$1:$T$884,6,FALSE)</f>
        <v>Certificado de Vigencia de Persona Jurídica sin Fines de Lucro Folio N° 500237858010, de fecha 8 de julio de 2019, emitido por el Servicio de Registro Civil e Identificación.</v>
      </c>
      <c r="G17" s="108" t="str">
        <f>VLOOKUP(A17,'BASE REGISTROS'!$A$1:$T$884,7,FALSE)</f>
        <v>Mantener, sostener o colaborar en el funcionamiento de internados para niños.</v>
      </c>
      <c r="H17" s="108" t="str">
        <f>VLOOKUP(A17,'BASE REGISTROS'!$A$1:$T$884,8,FALSE)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7" s="108" t="str">
        <f>VLOOKUP(A17,'BASE REGISTROS'!$A$1:$T$884,9,FALSE)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7" s="129" t="str">
        <f>VLOOKUP(A17,'BASE REGISTROS'!$A$1:$T$884,10,FALSE)</f>
        <v>Del 23 de abril de 2019 al 23 de abril de 2020</v>
      </c>
      <c r="K17" s="108" t="str">
        <f>VLOOKUP(A17,'BASE REGISTROS'!$A$1:$T$884,11,FALSE)</f>
        <v xml:space="preserve">Carlos Alberto Ruiz Artigas, 
Mandato general otorgado a don Oscar Manzano Soko, 
El mandatario Oscar Manzano Soko, podrá delegar su  mandato con las mismas facultades a don Victor González Risopatrón. 
</v>
      </c>
      <c r="L17" s="108" t="str">
        <f>VLOOKUP(A17,'BASE REGISTROS'!$A$1:$T$884,12,FALSE)</f>
        <v xml:space="preserve">Blanco Nº1623, oficina Nº403, Valparaíso.
</v>
      </c>
      <c r="M17" s="108" t="str">
        <f>VLOOKUP(A17,'BASE REGISTROS'!$A$1:$T$884,13,FALSE)</f>
        <v>V</v>
      </c>
      <c r="N17" s="108" t="str">
        <f>VLOOKUP(A17,'BASE REGISTROS'!$A$1:$T$884,14,FALSE)</f>
        <v>Valparaíso</v>
      </c>
      <c r="O17" s="108" t="str">
        <f>VLOOKUP(A17,'BASE REGISTROS'!$A$1:$T$884,15,FALSE)</f>
        <v>32- 2541480</v>
      </c>
      <c r="P17" s="108" t="str">
        <f>VLOOKUP(A17,'BASE REGISTROS'!$A$1:$T$884,16,FALSE)</f>
        <v xml:space="preserve">asistentegerencia@haprat.cl </v>
      </c>
      <c r="Q17" s="108">
        <f>VLOOKUP(A17,'BASE REGISTROS'!$A$1:$T$884,17,FALSE)</f>
        <v>0</v>
      </c>
      <c r="R17" s="108">
        <f>VLOOKUP(A17,'BASE REGISTROS'!$A$1:$T$884,18,FALSE)</f>
        <v>93401</v>
      </c>
      <c r="S17" s="108" t="str">
        <f>VLOOKUP(A17,'BASE REGISTROS'!$A$1:$T$884,19,FALSE)</f>
        <v>Certificado de Antecedentes Financieros correspondiente al año 2019, aprobados por el Subdepartamento de Supervisión Financiera Nacional.</v>
      </c>
      <c r="T17" s="129">
        <f>VLOOKUP(A17,'BASE REGISTROS'!$A$1:$T$884,20,FALSE)</f>
        <v>37970</v>
      </c>
      <c r="U17" s="128">
        <v>400</v>
      </c>
      <c r="V17" s="130">
        <v>28611504</v>
      </c>
      <c r="W17" s="130">
        <v>101489061</v>
      </c>
      <c r="X17" s="131">
        <v>44316</v>
      </c>
      <c r="Y17" s="132" t="s">
        <v>7743</v>
      </c>
      <c r="Z17" s="132" t="s">
        <v>7744</v>
      </c>
      <c r="AA17" s="128" t="s">
        <v>7752</v>
      </c>
    </row>
    <row r="18" spans="1:27" ht="15.75" customHeight="1" x14ac:dyDescent="0.2">
      <c r="A18" s="128">
        <v>1050</v>
      </c>
      <c r="B18" s="108" t="str">
        <f>VLOOKUP(A18,'BASE REGISTROS'!$A$1:$T$884,2,FALSE)</f>
        <v xml:space="preserve">Congregación del Buen Pastor </v>
      </c>
      <c r="C18" s="136">
        <f>VLOOKUP(A18,'BASE REGISTROS'!$A$1:$T$884,3,FALSE)</f>
        <v>700006700</v>
      </c>
      <c r="D18" s="108" t="str">
        <f>VLOOKUP(A18,'BASE REGISTROS'!$A$1:$T$884,4,FALSE)</f>
        <v>Organización Religiosa</v>
      </c>
      <c r="E18" s="108" t="str">
        <f>VLOOKUP(A18,'BASE REGISTROS'!$A$1:$T$884,5,FALSE)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8" s="108" t="str">
        <f>VLOOKUP(A18,'BASE REGISTROS'!$A$1:$T$884,6,FALSE)</f>
        <v>Indefinida.</v>
      </c>
      <c r="G18" s="108" t="str">
        <f>VLOOKUP(A18,'BASE REGISTROS'!$A$1:$T$884,7,FALSE)</f>
        <v>Actividades Religiosas.</v>
      </c>
      <c r="H18" s="108" t="str">
        <f>VLOOKUP(A18,'BASE REGISTROS'!$A$1:$T$884,8,FALSE)</f>
        <v>no tiene</v>
      </c>
      <c r="I18" s="108">
        <f>VLOOKUP(A18,'BASE REGISTROS'!$A$1:$T$884,9,FALSE)</f>
        <v>0</v>
      </c>
      <c r="J18" s="129">
        <f>VLOOKUP(A18,'BASE REGISTROS'!$A$1:$T$884,10,FALSE)</f>
        <v>0</v>
      </c>
      <c r="K18" s="108" t="str">
        <f>VLOOKUP(A18,'BASE REGISTROS'!$A$1:$T$884,11,FALSE)</f>
        <v>Sandra Bertha Suárez Cordero</v>
      </c>
      <c r="L18" s="108" t="str">
        <f>VLOOKUP(A18,'BASE REGISTROS'!$A$1:$T$884,12,FALSE)</f>
        <v xml:space="preserve">Mac – Iver Nº702, Santiago. 
</v>
      </c>
      <c r="M18" s="108" t="str">
        <f>VLOOKUP(A18,'BASE REGISTROS'!$A$1:$T$884,13,FALSE)</f>
        <v>XIII</v>
      </c>
      <c r="N18" s="108" t="str">
        <f>VLOOKUP(A18,'BASE REGISTROS'!$A$1:$T$884,14,FALSE)</f>
        <v>SANTIAGO</v>
      </c>
      <c r="O18" s="108" t="str">
        <f>VLOOKUP(A18,'BASE REGISTROS'!$A$1:$T$884,15,FALSE)</f>
        <v>Fono 6325682, fax 6385213.</v>
      </c>
      <c r="P18" s="108" t="str">
        <f>VLOOKUP(A18,'BASE REGISTROS'!$A$1:$T$884,16,FALSE)</f>
        <v>Mail: adelarey@gmail.com</v>
      </c>
      <c r="Q18" s="108" t="str">
        <f>VLOOKUP(A18,'BASE REGISTROS'!$A$1:$T$884,17,FALSE)</f>
        <v xml:space="preserve">Casilla 51.918 </v>
      </c>
      <c r="R18" s="108" t="str">
        <f>VLOOKUP(A18,'BASE REGISTROS'!$A$1:$T$884,18,FALSE)</f>
        <v>93910: Organizaciones  Religiosas.</v>
      </c>
      <c r="S18" s="108" t="str">
        <f>VLOOKUP(A18,'BASE REGISTROS'!$A$1:$T$884,19,FALSE)</f>
        <v>Se remite Certificado de Antecedentes Financieros correspondientes al año 2019, aprobados por el al Subdepartamento de Supervisión Financiera Nacional</v>
      </c>
      <c r="T18" s="129">
        <f>VLOOKUP(A18,'BASE REGISTROS'!$A$1:$T$884,20,FALSE)</f>
        <v>37970</v>
      </c>
      <c r="U18" s="128">
        <v>1050</v>
      </c>
      <c r="V18" s="130">
        <v>47787638</v>
      </c>
      <c r="W18" s="130">
        <v>165155599</v>
      </c>
      <c r="X18" s="131">
        <v>44316</v>
      </c>
      <c r="Y18" s="132" t="s">
        <v>7743</v>
      </c>
      <c r="Z18" s="132" t="s">
        <v>7744</v>
      </c>
      <c r="AA18" s="128" t="s">
        <v>159</v>
      </c>
    </row>
    <row r="19" spans="1:27" ht="15.75" customHeight="1" x14ac:dyDescent="0.2">
      <c r="A19" s="128">
        <v>1050</v>
      </c>
      <c r="B19" s="108" t="str">
        <f>VLOOKUP(A19,'BASE REGISTROS'!$A$1:$T$884,2,FALSE)</f>
        <v xml:space="preserve">Congregación del Buen Pastor </v>
      </c>
      <c r="C19" s="136">
        <f>VLOOKUP(A19,'BASE REGISTROS'!$A$1:$T$884,3,FALSE)</f>
        <v>700006700</v>
      </c>
      <c r="D19" s="108" t="str">
        <f>VLOOKUP(A19,'BASE REGISTROS'!$A$1:$T$884,4,FALSE)</f>
        <v>Organización Religiosa</v>
      </c>
      <c r="E19" s="108" t="str">
        <f>VLOOKUP(A19,'BASE REGISTROS'!$A$1:$T$884,5,FALSE)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9" s="108" t="str">
        <f>VLOOKUP(A19,'BASE REGISTROS'!$A$1:$T$884,6,FALSE)</f>
        <v>Indefinida.</v>
      </c>
      <c r="G19" s="108" t="str">
        <f>VLOOKUP(A19,'BASE REGISTROS'!$A$1:$T$884,7,FALSE)</f>
        <v>Actividades Religiosas.</v>
      </c>
      <c r="H19" s="108" t="str">
        <f>VLOOKUP(A19,'BASE REGISTROS'!$A$1:$T$884,8,FALSE)</f>
        <v>no tiene</v>
      </c>
      <c r="I19" s="108">
        <f>VLOOKUP(A19,'BASE REGISTROS'!$A$1:$T$884,9,FALSE)</f>
        <v>0</v>
      </c>
      <c r="J19" s="129">
        <f>VLOOKUP(A19,'BASE REGISTROS'!$A$1:$T$884,10,FALSE)</f>
        <v>0</v>
      </c>
      <c r="K19" s="108" t="str">
        <f>VLOOKUP(A19,'BASE REGISTROS'!$A$1:$T$884,11,FALSE)</f>
        <v>Sandra Bertha Suárez Cordero</v>
      </c>
      <c r="L19" s="108" t="str">
        <f>VLOOKUP(A19,'BASE REGISTROS'!$A$1:$T$884,12,FALSE)</f>
        <v xml:space="preserve">Mac – Iver Nº702, Santiago. 
</v>
      </c>
      <c r="M19" s="108" t="str">
        <f>VLOOKUP(A19,'BASE REGISTROS'!$A$1:$T$884,13,FALSE)</f>
        <v>XIII</v>
      </c>
      <c r="N19" s="108" t="str">
        <f>VLOOKUP(A19,'BASE REGISTROS'!$A$1:$T$884,14,FALSE)</f>
        <v>SANTIAGO</v>
      </c>
      <c r="O19" s="108" t="str">
        <f>VLOOKUP(A19,'BASE REGISTROS'!$A$1:$T$884,15,FALSE)</f>
        <v>Fono 6325682, fax 6385213.</v>
      </c>
      <c r="P19" s="108" t="str">
        <f>VLOOKUP(A19,'BASE REGISTROS'!$A$1:$T$884,16,FALSE)</f>
        <v>Mail: adelarey@gmail.com</v>
      </c>
      <c r="Q19" s="108" t="str">
        <f>VLOOKUP(A19,'BASE REGISTROS'!$A$1:$T$884,17,FALSE)</f>
        <v xml:space="preserve">Casilla 51.918 </v>
      </c>
      <c r="R19" s="108" t="str">
        <f>VLOOKUP(A19,'BASE REGISTROS'!$A$1:$T$884,18,FALSE)</f>
        <v>93910: Organizaciones  Religiosas.</v>
      </c>
      <c r="S19" s="108" t="str">
        <f>VLOOKUP(A19,'BASE REGISTROS'!$A$1:$T$884,19,FALSE)</f>
        <v>Se remite Certificado de Antecedentes Financieros correspondientes al año 2019, aprobados por el al Subdepartamento de Supervisión Financiera Nacional</v>
      </c>
      <c r="T19" s="129">
        <f>VLOOKUP(A19,'BASE REGISTROS'!$A$1:$T$884,20,FALSE)</f>
        <v>37970</v>
      </c>
      <c r="U19" s="128">
        <v>1050</v>
      </c>
      <c r="V19" s="130">
        <v>25332456</v>
      </c>
      <c r="W19" s="130">
        <v>73432056</v>
      </c>
      <c r="X19" s="131">
        <v>44316</v>
      </c>
      <c r="Y19" s="132" t="s">
        <v>7743</v>
      </c>
      <c r="Z19" s="132" t="s">
        <v>7744</v>
      </c>
      <c r="AA19" s="128" t="s">
        <v>7755</v>
      </c>
    </row>
    <row r="20" spans="1:27" ht="15.75" customHeight="1" x14ac:dyDescent="0.2">
      <c r="A20" s="128">
        <v>1150</v>
      </c>
      <c r="B20" s="108" t="str">
        <f>VLOOKUP(A20,'BASE REGISTROS'!$A$1:$T$884,2,FALSE)</f>
        <v>Congregación Hermanas Franciscanas Misioneras de Jesús</v>
      </c>
      <c r="C20" s="136">
        <f>VLOOKUP(A20,'BASE REGISTROS'!$A$1:$T$884,3,FALSE)</f>
        <v>706724001</v>
      </c>
      <c r="D20" s="108" t="str">
        <f>VLOOKUP(A20,'BASE REGISTROS'!$A$1:$T$884,4,FALSE)</f>
        <v>Organización Religiosa.</v>
      </c>
      <c r="E20" s="108" t="str">
        <f>VLOOKUP(A20,'BASE REGISTROS'!$A$1:$T$884,5,FALSE)</f>
        <v>Decreto Eclesiástico de la Arquidiócesis de la Serena  de 25 de noviembre de 2003.</v>
      </c>
      <c r="F20" s="108" t="str">
        <f>VLOOKUP(A20,'BASE REGISTROS'!$A$1:$T$884,6,FALSE)</f>
        <v>Indefinida.</v>
      </c>
      <c r="G20" s="108" t="str">
        <f>VLOOKUP(A20,'BASE REGISTROS'!$A$1:$T$884,7,FALSE)</f>
        <v>Actividades Religiosas.</v>
      </c>
      <c r="H20" s="108" t="str">
        <f>VLOOKUP(A20,'BASE REGISTROS'!$A$1:$T$884,8,FALSE)</f>
        <v>no tiene</v>
      </c>
      <c r="I20" s="108">
        <f>VLOOKUP(A20,'BASE REGISTROS'!$A$1:$T$884,9,FALSE)</f>
        <v>0</v>
      </c>
      <c r="J20" s="129">
        <f>VLOOKUP(A20,'BASE REGISTROS'!$A$1:$T$884,10,FALSE)</f>
        <v>0</v>
      </c>
      <c r="K20" s="108" t="str">
        <f>VLOOKUP(A20,'BASE REGISTROS'!$A$1:$T$884,11,FALSE)</f>
        <v xml:space="preserve">Superiora General Hna. Verónica del Carmen Collao Aguirre, </v>
      </c>
      <c r="L20" s="108" t="str">
        <f>VLOOKUP(A20,'BASE REGISTROS'!$A$1:$T$884,12,FALSE)</f>
        <v xml:space="preserve">Domicilio: Calle Padre Hurtado Nº 911, Comuna de Coquimbo.
</v>
      </c>
      <c r="M20" s="108" t="str">
        <f>VLOOKUP(A20,'BASE REGISTROS'!$A$1:$T$884,13,FALSE)</f>
        <v>IV</v>
      </c>
      <c r="N20" s="108" t="str">
        <f>VLOOKUP(A20,'BASE REGISTROS'!$A$1:$T$884,14,FALSE)</f>
        <v>coquimbo</v>
      </c>
      <c r="O20" s="108" t="str">
        <f>VLOOKUP(A20,'BASE REGISTROS'!$A$1:$T$884,15,FALSE)</f>
        <v>Fono (51) 223268 – 313444</v>
      </c>
      <c r="P20" s="108">
        <f>VLOOKUP(A20,'BASE REGISTROS'!$A$1:$T$884,16,FALSE)</f>
        <v>0</v>
      </c>
      <c r="Q20" s="108">
        <f>VLOOKUP(A20,'BASE REGISTROS'!$A$1:$T$884,17,FALSE)</f>
        <v>0</v>
      </c>
      <c r="R20" s="108">
        <f>VLOOKUP(A20,'BASE REGISTROS'!$A$1:$T$884,18,FALSE)</f>
        <v>93910</v>
      </c>
      <c r="S20" s="108" t="str">
        <f>VLOOKUP(A20,'BASE REGISTROS'!$A$1:$T$884,19,FALSE)</f>
        <v>Se acompaña Certificado de Antecedentes Financieros correspondiente al año 2019, aporbado por el  Subdepartamento de Supervisión Financiera Nacional.</v>
      </c>
      <c r="T20" s="129">
        <f>VLOOKUP(A20,'BASE REGISTROS'!$A$1:$T$884,20,FALSE)</f>
        <v>37970</v>
      </c>
      <c r="U20" s="128">
        <v>1150</v>
      </c>
      <c r="V20" s="130">
        <v>29242059</v>
      </c>
      <c r="W20" s="130">
        <v>113149166</v>
      </c>
      <c r="X20" s="131">
        <v>44316</v>
      </c>
      <c r="Y20" s="132" t="s">
        <v>7743</v>
      </c>
      <c r="Z20" s="132" t="s">
        <v>7744</v>
      </c>
      <c r="AA20" s="128" t="s">
        <v>7756</v>
      </c>
    </row>
    <row r="21" spans="1:27" ht="15.75" customHeight="1" x14ac:dyDescent="0.2">
      <c r="A21" s="128">
        <v>1200</v>
      </c>
      <c r="B21" s="108" t="str">
        <f>VLOOKUP(A21,'BASE REGISTROS'!$A$1:$T$884,2,FALSE)</f>
        <v>Compañía de las Hijas de la Caridad de San Vicente de Paul</v>
      </c>
      <c r="C21" s="136">
        <f>VLOOKUP(A21,'BASE REGISTROS'!$A$1:$T$884,3,FALSE)</f>
        <v>702002001</v>
      </c>
      <c r="D21" s="108" t="str">
        <f>VLOOKUP(A21,'BASE REGISTROS'!$A$1:$T$884,4,FALSE)</f>
        <v>Organización Religiosa.</v>
      </c>
      <c r="E21" s="108" t="str">
        <f>VLOOKUP(A21,'BASE REGISTROS'!$A$1:$T$884,5,FALSE)</f>
        <v>Erigida de acuerdo al Derecho Canónico, en la Arquidiócesis de Santiago.</v>
      </c>
      <c r="F21" s="108" t="str">
        <f>VLOOKUP(A21,'BASE REGISTROS'!$A$1:$T$884,6,FALSE)</f>
        <v>Indefinida.</v>
      </c>
      <c r="G21" s="108" t="str">
        <f>VLOOKUP(A21,'BASE REGISTROS'!$A$1:$T$884,7,FALSE)</f>
        <v>Actividades Religiosas.</v>
      </c>
      <c r="H21" s="108" t="str">
        <f>VLOOKUP(A21,'BASE REGISTROS'!$A$1:$T$884,8,FALSE)</f>
        <v>no tiene</v>
      </c>
      <c r="I21" s="108" t="str">
        <f>VLOOKUP(A21,'BASE REGISTROS'!$A$1:$T$884,9,FALSE)</f>
        <v>no tiene</v>
      </c>
      <c r="J21" s="129" t="str">
        <f>VLOOKUP(A21,'BASE REGISTROS'!$A$1:$T$884,10,FALSE)</f>
        <v>no tiene</v>
      </c>
      <c r="K21" s="108" t="str">
        <f>VLOOKUP(A21,'BASE REGISTROS'!$A$1:$T$884,11,FALSE)</f>
        <v>Hna. Rosana Cortés Castillo, (Ecónoma Provincial)</v>
      </c>
      <c r="L21" s="108" t="str">
        <f>VLOOKUP(A21,'BASE REGISTROS'!$A$1:$T$884,12,FALSE)</f>
        <v xml:space="preserve">Venecia Nº1640 C, comuna Independencia.
</v>
      </c>
      <c r="M21" s="108" t="str">
        <f>VLOOKUP(A21,'BASE REGISTROS'!$A$1:$T$884,13,FALSE)</f>
        <v>XIII</v>
      </c>
      <c r="N21" s="108" t="str">
        <f>VLOOKUP(A21,'BASE REGISTROS'!$A$1:$T$884,14,FALSE)</f>
        <v>INDEPENDENCIA</v>
      </c>
      <c r="O21" s="108" t="str">
        <f>VLOOKUP(A21,'BASE REGISTROS'!$A$1:$T$884,15,FALSE)</f>
        <v>Teléfonos: 2-27370395 – 27376415</v>
      </c>
      <c r="P21" s="108" t="str">
        <f>VLOOKUP(A21,'BASE REGISTROS'!$A$1:$T$884,16,FALSE)</f>
        <v>Correo: enlacechile@hijasdelacaridad.net</v>
      </c>
      <c r="Q21" s="108">
        <f>VLOOKUP(A21,'BASE REGISTROS'!$A$1:$T$884,17,FALSE)</f>
        <v>0</v>
      </c>
      <c r="R21" s="108" t="str">
        <f>VLOOKUP(A21,'BASE REGISTROS'!$A$1:$T$884,18,FALSE)</f>
        <v>93910: Organizaciones Religiosas</v>
      </c>
      <c r="S21" s="108" t="str">
        <f>VLOOKUP(A21,'BASE REGISTROS'!$A$1:$T$884,19,FALSE)</f>
        <v xml:space="preserve">Certificado de antecedentes financieros correspondientes al año 2019 aprobados por el Subdepartamento de Supervisión Financiera Nacional </v>
      </c>
      <c r="T21" s="129">
        <f>VLOOKUP(A21,'BASE REGISTROS'!$A$1:$T$884,20,FALSE)</f>
        <v>37956</v>
      </c>
      <c r="U21" s="128">
        <v>1200</v>
      </c>
      <c r="V21" s="130">
        <v>29971908</v>
      </c>
      <c r="W21" s="130">
        <v>103150158</v>
      </c>
      <c r="X21" s="131">
        <v>44316</v>
      </c>
      <c r="Y21" s="132" t="s">
        <v>7743</v>
      </c>
      <c r="Z21" s="132" t="s">
        <v>7744</v>
      </c>
      <c r="AA21" s="128" t="s">
        <v>7757</v>
      </c>
    </row>
    <row r="22" spans="1:27" ht="15.75" customHeight="1" x14ac:dyDescent="0.2">
      <c r="A22" s="128">
        <v>1250</v>
      </c>
      <c r="B22" s="108" t="str">
        <f>VLOOKUP(A22,'BASE REGISTROS'!$A$1:$T$884,2,FALSE)</f>
        <v>Congregación Hijas de San José Protectoras de la Infancia</v>
      </c>
      <c r="C22" s="136">
        <f>VLOOKUP(A22,'BASE REGISTROS'!$A$1:$T$884,3,FALSE)</f>
        <v>826902000</v>
      </c>
      <c r="D22" s="108" t="str">
        <f>VLOOKUP(A22,'BASE REGISTROS'!$A$1:$T$884,4,FALSE)</f>
        <v>Organización Religiosa.</v>
      </c>
      <c r="E22" s="108" t="str">
        <f>VLOOKUP(A22,'BASE REGISTROS'!$A$1:$T$884,5,FALSE)</f>
        <v xml:space="preserve">Erigida de acuerdo al derecho Canónico, en la Arquidiócesis de Santiago.  </v>
      </c>
      <c r="F22" s="108" t="str">
        <f>VLOOKUP(A22,'BASE REGISTROS'!$A$1:$T$884,6,FALSE)</f>
        <v>Indefinida.</v>
      </c>
      <c r="G22" s="108" t="str">
        <f>VLOOKUP(A22,'BASE REGISTROS'!$A$1:$T$884,7,FALSE)</f>
        <v>Actividades Religiosas.</v>
      </c>
      <c r="H22" s="108" t="str">
        <f>VLOOKUP(A22,'BASE REGISTROS'!$A$1:$T$884,8,FALSE)</f>
        <v>no tiene</v>
      </c>
      <c r="I22" s="108">
        <f>VLOOKUP(A22,'BASE REGISTROS'!$A$1:$T$884,9,FALSE)</f>
        <v>0</v>
      </c>
      <c r="J22" s="129">
        <f>VLOOKUP(A22,'BASE REGISTROS'!$A$1:$T$884,10,FALSE)</f>
        <v>0</v>
      </c>
      <c r="K22" s="108" t="str">
        <f>VLOOKUP(A22,'BASE REGISTROS'!$A$1:$T$884,11,FALSE)</f>
        <v xml:space="preserve">Hna. Rosa Elena Bahamonde Rosas, </v>
      </c>
      <c r="L22" s="108" t="str">
        <f>VLOOKUP(A22,'BASE REGISTROS'!$A$1:$T$884,12,FALSE)</f>
        <v xml:space="preserve">Agustinas Nº2874, Santiago.
</v>
      </c>
      <c r="M22" s="108" t="str">
        <f>VLOOKUP(A22,'BASE REGISTROS'!$A$1:$T$884,13,FALSE)</f>
        <v>XIII</v>
      </c>
      <c r="N22" s="108" t="str">
        <f>VLOOKUP(A22,'BASE REGISTROS'!$A$1:$T$884,14,FALSE)</f>
        <v>santiago</v>
      </c>
      <c r="O22" s="108" t="str">
        <f>VLOOKUP(A22,'BASE REGISTROS'!$A$1:$T$884,15,FALSE)</f>
        <v>Fono 226815658/984450893</v>
      </c>
      <c r="P22" s="108" t="str">
        <f>VLOOKUP(A22,'BASE REGISTROS'!$A$1:$T$884,16,FALSE)</f>
        <v xml:space="preserve"> conghsj@gmail.com
  rosabahamonde@gmail.com</v>
      </c>
      <c r="Q22" s="108">
        <f>VLOOKUP(A22,'BASE REGISTROS'!$A$1:$T$884,17,FALSE)</f>
        <v>0</v>
      </c>
      <c r="R22" s="108">
        <f>VLOOKUP(A22,'BASE REGISTROS'!$A$1:$T$884,18,FALSE)</f>
        <v>93910</v>
      </c>
      <c r="S22" s="108" t="str">
        <f>VLOOKUP(A22,'BASE REGISTROS'!$A$1:$T$884,19,FALSE)</f>
        <v xml:space="preserve">Antecedentes Financiero correspondientes al año 2019, aprobados por el Subdepartamento de Supervisión Financiera Nacional. </v>
      </c>
      <c r="T22" s="129">
        <f>VLOOKUP(A22,'BASE REGISTROS'!$A$1:$T$884,20,FALSE)</f>
        <v>37970</v>
      </c>
      <c r="U22" s="128">
        <v>1250</v>
      </c>
      <c r="V22" s="130">
        <v>39355083</v>
      </c>
      <c r="W22" s="130">
        <v>144812176</v>
      </c>
      <c r="X22" s="131">
        <v>44316</v>
      </c>
      <c r="Y22" s="132" t="s">
        <v>7743</v>
      </c>
      <c r="Z22" s="132" t="s">
        <v>7744</v>
      </c>
      <c r="AA22" s="128" t="s">
        <v>7758</v>
      </c>
    </row>
    <row r="23" spans="1:27" ht="15.75" customHeight="1" x14ac:dyDescent="0.2">
      <c r="A23" s="128">
        <v>1450</v>
      </c>
      <c r="B23" s="108" t="str">
        <f>VLOOKUP(A23,'BASE REGISTROS'!$A$1:$T$884,2,FALSE)</f>
        <v xml:space="preserve">Congregación Pequeñas Hermanas Misioneras de la Caridad-Don Orione </v>
      </c>
      <c r="C23" s="136">
        <f>VLOOKUP(A23,'BASE REGISTROS'!$A$1:$T$884,3,FALSE)</f>
        <v>700813002</v>
      </c>
      <c r="D23" s="108" t="str">
        <f>VLOOKUP(A23,'BASE REGISTROS'!$A$1:$T$884,4,FALSE)</f>
        <v>Organización Religiosa.</v>
      </c>
      <c r="E23" s="108" t="str">
        <f>VLOOKUP(A23,'BASE REGISTROS'!$A$1:$T$884,5,FALSE)</f>
        <v xml:space="preserve">Erigida de acuerdo al Derecho Canónico.  </v>
      </c>
      <c r="F23" s="108" t="str">
        <f>VLOOKUP(A23,'BASE REGISTROS'!$A$1:$T$884,6,FALSE)</f>
        <v>Indefinida.Consta en el Certificado C/1324/2020, emitido por doña Marcela Arriaza Morales, Notaria del Arzobispado de Santiago, con fecha 13 de noviembre de 2020</v>
      </c>
      <c r="G23" s="108" t="str">
        <f>VLOOKUP(A23,'BASE REGISTROS'!$A$1:$T$884,7,FALSE)</f>
        <v>Actividades Religiosas.</v>
      </c>
      <c r="H23" s="108" t="str">
        <f>VLOOKUP(A23,'BASE REGISTROS'!$A$1:$T$884,8,FALSE)</f>
        <v>no tiene</v>
      </c>
      <c r="I23" s="108">
        <f>VLOOKUP(A23,'BASE REGISTROS'!$A$1:$T$884,9,FALSE)</f>
        <v>0</v>
      </c>
      <c r="J23" s="129">
        <f>VLOOKUP(A23,'BASE REGISTROS'!$A$1:$T$884,10,FALSE)</f>
        <v>0</v>
      </c>
      <c r="K23" s="108" t="str">
        <f>VLOOKUP(A23,'BASE REGISTROS'!$A$1:$T$884,11,FALSE)</f>
        <v>Hna. Mónica Izquierdo Yáñez        Mónica Izquierdo Yáñez (Representante legal del “Hogar Casa de Caridad Don Orione).</v>
      </c>
      <c r="L23" s="108" t="str">
        <f>VLOOKUP(A23,'BASE REGISTROS'!$A$1:$T$884,12,FALSE)</f>
        <v xml:space="preserve">El Almendro Nº533, comuna de Cerrillos. 
</v>
      </c>
      <c r="M23" s="108" t="str">
        <f>VLOOKUP(A23,'BASE REGISTROS'!$A$1:$T$884,13,FALSE)</f>
        <v>XIII</v>
      </c>
      <c r="N23" s="108" t="str">
        <f>VLOOKUP(A23,'BASE REGISTROS'!$A$1:$T$884,14,FALSE)</f>
        <v>cerrillos</v>
      </c>
      <c r="O23" s="108" t="str">
        <f>VLOOKUP(A23,'BASE REGISTROS'!$A$1:$T$884,15,FALSE)</f>
        <v>Fono 5571330.</v>
      </c>
      <c r="P23" s="108">
        <f>VLOOKUP(A23,'BASE REGISTROS'!$A$1:$T$884,16,FALSE)</f>
        <v>0</v>
      </c>
      <c r="Q23" s="108">
        <f>VLOOKUP(A23,'BASE REGISTROS'!$A$1:$T$884,17,FALSE)</f>
        <v>0</v>
      </c>
      <c r="R23" s="108" t="str">
        <f>VLOOKUP(A23,'BASE REGISTROS'!$A$1:$T$884,18,FALSE)</f>
        <v>93910: Organizaciones Religiosas</v>
      </c>
      <c r="S23" s="108" t="str">
        <f>VLOOKUP(A23,'BASE REGISTROS'!$A$1:$T$884,19,FALSE)</f>
        <v>Se acompaña Certificado de Antecedentes Financieros correspondiente al año 2019, aprobados por el Subdepartamento de Supervisión Financiera Nacional.</v>
      </c>
      <c r="T23" s="129">
        <f>VLOOKUP(A23,'BASE REGISTROS'!$A$1:$T$884,20,FALSE)</f>
        <v>37970</v>
      </c>
      <c r="U23" s="128">
        <v>1450</v>
      </c>
      <c r="V23" s="130">
        <v>19472580</v>
      </c>
      <c r="W23" s="130">
        <v>76069378</v>
      </c>
      <c r="X23" s="131">
        <v>44316</v>
      </c>
      <c r="Y23" s="132" t="s">
        <v>7743</v>
      </c>
      <c r="Z23" s="132" t="s">
        <v>7744</v>
      </c>
      <c r="AA23" s="128" t="s">
        <v>7759</v>
      </c>
    </row>
    <row r="24" spans="1:27" ht="15.75" customHeight="1" x14ac:dyDescent="0.2">
      <c r="A24" s="128">
        <v>1500</v>
      </c>
      <c r="B24" s="108" t="str">
        <f>VLOOKUP(A24,'BASE REGISTROS'!$A$1:$T$884,2,FALSE)</f>
        <v>Congregación Pequeña Obra de la Divina Providencia</v>
      </c>
      <c r="C24" s="136">
        <f>VLOOKUP(A24,'BASE REGISTROS'!$A$1:$T$884,3,FALSE)</f>
        <v>821567009</v>
      </c>
      <c r="D24" s="108" t="str">
        <f>VLOOKUP(A24,'BASE REGISTROS'!$A$1:$T$884,4,FALSE)</f>
        <v>Organización Religiosa</v>
      </c>
      <c r="E24" s="108" t="str">
        <f>VLOOKUP(A24,'BASE REGISTROS'!$A$1:$T$884,5,FALSE)</f>
        <v>Erigida de acuerdo al Derecho Canónico, en la Arquidiócesis de Santiago.</v>
      </c>
      <c r="F24" s="108" t="str">
        <f>VLOOKUP(A24,'BASE REGISTROS'!$A$1:$T$884,6,FALSE)</f>
        <v xml:space="preserve">Indefinida. Consta en los Certificados C/1303/2020 y 1302/2020, ambos de fecha 10 de noviembre de 2020, autorizado por doña Marcela Arriaza Morales, Notaria del Arzobispado de Santiago.
</v>
      </c>
      <c r="G24" s="108" t="str">
        <f>VLOOKUP(A24,'BASE REGISTROS'!$A$1:$T$884,7,FALSE)</f>
        <v>Actividades Religiosas.</v>
      </c>
      <c r="H24" s="108" t="str">
        <f>VLOOKUP(A24,'BASE REGISTROS'!$A$1:$T$884,8,FALSE)</f>
        <v xml:space="preserve">R.P. Sergio Felipe Valenzuela Ramos, Superior Provincial en Chile de la Congregación, 
R.P. Giacomo Valenza Vicario,
Hno. Juan Alberto Daza Jara, Consejero,
RP Álvaro Olivares Fernández, Ecónomo, </v>
      </c>
      <c r="I24" s="108">
        <f>VLOOKUP(A24,'BASE REGISTROS'!$A$1:$T$884,9,FALSE)</f>
        <v>0</v>
      </c>
      <c r="J24" s="129">
        <f>VLOOKUP(A24,'BASE REGISTROS'!$A$1:$T$884,10,FALSE)</f>
        <v>0</v>
      </c>
      <c r="K24" s="108" t="str">
        <f>VLOOKUP(A24,'BASE REGISTROS'!$A$1:$T$884,11,FALSE)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4" s="108" t="str">
        <f>VLOOKUP(A24,'BASE REGISTROS'!$A$1:$T$884,12,FALSE)</f>
        <v>Don Orione N° 7306</v>
      </c>
      <c r="M24" s="108" t="str">
        <f>VLOOKUP(A24,'BASE REGISTROS'!$A$1:$T$884,13,FALSE)</f>
        <v>XIII</v>
      </c>
      <c r="N24" s="108" t="str">
        <f>VLOOKUP(A24,'BASE REGISTROS'!$A$1:$T$884,14,FALSE)</f>
        <v>cerrillos</v>
      </c>
      <c r="O24" s="108" t="str">
        <f>VLOOKUP(A24,'BASE REGISTROS'!$A$1:$T$884,15,FALSE)</f>
        <v>5570495, 5575387099</v>
      </c>
      <c r="P24" s="108">
        <f>VLOOKUP(A24,'BASE REGISTROS'!$A$1:$T$884,16,FALSE)</f>
        <v>0</v>
      </c>
      <c r="Q24" s="108">
        <f>VLOOKUP(A24,'BASE REGISTROS'!$A$1:$T$884,17,FALSE)</f>
        <v>0</v>
      </c>
      <c r="R24" s="108" t="str">
        <f>VLOOKUP(A24,'BASE REGISTROS'!$A$1:$T$884,18,FALSE)</f>
        <v>93910: Organizaciones Religiosas</v>
      </c>
      <c r="S24" s="108" t="str">
        <f>VLOOKUP(A24,'BASE REGISTROS'!$A$1:$T$884,19,FALSE)</f>
        <v>Se acompaña Certificado de  Antecedentes Financieros, correspondiente al año 2019, raprobados  del Subdepartamento de Supervisión Financiera.</v>
      </c>
      <c r="T24" s="129">
        <f>VLOOKUP(A24,'BASE REGISTROS'!$A$1:$T$884,20,FALSE)</f>
        <v>37970</v>
      </c>
      <c r="U24" s="128">
        <v>1500</v>
      </c>
      <c r="V24" s="130">
        <v>30217410</v>
      </c>
      <c r="W24" s="130">
        <v>125477167</v>
      </c>
      <c r="X24" s="131">
        <v>44316</v>
      </c>
      <c r="Y24" s="132" t="s">
        <v>7743</v>
      </c>
      <c r="Z24" s="132" t="s">
        <v>7744</v>
      </c>
      <c r="AA24" s="128" t="s">
        <v>7760</v>
      </c>
    </row>
    <row r="25" spans="1:27" ht="15.75" customHeight="1" x14ac:dyDescent="0.2">
      <c r="A25" s="128">
        <v>1500</v>
      </c>
      <c r="B25" s="108" t="str">
        <f>VLOOKUP(A25,'BASE REGISTROS'!$A$1:$T$884,2,FALSE)</f>
        <v>Congregación Pequeña Obra de la Divina Providencia</v>
      </c>
      <c r="C25" s="136">
        <f>VLOOKUP(A25,'BASE REGISTROS'!$A$1:$T$884,3,FALSE)</f>
        <v>821567009</v>
      </c>
      <c r="D25" s="108" t="str">
        <f>VLOOKUP(A25,'BASE REGISTROS'!$A$1:$T$884,4,FALSE)</f>
        <v>Organización Religiosa</v>
      </c>
      <c r="E25" s="108" t="str">
        <f>VLOOKUP(A25,'BASE REGISTROS'!$A$1:$T$884,5,FALSE)</f>
        <v>Erigida de acuerdo al Derecho Canónico, en la Arquidiócesis de Santiago.</v>
      </c>
      <c r="F25" s="108" t="str">
        <f>VLOOKUP(A25,'BASE REGISTROS'!$A$1:$T$884,6,FALSE)</f>
        <v xml:space="preserve">Indefinida. Consta en los Certificados C/1303/2020 y 1302/2020, ambos de fecha 10 de noviembre de 2020, autorizado por doña Marcela Arriaza Morales, Notaria del Arzobispado de Santiago.
</v>
      </c>
      <c r="G25" s="108" t="str">
        <f>VLOOKUP(A25,'BASE REGISTROS'!$A$1:$T$884,7,FALSE)</f>
        <v>Actividades Religiosas.</v>
      </c>
      <c r="H25" s="108" t="str">
        <f>VLOOKUP(A25,'BASE REGISTROS'!$A$1:$T$884,8,FALSE)</f>
        <v xml:space="preserve">R.P. Sergio Felipe Valenzuela Ramos, Superior Provincial en Chile de la Congregación, 
R.P. Giacomo Valenza Vicario,
Hno. Juan Alberto Daza Jara, Consejero,
RP Álvaro Olivares Fernández, Ecónomo, </v>
      </c>
      <c r="I25" s="108">
        <f>VLOOKUP(A25,'BASE REGISTROS'!$A$1:$T$884,9,FALSE)</f>
        <v>0</v>
      </c>
      <c r="J25" s="129">
        <f>VLOOKUP(A25,'BASE REGISTROS'!$A$1:$T$884,10,FALSE)</f>
        <v>0</v>
      </c>
      <c r="K25" s="108" t="str">
        <f>VLOOKUP(A25,'BASE REGISTROS'!$A$1:$T$884,11,FALSE)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5" s="108" t="str">
        <f>VLOOKUP(A25,'BASE REGISTROS'!$A$1:$T$884,12,FALSE)</f>
        <v>Don Orione N° 7306</v>
      </c>
      <c r="M25" s="108" t="str">
        <f>VLOOKUP(A25,'BASE REGISTROS'!$A$1:$T$884,13,FALSE)</f>
        <v>XIII</v>
      </c>
      <c r="N25" s="108" t="str">
        <f>VLOOKUP(A25,'BASE REGISTROS'!$A$1:$T$884,14,FALSE)</f>
        <v>cerrillos</v>
      </c>
      <c r="O25" s="108" t="str">
        <f>VLOOKUP(A25,'BASE REGISTROS'!$A$1:$T$884,15,FALSE)</f>
        <v>5570495, 5575387099</v>
      </c>
      <c r="P25" s="108">
        <f>VLOOKUP(A25,'BASE REGISTROS'!$A$1:$T$884,16,FALSE)</f>
        <v>0</v>
      </c>
      <c r="Q25" s="108">
        <f>VLOOKUP(A25,'BASE REGISTROS'!$A$1:$T$884,17,FALSE)</f>
        <v>0</v>
      </c>
      <c r="R25" s="108" t="str">
        <f>VLOOKUP(A25,'BASE REGISTROS'!$A$1:$T$884,18,FALSE)</f>
        <v>93910: Organizaciones Religiosas</v>
      </c>
      <c r="S25" s="108" t="str">
        <f>VLOOKUP(A25,'BASE REGISTROS'!$A$1:$T$884,19,FALSE)</f>
        <v>Se acompaña Certificado de  Antecedentes Financieros, correspondiente al año 2019, raprobados  del Subdepartamento de Supervisión Financiera.</v>
      </c>
      <c r="T25" s="129">
        <f>VLOOKUP(A25,'BASE REGISTROS'!$A$1:$T$884,20,FALSE)</f>
        <v>37970</v>
      </c>
      <c r="U25" s="128">
        <v>1500</v>
      </c>
      <c r="V25" s="130">
        <v>31478043</v>
      </c>
      <c r="W25" s="130">
        <v>115735877</v>
      </c>
      <c r="X25" s="131">
        <v>44316</v>
      </c>
      <c r="Y25" s="132" t="s">
        <v>7743</v>
      </c>
      <c r="Z25" s="132" t="s">
        <v>7744</v>
      </c>
      <c r="AA25" s="128" t="s">
        <v>7762</v>
      </c>
    </row>
    <row r="26" spans="1:27" ht="15.75" customHeight="1" x14ac:dyDescent="0.2">
      <c r="A26" s="128">
        <v>1550</v>
      </c>
      <c r="B26" s="108" t="str">
        <f>VLOOKUP(A26,'BASE REGISTROS'!$A$1:$T$884,2,FALSE)</f>
        <v xml:space="preserve">Congregación de Religiosas Adoratrices Esclavas del Santísimo Sacramento y de la Caridad. </v>
      </c>
      <c r="C26" s="136">
        <f>VLOOKUP(A26,'BASE REGISTROS'!$A$1:$T$884,3,FALSE)</f>
        <v>700230201</v>
      </c>
      <c r="D26" s="108" t="str">
        <f>VLOOKUP(A26,'BASE REGISTROS'!$A$1:$T$884,4,FALSE)</f>
        <v>Organización Religiosa.</v>
      </c>
      <c r="E26" s="108" t="str">
        <f>VLOOKUP(A26,'BASE REGISTROS'!$A$1:$T$884,5,FALSE)</f>
        <v xml:space="preserve">Erigida de acuerdo al Derecho Canónico, del Arzobispado de Santiago. 
Asimismo, se otorgó personalidad jurídica por Decreto Supremo Nº419, del  11 de abril de 1922, del Ministerio de Justicia.  
</v>
      </c>
      <c r="F26" s="108" t="str">
        <f>VLOOKUP(A26,'BASE REGISTROS'!$A$1:$T$884,6,FALSE)</f>
        <v>Indefinida.</v>
      </c>
      <c r="G26" s="108" t="str">
        <f>VLOOKUP(A26,'BASE REGISTROS'!$A$1:$T$884,7,FALSE)</f>
        <v>Actividades Religiosas.</v>
      </c>
      <c r="H26" s="108" t="str">
        <f>VLOOKUP(A26,'BASE REGISTROS'!$A$1:$T$884,8,FALSE)</f>
        <v>no tiene</v>
      </c>
      <c r="I26" s="108">
        <f>VLOOKUP(A26,'BASE REGISTROS'!$A$1:$T$884,9,FALSE)</f>
        <v>0</v>
      </c>
      <c r="J26" s="129">
        <f>VLOOKUP(A26,'BASE REGISTROS'!$A$1:$T$884,10,FALSE)</f>
        <v>0</v>
      </c>
      <c r="K26" s="108" t="str">
        <f>VLOOKUP(A26,'BASE REGISTROS'!$A$1:$T$884,11,FALSE)</f>
        <v xml:space="preserve">Margarita Fabiola Sais Monserrat, 
</v>
      </c>
      <c r="L26" s="108" t="str">
        <f>VLOOKUP(A26,'BASE REGISTROS'!$A$1:$T$884,12,FALSE)</f>
        <v xml:space="preserve">Obispo Manuel Umaña Nº1356, comuna de Estación Central.
</v>
      </c>
      <c r="M26" s="108" t="str">
        <f>VLOOKUP(A26,'BASE REGISTROS'!$A$1:$T$884,13,FALSE)</f>
        <v>XIII</v>
      </c>
      <c r="N26" s="108" t="str">
        <f>VLOOKUP(A26,'BASE REGISTROS'!$A$1:$T$884,14,FALSE)</f>
        <v>estacion central</v>
      </c>
      <c r="O26" s="108" t="str">
        <f>VLOOKUP(A26,'BASE REGISTROS'!$A$1:$T$884,15,FALSE)</f>
        <v>226834204 
71 - 2215375</v>
      </c>
      <c r="P26" s="108" t="str">
        <f>VLOOKUP(A26,'BASE REGISTROS'!$A$1:$T$884,16,FALSE)</f>
        <v>ppfmicaeliano@gmail.com</v>
      </c>
      <c r="Q26" s="108">
        <f>VLOOKUP(A26,'BASE REGISTROS'!$A$1:$T$884,17,FALSE)</f>
        <v>0</v>
      </c>
      <c r="R26" s="108" t="str">
        <f>VLOOKUP(A26,'BASE REGISTROS'!$A$1:$T$884,18,FALSE)</f>
        <v>93910: Organización Religiosa.</v>
      </c>
      <c r="S26" s="108" t="str">
        <f>VLOOKUP(A26,'BASE REGISTROS'!$A$1:$T$884,19,FALSE)</f>
        <v>Certificado de Antecedentes Financieros correspondientes al año 2019, aprobados por el Subdepartamento de Supervisión Financiera Nacional.</v>
      </c>
      <c r="T26" s="129">
        <f>VLOOKUP(A26,'BASE REGISTROS'!$A$1:$T$884,20,FALSE)</f>
        <v>37970</v>
      </c>
      <c r="U26" s="128">
        <v>1550</v>
      </c>
      <c r="V26" s="130">
        <v>17477666</v>
      </c>
      <c r="W26" s="130">
        <v>40228200</v>
      </c>
      <c r="X26" s="131">
        <v>44316</v>
      </c>
      <c r="Y26" s="132" t="s">
        <v>7743</v>
      </c>
      <c r="Z26" s="132" t="s">
        <v>7744</v>
      </c>
      <c r="AA26" s="128" t="s">
        <v>7763</v>
      </c>
    </row>
    <row r="27" spans="1:27" ht="15.75" customHeight="1" x14ac:dyDescent="0.2">
      <c r="A27" s="128">
        <v>1750</v>
      </c>
      <c r="B27" s="108" t="str">
        <f>VLOOKUP(A27,'BASE REGISTROS'!$A$1:$T$884,2,FALSE)</f>
        <v>Congregación Religiosos Terciarios Capuchinos de Nuestra Señora de los Dolores</v>
      </c>
      <c r="C27" s="136">
        <f>VLOOKUP(A27,'BASE REGISTROS'!$A$1:$T$884,3,FALSE)</f>
        <v>817951724</v>
      </c>
      <c r="D27" s="108" t="str">
        <f>VLOOKUP(A27,'BASE REGISTROS'!$A$1:$T$884,4,FALSE)</f>
        <v>Organización Religiosa.</v>
      </c>
      <c r="E27" s="108" t="str">
        <f>VLOOKUP(A27,'BASE REGISTROS'!$A$1:$T$884,5,FALSE)</f>
        <v>Erigida de acuerdo al Derecho Canónico, según consta en Certificado Nº722/2003, emitido por doña Sara Rodríguez Silva, Notario Eclesiástico del Obispado de Valparaíso, con fecha 17 de noviembre del 2003.</v>
      </c>
      <c r="F27" s="108" t="str">
        <f>VLOOKUP(A27,'BASE REGISTROS'!$A$1:$T$884,6,FALSE)</f>
        <v>Indefinida.</v>
      </c>
      <c r="G27" s="108" t="str">
        <f>VLOOKUP(A27,'BASE REGISTROS'!$A$1:$T$884,7,FALSE)</f>
        <v>Actividades Religiosas.</v>
      </c>
      <c r="H27" s="108" t="str">
        <f>VLOOKUP(A27,'BASE REGISTROS'!$A$1:$T$884,8,FALSE)</f>
        <v>no tiene</v>
      </c>
      <c r="I27" s="108">
        <f>VLOOKUP(A27,'BASE REGISTROS'!$A$1:$T$884,9,FALSE)</f>
        <v>0</v>
      </c>
      <c r="J27" s="129">
        <f>VLOOKUP(A27,'BASE REGISTROS'!$A$1:$T$884,10,FALSE)</f>
        <v>0</v>
      </c>
      <c r="K27" s="108" t="str">
        <f>VLOOKUP(A27,'BASE REGISTROS'!$A$1:$T$884,11,FALSE)</f>
        <v>Fray Rubén Eduardo Gutiérrez Quiñones,</v>
      </c>
      <c r="L27" s="108" t="str">
        <f>VLOOKUP(A27,'BASE REGISTROS'!$A$1:$T$884,12,FALSE)</f>
        <v xml:space="preserve">Barros Arana N° 162, Oficina 101, Concepción, Región del Biobío. 
Teléfonos: 412767056
Celular: +56974305923
</v>
      </c>
      <c r="M27" s="108" t="str">
        <f>VLOOKUP(A27,'BASE REGISTROS'!$A$1:$T$884,13,FALSE)</f>
        <v>VIII</v>
      </c>
      <c r="N27" s="108" t="str">
        <f>VLOOKUP(A27,'BASE REGISTROS'!$A$1:$T$884,14,FALSE)</f>
        <v>Concepción</v>
      </c>
      <c r="O27" s="108" t="str">
        <f>VLOOKUP(A27,'BASE REGISTROS'!$A$1:$T$884,15,FALSE)</f>
        <v>Teléfonos: 412767056
Celular: +56974305923</v>
      </c>
      <c r="P27" s="108" t="str">
        <f>VLOOKUP(A27,'BASE REGISTROS'!$A$1:$T$884,16,FALSE)</f>
        <v xml:space="preserve">Correos electrónicos: eduardo.gut@gmail.com
                                        paula.quilodran@programasamigo.cl
</v>
      </c>
      <c r="Q27" s="108">
        <f>VLOOKUP(A27,'BASE REGISTROS'!$A$1:$T$884,17,FALSE)</f>
        <v>0</v>
      </c>
      <c r="R27" s="108" t="str">
        <f>VLOOKUP(A27,'BASE REGISTROS'!$A$1:$T$884,18,FALSE)</f>
        <v>93910: Organizaciones Religiosas.</v>
      </c>
      <c r="S27" s="108" t="str">
        <f>VLOOKUP(A27,'BASE REGISTROS'!$A$1:$T$884,19,FALSE)</f>
        <v xml:space="preserve">Certificado de antecedentes financieros, correspondientes al año 2019, aprobados por el Subdepartamento de Supervisión Financiera Nacional. </v>
      </c>
      <c r="T27" s="129">
        <f>VLOOKUP(A27,'BASE REGISTROS'!$A$1:$T$884,20,FALSE)</f>
        <v>37970</v>
      </c>
      <c r="U27" s="128">
        <v>1750</v>
      </c>
      <c r="V27" s="130">
        <v>14209553</v>
      </c>
      <c r="W27" s="130">
        <v>57950893</v>
      </c>
      <c r="X27" s="131">
        <v>44316</v>
      </c>
      <c r="Y27" s="132" t="s">
        <v>7743</v>
      </c>
      <c r="Z27" s="132" t="s">
        <v>7744</v>
      </c>
      <c r="AA27" s="128" t="s">
        <v>7764</v>
      </c>
    </row>
    <row r="28" spans="1:27" ht="15.75" customHeight="1" x14ac:dyDescent="0.2">
      <c r="A28" s="128">
        <v>1750</v>
      </c>
      <c r="B28" s="108" t="str">
        <f>VLOOKUP(A28,'BASE REGISTROS'!$A$1:$T$884,2,FALSE)</f>
        <v>Congregación Religiosos Terciarios Capuchinos de Nuestra Señora de los Dolores</v>
      </c>
      <c r="C28" s="136">
        <f>VLOOKUP(A28,'BASE REGISTROS'!$A$1:$T$884,3,FALSE)</f>
        <v>817951724</v>
      </c>
      <c r="D28" s="108" t="str">
        <f>VLOOKUP(A28,'BASE REGISTROS'!$A$1:$T$884,4,FALSE)</f>
        <v>Organización Religiosa.</v>
      </c>
      <c r="E28" s="108" t="str">
        <f>VLOOKUP(A28,'BASE REGISTROS'!$A$1:$T$884,5,FALSE)</f>
        <v>Erigida de acuerdo al Derecho Canónico, según consta en Certificado Nº722/2003, emitido por doña Sara Rodríguez Silva, Notario Eclesiástico del Obispado de Valparaíso, con fecha 17 de noviembre del 2003.</v>
      </c>
      <c r="F28" s="108" t="str">
        <f>VLOOKUP(A28,'BASE REGISTROS'!$A$1:$T$884,6,FALSE)</f>
        <v>Indefinida.</v>
      </c>
      <c r="G28" s="108" t="str">
        <f>VLOOKUP(A28,'BASE REGISTROS'!$A$1:$T$884,7,FALSE)</f>
        <v>Actividades Religiosas.</v>
      </c>
      <c r="H28" s="108" t="str">
        <f>VLOOKUP(A28,'BASE REGISTROS'!$A$1:$T$884,8,FALSE)</f>
        <v>no tiene</v>
      </c>
      <c r="I28" s="108">
        <f>VLOOKUP(A28,'BASE REGISTROS'!$A$1:$T$884,9,FALSE)</f>
        <v>0</v>
      </c>
      <c r="J28" s="129">
        <f>VLOOKUP(A28,'BASE REGISTROS'!$A$1:$T$884,10,FALSE)</f>
        <v>0</v>
      </c>
      <c r="K28" s="108" t="str">
        <f>VLOOKUP(A28,'BASE REGISTROS'!$A$1:$T$884,11,FALSE)</f>
        <v>Fray Rubén Eduardo Gutiérrez Quiñones,</v>
      </c>
      <c r="L28" s="108" t="str">
        <f>VLOOKUP(A28,'BASE REGISTROS'!$A$1:$T$884,12,FALSE)</f>
        <v xml:space="preserve">Barros Arana N° 162, Oficina 101, Concepción, Región del Biobío. 
Teléfonos: 412767056
Celular: +56974305923
</v>
      </c>
      <c r="M28" s="108" t="str">
        <f>VLOOKUP(A28,'BASE REGISTROS'!$A$1:$T$884,13,FALSE)</f>
        <v>VIII</v>
      </c>
      <c r="N28" s="108" t="str">
        <f>VLOOKUP(A28,'BASE REGISTROS'!$A$1:$T$884,14,FALSE)</f>
        <v>Concepción</v>
      </c>
      <c r="O28" s="108" t="str">
        <f>VLOOKUP(A28,'BASE REGISTROS'!$A$1:$T$884,15,FALSE)</f>
        <v>Teléfonos: 412767056
Celular: +56974305923</v>
      </c>
      <c r="P28" s="108" t="str">
        <f>VLOOKUP(A28,'BASE REGISTROS'!$A$1:$T$884,16,FALSE)</f>
        <v xml:space="preserve">Correos electrónicos: eduardo.gut@gmail.com
                                        paula.quilodran@programasamigo.cl
</v>
      </c>
      <c r="Q28" s="108">
        <f>VLOOKUP(A28,'BASE REGISTROS'!$A$1:$T$884,17,FALSE)</f>
        <v>0</v>
      </c>
      <c r="R28" s="108" t="str">
        <f>VLOOKUP(A28,'BASE REGISTROS'!$A$1:$T$884,18,FALSE)</f>
        <v>93910: Organizaciones Religiosas.</v>
      </c>
      <c r="S28" s="108" t="str">
        <f>VLOOKUP(A28,'BASE REGISTROS'!$A$1:$T$884,19,FALSE)</f>
        <v xml:space="preserve">Certificado de antecedentes financieros, correspondientes al año 2019, aprobados por el Subdepartamento de Supervisión Financiera Nacional. </v>
      </c>
      <c r="T28" s="129">
        <f>VLOOKUP(A28,'BASE REGISTROS'!$A$1:$T$884,20,FALSE)</f>
        <v>37970</v>
      </c>
      <c r="U28" s="128">
        <v>1750</v>
      </c>
      <c r="V28" s="130">
        <v>24090482</v>
      </c>
      <c r="W28" s="130">
        <v>84912763</v>
      </c>
      <c r="X28" s="131">
        <v>44316</v>
      </c>
      <c r="Y28" s="132" t="s">
        <v>7743</v>
      </c>
      <c r="Z28" s="132" t="s">
        <v>7744</v>
      </c>
      <c r="AA28" s="128" t="s">
        <v>7765</v>
      </c>
    </row>
    <row r="29" spans="1:27" ht="15.75" customHeight="1" x14ac:dyDescent="0.2">
      <c r="A29" s="128">
        <v>1750</v>
      </c>
      <c r="B29" s="108" t="str">
        <f>VLOOKUP(A29,'BASE REGISTROS'!$A$1:$T$884,2,FALSE)</f>
        <v>Congregación Religiosos Terciarios Capuchinos de Nuestra Señora de los Dolores</v>
      </c>
      <c r="C29" s="136">
        <f>VLOOKUP(A29,'BASE REGISTROS'!$A$1:$T$884,3,FALSE)</f>
        <v>817951724</v>
      </c>
      <c r="D29" s="108" t="str">
        <f>VLOOKUP(A29,'BASE REGISTROS'!$A$1:$T$884,4,FALSE)</f>
        <v>Organización Religiosa.</v>
      </c>
      <c r="E29" s="108" t="str">
        <f>VLOOKUP(A29,'BASE REGISTROS'!$A$1:$T$884,5,FALSE)</f>
        <v>Erigida de acuerdo al Derecho Canónico, según consta en Certificado Nº722/2003, emitido por doña Sara Rodríguez Silva, Notario Eclesiástico del Obispado de Valparaíso, con fecha 17 de noviembre del 2003.</v>
      </c>
      <c r="F29" s="108" t="str">
        <f>VLOOKUP(A29,'BASE REGISTROS'!$A$1:$T$884,6,FALSE)</f>
        <v>Indefinida.</v>
      </c>
      <c r="G29" s="108" t="str">
        <f>VLOOKUP(A29,'BASE REGISTROS'!$A$1:$T$884,7,FALSE)</f>
        <v>Actividades Religiosas.</v>
      </c>
      <c r="H29" s="108" t="str">
        <f>VLOOKUP(A29,'BASE REGISTROS'!$A$1:$T$884,8,FALSE)</f>
        <v>no tiene</v>
      </c>
      <c r="I29" s="108">
        <f>VLOOKUP(A29,'BASE REGISTROS'!$A$1:$T$884,9,FALSE)</f>
        <v>0</v>
      </c>
      <c r="J29" s="129">
        <f>VLOOKUP(A29,'BASE REGISTROS'!$A$1:$T$884,10,FALSE)</f>
        <v>0</v>
      </c>
      <c r="K29" s="108" t="str">
        <f>VLOOKUP(A29,'BASE REGISTROS'!$A$1:$T$884,11,FALSE)</f>
        <v>Fray Rubén Eduardo Gutiérrez Quiñones,</v>
      </c>
      <c r="L29" s="108" t="str">
        <f>VLOOKUP(A29,'BASE REGISTROS'!$A$1:$T$884,12,FALSE)</f>
        <v xml:space="preserve">Barros Arana N° 162, Oficina 101, Concepción, Región del Biobío. 
Teléfonos: 412767056
Celular: +56974305923
</v>
      </c>
      <c r="M29" s="108" t="str">
        <f>VLOOKUP(A29,'BASE REGISTROS'!$A$1:$T$884,13,FALSE)</f>
        <v>VIII</v>
      </c>
      <c r="N29" s="108" t="str">
        <f>VLOOKUP(A29,'BASE REGISTROS'!$A$1:$T$884,14,FALSE)</f>
        <v>Concepción</v>
      </c>
      <c r="O29" s="108" t="str">
        <f>VLOOKUP(A29,'BASE REGISTROS'!$A$1:$T$884,15,FALSE)</f>
        <v>Teléfonos: 412767056
Celular: +56974305923</v>
      </c>
      <c r="P29" s="108" t="str">
        <f>VLOOKUP(A29,'BASE REGISTROS'!$A$1:$T$884,16,FALSE)</f>
        <v xml:space="preserve">Correos electrónicos: eduardo.gut@gmail.com
                                        paula.quilodran@programasamigo.cl
</v>
      </c>
      <c r="Q29" s="108">
        <f>VLOOKUP(A29,'BASE REGISTROS'!$A$1:$T$884,17,FALSE)</f>
        <v>0</v>
      </c>
      <c r="R29" s="108" t="str">
        <f>VLOOKUP(A29,'BASE REGISTROS'!$A$1:$T$884,18,FALSE)</f>
        <v>93910: Organizaciones Religiosas.</v>
      </c>
      <c r="S29" s="108" t="str">
        <f>VLOOKUP(A29,'BASE REGISTROS'!$A$1:$T$884,19,FALSE)</f>
        <v xml:space="preserve">Certificado de antecedentes financieros, correspondientes al año 2019, aprobados por el Subdepartamento de Supervisión Financiera Nacional. </v>
      </c>
      <c r="T29" s="129">
        <f>VLOOKUP(A29,'BASE REGISTROS'!$A$1:$T$884,20,FALSE)</f>
        <v>37970</v>
      </c>
      <c r="U29" s="128">
        <v>1750</v>
      </c>
      <c r="V29" s="130">
        <v>16734463</v>
      </c>
      <c r="W29" s="130">
        <v>72012283</v>
      </c>
      <c r="X29" s="131">
        <v>44316</v>
      </c>
      <c r="Y29" s="132" t="s">
        <v>7743</v>
      </c>
      <c r="Z29" s="132" t="s">
        <v>7744</v>
      </c>
      <c r="AA29" s="128" t="s">
        <v>7766</v>
      </c>
    </row>
    <row r="30" spans="1:27" ht="15.75" customHeight="1" x14ac:dyDescent="0.2">
      <c r="A30" s="128">
        <v>1750</v>
      </c>
      <c r="B30" s="108" t="str">
        <f>VLOOKUP(A30,'BASE REGISTROS'!$A$1:$T$884,2,FALSE)</f>
        <v>Congregación Religiosos Terciarios Capuchinos de Nuestra Señora de los Dolores</v>
      </c>
      <c r="C30" s="136">
        <f>VLOOKUP(A30,'BASE REGISTROS'!$A$1:$T$884,3,FALSE)</f>
        <v>817951724</v>
      </c>
      <c r="D30" s="108" t="str">
        <f>VLOOKUP(A30,'BASE REGISTROS'!$A$1:$T$884,4,FALSE)</f>
        <v>Organización Religiosa.</v>
      </c>
      <c r="E30" s="108" t="str">
        <f>VLOOKUP(A30,'BASE REGISTROS'!$A$1:$T$884,5,FALSE)</f>
        <v>Erigida de acuerdo al Derecho Canónico, según consta en Certificado Nº722/2003, emitido por doña Sara Rodríguez Silva, Notario Eclesiástico del Obispado de Valparaíso, con fecha 17 de noviembre del 2003.</v>
      </c>
      <c r="F30" s="108" t="str">
        <f>VLOOKUP(A30,'BASE REGISTROS'!$A$1:$T$884,6,FALSE)</f>
        <v>Indefinida.</v>
      </c>
      <c r="G30" s="108" t="str">
        <f>VLOOKUP(A30,'BASE REGISTROS'!$A$1:$T$884,7,FALSE)</f>
        <v>Actividades Religiosas.</v>
      </c>
      <c r="H30" s="108" t="str">
        <f>VLOOKUP(A30,'BASE REGISTROS'!$A$1:$T$884,8,FALSE)</f>
        <v>no tiene</v>
      </c>
      <c r="I30" s="108">
        <f>VLOOKUP(A30,'BASE REGISTROS'!$A$1:$T$884,9,FALSE)</f>
        <v>0</v>
      </c>
      <c r="J30" s="129">
        <f>VLOOKUP(A30,'BASE REGISTROS'!$A$1:$T$884,10,FALSE)</f>
        <v>0</v>
      </c>
      <c r="K30" s="108" t="str">
        <f>VLOOKUP(A30,'BASE REGISTROS'!$A$1:$T$884,11,FALSE)</f>
        <v>Fray Rubén Eduardo Gutiérrez Quiñones,</v>
      </c>
      <c r="L30" s="108" t="str">
        <f>VLOOKUP(A30,'BASE REGISTROS'!$A$1:$T$884,12,FALSE)</f>
        <v xml:space="preserve">Barros Arana N° 162, Oficina 101, Concepción, Región del Biobío. 
Teléfonos: 412767056
Celular: +56974305923
</v>
      </c>
      <c r="M30" s="108" t="str">
        <f>VLOOKUP(A30,'BASE REGISTROS'!$A$1:$T$884,13,FALSE)</f>
        <v>VIII</v>
      </c>
      <c r="N30" s="108" t="str">
        <f>VLOOKUP(A30,'BASE REGISTROS'!$A$1:$T$884,14,FALSE)</f>
        <v>Concepción</v>
      </c>
      <c r="O30" s="108" t="str">
        <f>VLOOKUP(A30,'BASE REGISTROS'!$A$1:$T$884,15,FALSE)</f>
        <v>Teléfonos: 412767056
Celular: +56974305923</v>
      </c>
      <c r="P30" s="108" t="str">
        <f>VLOOKUP(A30,'BASE REGISTROS'!$A$1:$T$884,16,FALSE)</f>
        <v xml:space="preserve">Correos electrónicos: eduardo.gut@gmail.com
                                        paula.quilodran@programasamigo.cl
</v>
      </c>
      <c r="Q30" s="108">
        <f>VLOOKUP(A30,'BASE REGISTROS'!$A$1:$T$884,17,FALSE)</f>
        <v>0</v>
      </c>
      <c r="R30" s="108" t="str">
        <f>VLOOKUP(A30,'BASE REGISTROS'!$A$1:$T$884,18,FALSE)</f>
        <v>93910: Organizaciones Religiosas.</v>
      </c>
      <c r="S30" s="108" t="str">
        <f>VLOOKUP(A30,'BASE REGISTROS'!$A$1:$T$884,19,FALSE)</f>
        <v xml:space="preserve">Certificado de antecedentes financieros, correspondientes al año 2019, aprobados por el Subdepartamento de Supervisión Financiera Nacional. </v>
      </c>
      <c r="T30" s="129">
        <f>VLOOKUP(A30,'BASE REGISTROS'!$A$1:$T$884,20,FALSE)</f>
        <v>37970</v>
      </c>
      <c r="U30" s="128">
        <v>1750</v>
      </c>
      <c r="V30" s="130">
        <v>3474363</v>
      </c>
      <c r="W30" s="130">
        <v>15386803</v>
      </c>
      <c r="X30" s="131">
        <v>44316</v>
      </c>
      <c r="Y30" s="132" t="s">
        <v>7743</v>
      </c>
      <c r="Z30" s="132" t="s">
        <v>7744</v>
      </c>
      <c r="AA30" s="128" t="s">
        <v>159</v>
      </c>
    </row>
    <row r="31" spans="1:27" ht="15.75" customHeight="1" x14ac:dyDescent="0.2">
      <c r="A31" s="128">
        <v>1750</v>
      </c>
      <c r="B31" s="108" t="str">
        <f>VLOOKUP(A31,'BASE REGISTROS'!$A$1:$T$884,2,FALSE)</f>
        <v>Congregación Religiosos Terciarios Capuchinos de Nuestra Señora de los Dolores</v>
      </c>
      <c r="C31" s="136">
        <f>VLOOKUP(A31,'BASE REGISTROS'!$A$1:$T$884,3,FALSE)</f>
        <v>817951724</v>
      </c>
      <c r="D31" s="108" t="str">
        <f>VLOOKUP(A31,'BASE REGISTROS'!$A$1:$T$884,4,FALSE)</f>
        <v>Organización Religiosa.</v>
      </c>
      <c r="E31" s="108" t="str">
        <f>VLOOKUP(A31,'BASE REGISTROS'!$A$1:$T$884,5,FALSE)</f>
        <v>Erigida de acuerdo al Derecho Canónico, según consta en Certificado Nº722/2003, emitido por doña Sara Rodríguez Silva, Notario Eclesiástico del Obispado de Valparaíso, con fecha 17 de noviembre del 2003.</v>
      </c>
      <c r="F31" s="108" t="str">
        <f>VLOOKUP(A31,'BASE REGISTROS'!$A$1:$T$884,6,FALSE)</f>
        <v>Indefinida.</v>
      </c>
      <c r="G31" s="108" t="str">
        <f>VLOOKUP(A31,'BASE REGISTROS'!$A$1:$T$884,7,FALSE)</f>
        <v>Actividades Religiosas.</v>
      </c>
      <c r="H31" s="108" t="str">
        <f>VLOOKUP(A31,'BASE REGISTROS'!$A$1:$T$884,8,FALSE)</f>
        <v>no tiene</v>
      </c>
      <c r="I31" s="108">
        <f>VLOOKUP(A31,'BASE REGISTROS'!$A$1:$T$884,9,FALSE)</f>
        <v>0</v>
      </c>
      <c r="J31" s="129">
        <f>VLOOKUP(A31,'BASE REGISTROS'!$A$1:$T$884,10,FALSE)</f>
        <v>0</v>
      </c>
      <c r="K31" s="108" t="str">
        <f>VLOOKUP(A31,'BASE REGISTROS'!$A$1:$T$884,11,FALSE)</f>
        <v>Fray Rubén Eduardo Gutiérrez Quiñones,</v>
      </c>
      <c r="L31" s="108" t="str">
        <f>VLOOKUP(A31,'BASE REGISTROS'!$A$1:$T$884,12,FALSE)</f>
        <v xml:space="preserve">Barros Arana N° 162, Oficina 101, Concepción, Región del Biobío. 
Teléfonos: 412767056
Celular: +56974305923
</v>
      </c>
      <c r="M31" s="108" t="str">
        <f>VLOOKUP(A31,'BASE REGISTROS'!$A$1:$T$884,13,FALSE)</f>
        <v>VIII</v>
      </c>
      <c r="N31" s="108" t="str">
        <f>VLOOKUP(A31,'BASE REGISTROS'!$A$1:$T$884,14,FALSE)</f>
        <v>Concepción</v>
      </c>
      <c r="O31" s="108" t="str">
        <f>VLOOKUP(A31,'BASE REGISTROS'!$A$1:$T$884,15,FALSE)</f>
        <v>Teléfonos: 412767056
Celular: +56974305923</v>
      </c>
      <c r="P31" s="108" t="str">
        <f>VLOOKUP(A31,'BASE REGISTROS'!$A$1:$T$884,16,FALSE)</f>
        <v xml:space="preserve">Correos electrónicos: eduardo.gut@gmail.com
                                        paula.quilodran@programasamigo.cl
</v>
      </c>
      <c r="Q31" s="108">
        <f>VLOOKUP(A31,'BASE REGISTROS'!$A$1:$T$884,17,FALSE)</f>
        <v>0</v>
      </c>
      <c r="R31" s="108" t="str">
        <f>VLOOKUP(A31,'BASE REGISTROS'!$A$1:$T$884,18,FALSE)</f>
        <v>93910: Organizaciones Religiosas.</v>
      </c>
      <c r="S31" s="108" t="str">
        <f>VLOOKUP(A31,'BASE REGISTROS'!$A$1:$T$884,19,FALSE)</f>
        <v xml:space="preserve">Certificado de antecedentes financieros, correspondientes al año 2019, aprobados por el Subdepartamento de Supervisión Financiera Nacional. </v>
      </c>
      <c r="T31" s="129">
        <f>VLOOKUP(A31,'BASE REGISTROS'!$A$1:$T$884,20,FALSE)</f>
        <v>37970</v>
      </c>
      <c r="U31" s="128">
        <v>1750</v>
      </c>
      <c r="V31" s="130">
        <v>22794245</v>
      </c>
      <c r="W31" s="130">
        <v>79298353</v>
      </c>
      <c r="X31" s="131">
        <v>44316</v>
      </c>
      <c r="Y31" s="132" t="s">
        <v>7743</v>
      </c>
      <c r="Z31" s="132" t="s">
        <v>7744</v>
      </c>
      <c r="AA31" s="128" t="s">
        <v>7767</v>
      </c>
    </row>
    <row r="32" spans="1:27" ht="15.75" customHeight="1" x14ac:dyDescent="0.2">
      <c r="A32" s="128">
        <v>1750</v>
      </c>
      <c r="B32" s="108" t="str">
        <f>VLOOKUP(A32,'BASE REGISTROS'!$A$1:$T$884,2,FALSE)</f>
        <v>Congregación Religiosos Terciarios Capuchinos de Nuestra Señora de los Dolores</v>
      </c>
      <c r="C32" s="136">
        <f>VLOOKUP(A32,'BASE REGISTROS'!$A$1:$T$884,3,FALSE)</f>
        <v>817951724</v>
      </c>
      <c r="D32" s="108" t="str">
        <f>VLOOKUP(A32,'BASE REGISTROS'!$A$1:$T$884,4,FALSE)</f>
        <v>Organización Religiosa.</v>
      </c>
      <c r="E32" s="108" t="str">
        <f>VLOOKUP(A32,'BASE REGISTROS'!$A$1:$T$884,5,FALSE)</f>
        <v>Erigida de acuerdo al Derecho Canónico, según consta en Certificado Nº722/2003, emitido por doña Sara Rodríguez Silva, Notario Eclesiástico del Obispado de Valparaíso, con fecha 17 de noviembre del 2003.</v>
      </c>
      <c r="F32" s="108" t="str">
        <f>VLOOKUP(A32,'BASE REGISTROS'!$A$1:$T$884,6,FALSE)</f>
        <v>Indefinida.</v>
      </c>
      <c r="G32" s="108" t="str">
        <f>VLOOKUP(A32,'BASE REGISTROS'!$A$1:$T$884,7,FALSE)</f>
        <v>Actividades Religiosas.</v>
      </c>
      <c r="H32" s="108" t="str">
        <f>VLOOKUP(A32,'BASE REGISTROS'!$A$1:$T$884,8,FALSE)</f>
        <v>no tiene</v>
      </c>
      <c r="I32" s="108">
        <f>VLOOKUP(A32,'BASE REGISTROS'!$A$1:$T$884,9,FALSE)</f>
        <v>0</v>
      </c>
      <c r="J32" s="129">
        <f>VLOOKUP(A32,'BASE REGISTROS'!$A$1:$T$884,10,FALSE)</f>
        <v>0</v>
      </c>
      <c r="K32" s="108" t="str">
        <f>VLOOKUP(A32,'BASE REGISTROS'!$A$1:$T$884,11,FALSE)</f>
        <v>Fray Rubén Eduardo Gutiérrez Quiñones,</v>
      </c>
      <c r="L32" s="108" t="str">
        <f>VLOOKUP(A32,'BASE REGISTROS'!$A$1:$T$884,12,FALSE)</f>
        <v xml:space="preserve">Barros Arana N° 162, Oficina 101, Concepción, Región del Biobío. 
Teléfonos: 412767056
Celular: +56974305923
</v>
      </c>
      <c r="M32" s="108" t="str">
        <f>VLOOKUP(A32,'BASE REGISTROS'!$A$1:$T$884,13,FALSE)</f>
        <v>VIII</v>
      </c>
      <c r="N32" s="108" t="str">
        <f>VLOOKUP(A32,'BASE REGISTROS'!$A$1:$T$884,14,FALSE)</f>
        <v>Concepción</v>
      </c>
      <c r="O32" s="108" t="str">
        <f>VLOOKUP(A32,'BASE REGISTROS'!$A$1:$T$884,15,FALSE)</f>
        <v>Teléfonos: 412767056
Celular: +56974305923</v>
      </c>
      <c r="P32" s="108" t="str">
        <f>VLOOKUP(A32,'BASE REGISTROS'!$A$1:$T$884,16,FALSE)</f>
        <v xml:space="preserve">Correos electrónicos: eduardo.gut@gmail.com
                                        paula.quilodran@programasamigo.cl
</v>
      </c>
      <c r="Q32" s="108">
        <f>VLOOKUP(A32,'BASE REGISTROS'!$A$1:$T$884,17,FALSE)</f>
        <v>0</v>
      </c>
      <c r="R32" s="108" t="str">
        <f>VLOOKUP(A32,'BASE REGISTROS'!$A$1:$T$884,18,FALSE)</f>
        <v>93910: Organizaciones Religiosas.</v>
      </c>
      <c r="S32" s="108" t="str">
        <f>VLOOKUP(A32,'BASE REGISTROS'!$A$1:$T$884,19,FALSE)</f>
        <v xml:space="preserve">Certificado de antecedentes financieros, correspondientes al año 2019, aprobados por el Subdepartamento de Supervisión Financiera Nacional. </v>
      </c>
      <c r="T32" s="129">
        <f>VLOOKUP(A32,'BASE REGISTROS'!$A$1:$T$884,20,FALSE)</f>
        <v>37970</v>
      </c>
      <c r="U32" s="128">
        <v>1750</v>
      </c>
      <c r="V32" s="130">
        <v>2667924</v>
      </c>
      <c r="W32" s="130">
        <v>10671696</v>
      </c>
      <c r="X32" s="131">
        <v>44316</v>
      </c>
      <c r="Y32" s="132" t="s">
        <v>7743</v>
      </c>
      <c r="Z32" s="132" t="s">
        <v>7744</v>
      </c>
      <c r="AA32" s="128" t="s">
        <v>184</v>
      </c>
    </row>
    <row r="33" spans="1:27" ht="15.75" customHeight="1" x14ac:dyDescent="0.2">
      <c r="A33" s="128">
        <v>1750</v>
      </c>
      <c r="B33" s="108" t="str">
        <f>VLOOKUP(A33,'BASE REGISTROS'!$A$1:$T$884,2,FALSE)</f>
        <v>Congregación Religiosos Terciarios Capuchinos de Nuestra Señora de los Dolores</v>
      </c>
      <c r="C33" s="136">
        <f>VLOOKUP(A33,'BASE REGISTROS'!$A$1:$T$884,3,FALSE)</f>
        <v>817951724</v>
      </c>
      <c r="D33" s="108" t="str">
        <f>VLOOKUP(A33,'BASE REGISTROS'!$A$1:$T$884,4,FALSE)</f>
        <v>Organización Religiosa.</v>
      </c>
      <c r="E33" s="108" t="str">
        <f>VLOOKUP(A33,'BASE REGISTROS'!$A$1:$T$884,5,FALSE)</f>
        <v>Erigida de acuerdo al Derecho Canónico, según consta en Certificado Nº722/2003, emitido por doña Sara Rodríguez Silva, Notario Eclesiástico del Obispado de Valparaíso, con fecha 17 de noviembre del 2003.</v>
      </c>
      <c r="F33" s="108" t="str">
        <f>VLOOKUP(A33,'BASE REGISTROS'!$A$1:$T$884,6,FALSE)</f>
        <v>Indefinida.</v>
      </c>
      <c r="G33" s="108" t="str">
        <f>VLOOKUP(A33,'BASE REGISTROS'!$A$1:$T$884,7,FALSE)</f>
        <v>Actividades Religiosas.</v>
      </c>
      <c r="H33" s="108" t="str">
        <f>VLOOKUP(A33,'BASE REGISTROS'!$A$1:$T$884,8,FALSE)</f>
        <v>no tiene</v>
      </c>
      <c r="I33" s="108">
        <f>VLOOKUP(A33,'BASE REGISTROS'!$A$1:$T$884,9,FALSE)</f>
        <v>0</v>
      </c>
      <c r="J33" s="129">
        <f>VLOOKUP(A33,'BASE REGISTROS'!$A$1:$T$884,10,FALSE)</f>
        <v>0</v>
      </c>
      <c r="K33" s="108" t="str">
        <f>VLOOKUP(A33,'BASE REGISTROS'!$A$1:$T$884,11,FALSE)</f>
        <v>Fray Rubén Eduardo Gutiérrez Quiñones,</v>
      </c>
      <c r="L33" s="108" t="str">
        <f>VLOOKUP(A33,'BASE REGISTROS'!$A$1:$T$884,12,FALSE)</f>
        <v xml:space="preserve">Barros Arana N° 162, Oficina 101, Concepción, Región del Biobío. 
Teléfonos: 412767056
Celular: +56974305923
</v>
      </c>
      <c r="M33" s="108" t="str">
        <f>VLOOKUP(A33,'BASE REGISTROS'!$A$1:$T$884,13,FALSE)</f>
        <v>VIII</v>
      </c>
      <c r="N33" s="108" t="str">
        <f>VLOOKUP(A33,'BASE REGISTROS'!$A$1:$T$884,14,FALSE)</f>
        <v>Concepción</v>
      </c>
      <c r="O33" s="108" t="str">
        <f>VLOOKUP(A33,'BASE REGISTROS'!$A$1:$T$884,15,FALSE)</f>
        <v>Teléfonos: 412767056
Celular: +56974305923</v>
      </c>
      <c r="P33" s="108" t="str">
        <f>VLOOKUP(A33,'BASE REGISTROS'!$A$1:$T$884,16,FALSE)</f>
        <v xml:space="preserve">Correos electrónicos: eduardo.gut@gmail.com
                                        paula.quilodran@programasamigo.cl
</v>
      </c>
      <c r="Q33" s="108">
        <f>VLOOKUP(A33,'BASE REGISTROS'!$A$1:$T$884,17,FALSE)</f>
        <v>0</v>
      </c>
      <c r="R33" s="108" t="str">
        <f>VLOOKUP(A33,'BASE REGISTROS'!$A$1:$T$884,18,FALSE)</f>
        <v>93910: Organizaciones Religiosas.</v>
      </c>
      <c r="S33" s="108" t="str">
        <f>VLOOKUP(A33,'BASE REGISTROS'!$A$1:$T$884,19,FALSE)</f>
        <v xml:space="preserve">Certificado de antecedentes financieros, correspondientes al año 2019, aprobados por el Subdepartamento de Supervisión Financiera Nacional. </v>
      </c>
      <c r="T33" s="129">
        <f>VLOOKUP(A33,'BASE REGISTROS'!$A$1:$T$884,20,FALSE)</f>
        <v>37970</v>
      </c>
      <c r="U33" s="128">
        <v>1750</v>
      </c>
      <c r="V33" s="130">
        <v>11924046</v>
      </c>
      <c r="W33" s="130">
        <v>80509938</v>
      </c>
      <c r="X33" s="131">
        <v>44316</v>
      </c>
      <c r="Y33" s="132" t="s">
        <v>7743</v>
      </c>
      <c r="Z33" s="132" t="s">
        <v>7744</v>
      </c>
      <c r="AA33" s="128" t="s">
        <v>7768</v>
      </c>
    </row>
    <row r="34" spans="1:27" ht="15.75" customHeight="1" x14ac:dyDescent="0.2">
      <c r="A34" s="128">
        <v>1750</v>
      </c>
      <c r="B34" s="108" t="str">
        <f>VLOOKUP(A34,'BASE REGISTROS'!$A$1:$T$884,2,FALSE)</f>
        <v>Congregación Religiosos Terciarios Capuchinos de Nuestra Señora de los Dolores</v>
      </c>
      <c r="C34" s="136">
        <f>VLOOKUP(A34,'BASE REGISTROS'!$A$1:$T$884,3,FALSE)</f>
        <v>817951724</v>
      </c>
      <c r="D34" s="108" t="str">
        <f>VLOOKUP(A34,'BASE REGISTROS'!$A$1:$T$884,4,FALSE)</f>
        <v>Organización Religiosa.</v>
      </c>
      <c r="E34" s="108" t="str">
        <f>VLOOKUP(A34,'BASE REGISTROS'!$A$1:$T$884,5,FALSE)</f>
        <v>Erigida de acuerdo al Derecho Canónico, según consta en Certificado Nº722/2003, emitido por doña Sara Rodríguez Silva, Notario Eclesiástico del Obispado de Valparaíso, con fecha 17 de noviembre del 2003.</v>
      </c>
      <c r="F34" s="108" t="str">
        <f>VLOOKUP(A34,'BASE REGISTROS'!$A$1:$T$884,6,FALSE)</f>
        <v>Indefinida.</v>
      </c>
      <c r="G34" s="108" t="str">
        <f>VLOOKUP(A34,'BASE REGISTROS'!$A$1:$T$884,7,FALSE)</f>
        <v>Actividades Religiosas.</v>
      </c>
      <c r="H34" s="108" t="str">
        <f>VLOOKUP(A34,'BASE REGISTROS'!$A$1:$T$884,8,FALSE)</f>
        <v>no tiene</v>
      </c>
      <c r="I34" s="108">
        <f>VLOOKUP(A34,'BASE REGISTROS'!$A$1:$T$884,9,FALSE)</f>
        <v>0</v>
      </c>
      <c r="J34" s="129">
        <f>VLOOKUP(A34,'BASE REGISTROS'!$A$1:$T$884,10,FALSE)</f>
        <v>0</v>
      </c>
      <c r="K34" s="108" t="str">
        <f>VLOOKUP(A34,'BASE REGISTROS'!$A$1:$T$884,11,FALSE)</f>
        <v>Fray Rubén Eduardo Gutiérrez Quiñones,</v>
      </c>
      <c r="L34" s="108" t="str">
        <f>VLOOKUP(A34,'BASE REGISTROS'!$A$1:$T$884,12,FALSE)</f>
        <v xml:space="preserve">Barros Arana N° 162, Oficina 101, Concepción, Región del Biobío. 
Teléfonos: 412767056
Celular: +56974305923
</v>
      </c>
      <c r="M34" s="108" t="str">
        <f>VLOOKUP(A34,'BASE REGISTROS'!$A$1:$T$884,13,FALSE)</f>
        <v>VIII</v>
      </c>
      <c r="N34" s="108" t="str">
        <f>VLOOKUP(A34,'BASE REGISTROS'!$A$1:$T$884,14,FALSE)</f>
        <v>Concepción</v>
      </c>
      <c r="O34" s="108" t="str">
        <f>VLOOKUP(A34,'BASE REGISTROS'!$A$1:$T$884,15,FALSE)</f>
        <v>Teléfonos: 412767056
Celular: +56974305923</v>
      </c>
      <c r="P34" s="108" t="str">
        <f>VLOOKUP(A34,'BASE REGISTROS'!$A$1:$T$884,16,FALSE)</f>
        <v xml:space="preserve">Correos electrónicos: eduardo.gut@gmail.com
                                        paula.quilodran@programasamigo.cl
</v>
      </c>
      <c r="Q34" s="108">
        <f>VLOOKUP(A34,'BASE REGISTROS'!$A$1:$T$884,17,FALSE)</f>
        <v>0</v>
      </c>
      <c r="R34" s="108" t="str">
        <f>VLOOKUP(A34,'BASE REGISTROS'!$A$1:$T$884,18,FALSE)</f>
        <v>93910: Organizaciones Religiosas.</v>
      </c>
      <c r="S34" s="108" t="str">
        <f>VLOOKUP(A34,'BASE REGISTROS'!$A$1:$T$884,19,FALSE)</f>
        <v xml:space="preserve">Certificado de antecedentes financieros, correspondientes al año 2019, aprobados por el Subdepartamento de Supervisión Financiera Nacional. </v>
      </c>
      <c r="T34" s="129">
        <f>VLOOKUP(A34,'BASE REGISTROS'!$A$1:$T$884,20,FALSE)</f>
        <v>37970</v>
      </c>
      <c r="U34" s="128">
        <v>1750</v>
      </c>
      <c r="V34" s="130">
        <v>7844890</v>
      </c>
      <c r="W34" s="130">
        <v>31876071</v>
      </c>
      <c r="X34" s="131">
        <v>44316</v>
      </c>
      <c r="Y34" s="132" t="s">
        <v>7743</v>
      </c>
      <c r="Z34" s="132" t="s">
        <v>7744</v>
      </c>
      <c r="AA34" s="128" t="s">
        <v>7769</v>
      </c>
    </row>
    <row r="35" spans="1:27" ht="15.75" customHeight="1" x14ac:dyDescent="0.2">
      <c r="A35" s="128">
        <v>1750</v>
      </c>
      <c r="B35" s="108" t="str">
        <f>VLOOKUP(A35,'BASE REGISTROS'!$A$1:$T$884,2,FALSE)</f>
        <v>Congregación Religiosos Terciarios Capuchinos de Nuestra Señora de los Dolores</v>
      </c>
      <c r="C35" s="136">
        <f>VLOOKUP(A35,'BASE REGISTROS'!$A$1:$T$884,3,FALSE)</f>
        <v>817951724</v>
      </c>
      <c r="D35" s="108" t="str">
        <f>VLOOKUP(A35,'BASE REGISTROS'!$A$1:$T$884,4,FALSE)</f>
        <v>Organización Religiosa.</v>
      </c>
      <c r="E35" s="108" t="str">
        <f>VLOOKUP(A35,'BASE REGISTROS'!$A$1:$T$884,5,FALSE)</f>
        <v>Erigida de acuerdo al Derecho Canónico, según consta en Certificado Nº722/2003, emitido por doña Sara Rodríguez Silva, Notario Eclesiástico del Obispado de Valparaíso, con fecha 17 de noviembre del 2003.</v>
      </c>
      <c r="F35" s="108" t="str">
        <f>VLOOKUP(A35,'BASE REGISTROS'!$A$1:$T$884,6,FALSE)</f>
        <v>Indefinida.</v>
      </c>
      <c r="G35" s="108" t="str">
        <f>VLOOKUP(A35,'BASE REGISTROS'!$A$1:$T$884,7,FALSE)</f>
        <v>Actividades Religiosas.</v>
      </c>
      <c r="H35" s="108" t="str">
        <f>VLOOKUP(A35,'BASE REGISTROS'!$A$1:$T$884,8,FALSE)</f>
        <v>no tiene</v>
      </c>
      <c r="I35" s="108">
        <f>VLOOKUP(A35,'BASE REGISTROS'!$A$1:$T$884,9,FALSE)</f>
        <v>0</v>
      </c>
      <c r="J35" s="129">
        <f>VLOOKUP(A35,'BASE REGISTROS'!$A$1:$T$884,10,FALSE)</f>
        <v>0</v>
      </c>
      <c r="K35" s="108" t="str">
        <f>VLOOKUP(A35,'BASE REGISTROS'!$A$1:$T$884,11,FALSE)</f>
        <v>Fray Rubén Eduardo Gutiérrez Quiñones,</v>
      </c>
      <c r="L35" s="108" t="str">
        <f>VLOOKUP(A35,'BASE REGISTROS'!$A$1:$T$884,12,FALSE)</f>
        <v xml:space="preserve">Barros Arana N° 162, Oficina 101, Concepción, Región del Biobío. 
Teléfonos: 412767056
Celular: +56974305923
</v>
      </c>
      <c r="M35" s="108" t="str">
        <f>VLOOKUP(A35,'BASE REGISTROS'!$A$1:$T$884,13,FALSE)</f>
        <v>VIII</v>
      </c>
      <c r="N35" s="108" t="str">
        <f>VLOOKUP(A35,'BASE REGISTROS'!$A$1:$T$884,14,FALSE)</f>
        <v>Concepción</v>
      </c>
      <c r="O35" s="108" t="str">
        <f>VLOOKUP(A35,'BASE REGISTROS'!$A$1:$T$884,15,FALSE)</f>
        <v>Teléfonos: 412767056
Celular: +56974305923</v>
      </c>
      <c r="P35" s="108" t="str">
        <f>VLOOKUP(A35,'BASE REGISTROS'!$A$1:$T$884,16,FALSE)</f>
        <v xml:space="preserve">Correos electrónicos: eduardo.gut@gmail.com
                                        paula.quilodran@programasamigo.cl
</v>
      </c>
      <c r="Q35" s="108">
        <f>VLOOKUP(A35,'BASE REGISTROS'!$A$1:$T$884,17,FALSE)</f>
        <v>0</v>
      </c>
      <c r="R35" s="108" t="str">
        <f>VLOOKUP(A35,'BASE REGISTROS'!$A$1:$T$884,18,FALSE)</f>
        <v>93910: Organizaciones Religiosas.</v>
      </c>
      <c r="S35" s="108" t="str">
        <f>VLOOKUP(A35,'BASE REGISTROS'!$A$1:$T$884,19,FALSE)</f>
        <v xml:space="preserve">Certificado de antecedentes financieros, correspondientes al año 2019, aprobados por el Subdepartamento de Supervisión Financiera Nacional. </v>
      </c>
      <c r="T35" s="129">
        <f>VLOOKUP(A35,'BASE REGISTROS'!$A$1:$T$884,20,FALSE)</f>
        <v>37970</v>
      </c>
      <c r="U35" s="128">
        <v>1750</v>
      </c>
      <c r="V35" s="130">
        <v>13723902</v>
      </c>
      <c r="W35" s="130">
        <v>73933562</v>
      </c>
      <c r="X35" s="131">
        <v>44316</v>
      </c>
      <c r="Y35" s="132" t="s">
        <v>7743</v>
      </c>
      <c r="Z35" s="132" t="s">
        <v>7744</v>
      </c>
      <c r="AA35" s="128" t="s">
        <v>7749</v>
      </c>
    </row>
    <row r="36" spans="1:27" ht="15.75" customHeight="1" x14ac:dyDescent="0.2">
      <c r="A36" s="128">
        <v>1750</v>
      </c>
      <c r="B36" s="108" t="str">
        <f>VLOOKUP(A36,'BASE REGISTROS'!$A$1:$T$884,2,FALSE)</f>
        <v>Congregación Religiosos Terciarios Capuchinos de Nuestra Señora de los Dolores</v>
      </c>
      <c r="C36" s="136">
        <f>VLOOKUP(A36,'BASE REGISTROS'!$A$1:$T$884,3,FALSE)</f>
        <v>817951724</v>
      </c>
      <c r="D36" s="108" t="str">
        <f>VLOOKUP(A36,'BASE REGISTROS'!$A$1:$T$884,4,FALSE)</f>
        <v>Organización Religiosa.</v>
      </c>
      <c r="E36" s="108" t="str">
        <f>VLOOKUP(A36,'BASE REGISTROS'!$A$1:$T$884,5,FALSE)</f>
        <v>Erigida de acuerdo al Derecho Canónico, según consta en Certificado Nº722/2003, emitido por doña Sara Rodríguez Silva, Notario Eclesiástico del Obispado de Valparaíso, con fecha 17 de noviembre del 2003.</v>
      </c>
      <c r="F36" s="108" t="str">
        <f>VLOOKUP(A36,'BASE REGISTROS'!$A$1:$T$884,6,FALSE)</f>
        <v>Indefinida.</v>
      </c>
      <c r="G36" s="108" t="str">
        <f>VLOOKUP(A36,'BASE REGISTROS'!$A$1:$T$884,7,FALSE)</f>
        <v>Actividades Religiosas.</v>
      </c>
      <c r="H36" s="108" t="str">
        <f>VLOOKUP(A36,'BASE REGISTROS'!$A$1:$T$884,8,FALSE)</f>
        <v>no tiene</v>
      </c>
      <c r="I36" s="108">
        <f>VLOOKUP(A36,'BASE REGISTROS'!$A$1:$T$884,9,FALSE)</f>
        <v>0</v>
      </c>
      <c r="J36" s="129">
        <f>VLOOKUP(A36,'BASE REGISTROS'!$A$1:$T$884,10,FALSE)</f>
        <v>0</v>
      </c>
      <c r="K36" s="108" t="str">
        <f>VLOOKUP(A36,'BASE REGISTROS'!$A$1:$T$884,11,FALSE)</f>
        <v>Fray Rubén Eduardo Gutiérrez Quiñones,</v>
      </c>
      <c r="L36" s="108" t="str">
        <f>VLOOKUP(A36,'BASE REGISTROS'!$A$1:$T$884,12,FALSE)</f>
        <v xml:space="preserve">Barros Arana N° 162, Oficina 101, Concepción, Región del Biobío. 
Teléfonos: 412767056
Celular: +56974305923
</v>
      </c>
      <c r="M36" s="108" t="str">
        <f>VLOOKUP(A36,'BASE REGISTROS'!$A$1:$T$884,13,FALSE)</f>
        <v>VIII</v>
      </c>
      <c r="N36" s="108" t="str">
        <f>VLOOKUP(A36,'BASE REGISTROS'!$A$1:$T$884,14,FALSE)</f>
        <v>Concepción</v>
      </c>
      <c r="O36" s="108" t="str">
        <f>VLOOKUP(A36,'BASE REGISTROS'!$A$1:$T$884,15,FALSE)</f>
        <v>Teléfonos: 412767056
Celular: +56974305923</v>
      </c>
      <c r="P36" s="108" t="str">
        <f>VLOOKUP(A36,'BASE REGISTROS'!$A$1:$T$884,16,FALSE)</f>
        <v xml:space="preserve">Correos electrónicos: eduardo.gut@gmail.com
                                        paula.quilodran@programasamigo.cl
</v>
      </c>
      <c r="Q36" s="108">
        <f>VLOOKUP(A36,'BASE REGISTROS'!$A$1:$T$884,17,FALSE)</f>
        <v>0</v>
      </c>
      <c r="R36" s="108" t="str">
        <f>VLOOKUP(A36,'BASE REGISTROS'!$A$1:$T$884,18,FALSE)</f>
        <v>93910: Organizaciones Religiosas.</v>
      </c>
      <c r="S36" s="108" t="str">
        <f>VLOOKUP(A36,'BASE REGISTROS'!$A$1:$T$884,19,FALSE)</f>
        <v xml:space="preserve">Certificado de antecedentes financieros, correspondientes al año 2019, aprobados por el Subdepartamento de Supervisión Financiera Nacional. </v>
      </c>
      <c r="T36" s="129">
        <f>VLOOKUP(A36,'BASE REGISTROS'!$A$1:$T$884,20,FALSE)</f>
        <v>37970</v>
      </c>
      <c r="U36" s="128">
        <v>1750</v>
      </c>
      <c r="V36" s="130">
        <v>21934038</v>
      </c>
      <c r="W36" s="130">
        <v>115320083</v>
      </c>
      <c r="X36" s="131">
        <v>44316</v>
      </c>
      <c r="Y36" s="132" t="s">
        <v>7743</v>
      </c>
      <c r="Z36" s="132" t="s">
        <v>7744</v>
      </c>
      <c r="AA36" s="128" t="s">
        <v>7770</v>
      </c>
    </row>
    <row r="37" spans="1:27" ht="15.75" customHeight="1" x14ac:dyDescent="0.2">
      <c r="A37" s="128">
        <v>1800</v>
      </c>
      <c r="B37" s="108" t="str">
        <f>VLOOKUP(A37,'BASE REGISTROS'!$A$1:$T$884,2,FALSE)</f>
        <v>Fundación Ciudad del Niño</v>
      </c>
      <c r="C37" s="136">
        <f>VLOOKUP(A37,'BASE REGISTROS'!$A$1:$T$884,3,FALSE)</f>
        <v>700376001</v>
      </c>
      <c r="D37" s="108" t="str">
        <f>VLOOKUP(A37,'BASE REGISTROS'!$A$1:$T$884,4,FALSE)</f>
        <v>Fundación de Derecho Privado</v>
      </c>
      <c r="E37" s="108" t="str">
        <f>VLOOKUP(A37,'BASE REGISTROS'!$A$1:$T$884,5,FALSE)</f>
        <v>Otorgada por Decreto Supremo N° 629, de fecha 14 de febrero de 1938, del Ministerio de Justicia.</v>
      </c>
      <c r="F37" s="108" t="str">
        <f>VLOOKUP(A37,'BASE REGISTROS'!$A$1:$T$884,6,FALSE)</f>
        <v xml:space="preserve">Certificado de Vigencia de persona jurídica sin fines de lucro Folio N° 500345686181, emitido con fecha 14 de septiembre de 2020, del Servicio de Registro Civil e Identificación. </v>
      </c>
      <c r="G37" s="108" t="str">
        <f>VLOOKUP(A37,'BASE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7" s="108" t="str">
        <f>VLOOKUP(A37,'BASE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37" s="108" t="str">
        <f>VLOOKUP(A37,'BASE REGISTROS'!$A$1:$T$884,9,FALSE)</f>
        <v>: 3 años.</v>
      </c>
      <c r="J37" s="129" t="str">
        <f>VLOOKUP(A37,'BASE REGISTROS'!$A$1:$T$884,10,FALSE)</f>
        <v>07-01-2021 hasta el 07-01-2024.</v>
      </c>
      <c r="K37" s="108" t="str">
        <f>VLOOKUP(A37,'BASE REGISTROS'!$A$1:$T$884,11,FALSE)</f>
        <v xml:space="preserve">José Pedro Silva Prado, 
Edmundo Crespo Pisano,
</v>
      </c>
      <c r="L37" s="108" t="str">
        <f>VLOOKUP(A37,'BASE REGISTROS'!$A$1:$T$884,12,FALSE)</f>
        <v xml:space="preserve">Paseo Pdte. Errázuriz Echaurren N° 2631, 5° piso, comuna de Providencia, Santiago, Región Metropolitana.
</v>
      </c>
      <c r="M37" s="108" t="str">
        <f>VLOOKUP(A37,'BASE REGISTROS'!$A$1:$T$884,13,FALSE)</f>
        <v>XIII</v>
      </c>
      <c r="N37" s="108" t="str">
        <f>VLOOKUP(A37,'BASE REGISTROS'!$A$1:$T$884,14,FALSE)</f>
        <v>Providencia</v>
      </c>
      <c r="O37" s="108" t="str">
        <f>VLOOKUP(A37,'BASE REGISTROS'!$A$1:$T$884,15,FALSE)</f>
        <v>228737900 - 228737980</v>
      </c>
      <c r="P37" s="108" t="str">
        <f>VLOOKUP(A37,'BASE REGISTROS'!$A$1:$T$884,16,FALSE)</f>
        <v>http://www.ciudaddelnino.cl</v>
      </c>
      <c r="Q37" s="108">
        <f>VLOOKUP(A37,'BASE REGISTROS'!$A$1:$T$884,17,FALSE)</f>
        <v>0</v>
      </c>
      <c r="R37" s="108" t="str">
        <f>VLOOKUP(A37,'BASE REGISTROS'!$A$1:$T$884,18,FALSE)</f>
        <v>93401: Instituciones de Asistencia Social</v>
      </c>
      <c r="S37" s="108" t="str">
        <f>VLOOKUP(A37,'BASE REGISTROS'!$A$1:$T$884,19,FALSE)</f>
        <v xml:space="preserve">Se acompaña certificado de antecedentes financieros, correspondientes al año 2019,  aprobados por el Subdepartamento de Supervisión Financiera Nacional.  </v>
      </c>
      <c r="T37" s="129">
        <f>VLOOKUP(A37,'BASE REGISTROS'!$A$1:$T$884,20,FALSE)</f>
        <v>37970</v>
      </c>
      <c r="U37" s="128">
        <v>1800</v>
      </c>
      <c r="V37" s="130">
        <v>17649347</v>
      </c>
      <c r="W37" s="130">
        <v>63932431</v>
      </c>
      <c r="X37" s="131">
        <v>44316</v>
      </c>
      <c r="Y37" s="132" t="s">
        <v>7743</v>
      </c>
      <c r="Z37" s="132" t="s">
        <v>7744</v>
      </c>
      <c r="AA37" s="128" t="s">
        <v>7771</v>
      </c>
    </row>
    <row r="38" spans="1:27" ht="15.75" customHeight="1" x14ac:dyDescent="0.2">
      <c r="A38" s="128">
        <v>1800</v>
      </c>
      <c r="B38" s="108" t="str">
        <f>VLOOKUP(A38,'BASE REGISTROS'!$A$1:$T$884,2,FALSE)</f>
        <v>Fundación Ciudad del Niño</v>
      </c>
      <c r="C38" s="136">
        <f>VLOOKUP(A38,'BASE REGISTROS'!$A$1:$T$884,3,FALSE)</f>
        <v>700376001</v>
      </c>
      <c r="D38" s="108" t="str">
        <f>VLOOKUP(A38,'BASE REGISTROS'!$A$1:$T$884,4,FALSE)</f>
        <v>Fundación de Derecho Privado</v>
      </c>
      <c r="E38" s="108" t="str">
        <f>VLOOKUP(A38,'BASE REGISTROS'!$A$1:$T$884,5,FALSE)</f>
        <v>Otorgada por Decreto Supremo N° 629, de fecha 14 de febrero de 1938, del Ministerio de Justicia.</v>
      </c>
      <c r="F38" s="108" t="str">
        <f>VLOOKUP(A38,'BASE REGISTROS'!$A$1:$T$884,6,FALSE)</f>
        <v xml:space="preserve">Certificado de Vigencia de persona jurídica sin fines de lucro Folio N° 500345686181, emitido con fecha 14 de septiembre de 2020, del Servicio de Registro Civil e Identificación. </v>
      </c>
      <c r="G38" s="108" t="str">
        <f>VLOOKUP(A38,'BASE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8" s="108" t="str">
        <f>VLOOKUP(A38,'BASE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38" s="108" t="str">
        <f>VLOOKUP(A38,'BASE REGISTROS'!$A$1:$T$884,9,FALSE)</f>
        <v>: 3 años.</v>
      </c>
      <c r="J38" s="129" t="str">
        <f>VLOOKUP(A38,'BASE REGISTROS'!$A$1:$T$884,10,FALSE)</f>
        <v>07-01-2021 hasta el 07-01-2024.</v>
      </c>
      <c r="K38" s="108" t="str">
        <f>VLOOKUP(A38,'BASE REGISTROS'!$A$1:$T$884,11,FALSE)</f>
        <v xml:space="preserve">José Pedro Silva Prado, 
Edmundo Crespo Pisano,
</v>
      </c>
      <c r="L38" s="108" t="str">
        <f>VLOOKUP(A38,'BASE REGISTROS'!$A$1:$T$884,12,FALSE)</f>
        <v xml:space="preserve">Paseo Pdte. Errázuriz Echaurren N° 2631, 5° piso, comuna de Providencia, Santiago, Región Metropolitana.
</v>
      </c>
      <c r="M38" s="108" t="str">
        <f>VLOOKUP(A38,'BASE REGISTROS'!$A$1:$T$884,13,FALSE)</f>
        <v>XIII</v>
      </c>
      <c r="N38" s="108" t="str">
        <f>VLOOKUP(A38,'BASE REGISTROS'!$A$1:$T$884,14,FALSE)</f>
        <v>Providencia</v>
      </c>
      <c r="O38" s="108" t="str">
        <f>VLOOKUP(A38,'BASE REGISTROS'!$A$1:$T$884,15,FALSE)</f>
        <v>228737900 - 228737980</v>
      </c>
      <c r="P38" s="108" t="str">
        <f>VLOOKUP(A38,'BASE REGISTROS'!$A$1:$T$884,16,FALSE)</f>
        <v>http://www.ciudaddelnino.cl</v>
      </c>
      <c r="Q38" s="108">
        <f>VLOOKUP(A38,'BASE REGISTROS'!$A$1:$T$884,17,FALSE)</f>
        <v>0</v>
      </c>
      <c r="R38" s="108" t="str">
        <f>VLOOKUP(A38,'BASE REGISTROS'!$A$1:$T$884,18,FALSE)</f>
        <v>93401: Instituciones de Asistencia Social</v>
      </c>
      <c r="S38" s="108" t="str">
        <f>VLOOKUP(A38,'BASE REGISTROS'!$A$1:$T$884,19,FALSE)</f>
        <v xml:space="preserve">Se acompaña certificado de antecedentes financieros, correspondientes al año 2019,  aprobados por el Subdepartamento de Supervisión Financiera Nacional.  </v>
      </c>
      <c r="T38" s="129">
        <f>VLOOKUP(A38,'BASE REGISTROS'!$A$1:$T$884,20,FALSE)</f>
        <v>37970</v>
      </c>
      <c r="U38" s="128">
        <v>1800</v>
      </c>
      <c r="V38" s="130">
        <v>66575195</v>
      </c>
      <c r="W38" s="130">
        <v>255510641</v>
      </c>
      <c r="X38" s="131">
        <v>44316</v>
      </c>
      <c r="Y38" s="132" t="s">
        <v>7743</v>
      </c>
      <c r="Z38" s="132" t="s">
        <v>7744</v>
      </c>
      <c r="AA38" s="128" t="s">
        <v>227</v>
      </c>
    </row>
    <row r="39" spans="1:27" ht="15.75" customHeight="1" x14ac:dyDescent="0.2">
      <c r="A39" s="128">
        <v>1800</v>
      </c>
      <c r="B39" s="108" t="str">
        <f>VLOOKUP(A39,'BASE REGISTROS'!$A$1:$T$884,2,FALSE)</f>
        <v>Fundación Ciudad del Niño</v>
      </c>
      <c r="C39" s="136">
        <f>VLOOKUP(A39,'BASE REGISTROS'!$A$1:$T$884,3,FALSE)</f>
        <v>700376001</v>
      </c>
      <c r="D39" s="108" t="str">
        <f>VLOOKUP(A39,'BASE REGISTROS'!$A$1:$T$884,4,FALSE)</f>
        <v>Fundación de Derecho Privado</v>
      </c>
      <c r="E39" s="108" t="str">
        <f>VLOOKUP(A39,'BASE REGISTROS'!$A$1:$T$884,5,FALSE)</f>
        <v>Otorgada por Decreto Supremo N° 629, de fecha 14 de febrero de 1938, del Ministerio de Justicia.</v>
      </c>
      <c r="F39" s="108" t="str">
        <f>VLOOKUP(A39,'BASE REGISTROS'!$A$1:$T$884,6,FALSE)</f>
        <v xml:space="preserve">Certificado de Vigencia de persona jurídica sin fines de lucro Folio N° 500345686181, emitido con fecha 14 de septiembre de 2020, del Servicio de Registro Civil e Identificación. </v>
      </c>
      <c r="G39" s="108" t="str">
        <f>VLOOKUP(A39,'BASE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108" t="str">
        <f>VLOOKUP(A39,'BASE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39" s="108" t="str">
        <f>VLOOKUP(A39,'BASE REGISTROS'!$A$1:$T$884,9,FALSE)</f>
        <v>: 3 años.</v>
      </c>
      <c r="J39" s="129" t="str">
        <f>VLOOKUP(A39,'BASE REGISTROS'!$A$1:$T$884,10,FALSE)</f>
        <v>07-01-2021 hasta el 07-01-2024.</v>
      </c>
      <c r="K39" s="108" t="str">
        <f>VLOOKUP(A39,'BASE REGISTROS'!$A$1:$T$884,11,FALSE)</f>
        <v xml:space="preserve">José Pedro Silva Prado, 
Edmundo Crespo Pisano,
</v>
      </c>
      <c r="L39" s="108" t="str">
        <f>VLOOKUP(A39,'BASE REGISTROS'!$A$1:$T$884,12,FALSE)</f>
        <v xml:space="preserve">Paseo Pdte. Errázuriz Echaurren N° 2631, 5° piso, comuna de Providencia, Santiago, Región Metropolitana.
</v>
      </c>
      <c r="M39" s="108" t="str">
        <f>VLOOKUP(A39,'BASE REGISTROS'!$A$1:$T$884,13,FALSE)</f>
        <v>XIII</v>
      </c>
      <c r="N39" s="108" t="str">
        <f>VLOOKUP(A39,'BASE REGISTROS'!$A$1:$T$884,14,FALSE)</f>
        <v>Providencia</v>
      </c>
      <c r="O39" s="108" t="str">
        <f>VLOOKUP(A39,'BASE REGISTROS'!$A$1:$T$884,15,FALSE)</f>
        <v>228737900 - 228737980</v>
      </c>
      <c r="P39" s="108" t="str">
        <f>VLOOKUP(A39,'BASE REGISTROS'!$A$1:$T$884,16,FALSE)</f>
        <v>http://www.ciudaddelnino.cl</v>
      </c>
      <c r="Q39" s="108">
        <f>VLOOKUP(A39,'BASE REGISTROS'!$A$1:$T$884,17,FALSE)</f>
        <v>0</v>
      </c>
      <c r="R39" s="108" t="str">
        <f>VLOOKUP(A39,'BASE REGISTROS'!$A$1:$T$884,18,FALSE)</f>
        <v>93401: Instituciones de Asistencia Social</v>
      </c>
      <c r="S39" s="108" t="str">
        <f>VLOOKUP(A39,'BASE REGISTROS'!$A$1:$T$884,19,FALSE)</f>
        <v xml:space="preserve">Se acompaña certificado de antecedentes financieros, correspondientes al año 2019,  aprobados por el Subdepartamento de Supervisión Financiera Nacional.  </v>
      </c>
      <c r="T39" s="129">
        <f>VLOOKUP(A39,'BASE REGISTROS'!$A$1:$T$884,20,FALSE)</f>
        <v>37970</v>
      </c>
      <c r="U39" s="128">
        <v>1800</v>
      </c>
      <c r="V39" s="130">
        <v>20522496</v>
      </c>
      <c r="W39" s="130">
        <v>88025784</v>
      </c>
      <c r="X39" s="131">
        <v>44316</v>
      </c>
      <c r="Y39" s="132" t="s">
        <v>7743</v>
      </c>
      <c r="Z39" s="132" t="s">
        <v>7744</v>
      </c>
      <c r="AA39" s="128" t="s">
        <v>7747</v>
      </c>
    </row>
    <row r="40" spans="1:27" ht="15.75" customHeight="1" x14ac:dyDescent="0.2">
      <c r="A40" s="128">
        <v>1800</v>
      </c>
      <c r="B40" s="108" t="str">
        <f>VLOOKUP(A40,'BASE REGISTROS'!$A$1:$T$884,2,FALSE)</f>
        <v>Fundación Ciudad del Niño</v>
      </c>
      <c r="C40" s="136">
        <f>VLOOKUP(A40,'BASE REGISTROS'!$A$1:$T$884,3,FALSE)</f>
        <v>700376001</v>
      </c>
      <c r="D40" s="108" t="str">
        <f>VLOOKUP(A40,'BASE REGISTROS'!$A$1:$T$884,4,FALSE)</f>
        <v>Fundación de Derecho Privado</v>
      </c>
      <c r="E40" s="108" t="str">
        <f>VLOOKUP(A40,'BASE REGISTROS'!$A$1:$T$884,5,FALSE)</f>
        <v>Otorgada por Decreto Supremo N° 629, de fecha 14 de febrero de 1938, del Ministerio de Justicia.</v>
      </c>
      <c r="F40" s="108" t="str">
        <f>VLOOKUP(A40,'BASE REGISTROS'!$A$1:$T$884,6,FALSE)</f>
        <v xml:space="preserve">Certificado de Vigencia de persona jurídica sin fines de lucro Folio N° 500345686181, emitido con fecha 14 de septiembre de 2020, del Servicio de Registro Civil e Identificación. </v>
      </c>
      <c r="G40" s="108" t="str">
        <f>VLOOKUP(A40,'BASE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108" t="str">
        <f>VLOOKUP(A40,'BASE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0" s="108" t="str">
        <f>VLOOKUP(A40,'BASE REGISTROS'!$A$1:$T$884,9,FALSE)</f>
        <v>: 3 años.</v>
      </c>
      <c r="J40" s="129" t="str">
        <f>VLOOKUP(A40,'BASE REGISTROS'!$A$1:$T$884,10,FALSE)</f>
        <v>07-01-2021 hasta el 07-01-2024.</v>
      </c>
      <c r="K40" s="108" t="str">
        <f>VLOOKUP(A40,'BASE REGISTROS'!$A$1:$T$884,11,FALSE)</f>
        <v xml:space="preserve">José Pedro Silva Prado, 
Edmundo Crespo Pisano,
</v>
      </c>
      <c r="L40" s="108" t="str">
        <f>VLOOKUP(A40,'BASE REGISTROS'!$A$1:$T$884,12,FALSE)</f>
        <v xml:space="preserve">Paseo Pdte. Errázuriz Echaurren N° 2631, 5° piso, comuna de Providencia, Santiago, Región Metropolitana.
</v>
      </c>
      <c r="M40" s="108" t="str">
        <f>VLOOKUP(A40,'BASE REGISTROS'!$A$1:$T$884,13,FALSE)</f>
        <v>XIII</v>
      </c>
      <c r="N40" s="108" t="str">
        <f>VLOOKUP(A40,'BASE REGISTROS'!$A$1:$T$884,14,FALSE)</f>
        <v>Providencia</v>
      </c>
      <c r="O40" s="108" t="str">
        <f>VLOOKUP(A40,'BASE REGISTROS'!$A$1:$T$884,15,FALSE)</f>
        <v>228737900 - 228737980</v>
      </c>
      <c r="P40" s="108" t="str">
        <f>VLOOKUP(A40,'BASE REGISTROS'!$A$1:$T$884,16,FALSE)</f>
        <v>http://www.ciudaddelnino.cl</v>
      </c>
      <c r="Q40" s="108">
        <f>VLOOKUP(A40,'BASE REGISTROS'!$A$1:$T$884,17,FALSE)</f>
        <v>0</v>
      </c>
      <c r="R40" s="108" t="str">
        <f>VLOOKUP(A40,'BASE REGISTROS'!$A$1:$T$884,18,FALSE)</f>
        <v>93401: Instituciones de Asistencia Social</v>
      </c>
      <c r="S40" s="108" t="str">
        <f>VLOOKUP(A40,'BASE REGISTROS'!$A$1:$T$884,19,FALSE)</f>
        <v xml:space="preserve">Se acompaña certificado de antecedentes financieros, correspondientes al año 2019,  aprobados por el Subdepartamento de Supervisión Financiera Nacional.  </v>
      </c>
      <c r="T40" s="129">
        <f>VLOOKUP(A40,'BASE REGISTROS'!$A$1:$T$884,20,FALSE)</f>
        <v>37970</v>
      </c>
      <c r="U40" s="128">
        <v>1800</v>
      </c>
      <c r="V40" s="130">
        <v>50605515</v>
      </c>
      <c r="W40" s="130">
        <v>236657489</v>
      </c>
      <c r="X40" s="131">
        <v>44316</v>
      </c>
      <c r="Y40" s="132" t="s">
        <v>7743</v>
      </c>
      <c r="Z40" s="132" t="s">
        <v>7744</v>
      </c>
      <c r="AA40" s="128" t="s">
        <v>7772</v>
      </c>
    </row>
    <row r="41" spans="1:27" ht="15.75" customHeight="1" x14ac:dyDescent="0.2">
      <c r="A41" s="128">
        <v>1800</v>
      </c>
      <c r="B41" s="108" t="str">
        <f>VLOOKUP(A41,'BASE REGISTROS'!$A$1:$T$884,2,FALSE)</f>
        <v>Fundación Ciudad del Niño</v>
      </c>
      <c r="C41" s="136">
        <f>VLOOKUP(A41,'BASE REGISTROS'!$A$1:$T$884,3,FALSE)</f>
        <v>700376001</v>
      </c>
      <c r="D41" s="108" t="str">
        <f>VLOOKUP(A41,'BASE REGISTROS'!$A$1:$T$884,4,FALSE)</f>
        <v>Fundación de Derecho Privado</v>
      </c>
      <c r="E41" s="108" t="str">
        <f>VLOOKUP(A41,'BASE REGISTROS'!$A$1:$T$884,5,FALSE)</f>
        <v>Otorgada por Decreto Supremo N° 629, de fecha 14 de febrero de 1938, del Ministerio de Justicia.</v>
      </c>
      <c r="F41" s="108" t="str">
        <f>VLOOKUP(A41,'BASE REGISTROS'!$A$1:$T$884,6,FALSE)</f>
        <v xml:space="preserve">Certificado de Vigencia de persona jurídica sin fines de lucro Folio N° 500345686181, emitido con fecha 14 de septiembre de 2020, del Servicio de Registro Civil e Identificación. </v>
      </c>
      <c r="G41" s="108" t="str">
        <f>VLOOKUP(A41,'BASE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108" t="str">
        <f>VLOOKUP(A41,'BASE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1" s="108" t="str">
        <f>VLOOKUP(A41,'BASE REGISTROS'!$A$1:$T$884,9,FALSE)</f>
        <v>: 3 años.</v>
      </c>
      <c r="J41" s="129" t="str">
        <f>VLOOKUP(A41,'BASE REGISTROS'!$A$1:$T$884,10,FALSE)</f>
        <v>07-01-2021 hasta el 07-01-2024.</v>
      </c>
      <c r="K41" s="108" t="str">
        <f>VLOOKUP(A41,'BASE REGISTROS'!$A$1:$T$884,11,FALSE)</f>
        <v xml:space="preserve">José Pedro Silva Prado, 
Edmundo Crespo Pisano,
</v>
      </c>
      <c r="L41" s="108" t="str">
        <f>VLOOKUP(A41,'BASE REGISTROS'!$A$1:$T$884,12,FALSE)</f>
        <v xml:space="preserve">Paseo Pdte. Errázuriz Echaurren N° 2631, 5° piso, comuna de Providencia, Santiago, Región Metropolitana.
</v>
      </c>
      <c r="M41" s="108" t="str">
        <f>VLOOKUP(A41,'BASE REGISTROS'!$A$1:$T$884,13,FALSE)</f>
        <v>XIII</v>
      </c>
      <c r="N41" s="108" t="str">
        <f>VLOOKUP(A41,'BASE REGISTROS'!$A$1:$T$884,14,FALSE)</f>
        <v>Providencia</v>
      </c>
      <c r="O41" s="108" t="str">
        <f>VLOOKUP(A41,'BASE REGISTROS'!$A$1:$T$884,15,FALSE)</f>
        <v>228737900 - 228737980</v>
      </c>
      <c r="P41" s="108" t="str">
        <f>VLOOKUP(A41,'BASE REGISTROS'!$A$1:$T$884,16,FALSE)</f>
        <v>http://www.ciudaddelnino.cl</v>
      </c>
      <c r="Q41" s="108">
        <f>VLOOKUP(A41,'BASE REGISTROS'!$A$1:$T$884,17,FALSE)</f>
        <v>0</v>
      </c>
      <c r="R41" s="108" t="str">
        <f>VLOOKUP(A41,'BASE REGISTROS'!$A$1:$T$884,18,FALSE)</f>
        <v>93401: Instituciones de Asistencia Social</v>
      </c>
      <c r="S41" s="108" t="str">
        <f>VLOOKUP(A41,'BASE REGISTROS'!$A$1:$T$884,19,FALSE)</f>
        <v xml:space="preserve">Se acompaña certificado de antecedentes financieros, correspondientes al año 2019,  aprobados por el Subdepartamento de Supervisión Financiera Nacional.  </v>
      </c>
      <c r="T41" s="129">
        <f>VLOOKUP(A41,'BASE REGISTROS'!$A$1:$T$884,20,FALSE)</f>
        <v>37970</v>
      </c>
      <c r="U41" s="128">
        <v>1800</v>
      </c>
      <c r="V41" s="130">
        <v>19557297</v>
      </c>
      <c r="W41" s="130">
        <v>170259448</v>
      </c>
      <c r="X41" s="131">
        <v>44316</v>
      </c>
      <c r="Y41" s="132" t="s">
        <v>7743</v>
      </c>
      <c r="Z41" s="132" t="s">
        <v>7744</v>
      </c>
      <c r="AA41" s="128" t="s">
        <v>7773</v>
      </c>
    </row>
    <row r="42" spans="1:27" ht="15.75" customHeight="1" x14ac:dyDescent="0.2">
      <c r="A42" s="128">
        <v>1800</v>
      </c>
      <c r="B42" s="108" t="str">
        <f>VLOOKUP(A42,'BASE REGISTROS'!$A$1:$T$884,2,FALSE)</f>
        <v>Fundación Ciudad del Niño</v>
      </c>
      <c r="C42" s="136">
        <f>VLOOKUP(A42,'BASE REGISTROS'!$A$1:$T$884,3,FALSE)</f>
        <v>700376001</v>
      </c>
      <c r="D42" s="108" t="str">
        <f>VLOOKUP(A42,'BASE REGISTROS'!$A$1:$T$884,4,FALSE)</f>
        <v>Fundación de Derecho Privado</v>
      </c>
      <c r="E42" s="108" t="str">
        <f>VLOOKUP(A42,'BASE REGISTROS'!$A$1:$T$884,5,FALSE)</f>
        <v>Otorgada por Decreto Supremo N° 629, de fecha 14 de febrero de 1938, del Ministerio de Justicia.</v>
      </c>
      <c r="F42" s="108" t="str">
        <f>VLOOKUP(A42,'BASE REGISTROS'!$A$1:$T$884,6,FALSE)</f>
        <v xml:space="preserve">Certificado de Vigencia de persona jurídica sin fines de lucro Folio N° 500345686181, emitido con fecha 14 de septiembre de 2020, del Servicio de Registro Civil e Identificación. </v>
      </c>
      <c r="G42" s="108" t="str">
        <f>VLOOKUP(A42,'BASE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108" t="str">
        <f>VLOOKUP(A42,'BASE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2" s="108" t="str">
        <f>VLOOKUP(A42,'BASE REGISTROS'!$A$1:$T$884,9,FALSE)</f>
        <v>: 3 años.</v>
      </c>
      <c r="J42" s="129" t="str">
        <f>VLOOKUP(A42,'BASE REGISTROS'!$A$1:$T$884,10,FALSE)</f>
        <v>07-01-2021 hasta el 07-01-2024.</v>
      </c>
      <c r="K42" s="108" t="str">
        <f>VLOOKUP(A42,'BASE REGISTROS'!$A$1:$T$884,11,FALSE)</f>
        <v xml:space="preserve">José Pedro Silva Prado, 
Edmundo Crespo Pisano,
</v>
      </c>
      <c r="L42" s="108" t="str">
        <f>VLOOKUP(A42,'BASE REGISTROS'!$A$1:$T$884,12,FALSE)</f>
        <v xml:space="preserve">Paseo Pdte. Errázuriz Echaurren N° 2631, 5° piso, comuna de Providencia, Santiago, Región Metropolitana.
</v>
      </c>
      <c r="M42" s="108" t="str">
        <f>VLOOKUP(A42,'BASE REGISTROS'!$A$1:$T$884,13,FALSE)</f>
        <v>XIII</v>
      </c>
      <c r="N42" s="108" t="str">
        <f>VLOOKUP(A42,'BASE REGISTROS'!$A$1:$T$884,14,FALSE)</f>
        <v>Providencia</v>
      </c>
      <c r="O42" s="108" t="str">
        <f>VLOOKUP(A42,'BASE REGISTROS'!$A$1:$T$884,15,FALSE)</f>
        <v>228737900 - 228737980</v>
      </c>
      <c r="P42" s="108" t="str">
        <f>VLOOKUP(A42,'BASE REGISTROS'!$A$1:$T$884,16,FALSE)</f>
        <v>http://www.ciudaddelnino.cl</v>
      </c>
      <c r="Q42" s="108">
        <f>VLOOKUP(A42,'BASE REGISTROS'!$A$1:$T$884,17,FALSE)</f>
        <v>0</v>
      </c>
      <c r="R42" s="108" t="str">
        <f>VLOOKUP(A42,'BASE REGISTROS'!$A$1:$T$884,18,FALSE)</f>
        <v>93401: Instituciones de Asistencia Social</v>
      </c>
      <c r="S42" s="108" t="str">
        <f>VLOOKUP(A42,'BASE REGISTROS'!$A$1:$T$884,19,FALSE)</f>
        <v xml:space="preserve">Se acompaña certificado de antecedentes financieros, correspondientes al año 2019,  aprobados por el Subdepartamento de Supervisión Financiera Nacional.  </v>
      </c>
      <c r="T42" s="129">
        <f>VLOOKUP(A42,'BASE REGISTROS'!$A$1:$T$884,20,FALSE)</f>
        <v>37970</v>
      </c>
      <c r="U42" s="128">
        <v>1800</v>
      </c>
      <c r="V42" s="130">
        <v>23030089</v>
      </c>
      <c r="W42" s="130">
        <v>82798651</v>
      </c>
      <c r="X42" s="131">
        <v>44316</v>
      </c>
      <c r="Y42" s="132" t="s">
        <v>7743</v>
      </c>
      <c r="Z42" s="132" t="s">
        <v>7744</v>
      </c>
      <c r="AA42" s="128" t="s">
        <v>7774</v>
      </c>
    </row>
    <row r="43" spans="1:27" ht="15.75" customHeight="1" x14ac:dyDescent="0.2">
      <c r="A43" s="128">
        <v>1800</v>
      </c>
      <c r="B43" s="108" t="str">
        <f>VLOOKUP(A43,'BASE REGISTROS'!$A$1:$T$884,2,FALSE)</f>
        <v>Fundación Ciudad del Niño</v>
      </c>
      <c r="C43" s="136">
        <f>VLOOKUP(A43,'BASE REGISTROS'!$A$1:$T$884,3,FALSE)</f>
        <v>700376001</v>
      </c>
      <c r="D43" s="108" t="str">
        <f>VLOOKUP(A43,'BASE REGISTROS'!$A$1:$T$884,4,FALSE)</f>
        <v>Fundación de Derecho Privado</v>
      </c>
      <c r="E43" s="108" t="str">
        <f>VLOOKUP(A43,'BASE REGISTROS'!$A$1:$T$884,5,FALSE)</f>
        <v>Otorgada por Decreto Supremo N° 629, de fecha 14 de febrero de 1938, del Ministerio de Justicia.</v>
      </c>
      <c r="F43" s="108" t="str">
        <f>VLOOKUP(A43,'BASE REGISTROS'!$A$1:$T$884,6,FALSE)</f>
        <v xml:space="preserve">Certificado de Vigencia de persona jurídica sin fines de lucro Folio N° 500345686181, emitido con fecha 14 de septiembre de 2020, del Servicio de Registro Civil e Identificación. </v>
      </c>
      <c r="G43" s="108" t="str">
        <f>VLOOKUP(A43,'BASE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108" t="str">
        <f>VLOOKUP(A43,'BASE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3" s="108" t="str">
        <f>VLOOKUP(A43,'BASE REGISTROS'!$A$1:$T$884,9,FALSE)</f>
        <v>: 3 años.</v>
      </c>
      <c r="J43" s="129" t="str">
        <f>VLOOKUP(A43,'BASE REGISTROS'!$A$1:$T$884,10,FALSE)</f>
        <v>07-01-2021 hasta el 07-01-2024.</v>
      </c>
      <c r="K43" s="108" t="str">
        <f>VLOOKUP(A43,'BASE REGISTROS'!$A$1:$T$884,11,FALSE)</f>
        <v xml:space="preserve">José Pedro Silva Prado, 
Edmundo Crespo Pisano,
</v>
      </c>
      <c r="L43" s="108" t="str">
        <f>VLOOKUP(A43,'BASE REGISTROS'!$A$1:$T$884,12,FALSE)</f>
        <v xml:space="preserve">Paseo Pdte. Errázuriz Echaurren N° 2631, 5° piso, comuna de Providencia, Santiago, Región Metropolitana.
</v>
      </c>
      <c r="M43" s="108" t="str">
        <f>VLOOKUP(A43,'BASE REGISTROS'!$A$1:$T$884,13,FALSE)</f>
        <v>XIII</v>
      </c>
      <c r="N43" s="108" t="str">
        <f>VLOOKUP(A43,'BASE REGISTROS'!$A$1:$T$884,14,FALSE)</f>
        <v>Providencia</v>
      </c>
      <c r="O43" s="108" t="str">
        <f>VLOOKUP(A43,'BASE REGISTROS'!$A$1:$T$884,15,FALSE)</f>
        <v>228737900 - 228737980</v>
      </c>
      <c r="P43" s="108" t="str">
        <f>VLOOKUP(A43,'BASE REGISTROS'!$A$1:$T$884,16,FALSE)</f>
        <v>http://www.ciudaddelnino.cl</v>
      </c>
      <c r="Q43" s="108">
        <f>VLOOKUP(A43,'BASE REGISTROS'!$A$1:$T$884,17,FALSE)</f>
        <v>0</v>
      </c>
      <c r="R43" s="108" t="str">
        <f>VLOOKUP(A43,'BASE REGISTROS'!$A$1:$T$884,18,FALSE)</f>
        <v>93401: Instituciones de Asistencia Social</v>
      </c>
      <c r="S43" s="108" t="str">
        <f>VLOOKUP(A43,'BASE REGISTROS'!$A$1:$T$884,19,FALSE)</f>
        <v xml:space="preserve">Se acompaña certificado de antecedentes financieros, correspondientes al año 2019,  aprobados por el Subdepartamento de Supervisión Financiera Nacional.  </v>
      </c>
      <c r="T43" s="129">
        <f>VLOOKUP(A43,'BASE REGISTROS'!$A$1:$T$884,20,FALSE)</f>
        <v>37970</v>
      </c>
      <c r="U43" s="128">
        <v>1800</v>
      </c>
      <c r="V43" s="130">
        <v>30807018</v>
      </c>
      <c r="W43" s="130">
        <v>186566895</v>
      </c>
      <c r="X43" s="131">
        <v>44316</v>
      </c>
      <c r="Y43" s="132" t="s">
        <v>7743</v>
      </c>
      <c r="Z43" s="132" t="s">
        <v>7744</v>
      </c>
      <c r="AA43" s="128" t="s">
        <v>7775</v>
      </c>
    </row>
    <row r="44" spans="1:27" ht="15.75" customHeight="1" x14ac:dyDescent="0.2">
      <c r="A44" s="128">
        <v>1800</v>
      </c>
      <c r="B44" s="108" t="str">
        <f>VLOOKUP(A44,'BASE REGISTROS'!$A$1:$T$884,2,FALSE)</f>
        <v>Fundación Ciudad del Niño</v>
      </c>
      <c r="C44" s="136">
        <f>VLOOKUP(A44,'BASE REGISTROS'!$A$1:$T$884,3,FALSE)</f>
        <v>700376001</v>
      </c>
      <c r="D44" s="108" t="str">
        <f>VLOOKUP(A44,'BASE REGISTROS'!$A$1:$T$884,4,FALSE)</f>
        <v>Fundación de Derecho Privado</v>
      </c>
      <c r="E44" s="108" t="str">
        <f>VLOOKUP(A44,'BASE REGISTROS'!$A$1:$T$884,5,FALSE)</f>
        <v>Otorgada por Decreto Supremo N° 629, de fecha 14 de febrero de 1938, del Ministerio de Justicia.</v>
      </c>
      <c r="F44" s="108" t="str">
        <f>VLOOKUP(A44,'BASE REGISTROS'!$A$1:$T$884,6,FALSE)</f>
        <v xml:space="preserve">Certificado de Vigencia de persona jurídica sin fines de lucro Folio N° 500345686181, emitido con fecha 14 de septiembre de 2020, del Servicio de Registro Civil e Identificación. </v>
      </c>
      <c r="G44" s="108" t="str">
        <f>VLOOKUP(A44,'BASE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108" t="str">
        <f>VLOOKUP(A44,'BASE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4" s="108" t="str">
        <f>VLOOKUP(A44,'BASE REGISTROS'!$A$1:$T$884,9,FALSE)</f>
        <v>: 3 años.</v>
      </c>
      <c r="J44" s="129" t="str">
        <f>VLOOKUP(A44,'BASE REGISTROS'!$A$1:$T$884,10,FALSE)</f>
        <v>07-01-2021 hasta el 07-01-2024.</v>
      </c>
      <c r="K44" s="108" t="str">
        <f>VLOOKUP(A44,'BASE REGISTROS'!$A$1:$T$884,11,FALSE)</f>
        <v xml:space="preserve">José Pedro Silva Prado, 
Edmundo Crespo Pisano,
</v>
      </c>
      <c r="L44" s="108" t="str">
        <f>VLOOKUP(A44,'BASE REGISTROS'!$A$1:$T$884,12,FALSE)</f>
        <v xml:space="preserve">Paseo Pdte. Errázuriz Echaurren N° 2631, 5° piso, comuna de Providencia, Santiago, Región Metropolitana.
</v>
      </c>
      <c r="M44" s="108" t="str">
        <f>VLOOKUP(A44,'BASE REGISTROS'!$A$1:$T$884,13,FALSE)</f>
        <v>XIII</v>
      </c>
      <c r="N44" s="108" t="str">
        <f>VLOOKUP(A44,'BASE REGISTROS'!$A$1:$T$884,14,FALSE)</f>
        <v>Providencia</v>
      </c>
      <c r="O44" s="108" t="str">
        <f>VLOOKUP(A44,'BASE REGISTROS'!$A$1:$T$884,15,FALSE)</f>
        <v>228737900 - 228737980</v>
      </c>
      <c r="P44" s="108" t="str">
        <f>VLOOKUP(A44,'BASE REGISTROS'!$A$1:$T$884,16,FALSE)</f>
        <v>http://www.ciudaddelnino.cl</v>
      </c>
      <c r="Q44" s="108">
        <f>VLOOKUP(A44,'BASE REGISTROS'!$A$1:$T$884,17,FALSE)</f>
        <v>0</v>
      </c>
      <c r="R44" s="108" t="str">
        <f>VLOOKUP(A44,'BASE REGISTROS'!$A$1:$T$884,18,FALSE)</f>
        <v>93401: Instituciones de Asistencia Social</v>
      </c>
      <c r="S44" s="108" t="str">
        <f>VLOOKUP(A44,'BASE REGISTROS'!$A$1:$T$884,19,FALSE)</f>
        <v xml:space="preserve">Se acompaña certificado de antecedentes financieros, correspondientes al año 2019,  aprobados por el Subdepartamento de Supervisión Financiera Nacional.  </v>
      </c>
      <c r="T44" s="129">
        <f>VLOOKUP(A44,'BASE REGISTROS'!$A$1:$T$884,20,FALSE)</f>
        <v>37970</v>
      </c>
      <c r="U44" s="128">
        <v>1800</v>
      </c>
      <c r="V44" s="130">
        <v>6982200</v>
      </c>
      <c r="W44" s="130">
        <v>27718583</v>
      </c>
      <c r="X44" s="131">
        <v>44316</v>
      </c>
      <c r="Y44" s="132" t="s">
        <v>7743</v>
      </c>
      <c r="Z44" s="132" t="s">
        <v>7744</v>
      </c>
      <c r="AA44" s="128" t="s">
        <v>7776</v>
      </c>
    </row>
    <row r="45" spans="1:27" ht="15.75" customHeight="1" x14ac:dyDescent="0.2">
      <c r="A45" s="128">
        <v>1800</v>
      </c>
      <c r="B45" s="108" t="str">
        <f>VLOOKUP(A45,'BASE REGISTROS'!$A$1:$T$884,2,FALSE)</f>
        <v>Fundación Ciudad del Niño</v>
      </c>
      <c r="C45" s="136">
        <f>VLOOKUP(A45,'BASE REGISTROS'!$A$1:$T$884,3,FALSE)</f>
        <v>700376001</v>
      </c>
      <c r="D45" s="108" t="str">
        <f>VLOOKUP(A45,'BASE REGISTROS'!$A$1:$T$884,4,FALSE)</f>
        <v>Fundación de Derecho Privado</v>
      </c>
      <c r="E45" s="108" t="str">
        <f>VLOOKUP(A45,'BASE REGISTROS'!$A$1:$T$884,5,FALSE)</f>
        <v>Otorgada por Decreto Supremo N° 629, de fecha 14 de febrero de 1938, del Ministerio de Justicia.</v>
      </c>
      <c r="F45" s="108" t="str">
        <f>VLOOKUP(A45,'BASE REGISTROS'!$A$1:$T$884,6,FALSE)</f>
        <v xml:space="preserve">Certificado de Vigencia de persona jurídica sin fines de lucro Folio N° 500345686181, emitido con fecha 14 de septiembre de 2020, del Servicio de Registro Civil e Identificación. </v>
      </c>
      <c r="G45" s="108" t="str">
        <f>VLOOKUP(A45,'BASE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108" t="str">
        <f>VLOOKUP(A45,'BASE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5" s="108" t="str">
        <f>VLOOKUP(A45,'BASE REGISTROS'!$A$1:$T$884,9,FALSE)</f>
        <v>: 3 años.</v>
      </c>
      <c r="J45" s="129" t="str">
        <f>VLOOKUP(A45,'BASE REGISTROS'!$A$1:$T$884,10,FALSE)</f>
        <v>07-01-2021 hasta el 07-01-2024.</v>
      </c>
      <c r="K45" s="108" t="str">
        <f>VLOOKUP(A45,'BASE REGISTROS'!$A$1:$T$884,11,FALSE)</f>
        <v xml:space="preserve">José Pedro Silva Prado, 
Edmundo Crespo Pisano,
</v>
      </c>
      <c r="L45" s="108" t="str">
        <f>VLOOKUP(A45,'BASE REGISTROS'!$A$1:$T$884,12,FALSE)</f>
        <v xml:space="preserve">Paseo Pdte. Errázuriz Echaurren N° 2631, 5° piso, comuna de Providencia, Santiago, Región Metropolitana.
</v>
      </c>
      <c r="M45" s="108" t="str">
        <f>VLOOKUP(A45,'BASE REGISTROS'!$A$1:$T$884,13,FALSE)</f>
        <v>XIII</v>
      </c>
      <c r="N45" s="108" t="str">
        <f>VLOOKUP(A45,'BASE REGISTROS'!$A$1:$T$884,14,FALSE)</f>
        <v>Providencia</v>
      </c>
      <c r="O45" s="108" t="str">
        <f>VLOOKUP(A45,'BASE REGISTROS'!$A$1:$T$884,15,FALSE)</f>
        <v>228737900 - 228737980</v>
      </c>
      <c r="P45" s="108" t="str">
        <f>VLOOKUP(A45,'BASE REGISTROS'!$A$1:$T$884,16,FALSE)</f>
        <v>http://www.ciudaddelnino.cl</v>
      </c>
      <c r="Q45" s="108">
        <f>VLOOKUP(A45,'BASE REGISTROS'!$A$1:$T$884,17,FALSE)</f>
        <v>0</v>
      </c>
      <c r="R45" s="108" t="str">
        <f>VLOOKUP(A45,'BASE REGISTROS'!$A$1:$T$884,18,FALSE)</f>
        <v>93401: Instituciones de Asistencia Social</v>
      </c>
      <c r="S45" s="108" t="str">
        <f>VLOOKUP(A45,'BASE REGISTROS'!$A$1:$T$884,19,FALSE)</f>
        <v xml:space="preserve">Se acompaña certificado de antecedentes financieros, correspondientes al año 2019,  aprobados por el Subdepartamento de Supervisión Financiera Nacional.  </v>
      </c>
      <c r="T45" s="129">
        <f>VLOOKUP(A45,'BASE REGISTROS'!$A$1:$T$884,20,FALSE)</f>
        <v>37970</v>
      </c>
      <c r="U45" s="128">
        <v>1800</v>
      </c>
      <c r="V45" s="130">
        <v>16267285</v>
      </c>
      <c r="W45" s="130">
        <v>51177975</v>
      </c>
      <c r="X45" s="131">
        <v>44316</v>
      </c>
      <c r="Y45" s="132" t="s">
        <v>7743</v>
      </c>
      <c r="Z45" s="132" t="s">
        <v>7744</v>
      </c>
      <c r="AA45" s="128" t="s">
        <v>159</v>
      </c>
    </row>
    <row r="46" spans="1:27" ht="15.75" customHeight="1" x14ac:dyDescent="0.2">
      <c r="A46" s="128">
        <v>1800</v>
      </c>
      <c r="B46" s="108" t="str">
        <f>VLOOKUP(A46,'BASE REGISTROS'!$A$1:$T$884,2,FALSE)</f>
        <v>Fundación Ciudad del Niño</v>
      </c>
      <c r="C46" s="136">
        <f>VLOOKUP(A46,'BASE REGISTROS'!$A$1:$T$884,3,FALSE)</f>
        <v>700376001</v>
      </c>
      <c r="D46" s="108" t="str">
        <f>VLOOKUP(A46,'BASE REGISTROS'!$A$1:$T$884,4,FALSE)</f>
        <v>Fundación de Derecho Privado</v>
      </c>
      <c r="E46" s="108" t="str">
        <f>VLOOKUP(A46,'BASE REGISTROS'!$A$1:$T$884,5,FALSE)</f>
        <v>Otorgada por Decreto Supremo N° 629, de fecha 14 de febrero de 1938, del Ministerio de Justicia.</v>
      </c>
      <c r="F46" s="108" t="str">
        <f>VLOOKUP(A46,'BASE REGISTROS'!$A$1:$T$884,6,FALSE)</f>
        <v xml:space="preserve">Certificado de Vigencia de persona jurídica sin fines de lucro Folio N° 500345686181, emitido con fecha 14 de septiembre de 2020, del Servicio de Registro Civil e Identificación. </v>
      </c>
      <c r="G46" s="108" t="str">
        <f>VLOOKUP(A46,'BASE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108" t="str">
        <f>VLOOKUP(A46,'BASE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6" s="108" t="str">
        <f>VLOOKUP(A46,'BASE REGISTROS'!$A$1:$T$884,9,FALSE)</f>
        <v>: 3 años.</v>
      </c>
      <c r="J46" s="129" t="str">
        <f>VLOOKUP(A46,'BASE REGISTROS'!$A$1:$T$884,10,FALSE)</f>
        <v>07-01-2021 hasta el 07-01-2024.</v>
      </c>
      <c r="K46" s="108" t="str">
        <f>VLOOKUP(A46,'BASE REGISTROS'!$A$1:$T$884,11,FALSE)</f>
        <v xml:space="preserve">José Pedro Silva Prado, 
Edmundo Crespo Pisano,
</v>
      </c>
      <c r="L46" s="108" t="str">
        <f>VLOOKUP(A46,'BASE REGISTROS'!$A$1:$T$884,12,FALSE)</f>
        <v xml:space="preserve">Paseo Pdte. Errázuriz Echaurren N° 2631, 5° piso, comuna de Providencia, Santiago, Región Metropolitana.
</v>
      </c>
      <c r="M46" s="108" t="str">
        <f>VLOOKUP(A46,'BASE REGISTROS'!$A$1:$T$884,13,FALSE)</f>
        <v>XIII</v>
      </c>
      <c r="N46" s="108" t="str">
        <f>VLOOKUP(A46,'BASE REGISTROS'!$A$1:$T$884,14,FALSE)</f>
        <v>Providencia</v>
      </c>
      <c r="O46" s="108" t="str">
        <f>VLOOKUP(A46,'BASE REGISTROS'!$A$1:$T$884,15,FALSE)</f>
        <v>228737900 - 228737980</v>
      </c>
      <c r="P46" s="108" t="str">
        <f>VLOOKUP(A46,'BASE REGISTROS'!$A$1:$T$884,16,FALSE)</f>
        <v>http://www.ciudaddelnino.cl</v>
      </c>
      <c r="Q46" s="108">
        <f>VLOOKUP(A46,'BASE REGISTROS'!$A$1:$T$884,17,FALSE)</f>
        <v>0</v>
      </c>
      <c r="R46" s="108" t="str">
        <f>VLOOKUP(A46,'BASE REGISTROS'!$A$1:$T$884,18,FALSE)</f>
        <v>93401: Instituciones de Asistencia Social</v>
      </c>
      <c r="S46" s="108" t="str">
        <f>VLOOKUP(A46,'BASE REGISTROS'!$A$1:$T$884,19,FALSE)</f>
        <v xml:space="preserve">Se acompaña certificado de antecedentes financieros, correspondientes al año 2019,  aprobados por el Subdepartamento de Supervisión Financiera Nacional.  </v>
      </c>
      <c r="T46" s="129">
        <f>VLOOKUP(A46,'BASE REGISTROS'!$A$1:$T$884,20,FALSE)</f>
        <v>37970</v>
      </c>
      <c r="U46" s="128">
        <v>1800</v>
      </c>
      <c r="V46" s="130">
        <v>22906271</v>
      </c>
      <c r="W46" s="130">
        <v>81012138</v>
      </c>
      <c r="X46" s="131">
        <v>44316</v>
      </c>
      <c r="Y46" s="132" t="s">
        <v>7743</v>
      </c>
      <c r="Z46" s="132" t="s">
        <v>7744</v>
      </c>
      <c r="AA46" s="128" t="s">
        <v>7777</v>
      </c>
    </row>
    <row r="47" spans="1:27" ht="15.75" customHeight="1" x14ac:dyDescent="0.2">
      <c r="A47" s="128">
        <v>1800</v>
      </c>
      <c r="B47" s="108" t="str">
        <f>VLOOKUP(A47,'BASE REGISTROS'!$A$1:$T$884,2,FALSE)</f>
        <v>Fundación Ciudad del Niño</v>
      </c>
      <c r="C47" s="136">
        <f>VLOOKUP(A47,'BASE REGISTROS'!$A$1:$T$884,3,FALSE)</f>
        <v>700376001</v>
      </c>
      <c r="D47" s="108" t="str">
        <f>VLOOKUP(A47,'BASE REGISTROS'!$A$1:$T$884,4,FALSE)</f>
        <v>Fundación de Derecho Privado</v>
      </c>
      <c r="E47" s="108" t="str">
        <f>VLOOKUP(A47,'BASE REGISTROS'!$A$1:$T$884,5,FALSE)</f>
        <v>Otorgada por Decreto Supremo N° 629, de fecha 14 de febrero de 1938, del Ministerio de Justicia.</v>
      </c>
      <c r="F47" s="108" t="str">
        <f>VLOOKUP(A47,'BASE REGISTROS'!$A$1:$T$884,6,FALSE)</f>
        <v xml:space="preserve">Certificado de Vigencia de persona jurídica sin fines de lucro Folio N° 500345686181, emitido con fecha 14 de septiembre de 2020, del Servicio de Registro Civil e Identificación. </v>
      </c>
      <c r="G47" s="108" t="str">
        <f>VLOOKUP(A47,'BASE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108" t="str">
        <f>VLOOKUP(A47,'BASE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7" s="108" t="str">
        <f>VLOOKUP(A47,'BASE REGISTROS'!$A$1:$T$884,9,FALSE)</f>
        <v>: 3 años.</v>
      </c>
      <c r="J47" s="129" t="str">
        <f>VLOOKUP(A47,'BASE REGISTROS'!$A$1:$T$884,10,FALSE)</f>
        <v>07-01-2021 hasta el 07-01-2024.</v>
      </c>
      <c r="K47" s="108" t="str">
        <f>VLOOKUP(A47,'BASE REGISTROS'!$A$1:$T$884,11,FALSE)</f>
        <v xml:space="preserve">José Pedro Silva Prado, 
Edmundo Crespo Pisano,
</v>
      </c>
      <c r="L47" s="108" t="str">
        <f>VLOOKUP(A47,'BASE REGISTROS'!$A$1:$T$884,12,FALSE)</f>
        <v xml:space="preserve">Paseo Pdte. Errázuriz Echaurren N° 2631, 5° piso, comuna de Providencia, Santiago, Región Metropolitana.
</v>
      </c>
      <c r="M47" s="108" t="str">
        <f>VLOOKUP(A47,'BASE REGISTROS'!$A$1:$T$884,13,FALSE)</f>
        <v>XIII</v>
      </c>
      <c r="N47" s="108" t="str">
        <f>VLOOKUP(A47,'BASE REGISTROS'!$A$1:$T$884,14,FALSE)</f>
        <v>Providencia</v>
      </c>
      <c r="O47" s="108" t="str">
        <f>VLOOKUP(A47,'BASE REGISTROS'!$A$1:$T$884,15,FALSE)</f>
        <v>228737900 - 228737980</v>
      </c>
      <c r="P47" s="108" t="str">
        <f>VLOOKUP(A47,'BASE REGISTROS'!$A$1:$T$884,16,FALSE)</f>
        <v>http://www.ciudaddelnino.cl</v>
      </c>
      <c r="Q47" s="108">
        <f>VLOOKUP(A47,'BASE REGISTROS'!$A$1:$T$884,17,FALSE)</f>
        <v>0</v>
      </c>
      <c r="R47" s="108" t="str">
        <f>VLOOKUP(A47,'BASE REGISTROS'!$A$1:$T$884,18,FALSE)</f>
        <v>93401: Instituciones de Asistencia Social</v>
      </c>
      <c r="S47" s="108" t="str">
        <f>VLOOKUP(A47,'BASE REGISTROS'!$A$1:$T$884,19,FALSE)</f>
        <v xml:space="preserve">Se acompaña certificado de antecedentes financieros, correspondientes al año 2019,  aprobados por el Subdepartamento de Supervisión Financiera Nacional.  </v>
      </c>
      <c r="T47" s="129">
        <f>VLOOKUP(A47,'BASE REGISTROS'!$A$1:$T$884,20,FALSE)</f>
        <v>37970</v>
      </c>
      <c r="U47" s="128">
        <v>1800</v>
      </c>
      <c r="V47" s="130">
        <v>9876666</v>
      </c>
      <c r="W47" s="130">
        <v>32374866</v>
      </c>
      <c r="X47" s="131">
        <v>44316</v>
      </c>
      <c r="Y47" s="132" t="s">
        <v>7743</v>
      </c>
      <c r="Z47" s="132" t="s">
        <v>7744</v>
      </c>
      <c r="AA47" s="128" t="s">
        <v>7778</v>
      </c>
    </row>
    <row r="48" spans="1:27" ht="15.75" customHeight="1" x14ac:dyDescent="0.2">
      <c r="A48" s="128">
        <v>1800</v>
      </c>
      <c r="B48" s="108" t="str">
        <f>VLOOKUP(A48,'BASE REGISTROS'!$A$1:$T$884,2,FALSE)</f>
        <v>Fundación Ciudad del Niño</v>
      </c>
      <c r="C48" s="136">
        <f>VLOOKUP(A48,'BASE REGISTROS'!$A$1:$T$884,3,FALSE)</f>
        <v>700376001</v>
      </c>
      <c r="D48" s="108" t="str">
        <f>VLOOKUP(A48,'BASE REGISTROS'!$A$1:$T$884,4,FALSE)</f>
        <v>Fundación de Derecho Privado</v>
      </c>
      <c r="E48" s="108" t="str">
        <f>VLOOKUP(A48,'BASE REGISTROS'!$A$1:$T$884,5,FALSE)</f>
        <v>Otorgada por Decreto Supremo N° 629, de fecha 14 de febrero de 1938, del Ministerio de Justicia.</v>
      </c>
      <c r="F48" s="108" t="str">
        <f>VLOOKUP(A48,'BASE REGISTROS'!$A$1:$T$884,6,FALSE)</f>
        <v xml:space="preserve">Certificado de Vigencia de persona jurídica sin fines de lucro Folio N° 500345686181, emitido con fecha 14 de septiembre de 2020, del Servicio de Registro Civil e Identificación. </v>
      </c>
      <c r="G48" s="108" t="str">
        <f>VLOOKUP(A48,'BASE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108" t="str">
        <f>VLOOKUP(A48,'BASE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8" s="108" t="str">
        <f>VLOOKUP(A48,'BASE REGISTROS'!$A$1:$T$884,9,FALSE)</f>
        <v>: 3 años.</v>
      </c>
      <c r="J48" s="129" t="str">
        <f>VLOOKUP(A48,'BASE REGISTROS'!$A$1:$T$884,10,FALSE)</f>
        <v>07-01-2021 hasta el 07-01-2024.</v>
      </c>
      <c r="K48" s="108" t="str">
        <f>VLOOKUP(A48,'BASE REGISTROS'!$A$1:$T$884,11,FALSE)</f>
        <v xml:space="preserve">José Pedro Silva Prado, 
Edmundo Crespo Pisano,
</v>
      </c>
      <c r="L48" s="108" t="str">
        <f>VLOOKUP(A48,'BASE REGISTROS'!$A$1:$T$884,12,FALSE)</f>
        <v xml:space="preserve">Paseo Pdte. Errázuriz Echaurren N° 2631, 5° piso, comuna de Providencia, Santiago, Región Metropolitana.
</v>
      </c>
      <c r="M48" s="108" t="str">
        <f>VLOOKUP(A48,'BASE REGISTROS'!$A$1:$T$884,13,FALSE)</f>
        <v>XIII</v>
      </c>
      <c r="N48" s="108" t="str">
        <f>VLOOKUP(A48,'BASE REGISTROS'!$A$1:$T$884,14,FALSE)</f>
        <v>Providencia</v>
      </c>
      <c r="O48" s="108" t="str">
        <f>VLOOKUP(A48,'BASE REGISTROS'!$A$1:$T$884,15,FALSE)</f>
        <v>228737900 - 228737980</v>
      </c>
      <c r="P48" s="108" t="str">
        <f>VLOOKUP(A48,'BASE REGISTROS'!$A$1:$T$884,16,FALSE)</f>
        <v>http://www.ciudaddelnino.cl</v>
      </c>
      <c r="Q48" s="108">
        <f>VLOOKUP(A48,'BASE REGISTROS'!$A$1:$T$884,17,FALSE)</f>
        <v>0</v>
      </c>
      <c r="R48" s="108" t="str">
        <f>VLOOKUP(A48,'BASE REGISTROS'!$A$1:$T$884,18,FALSE)</f>
        <v>93401: Instituciones de Asistencia Social</v>
      </c>
      <c r="S48" s="108" t="str">
        <f>VLOOKUP(A48,'BASE REGISTROS'!$A$1:$T$884,19,FALSE)</f>
        <v xml:space="preserve">Se acompaña certificado de antecedentes financieros, correspondientes al año 2019,  aprobados por el Subdepartamento de Supervisión Financiera Nacional.  </v>
      </c>
      <c r="T48" s="129">
        <f>VLOOKUP(A48,'BASE REGISTROS'!$A$1:$T$884,20,FALSE)</f>
        <v>37970</v>
      </c>
      <c r="U48" s="128">
        <v>1800</v>
      </c>
      <c r="V48" s="130">
        <v>7075296</v>
      </c>
      <c r="W48" s="130">
        <v>30512213</v>
      </c>
      <c r="X48" s="131">
        <v>44316</v>
      </c>
      <c r="Y48" s="132" t="s">
        <v>7743</v>
      </c>
      <c r="Z48" s="132" t="s">
        <v>7744</v>
      </c>
      <c r="AA48" s="128" t="s">
        <v>7779</v>
      </c>
    </row>
    <row r="49" spans="1:27" ht="15.75" customHeight="1" x14ac:dyDescent="0.2">
      <c r="A49" s="128">
        <v>1800</v>
      </c>
      <c r="B49" s="108" t="str">
        <f>VLOOKUP(A49,'BASE REGISTROS'!$A$1:$T$884,2,FALSE)</f>
        <v>Fundación Ciudad del Niño</v>
      </c>
      <c r="C49" s="136">
        <f>VLOOKUP(A49,'BASE REGISTROS'!$A$1:$T$884,3,FALSE)</f>
        <v>700376001</v>
      </c>
      <c r="D49" s="108" t="str">
        <f>VLOOKUP(A49,'BASE REGISTROS'!$A$1:$T$884,4,FALSE)</f>
        <v>Fundación de Derecho Privado</v>
      </c>
      <c r="E49" s="108" t="str">
        <f>VLOOKUP(A49,'BASE REGISTROS'!$A$1:$T$884,5,FALSE)</f>
        <v>Otorgada por Decreto Supremo N° 629, de fecha 14 de febrero de 1938, del Ministerio de Justicia.</v>
      </c>
      <c r="F49" s="108" t="str">
        <f>VLOOKUP(A49,'BASE REGISTROS'!$A$1:$T$884,6,FALSE)</f>
        <v xml:space="preserve">Certificado de Vigencia de persona jurídica sin fines de lucro Folio N° 500345686181, emitido con fecha 14 de septiembre de 2020, del Servicio de Registro Civil e Identificación. </v>
      </c>
      <c r="G49" s="108" t="str">
        <f>VLOOKUP(A49,'BASE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108" t="str">
        <f>VLOOKUP(A49,'BASE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9" s="108" t="str">
        <f>VLOOKUP(A49,'BASE REGISTROS'!$A$1:$T$884,9,FALSE)</f>
        <v>: 3 años.</v>
      </c>
      <c r="J49" s="129" t="str">
        <f>VLOOKUP(A49,'BASE REGISTROS'!$A$1:$T$884,10,FALSE)</f>
        <v>07-01-2021 hasta el 07-01-2024.</v>
      </c>
      <c r="K49" s="108" t="str">
        <f>VLOOKUP(A49,'BASE REGISTROS'!$A$1:$T$884,11,FALSE)</f>
        <v xml:space="preserve">José Pedro Silva Prado, 
Edmundo Crespo Pisano,
</v>
      </c>
      <c r="L49" s="108" t="str">
        <f>VLOOKUP(A49,'BASE REGISTROS'!$A$1:$T$884,12,FALSE)</f>
        <v xml:space="preserve">Paseo Pdte. Errázuriz Echaurren N° 2631, 5° piso, comuna de Providencia, Santiago, Región Metropolitana.
</v>
      </c>
      <c r="M49" s="108" t="str">
        <f>VLOOKUP(A49,'BASE REGISTROS'!$A$1:$T$884,13,FALSE)</f>
        <v>XIII</v>
      </c>
      <c r="N49" s="108" t="str">
        <f>VLOOKUP(A49,'BASE REGISTROS'!$A$1:$T$884,14,FALSE)</f>
        <v>Providencia</v>
      </c>
      <c r="O49" s="108" t="str">
        <f>VLOOKUP(A49,'BASE REGISTROS'!$A$1:$T$884,15,FALSE)</f>
        <v>228737900 - 228737980</v>
      </c>
      <c r="P49" s="108" t="str">
        <f>VLOOKUP(A49,'BASE REGISTROS'!$A$1:$T$884,16,FALSE)</f>
        <v>http://www.ciudaddelnino.cl</v>
      </c>
      <c r="Q49" s="108">
        <f>VLOOKUP(A49,'BASE REGISTROS'!$A$1:$T$884,17,FALSE)</f>
        <v>0</v>
      </c>
      <c r="R49" s="108" t="str">
        <f>VLOOKUP(A49,'BASE REGISTROS'!$A$1:$T$884,18,FALSE)</f>
        <v>93401: Instituciones de Asistencia Social</v>
      </c>
      <c r="S49" s="108" t="str">
        <f>VLOOKUP(A49,'BASE REGISTROS'!$A$1:$T$884,19,FALSE)</f>
        <v xml:space="preserve">Se acompaña certificado de antecedentes financieros, correspondientes al año 2019,  aprobados por el Subdepartamento de Supervisión Financiera Nacional.  </v>
      </c>
      <c r="T49" s="129">
        <f>VLOOKUP(A49,'BASE REGISTROS'!$A$1:$T$884,20,FALSE)</f>
        <v>37970</v>
      </c>
      <c r="U49" s="128">
        <v>1800</v>
      </c>
      <c r="V49" s="130">
        <v>31489923</v>
      </c>
      <c r="W49" s="130">
        <v>109726974</v>
      </c>
      <c r="X49" s="131">
        <v>44316</v>
      </c>
      <c r="Y49" s="132" t="s">
        <v>7743</v>
      </c>
      <c r="Z49" s="132" t="s">
        <v>7744</v>
      </c>
      <c r="AA49" s="128" t="s">
        <v>7780</v>
      </c>
    </row>
    <row r="50" spans="1:27" ht="15.75" customHeight="1" x14ac:dyDescent="0.2">
      <c r="A50" s="128">
        <v>1800</v>
      </c>
      <c r="B50" s="108" t="str">
        <f>VLOOKUP(A50,'BASE REGISTROS'!$A$1:$T$884,2,FALSE)</f>
        <v>Fundación Ciudad del Niño</v>
      </c>
      <c r="C50" s="136">
        <f>VLOOKUP(A50,'BASE REGISTROS'!$A$1:$T$884,3,FALSE)</f>
        <v>700376001</v>
      </c>
      <c r="D50" s="108" t="str">
        <f>VLOOKUP(A50,'BASE REGISTROS'!$A$1:$T$884,4,FALSE)</f>
        <v>Fundación de Derecho Privado</v>
      </c>
      <c r="E50" s="108" t="str">
        <f>VLOOKUP(A50,'BASE REGISTROS'!$A$1:$T$884,5,FALSE)</f>
        <v>Otorgada por Decreto Supremo N° 629, de fecha 14 de febrero de 1938, del Ministerio de Justicia.</v>
      </c>
      <c r="F50" s="108" t="str">
        <f>VLOOKUP(A50,'BASE REGISTROS'!$A$1:$T$884,6,FALSE)</f>
        <v xml:space="preserve">Certificado de Vigencia de persona jurídica sin fines de lucro Folio N° 500345686181, emitido con fecha 14 de septiembre de 2020, del Servicio de Registro Civil e Identificación. </v>
      </c>
      <c r="G50" s="108" t="str">
        <f>VLOOKUP(A50,'BASE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108" t="str">
        <f>VLOOKUP(A50,'BASE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0" s="108" t="str">
        <f>VLOOKUP(A50,'BASE REGISTROS'!$A$1:$T$884,9,FALSE)</f>
        <v>: 3 años.</v>
      </c>
      <c r="J50" s="129" t="str">
        <f>VLOOKUP(A50,'BASE REGISTROS'!$A$1:$T$884,10,FALSE)</f>
        <v>07-01-2021 hasta el 07-01-2024.</v>
      </c>
      <c r="K50" s="108" t="str">
        <f>VLOOKUP(A50,'BASE REGISTROS'!$A$1:$T$884,11,FALSE)</f>
        <v xml:space="preserve">José Pedro Silva Prado, 
Edmundo Crespo Pisano,
</v>
      </c>
      <c r="L50" s="108" t="str">
        <f>VLOOKUP(A50,'BASE REGISTROS'!$A$1:$T$884,12,FALSE)</f>
        <v xml:space="preserve">Paseo Pdte. Errázuriz Echaurren N° 2631, 5° piso, comuna de Providencia, Santiago, Región Metropolitana.
</v>
      </c>
      <c r="M50" s="108" t="str">
        <f>VLOOKUP(A50,'BASE REGISTROS'!$A$1:$T$884,13,FALSE)</f>
        <v>XIII</v>
      </c>
      <c r="N50" s="108" t="str">
        <f>VLOOKUP(A50,'BASE REGISTROS'!$A$1:$T$884,14,FALSE)</f>
        <v>Providencia</v>
      </c>
      <c r="O50" s="108" t="str">
        <f>VLOOKUP(A50,'BASE REGISTROS'!$A$1:$T$884,15,FALSE)</f>
        <v>228737900 - 228737980</v>
      </c>
      <c r="P50" s="108" t="str">
        <f>VLOOKUP(A50,'BASE REGISTROS'!$A$1:$T$884,16,FALSE)</f>
        <v>http://www.ciudaddelnino.cl</v>
      </c>
      <c r="Q50" s="108">
        <f>VLOOKUP(A50,'BASE REGISTROS'!$A$1:$T$884,17,FALSE)</f>
        <v>0</v>
      </c>
      <c r="R50" s="108" t="str">
        <f>VLOOKUP(A50,'BASE REGISTROS'!$A$1:$T$884,18,FALSE)</f>
        <v>93401: Instituciones de Asistencia Social</v>
      </c>
      <c r="S50" s="108" t="str">
        <f>VLOOKUP(A50,'BASE REGISTROS'!$A$1:$T$884,19,FALSE)</f>
        <v xml:space="preserve">Se acompaña certificado de antecedentes financieros, correspondientes al año 2019,  aprobados por el Subdepartamento de Supervisión Financiera Nacional.  </v>
      </c>
      <c r="T50" s="129">
        <f>VLOOKUP(A50,'BASE REGISTROS'!$A$1:$T$884,20,FALSE)</f>
        <v>37970</v>
      </c>
      <c r="U50" s="128">
        <v>1800</v>
      </c>
      <c r="V50" s="130">
        <v>24049800</v>
      </c>
      <c r="W50" s="130">
        <v>72925200</v>
      </c>
      <c r="X50" s="131">
        <v>44316</v>
      </c>
      <c r="Y50" s="132" t="s">
        <v>7743</v>
      </c>
      <c r="Z50" s="132" t="s">
        <v>7744</v>
      </c>
      <c r="AA50" s="128" t="s">
        <v>247</v>
      </c>
    </row>
    <row r="51" spans="1:27" ht="15.75" customHeight="1" x14ac:dyDescent="0.2">
      <c r="A51" s="128">
        <v>1800</v>
      </c>
      <c r="B51" s="108" t="str">
        <f>VLOOKUP(A51,'BASE REGISTROS'!$A$1:$T$884,2,FALSE)</f>
        <v>Fundación Ciudad del Niño</v>
      </c>
      <c r="C51" s="136">
        <f>VLOOKUP(A51,'BASE REGISTROS'!$A$1:$T$884,3,FALSE)</f>
        <v>700376001</v>
      </c>
      <c r="D51" s="108" t="str">
        <f>VLOOKUP(A51,'BASE REGISTROS'!$A$1:$T$884,4,FALSE)</f>
        <v>Fundación de Derecho Privado</v>
      </c>
      <c r="E51" s="108" t="str">
        <f>VLOOKUP(A51,'BASE REGISTROS'!$A$1:$T$884,5,FALSE)</f>
        <v>Otorgada por Decreto Supremo N° 629, de fecha 14 de febrero de 1938, del Ministerio de Justicia.</v>
      </c>
      <c r="F51" s="108" t="str">
        <f>VLOOKUP(A51,'BASE REGISTROS'!$A$1:$T$884,6,FALSE)</f>
        <v xml:space="preserve">Certificado de Vigencia de persona jurídica sin fines de lucro Folio N° 500345686181, emitido con fecha 14 de septiembre de 2020, del Servicio de Registro Civil e Identificación. </v>
      </c>
      <c r="G51" s="108" t="str">
        <f>VLOOKUP(A51,'BASE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108" t="str">
        <f>VLOOKUP(A51,'BASE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1" s="108" t="str">
        <f>VLOOKUP(A51,'BASE REGISTROS'!$A$1:$T$884,9,FALSE)</f>
        <v>: 3 años.</v>
      </c>
      <c r="J51" s="129" t="str">
        <f>VLOOKUP(A51,'BASE REGISTROS'!$A$1:$T$884,10,FALSE)</f>
        <v>07-01-2021 hasta el 07-01-2024.</v>
      </c>
      <c r="K51" s="108" t="str">
        <f>VLOOKUP(A51,'BASE REGISTROS'!$A$1:$T$884,11,FALSE)</f>
        <v xml:space="preserve">José Pedro Silva Prado, 
Edmundo Crespo Pisano,
</v>
      </c>
      <c r="L51" s="108" t="str">
        <f>VLOOKUP(A51,'BASE REGISTROS'!$A$1:$T$884,12,FALSE)</f>
        <v xml:space="preserve">Paseo Pdte. Errázuriz Echaurren N° 2631, 5° piso, comuna de Providencia, Santiago, Región Metropolitana.
</v>
      </c>
      <c r="M51" s="108" t="str">
        <f>VLOOKUP(A51,'BASE REGISTROS'!$A$1:$T$884,13,FALSE)</f>
        <v>XIII</v>
      </c>
      <c r="N51" s="108" t="str">
        <f>VLOOKUP(A51,'BASE REGISTROS'!$A$1:$T$884,14,FALSE)</f>
        <v>Providencia</v>
      </c>
      <c r="O51" s="108" t="str">
        <f>VLOOKUP(A51,'BASE REGISTROS'!$A$1:$T$884,15,FALSE)</f>
        <v>228737900 - 228737980</v>
      </c>
      <c r="P51" s="108" t="str">
        <f>VLOOKUP(A51,'BASE REGISTROS'!$A$1:$T$884,16,FALSE)</f>
        <v>http://www.ciudaddelnino.cl</v>
      </c>
      <c r="Q51" s="108">
        <f>VLOOKUP(A51,'BASE REGISTROS'!$A$1:$T$884,17,FALSE)</f>
        <v>0</v>
      </c>
      <c r="R51" s="108" t="str">
        <f>VLOOKUP(A51,'BASE REGISTROS'!$A$1:$T$884,18,FALSE)</f>
        <v>93401: Instituciones de Asistencia Social</v>
      </c>
      <c r="S51" s="108" t="str">
        <f>VLOOKUP(A51,'BASE REGISTROS'!$A$1:$T$884,19,FALSE)</f>
        <v xml:space="preserve">Se acompaña certificado de antecedentes financieros, correspondientes al año 2019,  aprobados por el Subdepartamento de Supervisión Financiera Nacional.  </v>
      </c>
      <c r="T51" s="129">
        <f>VLOOKUP(A51,'BASE REGISTROS'!$A$1:$T$884,20,FALSE)</f>
        <v>37970</v>
      </c>
      <c r="U51" s="128">
        <v>1800</v>
      </c>
      <c r="V51" s="130">
        <v>23289517</v>
      </c>
      <c r="W51" s="130">
        <v>87556789</v>
      </c>
      <c r="X51" s="131">
        <v>44316</v>
      </c>
      <c r="Y51" s="132" t="s">
        <v>7743</v>
      </c>
      <c r="Z51" s="132" t="s">
        <v>7744</v>
      </c>
      <c r="AA51" s="128" t="s">
        <v>7781</v>
      </c>
    </row>
    <row r="52" spans="1:27" ht="15.75" customHeight="1" x14ac:dyDescent="0.2">
      <c r="A52" s="128">
        <v>1800</v>
      </c>
      <c r="B52" s="108" t="str">
        <f>VLOOKUP(A52,'BASE REGISTROS'!$A$1:$T$884,2,FALSE)</f>
        <v>Fundación Ciudad del Niño</v>
      </c>
      <c r="C52" s="136">
        <f>VLOOKUP(A52,'BASE REGISTROS'!$A$1:$T$884,3,FALSE)</f>
        <v>700376001</v>
      </c>
      <c r="D52" s="108" t="str">
        <f>VLOOKUP(A52,'BASE REGISTROS'!$A$1:$T$884,4,FALSE)</f>
        <v>Fundación de Derecho Privado</v>
      </c>
      <c r="E52" s="108" t="str">
        <f>VLOOKUP(A52,'BASE REGISTROS'!$A$1:$T$884,5,FALSE)</f>
        <v>Otorgada por Decreto Supremo N° 629, de fecha 14 de febrero de 1938, del Ministerio de Justicia.</v>
      </c>
      <c r="F52" s="108" t="str">
        <f>VLOOKUP(A52,'BASE REGISTROS'!$A$1:$T$884,6,FALSE)</f>
        <v xml:space="preserve">Certificado de Vigencia de persona jurídica sin fines de lucro Folio N° 500345686181, emitido con fecha 14 de septiembre de 2020, del Servicio de Registro Civil e Identificación. </v>
      </c>
      <c r="G52" s="108" t="str">
        <f>VLOOKUP(A52,'BASE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108" t="str">
        <f>VLOOKUP(A52,'BASE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2" s="108" t="str">
        <f>VLOOKUP(A52,'BASE REGISTROS'!$A$1:$T$884,9,FALSE)</f>
        <v>: 3 años.</v>
      </c>
      <c r="J52" s="129" t="str">
        <f>VLOOKUP(A52,'BASE REGISTROS'!$A$1:$T$884,10,FALSE)</f>
        <v>07-01-2021 hasta el 07-01-2024.</v>
      </c>
      <c r="K52" s="108" t="str">
        <f>VLOOKUP(A52,'BASE REGISTROS'!$A$1:$T$884,11,FALSE)</f>
        <v xml:space="preserve">José Pedro Silva Prado, 
Edmundo Crespo Pisano,
</v>
      </c>
      <c r="L52" s="108" t="str">
        <f>VLOOKUP(A52,'BASE REGISTROS'!$A$1:$T$884,12,FALSE)</f>
        <v xml:space="preserve">Paseo Pdte. Errázuriz Echaurren N° 2631, 5° piso, comuna de Providencia, Santiago, Región Metropolitana.
</v>
      </c>
      <c r="M52" s="108" t="str">
        <f>VLOOKUP(A52,'BASE REGISTROS'!$A$1:$T$884,13,FALSE)</f>
        <v>XIII</v>
      </c>
      <c r="N52" s="108" t="str">
        <f>VLOOKUP(A52,'BASE REGISTROS'!$A$1:$T$884,14,FALSE)</f>
        <v>Providencia</v>
      </c>
      <c r="O52" s="108" t="str">
        <f>VLOOKUP(A52,'BASE REGISTROS'!$A$1:$T$884,15,FALSE)</f>
        <v>228737900 - 228737980</v>
      </c>
      <c r="P52" s="108" t="str">
        <f>VLOOKUP(A52,'BASE REGISTROS'!$A$1:$T$884,16,FALSE)</f>
        <v>http://www.ciudaddelnino.cl</v>
      </c>
      <c r="Q52" s="108">
        <f>VLOOKUP(A52,'BASE REGISTROS'!$A$1:$T$884,17,FALSE)</f>
        <v>0</v>
      </c>
      <c r="R52" s="108" t="str">
        <f>VLOOKUP(A52,'BASE REGISTROS'!$A$1:$T$884,18,FALSE)</f>
        <v>93401: Instituciones de Asistencia Social</v>
      </c>
      <c r="S52" s="108" t="str">
        <f>VLOOKUP(A52,'BASE REGISTROS'!$A$1:$T$884,19,FALSE)</f>
        <v xml:space="preserve">Se acompaña certificado de antecedentes financieros, correspondientes al año 2019,  aprobados por el Subdepartamento de Supervisión Financiera Nacional.  </v>
      </c>
      <c r="T52" s="129">
        <f>VLOOKUP(A52,'BASE REGISTROS'!$A$1:$T$884,20,FALSE)</f>
        <v>37970</v>
      </c>
      <c r="U52" s="128">
        <v>1800</v>
      </c>
      <c r="V52" s="130">
        <v>18277848</v>
      </c>
      <c r="W52" s="130">
        <v>74025283</v>
      </c>
      <c r="X52" s="131">
        <v>44316</v>
      </c>
      <c r="Y52" s="132" t="s">
        <v>7743</v>
      </c>
      <c r="Z52" s="132" t="s">
        <v>7744</v>
      </c>
      <c r="AA52" s="128" t="s">
        <v>7782</v>
      </c>
    </row>
    <row r="53" spans="1:27" ht="15.75" customHeight="1" x14ac:dyDescent="0.2">
      <c r="A53" s="128">
        <v>1800</v>
      </c>
      <c r="B53" s="108" t="str">
        <f>VLOOKUP(A53,'BASE REGISTROS'!$A$1:$T$884,2,FALSE)</f>
        <v>Fundación Ciudad del Niño</v>
      </c>
      <c r="C53" s="136">
        <f>VLOOKUP(A53,'BASE REGISTROS'!$A$1:$T$884,3,FALSE)</f>
        <v>700376001</v>
      </c>
      <c r="D53" s="108" t="str">
        <f>VLOOKUP(A53,'BASE REGISTROS'!$A$1:$T$884,4,FALSE)</f>
        <v>Fundación de Derecho Privado</v>
      </c>
      <c r="E53" s="108" t="str">
        <f>VLOOKUP(A53,'BASE REGISTROS'!$A$1:$T$884,5,FALSE)</f>
        <v>Otorgada por Decreto Supremo N° 629, de fecha 14 de febrero de 1938, del Ministerio de Justicia.</v>
      </c>
      <c r="F53" s="108" t="str">
        <f>VLOOKUP(A53,'BASE REGISTROS'!$A$1:$T$884,6,FALSE)</f>
        <v xml:space="preserve">Certificado de Vigencia de persona jurídica sin fines de lucro Folio N° 500345686181, emitido con fecha 14 de septiembre de 2020, del Servicio de Registro Civil e Identificación. </v>
      </c>
      <c r="G53" s="108" t="str">
        <f>VLOOKUP(A53,'BASE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108" t="str">
        <f>VLOOKUP(A53,'BASE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3" s="108" t="str">
        <f>VLOOKUP(A53,'BASE REGISTROS'!$A$1:$T$884,9,FALSE)</f>
        <v>: 3 años.</v>
      </c>
      <c r="J53" s="129" t="str">
        <f>VLOOKUP(A53,'BASE REGISTROS'!$A$1:$T$884,10,FALSE)</f>
        <v>07-01-2021 hasta el 07-01-2024.</v>
      </c>
      <c r="K53" s="108" t="str">
        <f>VLOOKUP(A53,'BASE REGISTROS'!$A$1:$T$884,11,FALSE)</f>
        <v xml:space="preserve">José Pedro Silva Prado, 
Edmundo Crespo Pisano,
</v>
      </c>
      <c r="L53" s="108" t="str">
        <f>VLOOKUP(A53,'BASE REGISTROS'!$A$1:$T$884,12,FALSE)</f>
        <v xml:space="preserve">Paseo Pdte. Errázuriz Echaurren N° 2631, 5° piso, comuna de Providencia, Santiago, Región Metropolitana.
</v>
      </c>
      <c r="M53" s="108" t="str">
        <f>VLOOKUP(A53,'BASE REGISTROS'!$A$1:$T$884,13,FALSE)</f>
        <v>XIII</v>
      </c>
      <c r="N53" s="108" t="str">
        <f>VLOOKUP(A53,'BASE REGISTROS'!$A$1:$T$884,14,FALSE)</f>
        <v>Providencia</v>
      </c>
      <c r="O53" s="108" t="str">
        <f>VLOOKUP(A53,'BASE REGISTROS'!$A$1:$T$884,15,FALSE)</f>
        <v>228737900 - 228737980</v>
      </c>
      <c r="P53" s="108" t="str">
        <f>VLOOKUP(A53,'BASE REGISTROS'!$A$1:$T$884,16,FALSE)</f>
        <v>http://www.ciudaddelnino.cl</v>
      </c>
      <c r="Q53" s="108">
        <f>VLOOKUP(A53,'BASE REGISTROS'!$A$1:$T$884,17,FALSE)</f>
        <v>0</v>
      </c>
      <c r="R53" s="108" t="str">
        <f>VLOOKUP(A53,'BASE REGISTROS'!$A$1:$T$884,18,FALSE)</f>
        <v>93401: Instituciones de Asistencia Social</v>
      </c>
      <c r="S53" s="108" t="str">
        <f>VLOOKUP(A53,'BASE REGISTROS'!$A$1:$T$884,19,FALSE)</f>
        <v xml:space="preserve">Se acompaña certificado de antecedentes financieros, correspondientes al año 2019,  aprobados por el Subdepartamento de Supervisión Financiera Nacional.  </v>
      </c>
      <c r="T53" s="129">
        <f>VLOOKUP(A53,'BASE REGISTROS'!$A$1:$T$884,20,FALSE)</f>
        <v>37970</v>
      </c>
      <c r="U53" s="128">
        <v>1800</v>
      </c>
      <c r="V53" s="130">
        <v>62444403</v>
      </c>
      <c r="W53" s="130">
        <v>219799491</v>
      </c>
      <c r="X53" s="131">
        <v>44316</v>
      </c>
      <c r="Y53" s="132" t="s">
        <v>7743</v>
      </c>
      <c r="Z53" s="132" t="s">
        <v>7744</v>
      </c>
      <c r="AA53" s="128" t="s">
        <v>7757</v>
      </c>
    </row>
    <row r="54" spans="1:27" ht="15.75" customHeight="1" x14ac:dyDescent="0.2">
      <c r="A54" s="128">
        <v>1800</v>
      </c>
      <c r="B54" s="108" t="str">
        <f>VLOOKUP(A54,'BASE REGISTROS'!$A$1:$T$884,2,FALSE)</f>
        <v>Fundación Ciudad del Niño</v>
      </c>
      <c r="C54" s="136">
        <f>VLOOKUP(A54,'BASE REGISTROS'!$A$1:$T$884,3,FALSE)</f>
        <v>700376001</v>
      </c>
      <c r="D54" s="108" t="str">
        <f>VLOOKUP(A54,'BASE REGISTROS'!$A$1:$T$884,4,FALSE)</f>
        <v>Fundación de Derecho Privado</v>
      </c>
      <c r="E54" s="108" t="str">
        <f>VLOOKUP(A54,'BASE REGISTROS'!$A$1:$T$884,5,FALSE)</f>
        <v>Otorgada por Decreto Supremo N° 629, de fecha 14 de febrero de 1938, del Ministerio de Justicia.</v>
      </c>
      <c r="F54" s="108" t="str">
        <f>VLOOKUP(A54,'BASE REGISTROS'!$A$1:$T$884,6,FALSE)</f>
        <v xml:space="preserve">Certificado de Vigencia de persona jurídica sin fines de lucro Folio N° 500345686181, emitido con fecha 14 de septiembre de 2020, del Servicio de Registro Civil e Identificación. </v>
      </c>
      <c r="G54" s="108" t="str">
        <f>VLOOKUP(A54,'BASE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108" t="str">
        <f>VLOOKUP(A54,'BASE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4" s="108" t="str">
        <f>VLOOKUP(A54,'BASE REGISTROS'!$A$1:$T$884,9,FALSE)</f>
        <v>: 3 años.</v>
      </c>
      <c r="J54" s="129" t="str">
        <f>VLOOKUP(A54,'BASE REGISTROS'!$A$1:$T$884,10,FALSE)</f>
        <v>07-01-2021 hasta el 07-01-2024.</v>
      </c>
      <c r="K54" s="108" t="str">
        <f>VLOOKUP(A54,'BASE REGISTROS'!$A$1:$T$884,11,FALSE)</f>
        <v xml:space="preserve">José Pedro Silva Prado, 
Edmundo Crespo Pisano,
</v>
      </c>
      <c r="L54" s="108" t="str">
        <f>VLOOKUP(A54,'BASE REGISTROS'!$A$1:$T$884,12,FALSE)</f>
        <v xml:space="preserve">Paseo Pdte. Errázuriz Echaurren N° 2631, 5° piso, comuna de Providencia, Santiago, Región Metropolitana.
</v>
      </c>
      <c r="M54" s="108" t="str">
        <f>VLOOKUP(A54,'BASE REGISTROS'!$A$1:$T$884,13,FALSE)</f>
        <v>XIII</v>
      </c>
      <c r="N54" s="108" t="str">
        <f>VLOOKUP(A54,'BASE REGISTROS'!$A$1:$T$884,14,FALSE)</f>
        <v>Providencia</v>
      </c>
      <c r="O54" s="108" t="str">
        <f>VLOOKUP(A54,'BASE REGISTROS'!$A$1:$T$884,15,FALSE)</f>
        <v>228737900 - 228737980</v>
      </c>
      <c r="P54" s="108" t="str">
        <f>VLOOKUP(A54,'BASE REGISTROS'!$A$1:$T$884,16,FALSE)</f>
        <v>http://www.ciudaddelnino.cl</v>
      </c>
      <c r="Q54" s="108">
        <f>VLOOKUP(A54,'BASE REGISTROS'!$A$1:$T$884,17,FALSE)</f>
        <v>0</v>
      </c>
      <c r="R54" s="108" t="str">
        <f>VLOOKUP(A54,'BASE REGISTROS'!$A$1:$T$884,18,FALSE)</f>
        <v>93401: Instituciones de Asistencia Social</v>
      </c>
      <c r="S54" s="108" t="str">
        <f>VLOOKUP(A54,'BASE REGISTROS'!$A$1:$T$884,19,FALSE)</f>
        <v xml:space="preserve">Se acompaña certificado de antecedentes financieros, correspondientes al año 2019,  aprobados por el Subdepartamento de Supervisión Financiera Nacional.  </v>
      </c>
      <c r="T54" s="129">
        <f>VLOOKUP(A54,'BASE REGISTROS'!$A$1:$T$884,20,FALSE)</f>
        <v>37970</v>
      </c>
      <c r="U54" s="128">
        <v>1800</v>
      </c>
      <c r="V54" s="130">
        <v>7429061</v>
      </c>
      <c r="W54" s="130">
        <v>40417629</v>
      </c>
      <c r="X54" s="131">
        <v>44316</v>
      </c>
      <c r="Y54" s="132" t="s">
        <v>7743</v>
      </c>
      <c r="Z54" s="132" t="s">
        <v>7744</v>
      </c>
      <c r="AA54" s="128" t="s">
        <v>7783</v>
      </c>
    </row>
    <row r="55" spans="1:27" ht="15.75" customHeight="1" x14ac:dyDescent="0.2">
      <c r="A55" s="128">
        <v>1800</v>
      </c>
      <c r="B55" s="108" t="str">
        <f>VLOOKUP(A55,'BASE REGISTROS'!$A$1:$T$884,2,FALSE)</f>
        <v>Fundación Ciudad del Niño</v>
      </c>
      <c r="C55" s="136">
        <f>VLOOKUP(A55,'BASE REGISTROS'!$A$1:$T$884,3,FALSE)</f>
        <v>700376001</v>
      </c>
      <c r="D55" s="108" t="str">
        <f>VLOOKUP(A55,'BASE REGISTROS'!$A$1:$T$884,4,FALSE)</f>
        <v>Fundación de Derecho Privado</v>
      </c>
      <c r="E55" s="108" t="str">
        <f>VLOOKUP(A55,'BASE REGISTROS'!$A$1:$T$884,5,FALSE)</f>
        <v>Otorgada por Decreto Supremo N° 629, de fecha 14 de febrero de 1938, del Ministerio de Justicia.</v>
      </c>
      <c r="F55" s="108" t="str">
        <f>VLOOKUP(A55,'BASE REGISTROS'!$A$1:$T$884,6,FALSE)</f>
        <v xml:space="preserve">Certificado de Vigencia de persona jurídica sin fines de lucro Folio N° 500345686181, emitido con fecha 14 de septiembre de 2020, del Servicio de Registro Civil e Identificación. </v>
      </c>
      <c r="G55" s="108" t="str">
        <f>VLOOKUP(A55,'BASE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108" t="str">
        <f>VLOOKUP(A55,'BASE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5" s="108" t="str">
        <f>VLOOKUP(A55,'BASE REGISTROS'!$A$1:$T$884,9,FALSE)</f>
        <v>: 3 años.</v>
      </c>
      <c r="J55" s="129" t="str">
        <f>VLOOKUP(A55,'BASE REGISTROS'!$A$1:$T$884,10,FALSE)</f>
        <v>07-01-2021 hasta el 07-01-2024.</v>
      </c>
      <c r="K55" s="108" t="str">
        <f>VLOOKUP(A55,'BASE REGISTROS'!$A$1:$T$884,11,FALSE)</f>
        <v xml:space="preserve">José Pedro Silva Prado, 
Edmundo Crespo Pisano,
</v>
      </c>
      <c r="L55" s="108" t="str">
        <f>VLOOKUP(A55,'BASE REGISTROS'!$A$1:$T$884,12,FALSE)</f>
        <v xml:space="preserve">Paseo Pdte. Errázuriz Echaurren N° 2631, 5° piso, comuna de Providencia, Santiago, Región Metropolitana.
</v>
      </c>
      <c r="M55" s="108" t="str">
        <f>VLOOKUP(A55,'BASE REGISTROS'!$A$1:$T$884,13,FALSE)</f>
        <v>XIII</v>
      </c>
      <c r="N55" s="108" t="str">
        <f>VLOOKUP(A55,'BASE REGISTROS'!$A$1:$T$884,14,FALSE)</f>
        <v>Providencia</v>
      </c>
      <c r="O55" s="108" t="str">
        <f>VLOOKUP(A55,'BASE REGISTROS'!$A$1:$T$884,15,FALSE)</f>
        <v>228737900 - 228737980</v>
      </c>
      <c r="P55" s="108" t="str">
        <f>VLOOKUP(A55,'BASE REGISTROS'!$A$1:$T$884,16,FALSE)</f>
        <v>http://www.ciudaddelnino.cl</v>
      </c>
      <c r="Q55" s="108">
        <f>VLOOKUP(A55,'BASE REGISTROS'!$A$1:$T$884,17,FALSE)</f>
        <v>0</v>
      </c>
      <c r="R55" s="108" t="str">
        <f>VLOOKUP(A55,'BASE REGISTROS'!$A$1:$T$884,18,FALSE)</f>
        <v>93401: Instituciones de Asistencia Social</v>
      </c>
      <c r="S55" s="108" t="str">
        <f>VLOOKUP(A55,'BASE REGISTROS'!$A$1:$T$884,19,FALSE)</f>
        <v xml:space="preserve">Se acompaña certificado de antecedentes financieros, correspondientes al año 2019,  aprobados por el Subdepartamento de Supervisión Financiera Nacional.  </v>
      </c>
      <c r="T55" s="129">
        <f>VLOOKUP(A55,'BASE REGISTROS'!$A$1:$T$884,20,FALSE)</f>
        <v>37970</v>
      </c>
      <c r="U55" s="128">
        <v>1800</v>
      </c>
      <c r="V55" s="130">
        <v>20456295</v>
      </c>
      <c r="W55" s="130">
        <v>76860057</v>
      </c>
      <c r="X55" s="131">
        <v>44316</v>
      </c>
      <c r="Y55" s="132" t="s">
        <v>7743</v>
      </c>
      <c r="Z55" s="132" t="s">
        <v>7744</v>
      </c>
      <c r="AA55" s="128" t="s">
        <v>7784</v>
      </c>
    </row>
    <row r="56" spans="1:27" ht="15.75" customHeight="1" x14ac:dyDescent="0.2">
      <c r="A56" s="128">
        <v>1800</v>
      </c>
      <c r="B56" s="108" t="str">
        <f>VLOOKUP(A56,'BASE REGISTROS'!$A$1:$T$884,2,FALSE)</f>
        <v>Fundación Ciudad del Niño</v>
      </c>
      <c r="C56" s="136">
        <f>VLOOKUP(A56,'BASE REGISTROS'!$A$1:$T$884,3,FALSE)</f>
        <v>700376001</v>
      </c>
      <c r="D56" s="108" t="str">
        <f>VLOOKUP(A56,'BASE REGISTROS'!$A$1:$T$884,4,FALSE)</f>
        <v>Fundación de Derecho Privado</v>
      </c>
      <c r="E56" s="108" t="str">
        <f>VLOOKUP(A56,'BASE REGISTROS'!$A$1:$T$884,5,FALSE)</f>
        <v>Otorgada por Decreto Supremo N° 629, de fecha 14 de febrero de 1938, del Ministerio de Justicia.</v>
      </c>
      <c r="F56" s="108" t="str">
        <f>VLOOKUP(A56,'BASE REGISTROS'!$A$1:$T$884,6,FALSE)</f>
        <v xml:space="preserve">Certificado de Vigencia de persona jurídica sin fines de lucro Folio N° 500345686181, emitido con fecha 14 de septiembre de 2020, del Servicio de Registro Civil e Identificación. </v>
      </c>
      <c r="G56" s="108" t="str">
        <f>VLOOKUP(A56,'BASE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108" t="str">
        <f>VLOOKUP(A56,'BASE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6" s="108" t="str">
        <f>VLOOKUP(A56,'BASE REGISTROS'!$A$1:$T$884,9,FALSE)</f>
        <v>: 3 años.</v>
      </c>
      <c r="J56" s="129" t="str">
        <f>VLOOKUP(A56,'BASE REGISTROS'!$A$1:$T$884,10,FALSE)</f>
        <v>07-01-2021 hasta el 07-01-2024.</v>
      </c>
      <c r="K56" s="108" t="str">
        <f>VLOOKUP(A56,'BASE REGISTROS'!$A$1:$T$884,11,FALSE)</f>
        <v xml:space="preserve">José Pedro Silva Prado, 
Edmundo Crespo Pisano,
</v>
      </c>
      <c r="L56" s="108" t="str">
        <f>VLOOKUP(A56,'BASE REGISTROS'!$A$1:$T$884,12,FALSE)</f>
        <v xml:space="preserve">Paseo Pdte. Errázuriz Echaurren N° 2631, 5° piso, comuna de Providencia, Santiago, Región Metropolitana.
</v>
      </c>
      <c r="M56" s="108" t="str">
        <f>VLOOKUP(A56,'BASE REGISTROS'!$A$1:$T$884,13,FALSE)</f>
        <v>XIII</v>
      </c>
      <c r="N56" s="108" t="str">
        <f>VLOOKUP(A56,'BASE REGISTROS'!$A$1:$T$884,14,FALSE)</f>
        <v>Providencia</v>
      </c>
      <c r="O56" s="108" t="str">
        <f>VLOOKUP(A56,'BASE REGISTROS'!$A$1:$T$884,15,FALSE)</f>
        <v>228737900 - 228737980</v>
      </c>
      <c r="P56" s="108" t="str">
        <f>VLOOKUP(A56,'BASE REGISTROS'!$A$1:$T$884,16,FALSE)</f>
        <v>http://www.ciudaddelnino.cl</v>
      </c>
      <c r="Q56" s="108">
        <f>VLOOKUP(A56,'BASE REGISTROS'!$A$1:$T$884,17,FALSE)</f>
        <v>0</v>
      </c>
      <c r="R56" s="108" t="str">
        <f>VLOOKUP(A56,'BASE REGISTROS'!$A$1:$T$884,18,FALSE)</f>
        <v>93401: Instituciones de Asistencia Social</v>
      </c>
      <c r="S56" s="108" t="str">
        <f>VLOOKUP(A56,'BASE REGISTROS'!$A$1:$T$884,19,FALSE)</f>
        <v xml:space="preserve">Se acompaña certificado de antecedentes financieros, correspondientes al año 2019,  aprobados por el Subdepartamento de Supervisión Financiera Nacional.  </v>
      </c>
      <c r="T56" s="129">
        <f>VLOOKUP(A56,'BASE REGISTROS'!$A$1:$T$884,20,FALSE)</f>
        <v>37970</v>
      </c>
      <c r="U56" s="128">
        <v>1800</v>
      </c>
      <c r="V56" s="130">
        <v>60858924</v>
      </c>
      <c r="W56" s="130">
        <v>222844739</v>
      </c>
      <c r="X56" s="131">
        <v>44316</v>
      </c>
      <c r="Y56" s="132" t="s">
        <v>7743</v>
      </c>
      <c r="Z56" s="132" t="s">
        <v>7744</v>
      </c>
      <c r="AA56" s="128" t="s">
        <v>7785</v>
      </c>
    </row>
    <row r="57" spans="1:27" ht="15.75" customHeight="1" x14ac:dyDescent="0.2">
      <c r="A57" s="128">
        <v>1800</v>
      </c>
      <c r="B57" s="108" t="str">
        <f>VLOOKUP(A57,'BASE REGISTROS'!$A$1:$T$884,2,FALSE)</f>
        <v>Fundación Ciudad del Niño</v>
      </c>
      <c r="C57" s="136">
        <f>VLOOKUP(A57,'BASE REGISTROS'!$A$1:$T$884,3,FALSE)</f>
        <v>700376001</v>
      </c>
      <c r="D57" s="108" t="str">
        <f>VLOOKUP(A57,'BASE REGISTROS'!$A$1:$T$884,4,FALSE)</f>
        <v>Fundación de Derecho Privado</v>
      </c>
      <c r="E57" s="108" t="str">
        <f>VLOOKUP(A57,'BASE REGISTROS'!$A$1:$T$884,5,FALSE)</f>
        <v>Otorgada por Decreto Supremo N° 629, de fecha 14 de febrero de 1938, del Ministerio de Justicia.</v>
      </c>
      <c r="F57" s="108" t="str">
        <f>VLOOKUP(A57,'BASE REGISTROS'!$A$1:$T$884,6,FALSE)</f>
        <v xml:space="preserve">Certificado de Vigencia de persona jurídica sin fines de lucro Folio N° 500345686181, emitido con fecha 14 de septiembre de 2020, del Servicio de Registro Civil e Identificación. </v>
      </c>
      <c r="G57" s="108" t="str">
        <f>VLOOKUP(A57,'BASE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108" t="str">
        <f>VLOOKUP(A57,'BASE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7" s="108" t="str">
        <f>VLOOKUP(A57,'BASE REGISTROS'!$A$1:$T$884,9,FALSE)</f>
        <v>: 3 años.</v>
      </c>
      <c r="J57" s="129" t="str">
        <f>VLOOKUP(A57,'BASE REGISTROS'!$A$1:$T$884,10,FALSE)</f>
        <v>07-01-2021 hasta el 07-01-2024.</v>
      </c>
      <c r="K57" s="108" t="str">
        <f>VLOOKUP(A57,'BASE REGISTROS'!$A$1:$T$884,11,FALSE)</f>
        <v xml:space="preserve">José Pedro Silva Prado, 
Edmundo Crespo Pisano,
</v>
      </c>
      <c r="L57" s="108" t="str">
        <f>VLOOKUP(A57,'BASE REGISTROS'!$A$1:$T$884,12,FALSE)</f>
        <v xml:space="preserve">Paseo Pdte. Errázuriz Echaurren N° 2631, 5° piso, comuna de Providencia, Santiago, Región Metropolitana.
</v>
      </c>
      <c r="M57" s="108" t="str">
        <f>VLOOKUP(A57,'BASE REGISTROS'!$A$1:$T$884,13,FALSE)</f>
        <v>XIII</v>
      </c>
      <c r="N57" s="108" t="str">
        <f>VLOOKUP(A57,'BASE REGISTROS'!$A$1:$T$884,14,FALSE)</f>
        <v>Providencia</v>
      </c>
      <c r="O57" s="108" t="str">
        <f>VLOOKUP(A57,'BASE REGISTROS'!$A$1:$T$884,15,FALSE)</f>
        <v>228737900 - 228737980</v>
      </c>
      <c r="P57" s="108" t="str">
        <f>VLOOKUP(A57,'BASE REGISTROS'!$A$1:$T$884,16,FALSE)</f>
        <v>http://www.ciudaddelnino.cl</v>
      </c>
      <c r="Q57" s="108">
        <f>VLOOKUP(A57,'BASE REGISTROS'!$A$1:$T$884,17,FALSE)</f>
        <v>0</v>
      </c>
      <c r="R57" s="108" t="str">
        <f>VLOOKUP(A57,'BASE REGISTROS'!$A$1:$T$884,18,FALSE)</f>
        <v>93401: Instituciones de Asistencia Social</v>
      </c>
      <c r="S57" s="108" t="str">
        <f>VLOOKUP(A57,'BASE REGISTROS'!$A$1:$T$884,19,FALSE)</f>
        <v xml:space="preserve">Se acompaña certificado de antecedentes financieros, correspondientes al año 2019,  aprobados por el Subdepartamento de Supervisión Financiera Nacional.  </v>
      </c>
      <c r="T57" s="129">
        <f>VLOOKUP(A57,'BASE REGISTROS'!$A$1:$T$884,20,FALSE)</f>
        <v>37970</v>
      </c>
      <c r="U57" s="128">
        <v>1800</v>
      </c>
      <c r="V57" s="130">
        <v>18598512</v>
      </c>
      <c r="W57" s="130">
        <v>57435060</v>
      </c>
      <c r="X57" s="131">
        <v>44316</v>
      </c>
      <c r="Y57" s="132" t="s">
        <v>7743</v>
      </c>
      <c r="Z57" s="132" t="s">
        <v>7744</v>
      </c>
      <c r="AA57" s="128" t="s">
        <v>7786</v>
      </c>
    </row>
    <row r="58" spans="1:27" ht="15.75" customHeight="1" x14ac:dyDescent="0.2">
      <c r="A58" s="128">
        <v>1800</v>
      </c>
      <c r="B58" s="108" t="str">
        <f>VLOOKUP(A58,'BASE REGISTROS'!$A$1:$T$884,2,FALSE)</f>
        <v>Fundación Ciudad del Niño</v>
      </c>
      <c r="C58" s="136">
        <f>VLOOKUP(A58,'BASE REGISTROS'!$A$1:$T$884,3,FALSE)</f>
        <v>700376001</v>
      </c>
      <c r="D58" s="108" t="str">
        <f>VLOOKUP(A58,'BASE REGISTROS'!$A$1:$T$884,4,FALSE)</f>
        <v>Fundación de Derecho Privado</v>
      </c>
      <c r="E58" s="108" t="str">
        <f>VLOOKUP(A58,'BASE REGISTROS'!$A$1:$T$884,5,FALSE)</f>
        <v>Otorgada por Decreto Supremo N° 629, de fecha 14 de febrero de 1938, del Ministerio de Justicia.</v>
      </c>
      <c r="F58" s="108" t="str">
        <f>VLOOKUP(A58,'BASE REGISTROS'!$A$1:$T$884,6,FALSE)</f>
        <v xml:space="preserve">Certificado de Vigencia de persona jurídica sin fines de lucro Folio N° 500345686181, emitido con fecha 14 de septiembre de 2020, del Servicio de Registro Civil e Identificación. </v>
      </c>
      <c r="G58" s="108" t="str">
        <f>VLOOKUP(A58,'BASE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108" t="str">
        <f>VLOOKUP(A58,'BASE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8" s="108" t="str">
        <f>VLOOKUP(A58,'BASE REGISTROS'!$A$1:$T$884,9,FALSE)</f>
        <v>: 3 años.</v>
      </c>
      <c r="J58" s="129" t="str">
        <f>VLOOKUP(A58,'BASE REGISTROS'!$A$1:$T$884,10,FALSE)</f>
        <v>07-01-2021 hasta el 07-01-2024.</v>
      </c>
      <c r="K58" s="108" t="str">
        <f>VLOOKUP(A58,'BASE REGISTROS'!$A$1:$T$884,11,FALSE)</f>
        <v xml:space="preserve">José Pedro Silva Prado, 
Edmundo Crespo Pisano,
</v>
      </c>
      <c r="L58" s="108" t="str">
        <f>VLOOKUP(A58,'BASE REGISTROS'!$A$1:$T$884,12,FALSE)</f>
        <v xml:space="preserve">Paseo Pdte. Errázuriz Echaurren N° 2631, 5° piso, comuna de Providencia, Santiago, Región Metropolitana.
</v>
      </c>
      <c r="M58" s="108" t="str">
        <f>VLOOKUP(A58,'BASE REGISTROS'!$A$1:$T$884,13,FALSE)</f>
        <v>XIII</v>
      </c>
      <c r="N58" s="108" t="str">
        <f>VLOOKUP(A58,'BASE REGISTROS'!$A$1:$T$884,14,FALSE)</f>
        <v>Providencia</v>
      </c>
      <c r="O58" s="108" t="str">
        <f>VLOOKUP(A58,'BASE REGISTROS'!$A$1:$T$884,15,FALSE)</f>
        <v>228737900 - 228737980</v>
      </c>
      <c r="P58" s="108" t="str">
        <f>VLOOKUP(A58,'BASE REGISTROS'!$A$1:$T$884,16,FALSE)</f>
        <v>http://www.ciudaddelnino.cl</v>
      </c>
      <c r="Q58" s="108">
        <f>VLOOKUP(A58,'BASE REGISTROS'!$A$1:$T$884,17,FALSE)</f>
        <v>0</v>
      </c>
      <c r="R58" s="108" t="str">
        <f>VLOOKUP(A58,'BASE REGISTROS'!$A$1:$T$884,18,FALSE)</f>
        <v>93401: Instituciones de Asistencia Social</v>
      </c>
      <c r="S58" s="108" t="str">
        <f>VLOOKUP(A58,'BASE REGISTROS'!$A$1:$T$884,19,FALSE)</f>
        <v xml:space="preserve">Se acompaña certificado de antecedentes financieros, correspondientes al año 2019,  aprobados por el Subdepartamento de Supervisión Financiera Nacional.  </v>
      </c>
      <c r="T58" s="129">
        <f>VLOOKUP(A58,'BASE REGISTROS'!$A$1:$T$884,20,FALSE)</f>
        <v>37970</v>
      </c>
      <c r="U58" s="128">
        <v>1800</v>
      </c>
      <c r="V58" s="130">
        <v>25487968</v>
      </c>
      <c r="W58" s="130">
        <v>112636157</v>
      </c>
      <c r="X58" s="131">
        <v>44316</v>
      </c>
      <c r="Y58" s="132" t="s">
        <v>7743</v>
      </c>
      <c r="Z58" s="132" t="s">
        <v>7744</v>
      </c>
      <c r="AA58" s="128" t="s">
        <v>7745</v>
      </c>
    </row>
    <row r="59" spans="1:27" ht="15.75" customHeight="1" x14ac:dyDescent="0.2">
      <c r="A59" s="128">
        <v>1800</v>
      </c>
      <c r="B59" s="108" t="str">
        <f>VLOOKUP(A59,'BASE REGISTROS'!$A$1:$T$884,2,FALSE)</f>
        <v>Fundación Ciudad del Niño</v>
      </c>
      <c r="C59" s="136">
        <f>VLOOKUP(A59,'BASE REGISTROS'!$A$1:$T$884,3,FALSE)</f>
        <v>700376001</v>
      </c>
      <c r="D59" s="108" t="str">
        <f>VLOOKUP(A59,'BASE REGISTROS'!$A$1:$T$884,4,FALSE)</f>
        <v>Fundación de Derecho Privado</v>
      </c>
      <c r="E59" s="108" t="str">
        <f>VLOOKUP(A59,'BASE REGISTROS'!$A$1:$T$884,5,FALSE)</f>
        <v>Otorgada por Decreto Supremo N° 629, de fecha 14 de febrero de 1938, del Ministerio de Justicia.</v>
      </c>
      <c r="F59" s="108" t="str">
        <f>VLOOKUP(A59,'BASE REGISTROS'!$A$1:$T$884,6,FALSE)</f>
        <v xml:space="preserve">Certificado de Vigencia de persona jurídica sin fines de lucro Folio N° 500345686181, emitido con fecha 14 de septiembre de 2020, del Servicio de Registro Civil e Identificación. </v>
      </c>
      <c r="G59" s="108" t="str">
        <f>VLOOKUP(A59,'BASE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108" t="str">
        <f>VLOOKUP(A59,'BASE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9" s="108" t="str">
        <f>VLOOKUP(A59,'BASE REGISTROS'!$A$1:$T$884,9,FALSE)</f>
        <v>: 3 años.</v>
      </c>
      <c r="J59" s="129" t="str">
        <f>VLOOKUP(A59,'BASE REGISTROS'!$A$1:$T$884,10,FALSE)</f>
        <v>07-01-2021 hasta el 07-01-2024.</v>
      </c>
      <c r="K59" s="108" t="str">
        <f>VLOOKUP(A59,'BASE REGISTROS'!$A$1:$T$884,11,FALSE)</f>
        <v xml:space="preserve">José Pedro Silva Prado, 
Edmundo Crespo Pisano,
</v>
      </c>
      <c r="L59" s="108" t="str">
        <f>VLOOKUP(A59,'BASE REGISTROS'!$A$1:$T$884,12,FALSE)</f>
        <v xml:space="preserve">Paseo Pdte. Errázuriz Echaurren N° 2631, 5° piso, comuna de Providencia, Santiago, Región Metropolitana.
</v>
      </c>
      <c r="M59" s="108" t="str">
        <f>VLOOKUP(A59,'BASE REGISTROS'!$A$1:$T$884,13,FALSE)</f>
        <v>XIII</v>
      </c>
      <c r="N59" s="108" t="str">
        <f>VLOOKUP(A59,'BASE REGISTROS'!$A$1:$T$884,14,FALSE)</f>
        <v>Providencia</v>
      </c>
      <c r="O59" s="108" t="str">
        <f>VLOOKUP(A59,'BASE REGISTROS'!$A$1:$T$884,15,FALSE)</f>
        <v>228737900 - 228737980</v>
      </c>
      <c r="P59" s="108" t="str">
        <f>VLOOKUP(A59,'BASE REGISTROS'!$A$1:$T$884,16,FALSE)</f>
        <v>http://www.ciudaddelnino.cl</v>
      </c>
      <c r="Q59" s="108">
        <f>VLOOKUP(A59,'BASE REGISTROS'!$A$1:$T$884,17,FALSE)</f>
        <v>0</v>
      </c>
      <c r="R59" s="108" t="str">
        <f>VLOOKUP(A59,'BASE REGISTROS'!$A$1:$T$884,18,FALSE)</f>
        <v>93401: Instituciones de Asistencia Social</v>
      </c>
      <c r="S59" s="108" t="str">
        <f>VLOOKUP(A59,'BASE REGISTROS'!$A$1:$T$884,19,FALSE)</f>
        <v xml:space="preserve">Se acompaña certificado de antecedentes financieros, correspondientes al año 2019,  aprobados por el Subdepartamento de Supervisión Financiera Nacional.  </v>
      </c>
      <c r="T59" s="129">
        <f>VLOOKUP(A59,'BASE REGISTROS'!$A$1:$T$884,20,FALSE)</f>
        <v>37970</v>
      </c>
      <c r="U59" s="128">
        <v>1800</v>
      </c>
      <c r="V59" s="130">
        <v>13708386</v>
      </c>
      <c r="W59" s="130">
        <v>59403004</v>
      </c>
      <c r="X59" s="131">
        <v>44316</v>
      </c>
      <c r="Y59" s="132" t="s">
        <v>7743</v>
      </c>
      <c r="Z59" s="132" t="s">
        <v>7744</v>
      </c>
      <c r="AA59" s="128" t="s">
        <v>7787</v>
      </c>
    </row>
    <row r="60" spans="1:27" ht="15.75" customHeight="1" x14ac:dyDescent="0.2">
      <c r="A60" s="128">
        <v>1800</v>
      </c>
      <c r="B60" s="108" t="str">
        <f>VLOOKUP(A60,'BASE REGISTROS'!$A$1:$T$884,2,FALSE)</f>
        <v>Fundación Ciudad del Niño</v>
      </c>
      <c r="C60" s="136">
        <f>VLOOKUP(A60,'BASE REGISTROS'!$A$1:$T$884,3,FALSE)</f>
        <v>700376001</v>
      </c>
      <c r="D60" s="108" t="str">
        <f>VLOOKUP(A60,'BASE REGISTROS'!$A$1:$T$884,4,FALSE)</f>
        <v>Fundación de Derecho Privado</v>
      </c>
      <c r="E60" s="108" t="str">
        <f>VLOOKUP(A60,'BASE REGISTROS'!$A$1:$T$884,5,FALSE)</f>
        <v>Otorgada por Decreto Supremo N° 629, de fecha 14 de febrero de 1938, del Ministerio de Justicia.</v>
      </c>
      <c r="F60" s="108" t="str">
        <f>VLOOKUP(A60,'BASE REGISTROS'!$A$1:$T$884,6,FALSE)</f>
        <v xml:space="preserve">Certificado de Vigencia de persona jurídica sin fines de lucro Folio N° 500345686181, emitido con fecha 14 de septiembre de 2020, del Servicio de Registro Civil e Identificación. </v>
      </c>
      <c r="G60" s="108" t="str">
        <f>VLOOKUP(A60,'BASE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108" t="str">
        <f>VLOOKUP(A60,'BASE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0" s="108" t="str">
        <f>VLOOKUP(A60,'BASE REGISTROS'!$A$1:$T$884,9,FALSE)</f>
        <v>: 3 años.</v>
      </c>
      <c r="J60" s="129" t="str">
        <f>VLOOKUP(A60,'BASE REGISTROS'!$A$1:$T$884,10,FALSE)</f>
        <v>07-01-2021 hasta el 07-01-2024.</v>
      </c>
      <c r="K60" s="108" t="str">
        <f>VLOOKUP(A60,'BASE REGISTROS'!$A$1:$T$884,11,FALSE)</f>
        <v xml:space="preserve">José Pedro Silva Prado, 
Edmundo Crespo Pisano,
</v>
      </c>
      <c r="L60" s="108" t="str">
        <f>VLOOKUP(A60,'BASE REGISTROS'!$A$1:$T$884,12,FALSE)</f>
        <v xml:space="preserve">Paseo Pdte. Errázuriz Echaurren N° 2631, 5° piso, comuna de Providencia, Santiago, Región Metropolitana.
</v>
      </c>
      <c r="M60" s="108" t="str">
        <f>VLOOKUP(A60,'BASE REGISTROS'!$A$1:$T$884,13,FALSE)</f>
        <v>XIII</v>
      </c>
      <c r="N60" s="108" t="str">
        <f>VLOOKUP(A60,'BASE REGISTROS'!$A$1:$T$884,14,FALSE)</f>
        <v>Providencia</v>
      </c>
      <c r="O60" s="108" t="str">
        <f>VLOOKUP(A60,'BASE REGISTROS'!$A$1:$T$884,15,FALSE)</f>
        <v>228737900 - 228737980</v>
      </c>
      <c r="P60" s="108" t="str">
        <f>VLOOKUP(A60,'BASE REGISTROS'!$A$1:$T$884,16,FALSE)</f>
        <v>http://www.ciudaddelnino.cl</v>
      </c>
      <c r="Q60" s="108">
        <f>VLOOKUP(A60,'BASE REGISTROS'!$A$1:$T$884,17,FALSE)</f>
        <v>0</v>
      </c>
      <c r="R60" s="108" t="str">
        <f>VLOOKUP(A60,'BASE REGISTROS'!$A$1:$T$884,18,FALSE)</f>
        <v>93401: Instituciones de Asistencia Social</v>
      </c>
      <c r="S60" s="108" t="str">
        <f>VLOOKUP(A60,'BASE REGISTROS'!$A$1:$T$884,19,FALSE)</f>
        <v xml:space="preserve">Se acompaña certificado de antecedentes financieros, correspondientes al año 2019,  aprobados por el Subdepartamento de Supervisión Financiera Nacional.  </v>
      </c>
      <c r="T60" s="129">
        <f>VLOOKUP(A60,'BASE REGISTROS'!$A$1:$T$884,20,FALSE)</f>
        <v>37970</v>
      </c>
      <c r="U60" s="128">
        <v>1800</v>
      </c>
      <c r="V60" s="130">
        <v>13708386</v>
      </c>
      <c r="W60" s="130">
        <v>54833544</v>
      </c>
      <c r="X60" s="131">
        <v>44316</v>
      </c>
      <c r="Y60" s="132" t="s">
        <v>7743</v>
      </c>
      <c r="Z60" s="132" t="s">
        <v>7744</v>
      </c>
      <c r="AA60" s="128" t="s">
        <v>7788</v>
      </c>
    </row>
    <row r="61" spans="1:27" ht="15.75" customHeight="1" x14ac:dyDescent="0.2">
      <c r="A61" s="128">
        <v>1800</v>
      </c>
      <c r="B61" s="108" t="str">
        <f>VLOOKUP(A61,'BASE REGISTROS'!$A$1:$T$884,2,FALSE)</f>
        <v>Fundación Ciudad del Niño</v>
      </c>
      <c r="C61" s="136">
        <f>VLOOKUP(A61,'BASE REGISTROS'!$A$1:$T$884,3,FALSE)</f>
        <v>700376001</v>
      </c>
      <c r="D61" s="108" t="str">
        <f>VLOOKUP(A61,'BASE REGISTROS'!$A$1:$T$884,4,FALSE)</f>
        <v>Fundación de Derecho Privado</v>
      </c>
      <c r="E61" s="108" t="str">
        <f>VLOOKUP(A61,'BASE REGISTROS'!$A$1:$T$884,5,FALSE)</f>
        <v>Otorgada por Decreto Supremo N° 629, de fecha 14 de febrero de 1938, del Ministerio de Justicia.</v>
      </c>
      <c r="F61" s="108" t="str">
        <f>VLOOKUP(A61,'BASE REGISTROS'!$A$1:$T$884,6,FALSE)</f>
        <v xml:space="preserve">Certificado de Vigencia de persona jurídica sin fines de lucro Folio N° 500345686181, emitido con fecha 14 de septiembre de 2020, del Servicio de Registro Civil e Identificación. </v>
      </c>
      <c r="G61" s="108" t="str">
        <f>VLOOKUP(A61,'BASE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108" t="str">
        <f>VLOOKUP(A61,'BASE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1" s="108" t="str">
        <f>VLOOKUP(A61,'BASE REGISTROS'!$A$1:$T$884,9,FALSE)</f>
        <v>: 3 años.</v>
      </c>
      <c r="J61" s="129" t="str">
        <f>VLOOKUP(A61,'BASE REGISTROS'!$A$1:$T$884,10,FALSE)</f>
        <v>07-01-2021 hasta el 07-01-2024.</v>
      </c>
      <c r="K61" s="108" t="str">
        <f>VLOOKUP(A61,'BASE REGISTROS'!$A$1:$T$884,11,FALSE)</f>
        <v xml:space="preserve">José Pedro Silva Prado, 
Edmundo Crespo Pisano,
</v>
      </c>
      <c r="L61" s="108" t="str">
        <f>VLOOKUP(A61,'BASE REGISTROS'!$A$1:$T$884,12,FALSE)</f>
        <v xml:space="preserve">Paseo Pdte. Errázuriz Echaurren N° 2631, 5° piso, comuna de Providencia, Santiago, Región Metropolitana.
</v>
      </c>
      <c r="M61" s="108" t="str">
        <f>VLOOKUP(A61,'BASE REGISTROS'!$A$1:$T$884,13,FALSE)</f>
        <v>XIII</v>
      </c>
      <c r="N61" s="108" t="str">
        <f>VLOOKUP(A61,'BASE REGISTROS'!$A$1:$T$884,14,FALSE)</f>
        <v>Providencia</v>
      </c>
      <c r="O61" s="108" t="str">
        <f>VLOOKUP(A61,'BASE REGISTROS'!$A$1:$T$884,15,FALSE)</f>
        <v>228737900 - 228737980</v>
      </c>
      <c r="P61" s="108" t="str">
        <f>VLOOKUP(A61,'BASE REGISTROS'!$A$1:$T$884,16,FALSE)</f>
        <v>http://www.ciudaddelnino.cl</v>
      </c>
      <c r="Q61" s="108">
        <f>VLOOKUP(A61,'BASE REGISTROS'!$A$1:$T$884,17,FALSE)</f>
        <v>0</v>
      </c>
      <c r="R61" s="108" t="str">
        <f>VLOOKUP(A61,'BASE REGISTROS'!$A$1:$T$884,18,FALSE)</f>
        <v>93401: Instituciones de Asistencia Social</v>
      </c>
      <c r="S61" s="108" t="str">
        <f>VLOOKUP(A61,'BASE REGISTROS'!$A$1:$T$884,19,FALSE)</f>
        <v xml:space="preserve">Se acompaña certificado de antecedentes financieros, correspondientes al año 2019,  aprobados por el Subdepartamento de Supervisión Financiera Nacional.  </v>
      </c>
      <c r="T61" s="129">
        <f>VLOOKUP(A61,'BASE REGISTROS'!$A$1:$T$884,20,FALSE)</f>
        <v>37970</v>
      </c>
      <c r="U61" s="128">
        <v>1800</v>
      </c>
      <c r="V61" s="130">
        <v>35645424</v>
      </c>
      <c r="W61" s="130">
        <v>131865312</v>
      </c>
      <c r="X61" s="131">
        <v>44316</v>
      </c>
      <c r="Y61" s="132" t="s">
        <v>7743</v>
      </c>
      <c r="Z61" s="132" t="s">
        <v>7744</v>
      </c>
      <c r="AA61" s="128" t="s">
        <v>7789</v>
      </c>
    </row>
    <row r="62" spans="1:27" ht="15.75" customHeight="1" x14ac:dyDescent="0.2">
      <c r="A62" s="128">
        <v>1800</v>
      </c>
      <c r="B62" s="108" t="str">
        <f>VLOOKUP(A62,'BASE REGISTROS'!$A$1:$T$884,2,FALSE)</f>
        <v>Fundación Ciudad del Niño</v>
      </c>
      <c r="C62" s="136">
        <f>VLOOKUP(A62,'BASE REGISTROS'!$A$1:$T$884,3,FALSE)</f>
        <v>700376001</v>
      </c>
      <c r="D62" s="108" t="str">
        <f>VLOOKUP(A62,'BASE REGISTROS'!$A$1:$T$884,4,FALSE)</f>
        <v>Fundación de Derecho Privado</v>
      </c>
      <c r="E62" s="108" t="str">
        <f>VLOOKUP(A62,'BASE REGISTROS'!$A$1:$T$884,5,FALSE)</f>
        <v>Otorgada por Decreto Supremo N° 629, de fecha 14 de febrero de 1938, del Ministerio de Justicia.</v>
      </c>
      <c r="F62" s="108" t="str">
        <f>VLOOKUP(A62,'BASE REGISTROS'!$A$1:$T$884,6,FALSE)</f>
        <v xml:space="preserve">Certificado de Vigencia de persona jurídica sin fines de lucro Folio N° 500345686181, emitido con fecha 14 de septiembre de 2020, del Servicio de Registro Civil e Identificación. </v>
      </c>
      <c r="G62" s="108" t="str">
        <f>VLOOKUP(A62,'BASE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108" t="str">
        <f>VLOOKUP(A62,'BASE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2" s="108" t="str">
        <f>VLOOKUP(A62,'BASE REGISTROS'!$A$1:$T$884,9,FALSE)</f>
        <v>: 3 años.</v>
      </c>
      <c r="J62" s="129" t="str">
        <f>VLOOKUP(A62,'BASE REGISTROS'!$A$1:$T$884,10,FALSE)</f>
        <v>07-01-2021 hasta el 07-01-2024.</v>
      </c>
      <c r="K62" s="108" t="str">
        <f>VLOOKUP(A62,'BASE REGISTROS'!$A$1:$T$884,11,FALSE)</f>
        <v xml:space="preserve">José Pedro Silva Prado, 
Edmundo Crespo Pisano,
</v>
      </c>
      <c r="L62" s="108" t="str">
        <f>VLOOKUP(A62,'BASE REGISTROS'!$A$1:$T$884,12,FALSE)</f>
        <v xml:space="preserve">Paseo Pdte. Errázuriz Echaurren N° 2631, 5° piso, comuna de Providencia, Santiago, Región Metropolitana.
</v>
      </c>
      <c r="M62" s="108" t="str">
        <f>VLOOKUP(A62,'BASE REGISTROS'!$A$1:$T$884,13,FALSE)</f>
        <v>XIII</v>
      </c>
      <c r="N62" s="108" t="str">
        <f>VLOOKUP(A62,'BASE REGISTROS'!$A$1:$T$884,14,FALSE)</f>
        <v>Providencia</v>
      </c>
      <c r="O62" s="108" t="str">
        <f>VLOOKUP(A62,'BASE REGISTROS'!$A$1:$T$884,15,FALSE)</f>
        <v>228737900 - 228737980</v>
      </c>
      <c r="P62" s="108" t="str">
        <f>VLOOKUP(A62,'BASE REGISTROS'!$A$1:$T$884,16,FALSE)</f>
        <v>http://www.ciudaddelnino.cl</v>
      </c>
      <c r="Q62" s="108">
        <f>VLOOKUP(A62,'BASE REGISTROS'!$A$1:$T$884,17,FALSE)</f>
        <v>0</v>
      </c>
      <c r="R62" s="108" t="str">
        <f>VLOOKUP(A62,'BASE REGISTROS'!$A$1:$T$884,18,FALSE)</f>
        <v>93401: Instituciones de Asistencia Social</v>
      </c>
      <c r="S62" s="108" t="str">
        <f>VLOOKUP(A62,'BASE REGISTROS'!$A$1:$T$884,19,FALSE)</f>
        <v xml:space="preserve">Se acompaña certificado de antecedentes financieros, correspondientes al año 2019,  aprobados por el Subdepartamento de Supervisión Financiera Nacional.  </v>
      </c>
      <c r="T62" s="129">
        <f>VLOOKUP(A62,'BASE REGISTROS'!$A$1:$T$884,20,FALSE)</f>
        <v>37970</v>
      </c>
      <c r="U62" s="128">
        <v>1800</v>
      </c>
      <c r="V62" s="130">
        <v>11637000</v>
      </c>
      <c r="W62" s="130">
        <v>49258128</v>
      </c>
      <c r="X62" s="131">
        <v>44316</v>
      </c>
      <c r="Y62" s="132" t="s">
        <v>7743</v>
      </c>
      <c r="Z62" s="132" t="s">
        <v>7744</v>
      </c>
      <c r="AA62" s="128" t="s">
        <v>7790</v>
      </c>
    </row>
    <row r="63" spans="1:27" ht="15.75" customHeight="1" x14ac:dyDescent="0.2">
      <c r="A63" s="128">
        <v>1800</v>
      </c>
      <c r="B63" s="108" t="str">
        <f>VLOOKUP(A63,'BASE REGISTROS'!$A$1:$T$884,2,FALSE)</f>
        <v>Fundación Ciudad del Niño</v>
      </c>
      <c r="C63" s="136">
        <f>VLOOKUP(A63,'BASE REGISTROS'!$A$1:$T$884,3,FALSE)</f>
        <v>700376001</v>
      </c>
      <c r="D63" s="108" t="str">
        <f>VLOOKUP(A63,'BASE REGISTROS'!$A$1:$T$884,4,FALSE)</f>
        <v>Fundación de Derecho Privado</v>
      </c>
      <c r="E63" s="108" t="str">
        <f>VLOOKUP(A63,'BASE REGISTROS'!$A$1:$T$884,5,FALSE)</f>
        <v>Otorgada por Decreto Supremo N° 629, de fecha 14 de febrero de 1938, del Ministerio de Justicia.</v>
      </c>
      <c r="F63" s="108" t="str">
        <f>VLOOKUP(A63,'BASE REGISTROS'!$A$1:$T$884,6,FALSE)</f>
        <v xml:space="preserve">Certificado de Vigencia de persona jurídica sin fines de lucro Folio N° 500345686181, emitido con fecha 14 de septiembre de 2020, del Servicio de Registro Civil e Identificación. </v>
      </c>
      <c r="G63" s="108" t="str">
        <f>VLOOKUP(A63,'BASE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108" t="str">
        <f>VLOOKUP(A63,'BASE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3" s="108" t="str">
        <f>VLOOKUP(A63,'BASE REGISTROS'!$A$1:$T$884,9,FALSE)</f>
        <v>: 3 años.</v>
      </c>
      <c r="J63" s="129" t="str">
        <f>VLOOKUP(A63,'BASE REGISTROS'!$A$1:$T$884,10,FALSE)</f>
        <v>07-01-2021 hasta el 07-01-2024.</v>
      </c>
      <c r="K63" s="108" t="str">
        <f>VLOOKUP(A63,'BASE REGISTROS'!$A$1:$T$884,11,FALSE)</f>
        <v xml:space="preserve">José Pedro Silva Prado, 
Edmundo Crespo Pisano,
</v>
      </c>
      <c r="L63" s="108" t="str">
        <f>VLOOKUP(A63,'BASE REGISTROS'!$A$1:$T$884,12,FALSE)</f>
        <v xml:space="preserve">Paseo Pdte. Errázuriz Echaurren N° 2631, 5° piso, comuna de Providencia, Santiago, Región Metropolitana.
</v>
      </c>
      <c r="M63" s="108" t="str">
        <f>VLOOKUP(A63,'BASE REGISTROS'!$A$1:$T$884,13,FALSE)</f>
        <v>XIII</v>
      </c>
      <c r="N63" s="108" t="str">
        <f>VLOOKUP(A63,'BASE REGISTROS'!$A$1:$T$884,14,FALSE)</f>
        <v>Providencia</v>
      </c>
      <c r="O63" s="108" t="str">
        <f>VLOOKUP(A63,'BASE REGISTROS'!$A$1:$T$884,15,FALSE)</f>
        <v>228737900 - 228737980</v>
      </c>
      <c r="P63" s="108" t="str">
        <f>VLOOKUP(A63,'BASE REGISTROS'!$A$1:$T$884,16,FALSE)</f>
        <v>http://www.ciudaddelnino.cl</v>
      </c>
      <c r="Q63" s="108">
        <f>VLOOKUP(A63,'BASE REGISTROS'!$A$1:$T$884,17,FALSE)</f>
        <v>0</v>
      </c>
      <c r="R63" s="108" t="str">
        <f>VLOOKUP(A63,'BASE REGISTROS'!$A$1:$T$884,18,FALSE)</f>
        <v>93401: Instituciones de Asistencia Social</v>
      </c>
      <c r="S63" s="108" t="str">
        <f>VLOOKUP(A63,'BASE REGISTROS'!$A$1:$T$884,19,FALSE)</f>
        <v xml:space="preserve">Se acompaña certificado de antecedentes financieros, correspondientes al año 2019,  aprobados por el Subdepartamento de Supervisión Financiera Nacional.  </v>
      </c>
      <c r="T63" s="129">
        <f>VLOOKUP(A63,'BASE REGISTROS'!$A$1:$T$884,20,FALSE)</f>
        <v>37970</v>
      </c>
      <c r="U63" s="128">
        <v>1800</v>
      </c>
      <c r="V63" s="130">
        <v>43727536</v>
      </c>
      <c r="W63" s="130">
        <v>173815404</v>
      </c>
      <c r="X63" s="131">
        <v>44316</v>
      </c>
      <c r="Y63" s="132" t="s">
        <v>7743</v>
      </c>
      <c r="Z63" s="132" t="s">
        <v>7744</v>
      </c>
      <c r="AA63" s="128" t="s">
        <v>7791</v>
      </c>
    </row>
    <row r="64" spans="1:27" ht="15.75" customHeight="1" x14ac:dyDescent="0.2">
      <c r="A64" s="128">
        <v>1800</v>
      </c>
      <c r="B64" s="108" t="str">
        <f>VLOOKUP(A64,'BASE REGISTROS'!$A$1:$T$884,2,FALSE)</f>
        <v>Fundación Ciudad del Niño</v>
      </c>
      <c r="C64" s="136">
        <f>VLOOKUP(A64,'BASE REGISTROS'!$A$1:$T$884,3,FALSE)</f>
        <v>700376001</v>
      </c>
      <c r="D64" s="108" t="str">
        <f>VLOOKUP(A64,'BASE REGISTROS'!$A$1:$T$884,4,FALSE)</f>
        <v>Fundación de Derecho Privado</v>
      </c>
      <c r="E64" s="108" t="str">
        <f>VLOOKUP(A64,'BASE REGISTROS'!$A$1:$T$884,5,FALSE)</f>
        <v>Otorgada por Decreto Supremo N° 629, de fecha 14 de febrero de 1938, del Ministerio de Justicia.</v>
      </c>
      <c r="F64" s="108" t="str">
        <f>VLOOKUP(A64,'BASE REGISTROS'!$A$1:$T$884,6,FALSE)</f>
        <v xml:space="preserve">Certificado de Vigencia de persona jurídica sin fines de lucro Folio N° 500345686181, emitido con fecha 14 de septiembre de 2020, del Servicio de Registro Civil e Identificación. </v>
      </c>
      <c r="G64" s="108" t="str">
        <f>VLOOKUP(A64,'BASE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108" t="str">
        <f>VLOOKUP(A64,'BASE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4" s="108" t="str">
        <f>VLOOKUP(A64,'BASE REGISTROS'!$A$1:$T$884,9,FALSE)</f>
        <v>: 3 años.</v>
      </c>
      <c r="J64" s="129" t="str">
        <f>VLOOKUP(A64,'BASE REGISTROS'!$A$1:$T$884,10,FALSE)</f>
        <v>07-01-2021 hasta el 07-01-2024.</v>
      </c>
      <c r="K64" s="108" t="str">
        <f>VLOOKUP(A64,'BASE REGISTROS'!$A$1:$T$884,11,FALSE)</f>
        <v xml:space="preserve">José Pedro Silva Prado, 
Edmundo Crespo Pisano,
</v>
      </c>
      <c r="L64" s="108" t="str">
        <f>VLOOKUP(A64,'BASE REGISTROS'!$A$1:$T$884,12,FALSE)</f>
        <v xml:space="preserve">Paseo Pdte. Errázuriz Echaurren N° 2631, 5° piso, comuna de Providencia, Santiago, Región Metropolitana.
</v>
      </c>
      <c r="M64" s="108" t="str">
        <f>VLOOKUP(A64,'BASE REGISTROS'!$A$1:$T$884,13,FALSE)</f>
        <v>XIII</v>
      </c>
      <c r="N64" s="108" t="str">
        <f>VLOOKUP(A64,'BASE REGISTROS'!$A$1:$T$884,14,FALSE)</f>
        <v>Providencia</v>
      </c>
      <c r="O64" s="108" t="str">
        <f>VLOOKUP(A64,'BASE REGISTROS'!$A$1:$T$884,15,FALSE)</f>
        <v>228737900 - 228737980</v>
      </c>
      <c r="P64" s="108" t="str">
        <f>VLOOKUP(A64,'BASE REGISTROS'!$A$1:$T$884,16,FALSE)</f>
        <v>http://www.ciudaddelnino.cl</v>
      </c>
      <c r="Q64" s="108">
        <f>VLOOKUP(A64,'BASE REGISTROS'!$A$1:$T$884,17,FALSE)</f>
        <v>0</v>
      </c>
      <c r="R64" s="108" t="str">
        <f>VLOOKUP(A64,'BASE REGISTROS'!$A$1:$T$884,18,FALSE)</f>
        <v>93401: Instituciones de Asistencia Social</v>
      </c>
      <c r="S64" s="108" t="str">
        <f>VLOOKUP(A64,'BASE REGISTROS'!$A$1:$T$884,19,FALSE)</f>
        <v xml:space="preserve">Se acompaña certificado de antecedentes financieros, correspondientes al año 2019,  aprobados por el Subdepartamento de Supervisión Financiera Nacional.  </v>
      </c>
      <c r="T64" s="129">
        <f>VLOOKUP(A64,'BASE REGISTROS'!$A$1:$T$884,20,FALSE)</f>
        <v>37970</v>
      </c>
      <c r="U64" s="128">
        <v>1800</v>
      </c>
      <c r="V64" s="130">
        <v>123441937</v>
      </c>
      <c r="W64" s="130">
        <v>519115827</v>
      </c>
      <c r="X64" s="131">
        <v>44316</v>
      </c>
      <c r="Y64" s="132" t="s">
        <v>7743</v>
      </c>
      <c r="Z64" s="132" t="s">
        <v>7744</v>
      </c>
      <c r="AA64" s="128" t="s">
        <v>7792</v>
      </c>
    </row>
    <row r="65" spans="1:27" ht="15.75" customHeight="1" x14ac:dyDescent="0.2">
      <c r="A65" s="128">
        <v>1800</v>
      </c>
      <c r="B65" s="108" t="str">
        <f>VLOOKUP(A65,'BASE REGISTROS'!$A$1:$T$884,2,FALSE)</f>
        <v>Fundación Ciudad del Niño</v>
      </c>
      <c r="C65" s="136">
        <f>VLOOKUP(A65,'BASE REGISTROS'!$A$1:$T$884,3,FALSE)</f>
        <v>700376001</v>
      </c>
      <c r="D65" s="108" t="str">
        <f>VLOOKUP(A65,'BASE REGISTROS'!$A$1:$T$884,4,FALSE)</f>
        <v>Fundación de Derecho Privado</v>
      </c>
      <c r="E65" s="108" t="str">
        <f>VLOOKUP(A65,'BASE REGISTROS'!$A$1:$T$884,5,FALSE)</f>
        <v>Otorgada por Decreto Supremo N° 629, de fecha 14 de febrero de 1938, del Ministerio de Justicia.</v>
      </c>
      <c r="F65" s="108" t="str">
        <f>VLOOKUP(A65,'BASE REGISTROS'!$A$1:$T$884,6,FALSE)</f>
        <v xml:space="preserve">Certificado de Vigencia de persona jurídica sin fines de lucro Folio N° 500345686181, emitido con fecha 14 de septiembre de 2020, del Servicio de Registro Civil e Identificación. </v>
      </c>
      <c r="G65" s="108" t="str">
        <f>VLOOKUP(A65,'BASE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108" t="str">
        <f>VLOOKUP(A65,'BASE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5" s="108" t="str">
        <f>VLOOKUP(A65,'BASE REGISTROS'!$A$1:$T$884,9,FALSE)</f>
        <v>: 3 años.</v>
      </c>
      <c r="J65" s="129" t="str">
        <f>VLOOKUP(A65,'BASE REGISTROS'!$A$1:$T$884,10,FALSE)</f>
        <v>07-01-2021 hasta el 07-01-2024.</v>
      </c>
      <c r="K65" s="108" t="str">
        <f>VLOOKUP(A65,'BASE REGISTROS'!$A$1:$T$884,11,FALSE)</f>
        <v xml:space="preserve">José Pedro Silva Prado, 
Edmundo Crespo Pisano,
</v>
      </c>
      <c r="L65" s="108" t="str">
        <f>VLOOKUP(A65,'BASE REGISTROS'!$A$1:$T$884,12,FALSE)</f>
        <v xml:space="preserve">Paseo Pdte. Errázuriz Echaurren N° 2631, 5° piso, comuna de Providencia, Santiago, Región Metropolitana.
</v>
      </c>
      <c r="M65" s="108" t="str">
        <f>VLOOKUP(A65,'BASE REGISTROS'!$A$1:$T$884,13,FALSE)</f>
        <v>XIII</v>
      </c>
      <c r="N65" s="108" t="str">
        <f>VLOOKUP(A65,'BASE REGISTROS'!$A$1:$T$884,14,FALSE)</f>
        <v>Providencia</v>
      </c>
      <c r="O65" s="108" t="str">
        <f>VLOOKUP(A65,'BASE REGISTROS'!$A$1:$T$884,15,FALSE)</f>
        <v>228737900 - 228737980</v>
      </c>
      <c r="P65" s="108" t="str">
        <f>VLOOKUP(A65,'BASE REGISTROS'!$A$1:$T$884,16,FALSE)</f>
        <v>http://www.ciudaddelnino.cl</v>
      </c>
      <c r="Q65" s="108">
        <f>VLOOKUP(A65,'BASE REGISTROS'!$A$1:$T$884,17,FALSE)</f>
        <v>0</v>
      </c>
      <c r="R65" s="108" t="str">
        <f>VLOOKUP(A65,'BASE REGISTROS'!$A$1:$T$884,18,FALSE)</f>
        <v>93401: Instituciones de Asistencia Social</v>
      </c>
      <c r="S65" s="108" t="str">
        <f>VLOOKUP(A65,'BASE REGISTROS'!$A$1:$T$884,19,FALSE)</f>
        <v xml:space="preserve">Se acompaña certificado de antecedentes financieros, correspondientes al año 2019,  aprobados por el Subdepartamento de Supervisión Financiera Nacional.  </v>
      </c>
      <c r="T65" s="129">
        <f>VLOOKUP(A65,'BASE REGISTROS'!$A$1:$T$884,20,FALSE)</f>
        <v>37970</v>
      </c>
      <c r="U65" s="128">
        <v>1800</v>
      </c>
      <c r="V65" s="130">
        <v>26315136</v>
      </c>
      <c r="W65" s="130">
        <v>95206066</v>
      </c>
      <c r="X65" s="131">
        <v>44316</v>
      </c>
      <c r="Y65" s="132" t="s">
        <v>7743</v>
      </c>
      <c r="Z65" s="132" t="s">
        <v>7744</v>
      </c>
      <c r="AA65" s="128" t="s">
        <v>7793</v>
      </c>
    </row>
    <row r="66" spans="1:27" ht="15.75" customHeight="1" x14ac:dyDescent="0.2">
      <c r="A66" s="128">
        <v>1800</v>
      </c>
      <c r="B66" s="108" t="str">
        <f>VLOOKUP(A66,'BASE REGISTROS'!$A$1:$T$884,2,FALSE)</f>
        <v>Fundación Ciudad del Niño</v>
      </c>
      <c r="C66" s="136">
        <f>VLOOKUP(A66,'BASE REGISTROS'!$A$1:$T$884,3,FALSE)</f>
        <v>700376001</v>
      </c>
      <c r="D66" s="108" t="str">
        <f>VLOOKUP(A66,'BASE REGISTROS'!$A$1:$T$884,4,FALSE)</f>
        <v>Fundación de Derecho Privado</v>
      </c>
      <c r="E66" s="108" t="str">
        <f>VLOOKUP(A66,'BASE REGISTROS'!$A$1:$T$884,5,FALSE)</f>
        <v>Otorgada por Decreto Supremo N° 629, de fecha 14 de febrero de 1938, del Ministerio de Justicia.</v>
      </c>
      <c r="F66" s="108" t="str">
        <f>VLOOKUP(A66,'BASE REGISTROS'!$A$1:$T$884,6,FALSE)</f>
        <v xml:space="preserve">Certificado de Vigencia de persona jurídica sin fines de lucro Folio N° 500345686181, emitido con fecha 14 de septiembre de 2020, del Servicio de Registro Civil e Identificación. </v>
      </c>
      <c r="G66" s="108" t="str">
        <f>VLOOKUP(A66,'BASE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108" t="str">
        <f>VLOOKUP(A66,'BASE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6" s="108" t="str">
        <f>VLOOKUP(A66,'BASE REGISTROS'!$A$1:$T$884,9,FALSE)</f>
        <v>: 3 años.</v>
      </c>
      <c r="J66" s="129" t="str">
        <f>VLOOKUP(A66,'BASE REGISTROS'!$A$1:$T$884,10,FALSE)</f>
        <v>07-01-2021 hasta el 07-01-2024.</v>
      </c>
      <c r="K66" s="108" t="str">
        <f>VLOOKUP(A66,'BASE REGISTROS'!$A$1:$T$884,11,FALSE)</f>
        <v xml:space="preserve">José Pedro Silva Prado, 
Edmundo Crespo Pisano,
</v>
      </c>
      <c r="L66" s="108" t="str">
        <f>VLOOKUP(A66,'BASE REGISTROS'!$A$1:$T$884,12,FALSE)</f>
        <v xml:space="preserve">Paseo Pdte. Errázuriz Echaurren N° 2631, 5° piso, comuna de Providencia, Santiago, Región Metropolitana.
</v>
      </c>
      <c r="M66" s="108" t="str">
        <f>VLOOKUP(A66,'BASE REGISTROS'!$A$1:$T$884,13,FALSE)</f>
        <v>XIII</v>
      </c>
      <c r="N66" s="108" t="str">
        <f>VLOOKUP(A66,'BASE REGISTROS'!$A$1:$T$884,14,FALSE)</f>
        <v>Providencia</v>
      </c>
      <c r="O66" s="108" t="str">
        <f>VLOOKUP(A66,'BASE REGISTROS'!$A$1:$T$884,15,FALSE)</f>
        <v>228737900 - 228737980</v>
      </c>
      <c r="P66" s="108" t="str">
        <f>VLOOKUP(A66,'BASE REGISTROS'!$A$1:$T$884,16,FALSE)</f>
        <v>http://www.ciudaddelnino.cl</v>
      </c>
      <c r="Q66" s="108">
        <f>VLOOKUP(A66,'BASE REGISTROS'!$A$1:$T$884,17,FALSE)</f>
        <v>0</v>
      </c>
      <c r="R66" s="108" t="str">
        <f>VLOOKUP(A66,'BASE REGISTROS'!$A$1:$T$884,18,FALSE)</f>
        <v>93401: Instituciones de Asistencia Social</v>
      </c>
      <c r="S66" s="108" t="str">
        <f>VLOOKUP(A66,'BASE REGISTROS'!$A$1:$T$884,19,FALSE)</f>
        <v xml:space="preserve">Se acompaña certificado de antecedentes financieros, correspondientes al año 2019,  aprobados por el Subdepartamento de Supervisión Financiera Nacional.  </v>
      </c>
      <c r="T66" s="129">
        <f>VLOOKUP(A66,'BASE REGISTROS'!$A$1:$T$884,20,FALSE)</f>
        <v>37970</v>
      </c>
      <c r="U66" s="128">
        <v>1800</v>
      </c>
      <c r="V66" s="130">
        <v>29826924</v>
      </c>
      <c r="W66" s="130">
        <v>107158668</v>
      </c>
      <c r="X66" s="131">
        <v>44316</v>
      </c>
      <c r="Y66" s="132" t="s">
        <v>7743</v>
      </c>
      <c r="Z66" s="132" t="s">
        <v>7744</v>
      </c>
      <c r="AA66" s="128" t="s">
        <v>7794</v>
      </c>
    </row>
    <row r="67" spans="1:27" ht="15.75" customHeight="1" x14ac:dyDescent="0.2">
      <c r="A67" s="128">
        <v>1800</v>
      </c>
      <c r="B67" s="108" t="str">
        <f>VLOOKUP(A67,'BASE REGISTROS'!$A$1:$T$884,2,FALSE)</f>
        <v>Fundación Ciudad del Niño</v>
      </c>
      <c r="C67" s="136">
        <f>VLOOKUP(A67,'BASE REGISTROS'!$A$1:$T$884,3,FALSE)</f>
        <v>700376001</v>
      </c>
      <c r="D67" s="108" t="str">
        <f>VLOOKUP(A67,'BASE REGISTROS'!$A$1:$T$884,4,FALSE)</f>
        <v>Fundación de Derecho Privado</v>
      </c>
      <c r="E67" s="108" t="str">
        <f>VLOOKUP(A67,'BASE REGISTROS'!$A$1:$T$884,5,FALSE)</f>
        <v>Otorgada por Decreto Supremo N° 629, de fecha 14 de febrero de 1938, del Ministerio de Justicia.</v>
      </c>
      <c r="F67" s="108" t="str">
        <f>VLOOKUP(A67,'BASE REGISTROS'!$A$1:$T$884,6,FALSE)</f>
        <v xml:space="preserve">Certificado de Vigencia de persona jurídica sin fines de lucro Folio N° 500345686181, emitido con fecha 14 de septiembre de 2020, del Servicio de Registro Civil e Identificación. </v>
      </c>
      <c r="G67" s="108" t="str">
        <f>VLOOKUP(A67,'BASE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108" t="str">
        <f>VLOOKUP(A67,'BASE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7" s="108" t="str">
        <f>VLOOKUP(A67,'BASE REGISTROS'!$A$1:$T$884,9,FALSE)</f>
        <v>: 3 años.</v>
      </c>
      <c r="J67" s="129" t="str">
        <f>VLOOKUP(A67,'BASE REGISTROS'!$A$1:$T$884,10,FALSE)</f>
        <v>07-01-2021 hasta el 07-01-2024.</v>
      </c>
      <c r="K67" s="108" t="str">
        <f>VLOOKUP(A67,'BASE REGISTROS'!$A$1:$T$884,11,FALSE)</f>
        <v xml:space="preserve">José Pedro Silva Prado, 
Edmundo Crespo Pisano,
</v>
      </c>
      <c r="L67" s="108" t="str">
        <f>VLOOKUP(A67,'BASE REGISTROS'!$A$1:$T$884,12,FALSE)</f>
        <v xml:space="preserve">Paseo Pdte. Errázuriz Echaurren N° 2631, 5° piso, comuna de Providencia, Santiago, Región Metropolitana.
</v>
      </c>
      <c r="M67" s="108" t="str">
        <f>VLOOKUP(A67,'BASE REGISTROS'!$A$1:$T$884,13,FALSE)</f>
        <v>XIII</v>
      </c>
      <c r="N67" s="108" t="str">
        <f>VLOOKUP(A67,'BASE REGISTROS'!$A$1:$T$884,14,FALSE)</f>
        <v>Providencia</v>
      </c>
      <c r="O67" s="108" t="str">
        <f>VLOOKUP(A67,'BASE REGISTROS'!$A$1:$T$884,15,FALSE)</f>
        <v>228737900 - 228737980</v>
      </c>
      <c r="P67" s="108" t="str">
        <f>VLOOKUP(A67,'BASE REGISTROS'!$A$1:$T$884,16,FALSE)</f>
        <v>http://www.ciudaddelnino.cl</v>
      </c>
      <c r="Q67" s="108">
        <f>VLOOKUP(A67,'BASE REGISTROS'!$A$1:$T$884,17,FALSE)</f>
        <v>0</v>
      </c>
      <c r="R67" s="108" t="str">
        <f>VLOOKUP(A67,'BASE REGISTROS'!$A$1:$T$884,18,FALSE)</f>
        <v>93401: Instituciones de Asistencia Social</v>
      </c>
      <c r="S67" s="108" t="str">
        <f>VLOOKUP(A67,'BASE REGISTROS'!$A$1:$T$884,19,FALSE)</f>
        <v xml:space="preserve">Se acompaña certificado de antecedentes financieros, correspondientes al año 2019,  aprobados por el Subdepartamento de Supervisión Financiera Nacional.  </v>
      </c>
      <c r="T67" s="129">
        <f>VLOOKUP(A67,'BASE REGISTROS'!$A$1:$T$884,20,FALSE)</f>
        <v>37970</v>
      </c>
      <c r="U67" s="128">
        <v>1800</v>
      </c>
      <c r="V67" s="130">
        <v>24530796</v>
      </c>
      <c r="W67" s="130">
        <v>81288324</v>
      </c>
      <c r="X67" s="131">
        <v>44316</v>
      </c>
      <c r="Y67" s="132" t="s">
        <v>7743</v>
      </c>
      <c r="Z67" s="132" t="s">
        <v>7744</v>
      </c>
      <c r="AA67" s="128" t="s">
        <v>7795</v>
      </c>
    </row>
    <row r="68" spans="1:27" ht="15.75" customHeight="1" x14ac:dyDescent="0.2">
      <c r="A68" s="128">
        <v>1800</v>
      </c>
      <c r="B68" s="108" t="str">
        <f>VLOOKUP(A68,'BASE REGISTROS'!$A$1:$T$884,2,FALSE)</f>
        <v>Fundación Ciudad del Niño</v>
      </c>
      <c r="C68" s="136">
        <f>VLOOKUP(A68,'BASE REGISTROS'!$A$1:$T$884,3,FALSE)</f>
        <v>700376001</v>
      </c>
      <c r="D68" s="108" t="str">
        <f>VLOOKUP(A68,'BASE REGISTROS'!$A$1:$T$884,4,FALSE)</f>
        <v>Fundación de Derecho Privado</v>
      </c>
      <c r="E68" s="108" t="str">
        <f>VLOOKUP(A68,'BASE REGISTROS'!$A$1:$T$884,5,FALSE)</f>
        <v>Otorgada por Decreto Supremo N° 629, de fecha 14 de febrero de 1938, del Ministerio de Justicia.</v>
      </c>
      <c r="F68" s="108" t="str">
        <f>VLOOKUP(A68,'BASE REGISTROS'!$A$1:$T$884,6,FALSE)</f>
        <v xml:space="preserve">Certificado de Vigencia de persona jurídica sin fines de lucro Folio N° 500345686181, emitido con fecha 14 de septiembre de 2020, del Servicio de Registro Civil e Identificación. </v>
      </c>
      <c r="G68" s="108" t="str">
        <f>VLOOKUP(A68,'BASE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108" t="str">
        <f>VLOOKUP(A68,'BASE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8" s="108" t="str">
        <f>VLOOKUP(A68,'BASE REGISTROS'!$A$1:$T$884,9,FALSE)</f>
        <v>: 3 años.</v>
      </c>
      <c r="J68" s="129" t="str">
        <f>VLOOKUP(A68,'BASE REGISTROS'!$A$1:$T$884,10,FALSE)</f>
        <v>07-01-2021 hasta el 07-01-2024.</v>
      </c>
      <c r="K68" s="108" t="str">
        <f>VLOOKUP(A68,'BASE REGISTROS'!$A$1:$T$884,11,FALSE)</f>
        <v xml:space="preserve">José Pedro Silva Prado, 
Edmundo Crespo Pisano,
</v>
      </c>
      <c r="L68" s="108" t="str">
        <f>VLOOKUP(A68,'BASE REGISTROS'!$A$1:$T$884,12,FALSE)</f>
        <v xml:space="preserve">Paseo Pdte. Errázuriz Echaurren N° 2631, 5° piso, comuna de Providencia, Santiago, Región Metropolitana.
</v>
      </c>
      <c r="M68" s="108" t="str">
        <f>VLOOKUP(A68,'BASE REGISTROS'!$A$1:$T$884,13,FALSE)</f>
        <v>XIII</v>
      </c>
      <c r="N68" s="108" t="str">
        <f>VLOOKUP(A68,'BASE REGISTROS'!$A$1:$T$884,14,FALSE)</f>
        <v>Providencia</v>
      </c>
      <c r="O68" s="108" t="str">
        <f>VLOOKUP(A68,'BASE REGISTROS'!$A$1:$T$884,15,FALSE)</f>
        <v>228737900 - 228737980</v>
      </c>
      <c r="P68" s="108" t="str">
        <f>VLOOKUP(A68,'BASE REGISTROS'!$A$1:$T$884,16,FALSE)</f>
        <v>http://www.ciudaddelnino.cl</v>
      </c>
      <c r="Q68" s="108">
        <f>VLOOKUP(A68,'BASE REGISTROS'!$A$1:$T$884,17,FALSE)</f>
        <v>0</v>
      </c>
      <c r="R68" s="108" t="str">
        <f>VLOOKUP(A68,'BASE REGISTROS'!$A$1:$T$884,18,FALSE)</f>
        <v>93401: Instituciones de Asistencia Social</v>
      </c>
      <c r="S68" s="108" t="str">
        <f>VLOOKUP(A68,'BASE REGISTROS'!$A$1:$T$884,19,FALSE)</f>
        <v xml:space="preserve">Se acompaña certificado de antecedentes financieros, correspondientes al año 2019,  aprobados por el Subdepartamento de Supervisión Financiera Nacional.  </v>
      </c>
      <c r="T68" s="129">
        <f>VLOOKUP(A68,'BASE REGISTROS'!$A$1:$T$884,20,FALSE)</f>
        <v>37970</v>
      </c>
      <c r="U68" s="128">
        <v>1800</v>
      </c>
      <c r="V68" s="130">
        <v>6633090</v>
      </c>
      <c r="W68" s="130">
        <v>51384336</v>
      </c>
      <c r="X68" s="131">
        <v>44316</v>
      </c>
      <c r="Y68" s="132" t="s">
        <v>7743</v>
      </c>
      <c r="Z68" s="132" t="s">
        <v>7744</v>
      </c>
      <c r="AA68" s="128" t="s">
        <v>7796</v>
      </c>
    </row>
    <row r="69" spans="1:27" ht="15.75" customHeight="1" x14ac:dyDescent="0.2">
      <c r="A69" s="128">
        <v>1800</v>
      </c>
      <c r="B69" s="108" t="str">
        <f>VLOOKUP(A69,'BASE REGISTROS'!$A$1:$T$884,2,FALSE)</f>
        <v>Fundación Ciudad del Niño</v>
      </c>
      <c r="C69" s="136">
        <f>VLOOKUP(A69,'BASE REGISTROS'!$A$1:$T$884,3,FALSE)</f>
        <v>700376001</v>
      </c>
      <c r="D69" s="108" t="str">
        <f>VLOOKUP(A69,'BASE REGISTROS'!$A$1:$T$884,4,FALSE)</f>
        <v>Fundación de Derecho Privado</v>
      </c>
      <c r="E69" s="108" t="str">
        <f>VLOOKUP(A69,'BASE REGISTROS'!$A$1:$T$884,5,FALSE)</f>
        <v>Otorgada por Decreto Supremo N° 629, de fecha 14 de febrero de 1938, del Ministerio de Justicia.</v>
      </c>
      <c r="F69" s="108" t="str">
        <f>VLOOKUP(A69,'BASE REGISTROS'!$A$1:$T$884,6,FALSE)</f>
        <v xml:space="preserve">Certificado de Vigencia de persona jurídica sin fines de lucro Folio N° 500345686181, emitido con fecha 14 de septiembre de 2020, del Servicio de Registro Civil e Identificación. </v>
      </c>
      <c r="G69" s="108" t="str">
        <f>VLOOKUP(A69,'BASE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108" t="str">
        <f>VLOOKUP(A69,'BASE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9" s="108" t="str">
        <f>VLOOKUP(A69,'BASE REGISTROS'!$A$1:$T$884,9,FALSE)</f>
        <v>: 3 años.</v>
      </c>
      <c r="J69" s="129" t="str">
        <f>VLOOKUP(A69,'BASE REGISTROS'!$A$1:$T$884,10,FALSE)</f>
        <v>07-01-2021 hasta el 07-01-2024.</v>
      </c>
      <c r="K69" s="108" t="str">
        <f>VLOOKUP(A69,'BASE REGISTROS'!$A$1:$T$884,11,FALSE)</f>
        <v xml:space="preserve">José Pedro Silva Prado, 
Edmundo Crespo Pisano,
</v>
      </c>
      <c r="L69" s="108" t="str">
        <f>VLOOKUP(A69,'BASE REGISTROS'!$A$1:$T$884,12,FALSE)</f>
        <v xml:space="preserve">Paseo Pdte. Errázuriz Echaurren N° 2631, 5° piso, comuna de Providencia, Santiago, Región Metropolitana.
</v>
      </c>
      <c r="M69" s="108" t="str">
        <f>VLOOKUP(A69,'BASE REGISTROS'!$A$1:$T$884,13,FALSE)</f>
        <v>XIII</v>
      </c>
      <c r="N69" s="108" t="str">
        <f>VLOOKUP(A69,'BASE REGISTROS'!$A$1:$T$884,14,FALSE)</f>
        <v>Providencia</v>
      </c>
      <c r="O69" s="108" t="str">
        <f>VLOOKUP(A69,'BASE REGISTROS'!$A$1:$T$884,15,FALSE)</f>
        <v>228737900 - 228737980</v>
      </c>
      <c r="P69" s="108" t="str">
        <f>VLOOKUP(A69,'BASE REGISTROS'!$A$1:$T$884,16,FALSE)</f>
        <v>http://www.ciudaddelnino.cl</v>
      </c>
      <c r="Q69" s="108">
        <f>VLOOKUP(A69,'BASE REGISTROS'!$A$1:$T$884,17,FALSE)</f>
        <v>0</v>
      </c>
      <c r="R69" s="108" t="str">
        <f>VLOOKUP(A69,'BASE REGISTROS'!$A$1:$T$884,18,FALSE)</f>
        <v>93401: Instituciones de Asistencia Social</v>
      </c>
      <c r="S69" s="108" t="str">
        <f>VLOOKUP(A69,'BASE REGISTROS'!$A$1:$T$884,19,FALSE)</f>
        <v xml:space="preserve">Se acompaña certificado de antecedentes financieros, correspondientes al año 2019,  aprobados por el Subdepartamento de Supervisión Financiera Nacional.  </v>
      </c>
      <c r="T69" s="129">
        <f>VLOOKUP(A69,'BASE REGISTROS'!$A$1:$T$884,20,FALSE)</f>
        <v>37970</v>
      </c>
      <c r="U69" s="128">
        <v>1800</v>
      </c>
      <c r="V69" s="130">
        <v>24149200</v>
      </c>
      <c r="W69" s="130">
        <v>94673797</v>
      </c>
      <c r="X69" s="131">
        <v>44316</v>
      </c>
      <c r="Y69" s="132" t="s">
        <v>7743</v>
      </c>
      <c r="Z69" s="132" t="s">
        <v>7744</v>
      </c>
      <c r="AA69" s="128" t="s">
        <v>7797</v>
      </c>
    </row>
    <row r="70" spans="1:27" ht="15.75" customHeight="1" x14ac:dyDescent="0.2">
      <c r="A70" s="128">
        <v>1800</v>
      </c>
      <c r="B70" s="108" t="str">
        <f>VLOOKUP(A70,'BASE REGISTROS'!$A$1:$T$884,2,FALSE)</f>
        <v>Fundación Ciudad del Niño</v>
      </c>
      <c r="C70" s="136">
        <f>VLOOKUP(A70,'BASE REGISTROS'!$A$1:$T$884,3,FALSE)</f>
        <v>700376001</v>
      </c>
      <c r="D70" s="108" t="str">
        <f>VLOOKUP(A70,'BASE REGISTROS'!$A$1:$T$884,4,FALSE)</f>
        <v>Fundación de Derecho Privado</v>
      </c>
      <c r="E70" s="108" t="str">
        <f>VLOOKUP(A70,'BASE REGISTROS'!$A$1:$T$884,5,FALSE)</f>
        <v>Otorgada por Decreto Supremo N° 629, de fecha 14 de febrero de 1938, del Ministerio de Justicia.</v>
      </c>
      <c r="F70" s="108" t="str">
        <f>VLOOKUP(A70,'BASE REGISTROS'!$A$1:$T$884,6,FALSE)</f>
        <v xml:space="preserve">Certificado de Vigencia de persona jurídica sin fines de lucro Folio N° 500345686181, emitido con fecha 14 de septiembre de 2020, del Servicio de Registro Civil e Identificación. </v>
      </c>
      <c r="G70" s="108" t="str">
        <f>VLOOKUP(A70,'BASE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108" t="str">
        <f>VLOOKUP(A70,'BASE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0" s="108" t="str">
        <f>VLOOKUP(A70,'BASE REGISTROS'!$A$1:$T$884,9,FALSE)</f>
        <v>: 3 años.</v>
      </c>
      <c r="J70" s="129" t="str">
        <f>VLOOKUP(A70,'BASE REGISTROS'!$A$1:$T$884,10,FALSE)</f>
        <v>07-01-2021 hasta el 07-01-2024.</v>
      </c>
      <c r="K70" s="108" t="str">
        <f>VLOOKUP(A70,'BASE REGISTROS'!$A$1:$T$884,11,FALSE)</f>
        <v xml:space="preserve">José Pedro Silva Prado, 
Edmundo Crespo Pisano,
</v>
      </c>
      <c r="L70" s="108" t="str">
        <f>VLOOKUP(A70,'BASE REGISTROS'!$A$1:$T$884,12,FALSE)</f>
        <v xml:space="preserve">Paseo Pdte. Errázuriz Echaurren N° 2631, 5° piso, comuna de Providencia, Santiago, Región Metropolitana.
</v>
      </c>
      <c r="M70" s="108" t="str">
        <f>VLOOKUP(A70,'BASE REGISTROS'!$A$1:$T$884,13,FALSE)</f>
        <v>XIII</v>
      </c>
      <c r="N70" s="108" t="str">
        <f>VLOOKUP(A70,'BASE REGISTROS'!$A$1:$T$884,14,FALSE)</f>
        <v>Providencia</v>
      </c>
      <c r="O70" s="108" t="str">
        <f>VLOOKUP(A70,'BASE REGISTROS'!$A$1:$T$884,15,FALSE)</f>
        <v>228737900 - 228737980</v>
      </c>
      <c r="P70" s="108" t="str">
        <f>VLOOKUP(A70,'BASE REGISTROS'!$A$1:$T$884,16,FALSE)</f>
        <v>http://www.ciudaddelnino.cl</v>
      </c>
      <c r="Q70" s="108">
        <f>VLOOKUP(A70,'BASE REGISTROS'!$A$1:$T$884,17,FALSE)</f>
        <v>0</v>
      </c>
      <c r="R70" s="108" t="str">
        <f>VLOOKUP(A70,'BASE REGISTROS'!$A$1:$T$884,18,FALSE)</f>
        <v>93401: Instituciones de Asistencia Social</v>
      </c>
      <c r="S70" s="108" t="str">
        <f>VLOOKUP(A70,'BASE REGISTROS'!$A$1:$T$884,19,FALSE)</f>
        <v xml:space="preserve">Se acompaña certificado de antecedentes financieros, correspondientes al año 2019,  aprobados por el Subdepartamento de Supervisión Financiera Nacional.  </v>
      </c>
      <c r="T70" s="129">
        <f>VLOOKUP(A70,'BASE REGISTROS'!$A$1:$T$884,20,FALSE)</f>
        <v>37970</v>
      </c>
      <c r="U70" s="128">
        <v>1800</v>
      </c>
      <c r="V70" s="130">
        <v>6982200</v>
      </c>
      <c r="W70" s="130">
        <v>27716081</v>
      </c>
      <c r="X70" s="131">
        <v>44316</v>
      </c>
      <c r="Y70" s="132" t="s">
        <v>7743</v>
      </c>
      <c r="Z70" s="132" t="s">
        <v>7744</v>
      </c>
      <c r="AA70" s="128" t="s">
        <v>7798</v>
      </c>
    </row>
    <row r="71" spans="1:27" ht="15.75" customHeight="1" x14ac:dyDescent="0.2">
      <c r="A71" s="128">
        <v>1800</v>
      </c>
      <c r="B71" s="108" t="str">
        <f>VLOOKUP(A71,'BASE REGISTROS'!$A$1:$T$884,2,FALSE)</f>
        <v>Fundación Ciudad del Niño</v>
      </c>
      <c r="C71" s="136">
        <f>VLOOKUP(A71,'BASE REGISTROS'!$A$1:$T$884,3,FALSE)</f>
        <v>700376001</v>
      </c>
      <c r="D71" s="108" t="str">
        <f>VLOOKUP(A71,'BASE REGISTROS'!$A$1:$T$884,4,FALSE)</f>
        <v>Fundación de Derecho Privado</v>
      </c>
      <c r="E71" s="108" t="str">
        <f>VLOOKUP(A71,'BASE REGISTROS'!$A$1:$T$884,5,FALSE)</f>
        <v>Otorgada por Decreto Supremo N° 629, de fecha 14 de febrero de 1938, del Ministerio de Justicia.</v>
      </c>
      <c r="F71" s="108" t="str">
        <f>VLOOKUP(A71,'BASE REGISTROS'!$A$1:$T$884,6,FALSE)</f>
        <v xml:space="preserve">Certificado de Vigencia de persona jurídica sin fines de lucro Folio N° 500345686181, emitido con fecha 14 de septiembre de 2020, del Servicio de Registro Civil e Identificación. </v>
      </c>
      <c r="G71" s="108" t="str">
        <f>VLOOKUP(A71,'BASE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108" t="str">
        <f>VLOOKUP(A71,'BASE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1" s="108" t="str">
        <f>VLOOKUP(A71,'BASE REGISTROS'!$A$1:$T$884,9,FALSE)</f>
        <v>: 3 años.</v>
      </c>
      <c r="J71" s="129" t="str">
        <f>VLOOKUP(A71,'BASE REGISTROS'!$A$1:$T$884,10,FALSE)</f>
        <v>07-01-2021 hasta el 07-01-2024.</v>
      </c>
      <c r="K71" s="108" t="str">
        <f>VLOOKUP(A71,'BASE REGISTROS'!$A$1:$T$884,11,FALSE)</f>
        <v xml:space="preserve">José Pedro Silva Prado, 
Edmundo Crespo Pisano,
</v>
      </c>
      <c r="L71" s="108" t="str">
        <f>VLOOKUP(A71,'BASE REGISTROS'!$A$1:$T$884,12,FALSE)</f>
        <v xml:space="preserve">Paseo Pdte. Errázuriz Echaurren N° 2631, 5° piso, comuna de Providencia, Santiago, Región Metropolitana.
</v>
      </c>
      <c r="M71" s="108" t="str">
        <f>VLOOKUP(A71,'BASE REGISTROS'!$A$1:$T$884,13,FALSE)</f>
        <v>XIII</v>
      </c>
      <c r="N71" s="108" t="str">
        <f>VLOOKUP(A71,'BASE REGISTROS'!$A$1:$T$884,14,FALSE)</f>
        <v>Providencia</v>
      </c>
      <c r="O71" s="108" t="str">
        <f>VLOOKUP(A71,'BASE REGISTROS'!$A$1:$T$884,15,FALSE)</f>
        <v>228737900 - 228737980</v>
      </c>
      <c r="P71" s="108" t="str">
        <f>VLOOKUP(A71,'BASE REGISTROS'!$A$1:$T$884,16,FALSE)</f>
        <v>http://www.ciudaddelnino.cl</v>
      </c>
      <c r="Q71" s="108">
        <f>VLOOKUP(A71,'BASE REGISTROS'!$A$1:$T$884,17,FALSE)</f>
        <v>0</v>
      </c>
      <c r="R71" s="108" t="str">
        <f>VLOOKUP(A71,'BASE REGISTROS'!$A$1:$T$884,18,FALSE)</f>
        <v>93401: Instituciones de Asistencia Social</v>
      </c>
      <c r="S71" s="108" t="str">
        <f>VLOOKUP(A71,'BASE REGISTROS'!$A$1:$T$884,19,FALSE)</f>
        <v xml:space="preserve">Se acompaña certificado de antecedentes financieros, correspondientes al año 2019,  aprobados por el Subdepartamento de Supervisión Financiera Nacional.  </v>
      </c>
      <c r="T71" s="129">
        <f>VLOOKUP(A71,'BASE REGISTROS'!$A$1:$T$884,20,FALSE)</f>
        <v>37970</v>
      </c>
      <c r="U71" s="128">
        <v>1800</v>
      </c>
      <c r="V71" s="130">
        <v>16084507</v>
      </c>
      <c r="W71" s="130">
        <v>51543532</v>
      </c>
      <c r="X71" s="131">
        <v>44316</v>
      </c>
      <c r="Y71" s="132" t="s">
        <v>7743</v>
      </c>
      <c r="Z71" s="132" t="s">
        <v>7744</v>
      </c>
      <c r="AA71" s="128" t="s">
        <v>7799</v>
      </c>
    </row>
    <row r="72" spans="1:27" ht="15.75" customHeight="1" x14ac:dyDescent="0.2">
      <c r="A72" s="128">
        <v>1800</v>
      </c>
      <c r="B72" s="108" t="str">
        <f>VLOOKUP(A72,'BASE REGISTROS'!$A$1:$T$884,2,FALSE)</f>
        <v>Fundación Ciudad del Niño</v>
      </c>
      <c r="C72" s="136">
        <f>VLOOKUP(A72,'BASE REGISTROS'!$A$1:$T$884,3,FALSE)</f>
        <v>700376001</v>
      </c>
      <c r="D72" s="108" t="str">
        <f>VLOOKUP(A72,'BASE REGISTROS'!$A$1:$T$884,4,FALSE)</f>
        <v>Fundación de Derecho Privado</v>
      </c>
      <c r="E72" s="108" t="str">
        <f>VLOOKUP(A72,'BASE REGISTROS'!$A$1:$T$884,5,FALSE)</f>
        <v>Otorgada por Decreto Supremo N° 629, de fecha 14 de febrero de 1938, del Ministerio de Justicia.</v>
      </c>
      <c r="F72" s="108" t="str">
        <f>VLOOKUP(A72,'BASE REGISTROS'!$A$1:$T$884,6,FALSE)</f>
        <v xml:space="preserve">Certificado de Vigencia de persona jurídica sin fines de lucro Folio N° 500345686181, emitido con fecha 14 de septiembre de 2020, del Servicio de Registro Civil e Identificación. </v>
      </c>
      <c r="G72" s="108" t="str">
        <f>VLOOKUP(A72,'BASE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108" t="str">
        <f>VLOOKUP(A72,'BASE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2" s="108" t="str">
        <f>VLOOKUP(A72,'BASE REGISTROS'!$A$1:$T$884,9,FALSE)</f>
        <v>: 3 años.</v>
      </c>
      <c r="J72" s="129" t="str">
        <f>VLOOKUP(A72,'BASE REGISTROS'!$A$1:$T$884,10,FALSE)</f>
        <v>07-01-2021 hasta el 07-01-2024.</v>
      </c>
      <c r="K72" s="108" t="str">
        <f>VLOOKUP(A72,'BASE REGISTROS'!$A$1:$T$884,11,FALSE)</f>
        <v xml:space="preserve">José Pedro Silva Prado, 
Edmundo Crespo Pisano,
</v>
      </c>
      <c r="L72" s="108" t="str">
        <f>VLOOKUP(A72,'BASE REGISTROS'!$A$1:$T$884,12,FALSE)</f>
        <v xml:space="preserve">Paseo Pdte. Errázuriz Echaurren N° 2631, 5° piso, comuna de Providencia, Santiago, Región Metropolitana.
</v>
      </c>
      <c r="M72" s="108" t="str">
        <f>VLOOKUP(A72,'BASE REGISTROS'!$A$1:$T$884,13,FALSE)</f>
        <v>XIII</v>
      </c>
      <c r="N72" s="108" t="str">
        <f>VLOOKUP(A72,'BASE REGISTROS'!$A$1:$T$884,14,FALSE)</f>
        <v>Providencia</v>
      </c>
      <c r="O72" s="108" t="str">
        <f>VLOOKUP(A72,'BASE REGISTROS'!$A$1:$T$884,15,FALSE)</f>
        <v>228737900 - 228737980</v>
      </c>
      <c r="P72" s="108" t="str">
        <f>VLOOKUP(A72,'BASE REGISTROS'!$A$1:$T$884,16,FALSE)</f>
        <v>http://www.ciudaddelnino.cl</v>
      </c>
      <c r="Q72" s="108">
        <f>VLOOKUP(A72,'BASE REGISTROS'!$A$1:$T$884,17,FALSE)</f>
        <v>0</v>
      </c>
      <c r="R72" s="108" t="str">
        <f>VLOOKUP(A72,'BASE REGISTROS'!$A$1:$T$884,18,FALSE)</f>
        <v>93401: Instituciones de Asistencia Social</v>
      </c>
      <c r="S72" s="108" t="str">
        <f>VLOOKUP(A72,'BASE REGISTROS'!$A$1:$T$884,19,FALSE)</f>
        <v xml:space="preserve">Se acompaña certificado de antecedentes financieros, correspondientes al año 2019,  aprobados por el Subdepartamento de Supervisión Financiera Nacional.  </v>
      </c>
      <c r="T72" s="129">
        <f>VLOOKUP(A72,'BASE REGISTROS'!$A$1:$T$884,20,FALSE)</f>
        <v>37970</v>
      </c>
      <c r="U72" s="128">
        <v>1800</v>
      </c>
      <c r="V72" s="130">
        <v>24049800</v>
      </c>
      <c r="W72" s="130">
        <v>107719668</v>
      </c>
      <c r="X72" s="131">
        <v>44316</v>
      </c>
      <c r="Y72" s="132" t="s">
        <v>7743</v>
      </c>
      <c r="Z72" s="132" t="s">
        <v>7744</v>
      </c>
      <c r="AA72" s="128" t="s">
        <v>7800</v>
      </c>
    </row>
    <row r="73" spans="1:27" ht="15.75" customHeight="1" x14ac:dyDescent="0.2">
      <c r="A73" s="128">
        <v>1800</v>
      </c>
      <c r="B73" s="108" t="str">
        <f>VLOOKUP(A73,'BASE REGISTROS'!$A$1:$T$884,2,FALSE)</f>
        <v>Fundación Ciudad del Niño</v>
      </c>
      <c r="C73" s="136">
        <f>VLOOKUP(A73,'BASE REGISTROS'!$A$1:$T$884,3,FALSE)</f>
        <v>700376001</v>
      </c>
      <c r="D73" s="108" t="str">
        <f>VLOOKUP(A73,'BASE REGISTROS'!$A$1:$T$884,4,FALSE)</f>
        <v>Fundación de Derecho Privado</v>
      </c>
      <c r="E73" s="108" t="str">
        <f>VLOOKUP(A73,'BASE REGISTROS'!$A$1:$T$884,5,FALSE)</f>
        <v>Otorgada por Decreto Supremo N° 629, de fecha 14 de febrero de 1938, del Ministerio de Justicia.</v>
      </c>
      <c r="F73" s="108" t="str">
        <f>VLOOKUP(A73,'BASE REGISTROS'!$A$1:$T$884,6,FALSE)</f>
        <v xml:space="preserve">Certificado de Vigencia de persona jurídica sin fines de lucro Folio N° 500345686181, emitido con fecha 14 de septiembre de 2020, del Servicio de Registro Civil e Identificación. </v>
      </c>
      <c r="G73" s="108" t="str">
        <f>VLOOKUP(A73,'BASE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3" s="108" t="str">
        <f>VLOOKUP(A73,'BASE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3" s="108" t="str">
        <f>VLOOKUP(A73,'BASE REGISTROS'!$A$1:$T$884,9,FALSE)</f>
        <v>: 3 años.</v>
      </c>
      <c r="J73" s="129" t="str">
        <f>VLOOKUP(A73,'BASE REGISTROS'!$A$1:$T$884,10,FALSE)</f>
        <v>07-01-2021 hasta el 07-01-2024.</v>
      </c>
      <c r="K73" s="108" t="str">
        <f>VLOOKUP(A73,'BASE REGISTROS'!$A$1:$T$884,11,FALSE)</f>
        <v xml:space="preserve">José Pedro Silva Prado, 
Edmundo Crespo Pisano,
</v>
      </c>
      <c r="L73" s="108" t="str">
        <f>VLOOKUP(A73,'BASE REGISTROS'!$A$1:$T$884,12,FALSE)</f>
        <v xml:space="preserve">Paseo Pdte. Errázuriz Echaurren N° 2631, 5° piso, comuna de Providencia, Santiago, Región Metropolitana.
</v>
      </c>
      <c r="M73" s="108" t="str">
        <f>VLOOKUP(A73,'BASE REGISTROS'!$A$1:$T$884,13,FALSE)</f>
        <v>XIII</v>
      </c>
      <c r="N73" s="108" t="str">
        <f>VLOOKUP(A73,'BASE REGISTROS'!$A$1:$T$884,14,FALSE)</f>
        <v>Providencia</v>
      </c>
      <c r="O73" s="108" t="str">
        <f>VLOOKUP(A73,'BASE REGISTROS'!$A$1:$T$884,15,FALSE)</f>
        <v>228737900 - 228737980</v>
      </c>
      <c r="P73" s="108" t="str">
        <f>VLOOKUP(A73,'BASE REGISTROS'!$A$1:$T$884,16,FALSE)</f>
        <v>http://www.ciudaddelnino.cl</v>
      </c>
      <c r="Q73" s="108">
        <f>VLOOKUP(A73,'BASE REGISTROS'!$A$1:$T$884,17,FALSE)</f>
        <v>0</v>
      </c>
      <c r="R73" s="108" t="str">
        <f>VLOOKUP(A73,'BASE REGISTROS'!$A$1:$T$884,18,FALSE)</f>
        <v>93401: Instituciones de Asistencia Social</v>
      </c>
      <c r="S73" s="108" t="str">
        <f>VLOOKUP(A73,'BASE REGISTROS'!$A$1:$T$884,19,FALSE)</f>
        <v xml:space="preserve">Se acompaña certificado de antecedentes financieros, correspondientes al año 2019,  aprobados por el Subdepartamento de Supervisión Financiera Nacional.  </v>
      </c>
      <c r="T73" s="129">
        <f>VLOOKUP(A73,'BASE REGISTROS'!$A$1:$T$884,20,FALSE)</f>
        <v>37970</v>
      </c>
      <c r="U73" s="128">
        <v>1800</v>
      </c>
      <c r="V73" s="130">
        <v>54352548</v>
      </c>
      <c r="W73" s="130">
        <v>192238068</v>
      </c>
      <c r="X73" s="131">
        <v>44316</v>
      </c>
      <c r="Y73" s="132" t="s">
        <v>7743</v>
      </c>
      <c r="Z73" s="132" t="s">
        <v>7744</v>
      </c>
      <c r="AA73" s="128" t="s">
        <v>7801</v>
      </c>
    </row>
    <row r="74" spans="1:27" ht="15.75" customHeight="1" x14ac:dyDescent="0.2">
      <c r="A74" s="128">
        <v>1800</v>
      </c>
      <c r="B74" s="108" t="str">
        <f>VLOOKUP(A74,'BASE REGISTROS'!$A$1:$T$884,2,FALSE)</f>
        <v>Fundación Ciudad del Niño</v>
      </c>
      <c r="C74" s="136">
        <f>VLOOKUP(A74,'BASE REGISTROS'!$A$1:$T$884,3,FALSE)</f>
        <v>700376001</v>
      </c>
      <c r="D74" s="108" t="str">
        <f>VLOOKUP(A74,'BASE REGISTROS'!$A$1:$T$884,4,FALSE)</f>
        <v>Fundación de Derecho Privado</v>
      </c>
      <c r="E74" s="108" t="str">
        <f>VLOOKUP(A74,'BASE REGISTROS'!$A$1:$T$884,5,FALSE)</f>
        <v>Otorgada por Decreto Supremo N° 629, de fecha 14 de febrero de 1938, del Ministerio de Justicia.</v>
      </c>
      <c r="F74" s="108" t="str">
        <f>VLOOKUP(A74,'BASE REGISTROS'!$A$1:$T$884,6,FALSE)</f>
        <v xml:space="preserve">Certificado de Vigencia de persona jurídica sin fines de lucro Folio N° 500345686181, emitido con fecha 14 de septiembre de 2020, del Servicio de Registro Civil e Identificación. </v>
      </c>
      <c r="G74" s="108" t="str">
        <f>VLOOKUP(A74,'BASE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4" s="108" t="str">
        <f>VLOOKUP(A74,'BASE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4" s="108" t="str">
        <f>VLOOKUP(A74,'BASE REGISTROS'!$A$1:$T$884,9,FALSE)</f>
        <v>: 3 años.</v>
      </c>
      <c r="J74" s="129" t="str">
        <f>VLOOKUP(A74,'BASE REGISTROS'!$A$1:$T$884,10,FALSE)</f>
        <v>07-01-2021 hasta el 07-01-2024.</v>
      </c>
      <c r="K74" s="108" t="str">
        <f>VLOOKUP(A74,'BASE REGISTROS'!$A$1:$T$884,11,FALSE)</f>
        <v xml:space="preserve">José Pedro Silva Prado, 
Edmundo Crespo Pisano,
</v>
      </c>
      <c r="L74" s="108" t="str">
        <f>VLOOKUP(A74,'BASE REGISTROS'!$A$1:$T$884,12,FALSE)</f>
        <v xml:space="preserve">Paseo Pdte. Errázuriz Echaurren N° 2631, 5° piso, comuna de Providencia, Santiago, Región Metropolitana.
</v>
      </c>
      <c r="M74" s="108" t="str">
        <f>VLOOKUP(A74,'BASE REGISTROS'!$A$1:$T$884,13,FALSE)</f>
        <v>XIII</v>
      </c>
      <c r="N74" s="108" t="str">
        <f>VLOOKUP(A74,'BASE REGISTROS'!$A$1:$T$884,14,FALSE)</f>
        <v>Providencia</v>
      </c>
      <c r="O74" s="108" t="str">
        <f>VLOOKUP(A74,'BASE REGISTROS'!$A$1:$T$884,15,FALSE)</f>
        <v>228737900 - 228737980</v>
      </c>
      <c r="P74" s="108" t="str">
        <f>VLOOKUP(A74,'BASE REGISTROS'!$A$1:$T$884,16,FALSE)</f>
        <v>http://www.ciudaddelnino.cl</v>
      </c>
      <c r="Q74" s="108">
        <f>VLOOKUP(A74,'BASE REGISTROS'!$A$1:$T$884,17,FALSE)</f>
        <v>0</v>
      </c>
      <c r="R74" s="108" t="str">
        <f>VLOOKUP(A74,'BASE REGISTROS'!$A$1:$T$884,18,FALSE)</f>
        <v>93401: Instituciones de Asistencia Social</v>
      </c>
      <c r="S74" s="108" t="str">
        <f>VLOOKUP(A74,'BASE REGISTROS'!$A$1:$T$884,19,FALSE)</f>
        <v xml:space="preserve">Se acompaña certificado de antecedentes financieros, correspondientes al año 2019,  aprobados por el Subdepartamento de Supervisión Financiera Nacional.  </v>
      </c>
      <c r="T74" s="129">
        <f>VLOOKUP(A74,'BASE REGISTROS'!$A$1:$T$884,20,FALSE)</f>
        <v>37970</v>
      </c>
      <c r="U74" s="128">
        <v>1800</v>
      </c>
      <c r="V74" s="130">
        <v>31029301</v>
      </c>
      <c r="W74" s="130">
        <v>117006326</v>
      </c>
      <c r="X74" s="131">
        <v>44316</v>
      </c>
      <c r="Y74" s="132" t="s">
        <v>7743</v>
      </c>
      <c r="Z74" s="132" t="s">
        <v>7744</v>
      </c>
      <c r="AA74" s="128" t="s">
        <v>195</v>
      </c>
    </row>
    <row r="75" spans="1:27" ht="15.75" customHeight="1" x14ac:dyDescent="0.2">
      <c r="A75" s="128">
        <v>1800</v>
      </c>
      <c r="B75" s="108" t="str">
        <f>VLOOKUP(A75,'BASE REGISTROS'!$A$1:$T$884,2,FALSE)</f>
        <v>Fundación Ciudad del Niño</v>
      </c>
      <c r="C75" s="136">
        <f>VLOOKUP(A75,'BASE REGISTROS'!$A$1:$T$884,3,FALSE)</f>
        <v>700376001</v>
      </c>
      <c r="D75" s="108" t="str">
        <f>VLOOKUP(A75,'BASE REGISTROS'!$A$1:$T$884,4,FALSE)</f>
        <v>Fundación de Derecho Privado</v>
      </c>
      <c r="E75" s="108" t="str">
        <f>VLOOKUP(A75,'BASE REGISTROS'!$A$1:$T$884,5,FALSE)</f>
        <v>Otorgada por Decreto Supremo N° 629, de fecha 14 de febrero de 1938, del Ministerio de Justicia.</v>
      </c>
      <c r="F75" s="108" t="str">
        <f>VLOOKUP(A75,'BASE REGISTROS'!$A$1:$T$884,6,FALSE)</f>
        <v xml:space="preserve">Certificado de Vigencia de persona jurídica sin fines de lucro Folio N° 500345686181, emitido con fecha 14 de septiembre de 2020, del Servicio de Registro Civil e Identificación. </v>
      </c>
      <c r="G75" s="108" t="str">
        <f>VLOOKUP(A75,'BASE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5" s="108" t="str">
        <f>VLOOKUP(A75,'BASE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5" s="108" t="str">
        <f>VLOOKUP(A75,'BASE REGISTROS'!$A$1:$T$884,9,FALSE)</f>
        <v>: 3 años.</v>
      </c>
      <c r="J75" s="129" t="str">
        <f>VLOOKUP(A75,'BASE REGISTROS'!$A$1:$T$884,10,FALSE)</f>
        <v>07-01-2021 hasta el 07-01-2024.</v>
      </c>
      <c r="K75" s="108" t="str">
        <f>VLOOKUP(A75,'BASE REGISTROS'!$A$1:$T$884,11,FALSE)</f>
        <v xml:space="preserve">José Pedro Silva Prado, 
Edmundo Crespo Pisano,
</v>
      </c>
      <c r="L75" s="108" t="str">
        <f>VLOOKUP(A75,'BASE REGISTROS'!$A$1:$T$884,12,FALSE)</f>
        <v xml:space="preserve">Paseo Pdte. Errázuriz Echaurren N° 2631, 5° piso, comuna de Providencia, Santiago, Región Metropolitana.
</v>
      </c>
      <c r="M75" s="108" t="str">
        <f>VLOOKUP(A75,'BASE REGISTROS'!$A$1:$T$884,13,FALSE)</f>
        <v>XIII</v>
      </c>
      <c r="N75" s="108" t="str">
        <f>VLOOKUP(A75,'BASE REGISTROS'!$A$1:$T$884,14,FALSE)</f>
        <v>Providencia</v>
      </c>
      <c r="O75" s="108" t="str">
        <f>VLOOKUP(A75,'BASE REGISTROS'!$A$1:$T$884,15,FALSE)</f>
        <v>228737900 - 228737980</v>
      </c>
      <c r="P75" s="108" t="str">
        <f>VLOOKUP(A75,'BASE REGISTROS'!$A$1:$T$884,16,FALSE)</f>
        <v>http://www.ciudaddelnino.cl</v>
      </c>
      <c r="Q75" s="108">
        <f>VLOOKUP(A75,'BASE REGISTROS'!$A$1:$T$884,17,FALSE)</f>
        <v>0</v>
      </c>
      <c r="R75" s="108" t="str">
        <f>VLOOKUP(A75,'BASE REGISTROS'!$A$1:$T$884,18,FALSE)</f>
        <v>93401: Instituciones de Asistencia Social</v>
      </c>
      <c r="S75" s="108" t="str">
        <f>VLOOKUP(A75,'BASE REGISTROS'!$A$1:$T$884,19,FALSE)</f>
        <v xml:space="preserve">Se acompaña certificado de antecedentes financieros, correspondientes al año 2019,  aprobados por el Subdepartamento de Supervisión Financiera Nacional.  </v>
      </c>
      <c r="T75" s="129">
        <f>VLOOKUP(A75,'BASE REGISTROS'!$A$1:$T$884,20,FALSE)</f>
        <v>37970</v>
      </c>
      <c r="U75" s="128">
        <v>1800</v>
      </c>
      <c r="V75" s="130">
        <v>32452259</v>
      </c>
      <c r="W75" s="130">
        <v>141965262</v>
      </c>
      <c r="X75" s="131">
        <v>44316</v>
      </c>
      <c r="Y75" s="132" t="s">
        <v>7743</v>
      </c>
      <c r="Z75" s="132" t="s">
        <v>7744</v>
      </c>
      <c r="AA75" s="128" t="s">
        <v>7802</v>
      </c>
    </row>
    <row r="76" spans="1:27" ht="15.75" customHeight="1" x14ac:dyDescent="0.2">
      <c r="A76" s="128">
        <v>1800</v>
      </c>
      <c r="B76" s="108" t="str">
        <f>VLOOKUP(A76,'BASE REGISTROS'!$A$1:$T$884,2,FALSE)</f>
        <v>Fundación Ciudad del Niño</v>
      </c>
      <c r="C76" s="136">
        <f>VLOOKUP(A76,'BASE REGISTROS'!$A$1:$T$884,3,FALSE)</f>
        <v>700376001</v>
      </c>
      <c r="D76" s="108" t="str">
        <f>VLOOKUP(A76,'BASE REGISTROS'!$A$1:$T$884,4,FALSE)</f>
        <v>Fundación de Derecho Privado</v>
      </c>
      <c r="E76" s="108" t="str">
        <f>VLOOKUP(A76,'BASE REGISTROS'!$A$1:$T$884,5,FALSE)</f>
        <v>Otorgada por Decreto Supremo N° 629, de fecha 14 de febrero de 1938, del Ministerio de Justicia.</v>
      </c>
      <c r="F76" s="108" t="str">
        <f>VLOOKUP(A76,'BASE REGISTROS'!$A$1:$T$884,6,FALSE)</f>
        <v xml:space="preserve">Certificado de Vigencia de persona jurídica sin fines de lucro Folio N° 500345686181, emitido con fecha 14 de septiembre de 2020, del Servicio de Registro Civil e Identificación. </v>
      </c>
      <c r="G76" s="108" t="str">
        <f>VLOOKUP(A76,'BASE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6" s="108" t="str">
        <f>VLOOKUP(A76,'BASE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6" s="108" t="str">
        <f>VLOOKUP(A76,'BASE REGISTROS'!$A$1:$T$884,9,FALSE)</f>
        <v>: 3 años.</v>
      </c>
      <c r="J76" s="129" t="str">
        <f>VLOOKUP(A76,'BASE REGISTROS'!$A$1:$T$884,10,FALSE)</f>
        <v>07-01-2021 hasta el 07-01-2024.</v>
      </c>
      <c r="K76" s="108" t="str">
        <f>VLOOKUP(A76,'BASE REGISTROS'!$A$1:$T$884,11,FALSE)</f>
        <v xml:space="preserve">José Pedro Silva Prado, 
Edmundo Crespo Pisano,
</v>
      </c>
      <c r="L76" s="108" t="str">
        <f>VLOOKUP(A76,'BASE REGISTROS'!$A$1:$T$884,12,FALSE)</f>
        <v xml:space="preserve">Paseo Pdte. Errázuriz Echaurren N° 2631, 5° piso, comuna de Providencia, Santiago, Región Metropolitana.
</v>
      </c>
      <c r="M76" s="108" t="str">
        <f>VLOOKUP(A76,'BASE REGISTROS'!$A$1:$T$884,13,FALSE)</f>
        <v>XIII</v>
      </c>
      <c r="N76" s="108" t="str">
        <f>VLOOKUP(A76,'BASE REGISTROS'!$A$1:$T$884,14,FALSE)</f>
        <v>Providencia</v>
      </c>
      <c r="O76" s="108" t="str">
        <f>VLOOKUP(A76,'BASE REGISTROS'!$A$1:$T$884,15,FALSE)</f>
        <v>228737900 - 228737980</v>
      </c>
      <c r="P76" s="108" t="str">
        <f>VLOOKUP(A76,'BASE REGISTROS'!$A$1:$T$884,16,FALSE)</f>
        <v>http://www.ciudaddelnino.cl</v>
      </c>
      <c r="Q76" s="108">
        <f>VLOOKUP(A76,'BASE REGISTROS'!$A$1:$T$884,17,FALSE)</f>
        <v>0</v>
      </c>
      <c r="R76" s="108" t="str">
        <f>VLOOKUP(A76,'BASE REGISTROS'!$A$1:$T$884,18,FALSE)</f>
        <v>93401: Instituciones de Asistencia Social</v>
      </c>
      <c r="S76" s="108" t="str">
        <f>VLOOKUP(A76,'BASE REGISTROS'!$A$1:$T$884,19,FALSE)</f>
        <v xml:space="preserve">Se acompaña certificado de antecedentes financieros, correspondientes al año 2019,  aprobados por el Subdepartamento de Supervisión Financiera Nacional.  </v>
      </c>
      <c r="T76" s="129">
        <f>VLOOKUP(A76,'BASE REGISTROS'!$A$1:$T$884,20,FALSE)</f>
        <v>37970</v>
      </c>
      <c r="U76" s="128">
        <v>1800</v>
      </c>
      <c r="V76" s="130">
        <v>16033200</v>
      </c>
      <c r="W76" s="130">
        <v>72149400</v>
      </c>
      <c r="X76" s="131">
        <v>44316</v>
      </c>
      <c r="Y76" s="132" t="s">
        <v>7743</v>
      </c>
      <c r="Z76" s="132" t="s">
        <v>7744</v>
      </c>
      <c r="AA76" s="128" t="s">
        <v>7752</v>
      </c>
    </row>
    <row r="77" spans="1:27" ht="15.75" customHeight="1" x14ac:dyDescent="0.2">
      <c r="A77" s="128">
        <v>1800</v>
      </c>
      <c r="B77" s="108" t="str">
        <f>VLOOKUP(A77,'BASE REGISTROS'!$A$1:$T$884,2,FALSE)</f>
        <v>Fundación Ciudad del Niño</v>
      </c>
      <c r="C77" s="136">
        <f>VLOOKUP(A77,'BASE REGISTROS'!$A$1:$T$884,3,FALSE)</f>
        <v>700376001</v>
      </c>
      <c r="D77" s="108" t="str">
        <f>VLOOKUP(A77,'BASE REGISTROS'!$A$1:$T$884,4,FALSE)</f>
        <v>Fundación de Derecho Privado</v>
      </c>
      <c r="E77" s="108" t="str">
        <f>VLOOKUP(A77,'BASE REGISTROS'!$A$1:$T$884,5,FALSE)</f>
        <v>Otorgada por Decreto Supremo N° 629, de fecha 14 de febrero de 1938, del Ministerio de Justicia.</v>
      </c>
      <c r="F77" s="108" t="str">
        <f>VLOOKUP(A77,'BASE REGISTROS'!$A$1:$T$884,6,FALSE)</f>
        <v xml:space="preserve">Certificado de Vigencia de persona jurídica sin fines de lucro Folio N° 500345686181, emitido con fecha 14 de septiembre de 2020, del Servicio de Registro Civil e Identificación. </v>
      </c>
      <c r="G77" s="108" t="str">
        <f>VLOOKUP(A77,'BASE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7" s="108" t="str">
        <f>VLOOKUP(A77,'BASE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7" s="108" t="str">
        <f>VLOOKUP(A77,'BASE REGISTROS'!$A$1:$T$884,9,FALSE)</f>
        <v>: 3 años.</v>
      </c>
      <c r="J77" s="129" t="str">
        <f>VLOOKUP(A77,'BASE REGISTROS'!$A$1:$T$884,10,FALSE)</f>
        <v>07-01-2021 hasta el 07-01-2024.</v>
      </c>
      <c r="K77" s="108" t="str">
        <f>VLOOKUP(A77,'BASE REGISTROS'!$A$1:$T$884,11,FALSE)</f>
        <v xml:space="preserve">José Pedro Silva Prado, 
Edmundo Crespo Pisano,
</v>
      </c>
      <c r="L77" s="108" t="str">
        <f>VLOOKUP(A77,'BASE REGISTROS'!$A$1:$T$884,12,FALSE)</f>
        <v xml:space="preserve">Paseo Pdte. Errázuriz Echaurren N° 2631, 5° piso, comuna de Providencia, Santiago, Región Metropolitana.
</v>
      </c>
      <c r="M77" s="108" t="str">
        <f>VLOOKUP(A77,'BASE REGISTROS'!$A$1:$T$884,13,FALSE)</f>
        <v>XIII</v>
      </c>
      <c r="N77" s="108" t="str">
        <f>VLOOKUP(A77,'BASE REGISTROS'!$A$1:$T$884,14,FALSE)</f>
        <v>Providencia</v>
      </c>
      <c r="O77" s="108" t="str">
        <f>VLOOKUP(A77,'BASE REGISTROS'!$A$1:$T$884,15,FALSE)</f>
        <v>228737900 - 228737980</v>
      </c>
      <c r="P77" s="108" t="str">
        <f>VLOOKUP(A77,'BASE REGISTROS'!$A$1:$T$884,16,FALSE)</f>
        <v>http://www.ciudaddelnino.cl</v>
      </c>
      <c r="Q77" s="108">
        <f>VLOOKUP(A77,'BASE REGISTROS'!$A$1:$T$884,17,FALSE)</f>
        <v>0</v>
      </c>
      <c r="R77" s="108" t="str">
        <f>VLOOKUP(A77,'BASE REGISTROS'!$A$1:$T$884,18,FALSE)</f>
        <v>93401: Instituciones de Asistencia Social</v>
      </c>
      <c r="S77" s="108" t="str">
        <f>VLOOKUP(A77,'BASE REGISTROS'!$A$1:$T$884,19,FALSE)</f>
        <v xml:space="preserve">Se acompaña certificado de antecedentes financieros, correspondientes al año 2019,  aprobados por el Subdepartamento de Supervisión Financiera Nacional.  </v>
      </c>
      <c r="T77" s="129">
        <f>VLOOKUP(A77,'BASE REGISTROS'!$A$1:$T$884,20,FALSE)</f>
        <v>37970</v>
      </c>
      <c r="U77" s="128">
        <v>1800</v>
      </c>
      <c r="V77" s="130">
        <v>32066400</v>
      </c>
      <c r="W77" s="130">
        <v>136456481</v>
      </c>
      <c r="X77" s="131">
        <v>44316</v>
      </c>
      <c r="Y77" s="132" t="s">
        <v>7743</v>
      </c>
      <c r="Z77" s="132" t="s">
        <v>7744</v>
      </c>
      <c r="AA77" s="128" t="s">
        <v>7803</v>
      </c>
    </row>
    <row r="78" spans="1:27" ht="15.75" customHeight="1" x14ac:dyDescent="0.2">
      <c r="A78" s="128">
        <v>1800</v>
      </c>
      <c r="B78" s="108" t="str">
        <f>VLOOKUP(A78,'BASE REGISTROS'!$A$1:$T$884,2,FALSE)</f>
        <v>Fundación Ciudad del Niño</v>
      </c>
      <c r="C78" s="136">
        <f>VLOOKUP(A78,'BASE REGISTROS'!$A$1:$T$884,3,FALSE)</f>
        <v>700376001</v>
      </c>
      <c r="D78" s="108" t="str">
        <f>VLOOKUP(A78,'BASE REGISTROS'!$A$1:$T$884,4,FALSE)</f>
        <v>Fundación de Derecho Privado</v>
      </c>
      <c r="E78" s="108" t="str">
        <f>VLOOKUP(A78,'BASE REGISTROS'!$A$1:$T$884,5,FALSE)</f>
        <v>Otorgada por Decreto Supremo N° 629, de fecha 14 de febrero de 1938, del Ministerio de Justicia.</v>
      </c>
      <c r="F78" s="108" t="str">
        <f>VLOOKUP(A78,'BASE REGISTROS'!$A$1:$T$884,6,FALSE)</f>
        <v xml:space="preserve">Certificado de Vigencia de persona jurídica sin fines de lucro Folio N° 500345686181, emitido con fecha 14 de septiembre de 2020, del Servicio de Registro Civil e Identificación. </v>
      </c>
      <c r="G78" s="108" t="str">
        <f>VLOOKUP(A78,'BASE REGISTROS'!$A$1:$T$884,7,FALSE)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8" s="108" t="str">
        <f>VLOOKUP(A78,'BASE REGISTROS'!$A$1:$T$884,8,FALSE)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8" s="108" t="str">
        <f>VLOOKUP(A78,'BASE REGISTROS'!$A$1:$T$884,9,FALSE)</f>
        <v>: 3 años.</v>
      </c>
      <c r="J78" s="129" t="str">
        <f>VLOOKUP(A78,'BASE REGISTROS'!$A$1:$T$884,10,FALSE)</f>
        <v>07-01-2021 hasta el 07-01-2024.</v>
      </c>
      <c r="K78" s="108" t="str">
        <f>VLOOKUP(A78,'BASE REGISTROS'!$A$1:$T$884,11,FALSE)</f>
        <v xml:space="preserve">José Pedro Silva Prado, 
Edmundo Crespo Pisano,
</v>
      </c>
      <c r="L78" s="108" t="str">
        <f>VLOOKUP(A78,'BASE REGISTROS'!$A$1:$T$884,12,FALSE)</f>
        <v xml:space="preserve">Paseo Pdte. Errázuriz Echaurren N° 2631, 5° piso, comuna de Providencia, Santiago, Región Metropolitana.
</v>
      </c>
      <c r="M78" s="108" t="str">
        <f>VLOOKUP(A78,'BASE REGISTROS'!$A$1:$T$884,13,FALSE)</f>
        <v>XIII</v>
      </c>
      <c r="N78" s="108" t="str">
        <f>VLOOKUP(A78,'BASE REGISTROS'!$A$1:$T$884,14,FALSE)</f>
        <v>Providencia</v>
      </c>
      <c r="O78" s="108" t="str">
        <f>VLOOKUP(A78,'BASE REGISTROS'!$A$1:$T$884,15,FALSE)</f>
        <v>228737900 - 228737980</v>
      </c>
      <c r="P78" s="108" t="str">
        <f>VLOOKUP(A78,'BASE REGISTROS'!$A$1:$T$884,16,FALSE)</f>
        <v>http://www.ciudaddelnino.cl</v>
      </c>
      <c r="Q78" s="108">
        <f>VLOOKUP(A78,'BASE REGISTROS'!$A$1:$T$884,17,FALSE)</f>
        <v>0</v>
      </c>
      <c r="R78" s="108" t="str">
        <f>VLOOKUP(A78,'BASE REGISTROS'!$A$1:$T$884,18,FALSE)</f>
        <v>93401: Instituciones de Asistencia Social</v>
      </c>
      <c r="S78" s="108" t="str">
        <f>VLOOKUP(A78,'BASE REGISTROS'!$A$1:$T$884,19,FALSE)</f>
        <v xml:space="preserve">Se acompaña certificado de antecedentes financieros, correspondientes al año 2019,  aprobados por el Subdepartamento de Supervisión Financiera Nacional.  </v>
      </c>
      <c r="T78" s="129">
        <f>VLOOKUP(A78,'BASE REGISTROS'!$A$1:$T$884,20,FALSE)</f>
        <v>37970</v>
      </c>
      <c r="U78" s="128">
        <v>1800</v>
      </c>
      <c r="V78" s="130">
        <v>18277848</v>
      </c>
      <c r="W78" s="130">
        <v>63972468</v>
      </c>
      <c r="X78" s="131">
        <v>44316</v>
      </c>
      <c r="Y78" s="132" t="s">
        <v>7743</v>
      </c>
      <c r="Z78" s="132" t="s">
        <v>7744</v>
      </c>
      <c r="AA78" s="128" t="s">
        <v>7804</v>
      </c>
    </row>
    <row r="79" spans="1:27" ht="15.75" customHeight="1" x14ac:dyDescent="0.2">
      <c r="A79" s="128">
        <v>1950</v>
      </c>
      <c r="B79" s="108" t="str">
        <f>VLOOKUP(A79,'BASE REGISTROS'!$A$1:$T$884,2,FALSE)</f>
        <v>Corporación Iglesia Alianza Cristiana y Misionera</v>
      </c>
      <c r="C79" s="136">
        <f>VLOOKUP(A79,'BASE REGISTROS'!$A$1:$T$884,3,FALSE)</f>
        <v>700175006</v>
      </c>
      <c r="D79" s="108" t="str">
        <f>VLOOKUP(A79,'BASE REGISTROS'!$A$1:$T$884,4,FALSE)</f>
        <v>Corporación de Derecho Privado</v>
      </c>
      <c r="E79" s="108" t="str">
        <f>VLOOKUP(A79,'BASE REGISTROS'!$A$1:$T$884,5,FALSE)</f>
        <v>Otorgado por Decreto Supremo Nº 2234, del 11 de noviembre de 1920, por el Ministerio de Justicia.</v>
      </c>
      <c r="F79" s="108" t="str">
        <f>VLOOKUP(A79,'BASE REGISTROS'!$A$1:$T$884,6,FALSE)</f>
        <v xml:space="preserve">Certificado de Vigencia, folio Nº 500341168221, de 18 de agosto de 2020, del Servicio de Registro Civil e Identificación.
</v>
      </c>
      <c r="G79" s="108" t="str">
        <f>VLOOKUP(A79,'BASE REGISTROS'!$A$1:$T$884,7,FALSE)</f>
        <v>Crear y sostener Iglesias, bibliotecas y centro de reunión, escuelas, hogares de ancianos, infantiles y juveniles y, en general, centros que permitan la difusión del Evangelio, a la vez que hacer obra social en beneficio de la Comunidad.</v>
      </c>
      <c r="H79" s="108" t="str">
        <f>VLOOKUP(A79,'BASE REGISTROS'!$A$1:$T$884,8,FALSE)</f>
        <v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v>
      </c>
      <c r="I79" s="108" t="str">
        <f>VLOOKUP(A79,'BASE REGISTROS'!$A$1:$T$884,9,FALSE)</f>
        <v>3 años</v>
      </c>
      <c r="J79" s="129" t="str">
        <f>VLOOKUP(A79,'BASE REGISTROS'!$A$1:$T$884,10,FALSE)</f>
        <v>14 de marzo de 2020 al 14 de marzo de 2023.</v>
      </c>
      <c r="K79" s="108" t="str">
        <f>VLOOKUP(A79,'BASE REGISTROS'!$A$1:$T$884,11,FALSE)</f>
        <v xml:space="preserve">Presidente: Pastor Carlos Iván Flores Hernández </v>
      </c>
      <c r="L79" s="108" t="str">
        <f>VLOOKUP(A79,'BASE REGISTROS'!$A$1:$T$884,12,FALSE)</f>
        <v xml:space="preserve">Dinamarca Nº 711, Temuco, Novena Región. 
Bustamante N° 56, Providencia, RM
</v>
      </c>
      <c r="M79" s="108" t="str">
        <f>VLOOKUP(A79,'BASE REGISTROS'!$A$1:$T$884,13,FALSE)</f>
        <v>XIII</v>
      </c>
      <c r="N79" s="108" t="str">
        <f>VLOOKUP(A79,'BASE REGISTROS'!$A$1:$T$884,14,FALSE)</f>
        <v>Temuco</v>
      </c>
      <c r="O79" s="108" t="str">
        <f>VLOOKUP(A79,'BASE REGISTROS'!$A$1:$T$884,15,FALSE)</f>
        <v xml:space="preserve">(45) 465726
+56977590129
</v>
      </c>
      <c r="P79" s="108" t="str">
        <f>VLOOKUP(A79,'BASE REGISTROS'!$A$1:$T$884,16,FALSE)</f>
        <v>secretaria@acym.cl</v>
      </c>
      <c r="Q79" s="108">
        <f>VLOOKUP(A79,'BASE REGISTROS'!$A$1:$T$884,17,FALSE)</f>
        <v>0</v>
      </c>
      <c r="R79" s="108" t="str">
        <f>VLOOKUP(A79,'BASE REGISTROS'!$A$1:$T$884,18,FALSE)</f>
        <v>93401: Instituciones de Asistencia Social.</v>
      </c>
      <c r="S79" s="108" t="str">
        <f>VLOOKUP(A79,'BASE REGISTROS'!$A$1:$T$884,19,FALSE)</f>
        <v>Se acompañan antecedentes Financieros correspondientes al año 2019, aprobados por el Subdepartamento de  Supervisión Financiera Nacional.</v>
      </c>
      <c r="T79" s="129">
        <f>VLOOKUP(A79,'BASE REGISTROS'!$A$1:$T$884,20,FALSE)</f>
        <v>37970</v>
      </c>
      <c r="U79" s="128">
        <v>1950</v>
      </c>
      <c r="V79" s="130">
        <v>36992980</v>
      </c>
      <c r="W79" s="130">
        <v>139508147</v>
      </c>
      <c r="X79" s="131">
        <v>44316</v>
      </c>
      <c r="Y79" s="132" t="s">
        <v>7743</v>
      </c>
      <c r="Z79" s="132" t="s">
        <v>7744</v>
      </c>
      <c r="AA79" s="128" t="s">
        <v>7805</v>
      </c>
    </row>
    <row r="80" spans="1:27" ht="15.75" customHeight="1" x14ac:dyDescent="0.2">
      <c r="A80" s="128">
        <v>2150</v>
      </c>
      <c r="B80" s="108" t="str">
        <f>VLOOKUP(A80,'BASE REGISTROS'!$A$1:$T$884,2,FALSE)</f>
        <v>Fundación COANIL</v>
      </c>
      <c r="C80" s="136">
        <f>VLOOKUP(A80,'BASE REGISTROS'!$A$1:$T$884,3,FALSE)</f>
        <v>702670004</v>
      </c>
      <c r="D80" s="108" t="str">
        <f>VLOOKUP(A80,'BASE REGISTROS'!$A$1:$T$884,4,FALSE)</f>
        <v>Fundación de Derecho Privado.</v>
      </c>
      <c r="E80" s="108" t="str">
        <f>VLOOKUP(A80,'BASE REGISTROS'!$A$1:$T$884,5,FALSE)</f>
        <v xml:space="preserve">Decreto Supremo Nº 213, de 17 de febrero de 1975, del Ministerio de Justicia. </v>
      </c>
      <c r="F80" s="108" t="str">
        <f>VLOOKUP(A80,'BASE REGISTROS'!$A$1:$T$884,6,FALSE)</f>
        <v>Certificado de Vigencia de persona jurídica sin fines de lucro Folio Nº 500349405687, de 7 de octubre de 2020, emitido por el Servicio de Registro Civil e Identificación.</v>
      </c>
      <c r="G80" s="108" t="str">
        <f>VLOOKUP(A80,'BASE REGISTROS'!$A$1:$T$884,7,FALSE)</f>
        <v xml:space="preserve">Propender al desarrollo integral de los niños intelectualmente limitados hasta su incorporación a la vida del trabajo.
</v>
      </c>
      <c r="H80" s="108" t="str">
        <f>VLOOKUP(A80,'BASE REGISTROS'!$A$1:$T$884,8,FALSE)</f>
        <v>Presidente: 
Felipe Arteaga Manieu,
Vicepresidente: 
Edgar Witt Gebert
Secretario: 
Luis Lizama Portal
Tesorero: 
Rodrigo Pablo Roa
Directores:
Álvaro Agustín Morales Adaro
Carolina Beatriz Muñoz Guzmán
Sergio Espejo Yaksic</v>
      </c>
      <c r="I80" s="108" t="str">
        <f>VLOOKUP(A80,'BASE REGISTROS'!$A$1:$T$884,9,FALSE)</f>
        <v>Duran dos años en sus funciones. Renovación parcial anual de tres directores</v>
      </c>
      <c r="J80" s="129" t="str">
        <f>VLOOKUP(A80,'BASE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0" s="108" t="str">
        <f>VLOOKUP(A80,'BASE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0" s="108" t="str">
        <f>VLOOKUP(A80,'BASE REGISTROS'!$A$1:$T$884,12,FALSE)</f>
        <v xml:space="preserve">Julio Prado N° 1761, comuna de Ñuñoa, Región Metropolitana
</v>
      </c>
      <c r="M80" s="108" t="str">
        <f>VLOOKUP(A80,'BASE REGISTROS'!$A$1:$T$884,13,FALSE)</f>
        <v>XIII</v>
      </c>
      <c r="N80" s="108" t="str">
        <f>VLOOKUP(A80,'BASE REGISTROS'!$A$1:$T$884,14,FALSE)</f>
        <v>Ñuñoa</v>
      </c>
      <c r="O80" s="108" t="str">
        <f>VLOOKUP(A80,'BASE REGISTROS'!$A$1:$T$884,15,FALSE)</f>
        <v xml:space="preserve">4768500
</v>
      </c>
      <c r="P80" s="108" t="str">
        <f>VLOOKUP(A80,'BASE REGISTROS'!$A$1:$T$884,16,FALSE)</f>
        <v xml:space="preserve">gerenciageneral@coanil.cl
</v>
      </c>
      <c r="Q80" s="108">
        <f>VLOOKUP(A80,'BASE REGISTROS'!$A$1:$T$884,17,FALSE)</f>
        <v>0</v>
      </c>
      <c r="R80" s="108">
        <f>VLOOKUP(A80,'BASE REGISTROS'!$A$1:$T$884,18,FALSE)</f>
        <v>93401</v>
      </c>
      <c r="S80" s="108" t="str">
        <f>VLOOKUP(A80,'BASE REGISTROS'!$A$1:$T$884,19,FALSE)</f>
        <v>Se acompaña Certificado de Antecedentes Financieros de la Institución correspondiente al año 2019, aprobados USUFI</v>
      </c>
      <c r="T80" s="129">
        <f>VLOOKUP(A80,'BASE REGISTROS'!$A$1:$T$884,20,FALSE)</f>
        <v>37970</v>
      </c>
      <c r="U80" s="128">
        <v>2150</v>
      </c>
      <c r="V80" s="130">
        <v>33070181</v>
      </c>
      <c r="W80" s="130">
        <v>127778242</v>
      </c>
      <c r="X80" s="131">
        <v>44316</v>
      </c>
      <c r="Y80" s="132" t="s">
        <v>7743</v>
      </c>
      <c r="Z80" s="132" t="s">
        <v>7744</v>
      </c>
      <c r="AA80" s="128" t="s">
        <v>227</v>
      </c>
    </row>
    <row r="81" spans="1:27" ht="15.75" customHeight="1" x14ac:dyDescent="0.2">
      <c r="A81" s="128">
        <v>2150</v>
      </c>
      <c r="B81" s="108" t="str">
        <f>VLOOKUP(A81,'BASE REGISTROS'!$A$1:$T$884,2,FALSE)</f>
        <v>Fundación COANIL</v>
      </c>
      <c r="C81" s="136">
        <f>VLOOKUP(A81,'BASE REGISTROS'!$A$1:$T$884,3,FALSE)</f>
        <v>702670004</v>
      </c>
      <c r="D81" s="108" t="str">
        <f>VLOOKUP(A81,'BASE REGISTROS'!$A$1:$T$884,4,FALSE)</f>
        <v>Fundación de Derecho Privado.</v>
      </c>
      <c r="E81" s="108" t="str">
        <f>VLOOKUP(A81,'BASE REGISTROS'!$A$1:$T$884,5,FALSE)</f>
        <v xml:space="preserve">Decreto Supremo Nº 213, de 17 de febrero de 1975, del Ministerio de Justicia. </v>
      </c>
      <c r="F81" s="108" t="str">
        <f>VLOOKUP(A81,'BASE REGISTROS'!$A$1:$T$884,6,FALSE)</f>
        <v>Certificado de Vigencia de persona jurídica sin fines de lucro Folio Nº 500349405687, de 7 de octubre de 2020, emitido por el Servicio de Registro Civil e Identificación.</v>
      </c>
      <c r="G81" s="108" t="str">
        <f>VLOOKUP(A81,'BASE REGISTROS'!$A$1:$T$884,7,FALSE)</f>
        <v xml:space="preserve">Propender al desarrollo integral de los niños intelectualmente limitados hasta su incorporación a la vida del trabajo.
</v>
      </c>
      <c r="H81" s="108" t="str">
        <f>VLOOKUP(A81,'BASE REGISTROS'!$A$1:$T$884,8,FALSE)</f>
        <v>Presidente: 
Felipe Arteaga Manieu,
Vicepresidente: 
Edgar Witt Gebert
Secretario: 
Luis Lizama Portal
Tesorero: 
Rodrigo Pablo Roa
Directores:
Álvaro Agustín Morales Adaro
Carolina Beatriz Muñoz Guzmán
Sergio Espejo Yaksic</v>
      </c>
      <c r="I81" s="108" t="str">
        <f>VLOOKUP(A81,'BASE REGISTROS'!$A$1:$T$884,9,FALSE)</f>
        <v>Duran dos años en sus funciones. Renovación parcial anual de tres directores</v>
      </c>
      <c r="J81" s="129" t="str">
        <f>VLOOKUP(A81,'BASE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1" s="108" t="str">
        <f>VLOOKUP(A81,'BASE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1" s="108" t="str">
        <f>VLOOKUP(A81,'BASE REGISTROS'!$A$1:$T$884,12,FALSE)</f>
        <v xml:space="preserve">Julio Prado N° 1761, comuna de Ñuñoa, Región Metropolitana
</v>
      </c>
      <c r="M81" s="108" t="str">
        <f>VLOOKUP(A81,'BASE REGISTROS'!$A$1:$T$884,13,FALSE)</f>
        <v>XIII</v>
      </c>
      <c r="N81" s="108" t="str">
        <f>VLOOKUP(A81,'BASE REGISTROS'!$A$1:$T$884,14,FALSE)</f>
        <v>Ñuñoa</v>
      </c>
      <c r="O81" s="108" t="str">
        <f>VLOOKUP(A81,'BASE REGISTROS'!$A$1:$T$884,15,FALSE)</f>
        <v xml:space="preserve">4768500
</v>
      </c>
      <c r="P81" s="108" t="str">
        <f>VLOOKUP(A81,'BASE REGISTROS'!$A$1:$T$884,16,FALSE)</f>
        <v xml:space="preserve">gerenciageneral@coanil.cl
</v>
      </c>
      <c r="Q81" s="108">
        <f>VLOOKUP(A81,'BASE REGISTROS'!$A$1:$T$884,17,FALSE)</f>
        <v>0</v>
      </c>
      <c r="R81" s="108">
        <f>VLOOKUP(A81,'BASE REGISTROS'!$A$1:$T$884,18,FALSE)</f>
        <v>93401</v>
      </c>
      <c r="S81" s="108" t="str">
        <f>VLOOKUP(A81,'BASE REGISTROS'!$A$1:$T$884,19,FALSE)</f>
        <v>Se acompaña Certificado de Antecedentes Financieros de la Institución correspondiente al año 2019, aprobados USUFI</v>
      </c>
      <c r="T81" s="129">
        <f>VLOOKUP(A81,'BASE REGISTROS'!$A$1:$T$884,20,FALSE)</f>
        <v>37970</v>
      </c>
      <c r="U81" s="128">
        <v>2150</v>
      </c>
      <c r="V81" s="130">
        <v>7023076</v>
      </c>
      <c r="W81" s="130">
        <v>29003524</v>
      </c>
      <c r="X81" s="131">
        <v>44316</v>
      </c>
      <c r="Y81" s="132" t="s">
        <v>7743</v>
      </c>
      <c r="Z81" s="132" t="s">
        <v>7744</v>
      </c>
      <c r="AA81" s="128" t="s">
        <v>7746</v>
      </c>
    </row>
    <row r="82" spans="1:27" ht="15.75" customHeight="1" x14ac:dyDescent="0.2">
      <c r="A82" s="128">
        <v>2150</v>
      </c>
      <c r="B82" s="108" t="str">
        <f>VLOOKUP(A82,'BASE REGISTROS'!$A$1:$T$884,2,FALSE)</f>
        <v>Fundación COANIL</v>
      </c>
      <c r="C82" s="136">
        <f>VLOOKUP(A82,'BASE REGISTROS'!$A$1:$T$884,3,FALSE)</f>
        <v>702670004</v>
      </c>
      <c r="D82" s="108" t="str">
        <f>VLOOKUP(A82,'BASE REGISTROS'!$A$1:$T$884,4,FALSE)</f>
        <v>Fundación de Derecho Privado.</v>
      </c>
      <c r="E82" s="108" t="str">
        <f>VLOOKUP(A82,'BASE REGISTROS'!$A$1:$T$884,5,FALSE)</f>
        <v xml:space="preserve">Decreto Supremo Nº 213, de 17 de febrero de 1975, del Ministerio de Justicia. </v>
      </c>
      <c r="F82" s="108" t="str">
        <f>VLOOKUP(A82,'BASE REGISTROS'!$A$1:$T$884,6,FALSE)</f>
        <v>Certificado de Vigencia de persona jurídica sin fines de lucro Folio Nº 500349405687, de 7 de octubre de 2020, emitido por el Servicio de Registro Civil e Identificación.</v>
      </c>
      <c r="G82" s="108" t="str">
        <f>VLOOKUP(A82,'BASE REGISTROS'!$A$1:$T$884,7,FALSE)</f>
        <v xml:space="preserve">Propender al desarrollo integral de los niños intelectualmente limitados hasta su incorporación a la vida del trabajo.
</v>
      </c>
      <c r="H82" s="108" t="str">
        <f>VLOOKUP(A82,'BASE REGISTROS'!$A$1:$T$884,8,FALSE)</f>
        <v>Presidente: 
Felipe Arteaga Manieu,
Vicepresidente: 
Edgar Witt Gebert
Secretario: 
Luis Lizama Portal
Tesorero: 
Rodrigo Pablo Roa
Directores:
Álvaro Agustín Morales Adaro
Carolina Beatriz Muñoz Guzmán
Sergio Espejo Yaksic</v>
      </c>
      <c r="I82" s="108" t="str">
        <f>VLOOKUP(A82,'BASE REGISTROS'!$A$1:$T$884,9,FALSE)</f>
        <v>Duran dos años en sus funciones. Renovación parcial anual de tres directores</v>
      </c>
      <c r="J82" s="129" t="str">
        <f>VLOOKUP(A82,'BASE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2" s="108" t="str">
        <f>VLOOKUP(A82,'BASE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2" s="108" t="str">
        <f>VLOOKUP(A82,'BASE REGISTROS'!$A$1:$T$884,12,FALSE)</f>
        <v xml:space="preserve">Julio Prado N° 1761, comuna de Ñuñoa, Región Metropolitana
</v>
      </c>
      <c r="M82" s="108" t="str">
        <f>VLOOKUP(A82,'BASE REGISTROS'!$A$1:$T$884,13,FALSE)</f>
        <v>XIII</v>
      </c>
      <c r="N82" s="108" t="str">
        <f>VLOOKUP(A82,'BASE REGISTROS'!$A$1:$T$884,14,FALSE)</f>
        <v>Ñuñoa</v>
      </c>
      <c r="O82" s="108" t="str">
        <f>VLOOKUP(A82,'BASE REGISTROS'!$A$1:$T$884,15,FALSE)</f>
        <v xml:space="preserve">4768500
</v>
      </c>
      <c r="P82" s="108" t="str">
        <f>VLOOKUP(A82,'BASE REGISTROS'!$A$1:$T$884,16,FALSE)</f>
        <v xml:space="preserve">gerenciageneral@coanil.cl
</v>
      </c>
      <c r="Q82" s="108">
        <f>VLOOKUP(A82,'BASE REGISTROS'!$A$1:$T$884,17,FALSE)</f>
        <v>0</v>
      </c>
      <c r="R82" s="108">
        <f>VLOOKUP(A82,'BASE REGISTROS'!$A$1:$T$884,18,FALSE)</f>
        <v>93401</v>
      </c>
      <c r="S82" s="108" t="str">
        <f>VLOOKUP(A82,'BASE REGISTROS'!$A$1:$T$884,19,FALSE)</f>
        <v>Se acompaña Certificado de Antecedentes Financieros de la Institución correspondiente al año 2019, aprobados USUFI</v>
      </c>
      <c r="T82" s="129">
        <f>VLOOKUP(A82,'BASE REGISTROS'!$A$1:$T$884,20,FALSE)</f>
        <v>37970</v>
      </c>
      <c r="U82" s="128">
        <v>2150</v>
      </c>
      <c r="V82" s="130">
        <v>32640698</v>
      </c>
      <c r="W82" s="130">
        <v>148004951</v>
      </c>
      <c r="X82" s="131">
        <v>44316</v>
      </c>
      <c r="Y82" s="132" t="s">
        <v>7743</v>
      </c>
      <c r="Z82" s="132" t="s">
        <v>7744</v>
      </c>
      <c r="AA82" s="128" t="s">
        <v>7775</v>
      </c>
    </row>
    <row r="83" spans="1:27" ht="15.75" customHeight="1" x14ac:dyDescent="0.2">
      <c r="A83" s="128">
        <v>2150</v>
      </c>
      <c r="B83" s="108" t="str">
        <f>VLOOKUP(A83,'BASE REGISTROS'!$A$1:$T$884,2,FALSE)</f>
        <v>Fundación COANIL</v>
      </c>
      <c r="C83" s="136">
        <f>VLOOKUP(A83,'BASE REGISTROS'!$A$1:$T$884,3,FALSE)</f>
        <v>702670004</v>
      </c>
      <c r="D83" s="108" t="str">
        <f>VLOOKUP(A83,'BASE REGISTROS'!$A$1:$T$884,4,FALSE)</f>
        <v>Fundación de Derecho Privado.</v>
      </c>
      <c r="E83" s="108" t="str">
        <f>VLOOKUP(A83,'BASE REGISTROS'!$A$1:$T$884,5,FALSE)</f>
        <v xml:space="preserve">Decreto Supremo Nº 213, de 17 de febrero de 1975, del Ministerio de Justicia. </v>
      </c>
      <c r="F83" s="108" t="str">
        <f>VLOOKUP(A83,'BASE REGISTROS'!$A$1:$T$884,6,FALSE)</f>
        <v>Certificado de Vigencia de persona jurídica sin fines de lucro Folio Nº 500349405687, de 7 de octubre de 2020, emitido por el Servicio de Registro Civil e Identificación.</v>
      </c>
      <c r="G83" s="108" t="str">
        <f>VLOOKUP(A83,'BASE REGISTROS'!$A$1:$T$884,7,FALSE)</f>
        <v xml:space="preserve">Propender al desarrollo integral de los niños intelectualmente limitados hasta su incorporación a la vida del trabajo.
</v>
      </c>
      <c r="H83" s="108" t="str">
        <f>VLOOKUP(A83,'BASE REGISTROS'!$A$1:$T$884,8,FALSE)</f>
        <v>Presidente: 
Felipe Arteaga Manieu,
Vicepresidente: 
Edgar Witt Gebert
Secretario: 
Luis Lizama Portal
Tesorero: 
Rodrigo Pablo Roa
Directores:
Álvaro Agustín Morales Adaro
Carolina Beatriz Muñoz Guzmán
Sergio Espejo Yaksic</v>
      </c>
      <c r="I83" s="108" t="str">
        <f>VLOOKUP(A83,'BASE REGISTROS'!$A$1:$T$884,9,FALSE)</f>
        <v>Duran dos años en sus funciones. Renovación parcial anual de tres directores</v>
      </c>
      <c r="J83" s="129" t="str">
        <f>VLOOKUP(A83,'BASE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3" s="108" t="str">
        <f>VLOOKUP(A83,'BASE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3" s="108" t="str">
        <f>VLOOKUP(A83,'BASE REGISTROS'!$A$1:$T$884,12,FALSE)</f>
        <v xml:space="preserve">Julio Prado N° 1761, comuna de Ñuñoa, Región Metropolitana
</v>
      </c>
      <c r="M83" s="108" t="str">
        <f>VLOOKUP(A83,'BASE REGISTROS'!$A$1:$T$884,13,FALSE)</f>
        <v>XIII</v>
      </c>
      <c r="N83" s="108" t="str">
        <f>VLOOKUP(A83,'BASE REGISTROS'!$A$1:$T$884,14,FALSE)</f>
        <v>Ñuñoa</v>
      </c>
      <c r="O83" s="108" t="str">
        <f>VLOOKUP(A83,'BASE REGISTROS'!$A$1:$T$884,15,FALSE)</f>
        <v xml:space="preserve">4768500
</v>
      </c>
      <c r="P83" s="108" t="str">
        <f>VLOOKUP(A83,'BASE REGISTROS'!$A$1:$T$884,16,FALSE)</f>
        <v xml:space="preserve">gerenciageneral@coanil.cl
</v>
      </c>
      <c r="Q83" s="108">
        <f>VLOOKUP(A83,'BASE REGISTROS'!$A$1:$T$884,17,FALSE)</f>
        <v>0</v>
      </c>
      <c r="R83" s="108">
        <f>VLOOKUP(A83,'BASE REGISTROS'!$A$1:$T$884,18,FALSE)</f>
        <v>93401</v>
      </c>
      <c r="S83" s="108" t="str">
        <f>VLOOKUP(A83,'BASE REGISTROS'!$A$1:$T$884,19,FALSE)</f>
        <v>Se acompaña Certificado de Antecedentes Financieros de la Institución correspondiente al año 2019, aprobados USUFI</v>
      </c>
      <c r="T83" s="129">
        <f>VLOOKUP(A83,'BASE REGISTROS'!$A$1:$T$884,20,FALSE)</f>
        <v>37970</v>
      </c>
      <c r="U83" s="128">
        <v>2150</v>
      </c>
      <c r="V83" s="130">
        <v>11955078</v>
      </c>
      <c r="W83" s="130">
        <v>20844339</v>
      </c>
      <c r="X83" s="131">
        <v>44316</v>
      </c>
      <c r="Y83" s="132" t="s">
        <v>7743</v>
      </c>
      <c r="Z83" s="132" t="s">
        <v>7744</v>
      </c>
      <c r="AA83" s="128" t="s">
        <v>7806</v>
      </c>
    </row>
    <row r="84" spans="1:27" ht="15.75" customHeight="1" x14ac:dyDescent="0.2">
      <c r="A84" s="128">
        <v>2150</v>
      </c>
      <c r="B84" s="108" t="str">
        <f>VLOOKUP(A84,'BASE REGISTROS'!$A$1:$T$884,2,FALSE)</f>
        <v>Fundación COANIL</v>
      </c>
      <c r="C84" s="136">
        <f>VLOOKUP(A84,'BASE REGISTROS'!$A$1:$T$884,3,FALSE)</f>
        <v>702670004</v>
      </c>
      <c r="D84" s="108" t="str">
        <f>VLOOKUP(A84,'BASE REGISTROS'!$A$1:$T$884,4,FALSE)</f>
        <v>Fundación de Derecho Privado.</v>
      </c>
      <c r="E84" s="108" t="str">
        <f>VLOOKUP(A84,'BASE REGISTROS'!$A$1:$T$884,5,FALSE)</f>
        <v xml:space="preserve">Decreto Supremo Nº 213, de 17 de febrero de 1975, del Ministerio de Justicia. </v>
      </c>
      <c r="F84" s="108" t="str">
        <f>VLOOKUP(A84,'BASE REGISTROS'!$A$1:$T$884,6,FALSE)</f>
        <v>Certificado de Vigencia de persona jurídica sin fines de lucro Folio Nº 500349405687, de 7 de octubre de 2020, emitido por el Servicio de Registro Civil e Identificación.</v>
      </c>
      <c r="G84" s="108" t="str">
        <f>VLOOKUP(A84,'BASE REGISTROS'!$A$1:$T$884,7,FALSE)</f>
        <v xml:space="preserve">Propender al desarrollo integral de los niños intelectualmente limitados hasta su incorporación a la vida del trabajo.
</v>
      </c>
      <c r="H84" s="108" t="str">
        <f>VLOOKUP(A84,'BASE REGISTROS'!$A$1:$T$884,8,FALSE)</f>
        <v>Presidente: 
Felipe Arteaga Manieu,
Vicepresidente: 
Edgar Witt Gebert
Secretario: 
Luis Lizama Portal
Tesorero: 
Rodrigo Pablo Roa
Directores:
Álvaro Agustín Morales Adaro
Carolina Beatriz Muñoz Guzmán
Sergio Espejo Yaksic</v>
      </c>
      <c r="I84" s="108" t="str">
        <f>VLOOKUP(A84,'BASE REGISTROS'!$A$1:$T$884,9,FALSE)</f>
        <v>Duran dos años en sus funciones. Renovación parcial anual de tres directores</v>
      </c>
      <c r="J84" s="129" t="str">
        <f>VLOOKUP(A84,'BASE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4" s="108" t="str">
        <f>VLOOKUP(A84,'BASE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4" s="108" t="str">
        <f>VLOOKUP(A84,'BASE REGISTROS'!$A$1:$T$884,12,FALSE)</f>
        <v xml:space="preserve">Julio Prado N° 1761, comuna de Ñuñoa, Región Metropolitana
</v>
      </c>
      <c r="M84" s="108" t="str">
        <f>VLOOKUP(A84,'BASE REGISTROS'!$A$1:$T$884,13,FALSE)</f>
        <v>XIII</v>
      </c>
      <c r="N84" s="108" t="str">
        <f>VLOOKUP(A84,'BASE REGISTROS'!$A$1:$T$884,14,FALSE)</f>
        <v>Ñuñoa</v>
      </c>
      <c r="O84" s="108" t="str">
        <f>VLOOKUP(A84,'BASE REGISTROS'!$A$1:$T$884,15,FALSE)</f>
        <v xml:space="preserve">4768500
</v>
      </c>
      <c r="P84" s="108" t="str">
        <f>VLOOKUP(A84,'BASE REGISTROS'!$A$1:$T$884,16,FALSE)</f>
        <v xml:space="preserve">gerenciageneral@coanil.cl
</v>
      </c>
      <c r="Q84" s="108">
        <f>VLOOKUP(A84,'BASE REGISTROS'!$A$1:$T$884,17,FALSE)</f>
        <v>0</v>
      </c>
      <c r="R84" s="108">
        <f>VLOOKUP(A84,'BASE REGISTROS'!$A$1:$T$884,18,FALSE)</f>
        <v>93401</v>
      </c>
      <c r="S84" s="108" t="str">
        <f>VLOOKUP(A84,'BASE REGISTROS'!$A$1:$T$884,19,FALSE)</f>
        <v>Se acompaña Certificado de Antecedentes Financieros de la Institución correspondiente al año 2019, aprobados USUFI</v>
      </c>
      <c r="T84" s="129">
        <f>VLOOKUP(A84,'BASE REGISTROS'!$A$1:$T$884,20,FALSE)</f>
        <v>37970</v>
      </c>
      <c r="U84" s="128">
        <v>2150</v>
      </c>
      <c r="V84" s="130">
        <v>18784210</v>
      </c>
      <c r="W84" s="130">
        <v>74656864</v>
      </c>
      <c r="X84" s="131">
        <v>44316</v>
      </c>
      <c r="Y84" s="132" t="s">
        <v>7743</v>
      </c>
      <c r="Z84" s="132" t="s">
        <v>7744</v>
      </c>
      <c r="AA84" s="128" t="s">
        <v>7807</v>
      </c>
    </row>
    <row r="85" spans="1:27" ht="15.75" customHeight="1" x14ac:dyDescent="0.2">
      <c r="A85" s="128">
        <v>2150</v>
      </c>
      <c r="B85" s="108" t="str">
        <f>VLOOKUP(A85,'BASE REGISTROS'!$A$1:$T$884,2,FALSE)</f>
        <v>Fundación COANIL</v>
      </c>
      <c r="C85" s="136">
        <f>VLOOKUP(A85,'BASE REGISTROS'!$A$1:$T$884,3,FALSE)</f>
        <v>702670004</v>
      </c>
      <c r="D85" s="108" t="str">
        <f>VLOOKUP(A85,'BASE REGISTROS'!$A$1:$T$884,4,FALSE)</f>
        <v>Fundación de Derecho Privado.</v>
      </c>
      <c r="E85" s="108" t="str">
        <f>VLOOKUP(A85,'BASE REGISTROS'!$A$1:$T$884,5,FALSE)</f>
        <v xml:space="preserve">Decreto Supremo Nº 213, de 17 de febrero de 1975, del Ministerio de Justicia. </v>
      </c>
      <c r="F85" s="108" t="str">
        <f>VLOOKUP(A85,'BASE REGISTROS'!$A$1:$T$884,6,FALSE)</f>
        <v>Certificado de Vigencia de persona jurídica sin fines de lucro Folio Nº 500349405687, de 7 de octubre de 2020, emitido por el Servicio de Registro Civil e Identificación.</v>
      </c>
      <c r="G85" s="108" t="str">
        <f>VLOOKUP(A85,'BASE REGISTROS'!$A$1:$T$884,7,FALSE)</f>
        <v xml:space="preserve">Propender al desarrollo integral de los niños intelectualmente limitados hasta su incorporación a la vida del trabajo.
</v>
      </c>
      <c r="H85" s="108" t="str">
        <f>VLOOKUP(A85,'BASE REGISTROS'!$A$1:$T$884,8,FALSE)</f>
        <v>Presidente: 
Felipe Arteaga Manieu,
Vicepresidente: 
Edgar Witt Gebert
Secretario: 
Luis Lizama Portal
Tesorero: 
Rodrigo Pablo Roa
Directores:
Álvaro Agustín Morales Adaro
Carolina Beatriz Muñoz Guzmán
Sergio Espejo Yaksic</v>
      </c>
      <c r="I85" s="108" t="str">
        <f>VLOOKUP(A85,'BASE REGISTROS'!$A$1:$T$884,9,FALSE)</f>
        <v>Duran dos años en sus funciones. Renovación parcial anual de tres directores</v>
      </c>
      <c r="J85" s="129" t="str">
        <f>VLOOKUP(A85,'BASE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5" s="108" t="str">
        <f>VLOOKUP(A85,'BASE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5" s="108" t="str">
        <f>VLOOKUP(A85,'BASE REGISTROS'!$A$1:$T$884,12,FALSE)</f>
        <v xml:space="preserve">Julio Prado N° 1761, comuna de Ñuñoa, Región Metropolitana
</v>
      </c>
      <c r="M85" s="108" t="str">
        <f>VLOOKUP(A85,'BASE REGISTROS'!$A$1:$T$884,13,FALSE)</f>
        <v>XIII</v>
      </c>
      <c r="N85" s="108" t="str">
        <f>VLOOKUP(A85,'BASE REGISTROS'!$A$1:$T$884,14,FALSE)</f>
        <v>Ñuñoa</v>
      </c>
      <c r="O85" s="108" t="str">
        <f>VLOOKUP(A85,'BASE REGISTROS'!$A$1:$T$884,15,FALSE)</f>
        <v xml:space="preserve">4768500
</v>
      </c>
      <c r="P85" s="108" t="str">
        <f>VLOOKUP(A85,'BASE REGISTROS'!$A$1:$T$884,16,FALSE)</f>
        <v xml:space="preserve">gerenciageneral@coanil.cl
</v>
      </c>
      <c r="Q85" s="108">
        <f>VLOOKUP(A85,'BASE REGISTROS'!$A$1:$T$884,17,FALSE)</f>
        <v>0</v>
      </c>
      <c r="R85" s="108">
        <f>VLOOKUP(A85,'BASE REGISTROS'!$A$1:$T$884,18,FALSE)</f>
        <v>93401</v>
      </c>
      <c r="S85" s="108" t="str">
        <f>VLOOKUP(A85,'BASE REGISTROS'!$A$1:$T$884,19,FALSE)</f>
        <v>Se acompaña Certificado de Antecedentes Financieros de la Institución correspondiente al año 2019, aprobados USUFI</v>
      </c>
      <c r="T85" s="129">
        <f>VLOOKUP(A85,'BASE REGISTROS'!$A$1:$T$884,20,FALSE)</f>
        <v>37970</v>
      </c>
      <c r="U85" s="128">
        <v>2150</v>
      </c>
      <c r="V85" s="130">
        <v>0</v>
      </c>
      <c r="W85" s="130">
        <v>13944383</v>
      </c>
      <c r="X85" s="131">
        <v>44316</v>
      </c>
      <c r="Y85" s="132" t="s">
        <v>7743</v>
      </c>
      <c r="Z85" s="132" t="s">
        <v>7744</v>
      </c>
      <c r="AA85" s="128" t="s">
        <v>7808</v>
      </c>
    </row>
    <row r="86" spans="1:27" ht="15.75" customHeight="1" x14ac:dyDescent="0.2">
      <c r="A86" s="128">
        <v>2150</v>
      </c>
      <c r="B86" s="108" t="str">
        <f>VLOOKUP(A86,'BASE REGISTROS'!$A$1:$T$884,2,FALSE)</f>
        <v>Fundación COANIL</v>
      </c>
      <c r="C86" s="136">
        <f>VLOOKUP(A86,'BASE REGISTROS'!$A$1:$T$884,3,FALSE)</f>
        <v>702670004</v>
      </c>
      <c r="D86" s="108" t="str">
        <f>VLOOKUP(A86,'BASE REGISTROS'!$A$1:$T$884,4,FALSE)</f>
        <v>Fundación de Derecho Privado.</v>
      </c>
      <c r="E86" s="108" t="str">
        <f>VLOOKUP(A86,'BASE REGISTROS'!$A$1:$T$884,5,FALSE)</f>
        <v xml:space="preserve">Decreto Supremo Nº 213, de 17 de febrero de 1975, del Ministerio de Justicia. </v>
      </c>
      <c r="F86" s="108" t="str">
        <f>VLOOKUP(A86,'BASE REGISTROS'!$A$1:$T$884,6,FALSE)</f>
        <v>Certificado de Vigencia de persona jurídica sin fines de lucro Folio Nº 500349405687, de 7 de octubre de 2020, emitido por el Servicio de Registro Civil e Identificación.</v>
      </c>
      <c r="G86" s="108" t="str">
        <f>VLOOKUP(A86,'BASE REGISTROS'!$A$1:$T$884,7,FALSE)</f>
        <v xml:space="preserve">Propender al desarrollo integral de los niños intelectualmente limitados hasta su incorporación a la vida del trabajo.
</v>
      </c>
      <c r="H86" s="108" t="str">
        <f>VLOOKUP(A86,'BASE REGISTROS'!$A$1:$T$884,8,FALSE)</f>
        <v>Presidente: 
Felipe Arteaga Manieu,
Vicepresidente: 
Edgar Witt Gebert
Secretario: 
Luis Lizama Portal
Tesorero: 
Rodrigo Pablo Roa
Directores:
Álvaro Agustín Morales Adaro
Carolina Beatriz Muñoz Guzmán
Sergio Espejo Yaksic</v>
      </c>
      <c r="I86" s="108" t="str">
        <f>VLOOKUP(A86,'BASE REGISTROS'!$A$1:$T$884,9,FALSE)</f>
        <v>Duran dos años en sus funciones. Renovación parcial anual de tres directores</v>
      </c>
      <c r="J86" s="129" t="str">
        <f>VLOOKUP(A86,'BASE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6" s="108" t="str">
        <f>VLOOKUP(A86,'BASE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6" s="108" t="str">
        <f>VLOOKUP(A86,'BASE REGISTROS'!$A$1:$T$884,12,FALSE)</f>
        <v xml:space="preserve">Julio Prado N° 1761, comuna de Ñuñoa, Región Metropolitana
</v>
      </c>
      <c r="M86" s="108" t="str">
        <f>VLOOKUP(A86,'BASE REGISTROS'!$A$1:$T$884,13,FALSE)</f>
        <v>XIII</v>
      </c>
      <c r="N86" s="108" t="str">
        <f>VLOOKUP(A86,'BASE REGISTROS'!$A$1:$T$884,14,FALSE)</f>
        <v>Ñuñoa</v>
      </c>
      <c r="O86" s="108" t="str">
        <f>VLOOKUP(A86,'BASE REGISTROS'!$A$1:$T$884,15,FALSE)</f>
        <v xml:space="preserve">4768500
</v>
      </c>
      <c r="P86" s="108" t="str">
        <f>VLOOKUP(A86,'BASE REGISTROS'!$A$1:$T$884,16,FALSE)</f>
        <v xml:space="preserve">gerenciageneral@coanil.cl
</v>
      </c>
      <c r="Q86" s="108">
        <f>VLOOKUP(A86,'BASE REGISTROS'!$A$1:$T$884,17,FALSE)</f>
        <v>0</v>
      </c>
      <c r="R86" s="108">
        <f>VLOOKUP(A86,'BASE REGISTROS'!$A$1:$T$884,18,FALSE)</f>
        <v>93401</v>
      </c>
      <c r="S86" s="108" t="str">
        <f>VLOOKUP(A86,'BASE REGISTROS'!$A$1:$T$884,19,FALSE)</f>
        <v>Se acompaña Certificado de Antecedentes Financieros de la Institución correspondiente al año 2019, aprobados USUFI</v>
      </c>
      <c r="T86" s="129">
        <f>VLOOKUP(A86,'BASE REGISTROS'!$A$1:$T$884,20,FALSE)</f>
        <v>37970</v>
      </c>
      <c r="U86" s="128">
        <v>2150</v>
      </c>
      <c r="V86" s="130">
        <v>4294053</v>
      </c>
      <c r="W86" s="130">
        <v>16645194</v>
      </c>
      <c r="X86" s="131">
        <v>44316</v>
      </c>
      <c r="Y86" s="132" t="s">
        <v>7743</v>
      </c>
      <c r="Z86" s="132" t="s">
        <v>7744</v>
      </c>
      <c r="AA86" s="128" t="s">
        <v>7809</v>
      </c>
    </row>
    <row r="87" spans="1:27" ht="15.75" customHeight="1" x14ac:dyDescent="0.2">
      <c r="A87" s="128">
        <v>2150</v>
      </c>
      <c r="B87" s="108" t="str">
        <f>VLOOKUP(A87,'BASE REGISTROS'!$A$1:$T$884,2,FALSE)</f>
        <v>Fundación COANIL</v>
      </c>
      <c r="C87" s="136">
        <f>VLOOKUP(A87,'BASE REGISTROS'!$A$1:$T$884,3,FALSE)</f>
        <v>702670004</v>
      </c>
      <c r="D87" s="108" t="str">
        <f>VLOOKUP(A87,'BASE REGISTROS'!$A$1:$T$884,4,FALSE)</f>
        <v>Fundación de Derecho Privado.</v>
      </c>
      <c r="E87" s="108" t="str">
        <f>VLOOKUP(A87,'BASE REGISTROS'!$A$1:$T$884,5,FALSE)</f>
        <v xml:space="preserve">Decreto Supremo Nº 213, de 17 de febrero de 1975, del Ministerio de Justicia. </v>
      </c>
      <c r="F87" s="108" t="str">
        <f>VLOOKUP(A87,'BASE REGISTROS'!$A$1:$T$884,6,FALSE)</f>
        <v>Certificado de Vigencia de persona jurídica sin fines de lucro Folio Nº 500349405687, de 7 de octubre de 2020, emitido por el Servicio de Registro Civil e Identificación.</v>
      </c>
      <c r="G87" s="108" t="str">
        <f>VLOOKUP(A87,'BASE REGISTROS'!$A$1:$T$884,7,FALSE)</f>
        <v xml:space="preserve">Propender al desarrollo integral de los niños intelectualmente limitados hasta su incorporación a la vida del trabajo.
</v>
      </c>
      <c r="H87" s="108" t="str">
        <f>VLOOKUP(A87,'BASE REGISTROS'!$A$1:$T$884,8,FALSE)</f>
        <v>Presidente: 
Felipe Arteaga Manieu,
Vicepresidente: 
Edgar Witt Gebert
Secretario: 
Luis Lizama Portal
Tesorero: 
Rodrigo Pablo Roa
Directores:
Álvaro Agustín Morales Adaro
Carolina Beatriz Muñoz Guzmán
Sergio Espejo Yaksic</v>
      </c>
      <c r="I87" s="108" t="str">
        <f>VLOOKUP(A87,'BASE REGISTROS'!$A$1:$T$884,9,FALSE)</f>
        <v>Duran dos años en sus funciones. Renovación parcial anual de tres directores</v>
      </c>
      <c r="J87" s="129" t="str">
        <f>VLOOKUP(A87,'BASE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7" s="108" t="str">
        <f>VLOOKUP(A87,'BASE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7" s="108" t="str">
        <f>VLOOKUP(A87,'BASE REGISTROS'!$A$1:$T$884,12,FALSE)</f>
        <v xml:space="preserve">Julio Prado N° 1761, comuna de Ñuñoa, Región Metropolitana
</v>
      </c>
      <c r="M87" s="108" t="str">
        <f>VLOOKUP(A87,'BASE REGISTROS'!$A$1:$T$884,13,FALSE)</f>
        <v>XIII</v>
      </c>
      <c r="N87" s="108" t="str">
        <f>VLOOKUP(A87,'BASE REGISTROS'!$A$1:$T$884,14,FALSE)</f>
        <v>Ñuñoa</v>
      </c>
      <c r="O87" s="108" t="str">
        <f>VLOOKUP(A87,'BASE REGISTROS'!$A$1:$T$884,15,FALSE)</f>
        <v xml:space="preserve">4768500
</v>
      </c>
      <c r="P87" s="108" t="str">
        <f>VLOOKUP(A87,'BASE REGISTROS'!$A$1:$T$884,16,FALSE)</f>
        <v xml:space="preserve">gerenciageneral@coanil.cl
</v>
      </c>
      <c r="Q87" s="108">
        <f>VLOOKUP(A87,'BASE REGISTROS'!$A$1:$T$884,17,FALSE)</f>
        <v>0</v>
      </c>
      <c r="R87" s="108">
        <f>VLOOKUP(A87,'BASE REGISTROS'!$A$1:$T$884,18,FALSE)</f>
        <v>93401</v>
      </c>
      <c r="S87" s="108" t="str">
        <f>VLOOKUP(A87,'BASE REGISTROS'!$A$1:$T$884,19,FALSE)</f>
        <v>Se acompaña Certificado de Antecedentes Financieros de la Institución correspondiente al año 2019, aprobados USUFI</v>
      </c>
      <c r="T87" s="129">
        <f>VLOOKUP(A87,'BASE REGISTROS'!$A$1:$T$884,20,FALSE)</f>
        <v>37970</v>
      </c>
      <c r="U87" s="128">
        <v>2150</v>
      </c>
      <c r="V87" s="130">
        <v>7264003</v>
      </c>
      <c r="W87" s="130">
        <v>19975230</v>
      </c>
      <c r="X87" s="131">
        <v>44316</v>
      </c>
      <c r="Y87" s="132" t="s">
        <v>7743</v>
      </c>
      <c r="Z87" s="132" t="s">
        <v>7744</v>
      </c>
      <c r="AA87" s="128" t="s">
        <v>7781</v>
      </c>
    </row>
    <row r="88" spans="1:27" ht="15.75" customHeight="1" x14ac:dyDescent="0.2">
      <c r="A88" s="128">
        <v>2150</v>
      </c>
      <c r="B88" s="108" t="str">
        <f>VLOOKUP(A88,'BASE REGISTROS'!$A$1:$T$884,2,FALSE)</f>
        <v>Fundación COANIL</v>
      </c>
      <c r="C88" s="136">
        <f>VLOOKUP(A88,'BASE REGISTROS'!$A$1:$T$884,3,FALSE)</f>
        <v>702670004</v>
      </c>
      <c r="D88" s="108" t="str">
        <f>VLOOKUP(A88,'BASE REGISTROS'!$A$1:$T$884,4,FALSE)</f>
        <v>Fundación de Derecho Privado.</v>
      </c>
      <c r="E88" s="108" t="str">
        <f>VLOOKUP(A88,'BASE REGISTROS'!$A$1:$T$884,5,FALSE)</f>
        <v xml:space="preserve">Decreto Supremo Nº 213, de 17 de febrero de 1975, del Ministerio de Justicia. </v>
      </c>
      <c r="F88" s="108" t="str">
        <f>VLOOKUP(A88,'BASE REGISTROS'!$A$1:$T$884,6,FALSE)</f>
        <v>Certificado de Vigencia de persona jurídica sin fines de lucro Folio Nº 500349405687, de 7 de octubre de 2020, emitido por el Servicio de Registro Civil e Identificación.</v>
      </c>
      <c r="G88" s="108" t="str">
        <f>VLOOKUP(A88,'BASE REGISTROS'!$A$1:$T$884,7,FALSE)</f>
        <v xml:space="preserve">Propender al desarrollo integral de los niños intelectualmente limitados hasta su incorporación a la vida del trabajo.
</v>
      </c>
      <c r="H88" s="108" t="str">
        <f>VLOOKUP(A88,'BASE REGISTROS'!$A$1:$T$884,8,FALSE)</f>
        <v>Presidente: 
Felipe Arteaga Manieu,
Vicepresidente: 
Edgar Witt Gebert
Secretario: 
Luis Lizama Portal
Tesorero: 
Rodrigo Pablo Roa
Directores:
Álvaro Agustín Morales Adaro
Carolina Beatriz Muñoz Guzmán
Sergio Espejo Yaksic</v>
      </c>
      <c r="I88" s="108" t="str">
        <f>VLOOKUP(A88,'BASE REGISTROS'!$A$1:$T$884,9,FALSE)</f>
        <v>Duran dos años en sus funciones. Renovación parcial anual de tres directores</v>
      </c>
      <c r="J88" s="129" t="str">
        <f>VLOOKUP(A88,'BASE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8" s="108" t="str">
        <f>VLOOKUP(A88,'BASE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8" s="108" t="str">
        <f>VLOOKUP(A88,'BASE REGISTROS'!$A$1:$T$884,12,FALSE)</f>
        <v xml:space="preserve">Julio Prado N° 1761, comuna de Ñuñoa, Región Metropolitana
</v>
      </c>
      <c r="M88" s="108" t="str">
        <f>VLOOKUP(A88,'BASE REGISTROS'!$A$1:$T$884,13,FALSE)</f>
        <v>XIII</v>
      </c>
      <c r="N88" s="108" t="str">
        <f>VLOOKUP(A88,'BASE REGISTROS'!$A$1:$T$884,14,FALSE)</f>
        <v>Ñuñoa</v>
      </c>
      <c r="O88" s="108" t="str">
        <f>VLOOKUP(A88,'BASE REGISTROS'!$A$1:$T$884,15,FALSE)</f>
        <v xml:space="preserve">4768500
</v>
      </c>
      <c r="P88" s="108" t="str">
        <f>VLOOKUP(A88,'BASE REGISTROS'!$A$1:$T$884,16,FALSE)</f>
        <v xml:space="preserve">gerenciageneral@coanil.cl
</v>
      </c>
      <c r="Q88" s="108">
        <f>VLOOKUP(A88,'BASE REGISTROS'!$A$1:$T$884,17,FALSE)</f>
        <v>0</v>
      </c>
      <c r="R88" s="108">
        <f>VLOOKUP(A88,'BASE REGISTROS'!$A$1:$T$884,18,FALSE)</f>
        <v>93401</v>
      </c>
      <c r="S88" s="108" t="str">
        <f>VLOOKUP(A88,'BASE REGISTROS'!$A$1:$T$884,19,FALSE)</f>
        <v>Se acompaña Certificado de Antecedentes Financieros de la Institución correspondiente al año 2019, aprobados USUFI</v>
      </c>
      <c r="T88" s="129">
        <f>VLOOKUP(A88,'BASE REGISTROS'!$A$1:$T$884,20,FALSE)</f>
        <v>37970</v>
      </c>
      <c r="U88" s="128">
        <v>2150</v>
      </c>
      <c r="V88" s="130">
        <v>30063802</v>
      </c>
      <c r="W88" s="130">
        <v>119149532</v>
      </c>
      <c r="X88" s="131">
        <v>44316</v>
      </c>
      <c r="Y88" s="132" t="s">
        <v>7743</v>
      </c>
      <c r="Z88" s="132" t="s">
        <v>7744</v>
      </c>
      <c r="AA88" s="128" t="s">
        <v>7745</v>
      </c>
    </row>
    <row r="89" spans="1:27" ht="15.75" customHeight="1" x14ac:dyDescent="0.2">
      <c r="A89" s="128">
        <v>2150</v>
      </c>
      <c r="B89" s="108" t="str">
        <f>VLOOKUP(A89,'BASE REGISTROS'!$A$1:$T$884,2,FALSE)</f>
        <v>Fundación COANIL</v>
      </c>
      <c r="C89" s="136">
        <f>VLOOKUP(A89,'BASE REGISTROS'!$A$1:$T$884,3,FALSE)</f>
        <v>702670004</v>
      </c>
      <c r="D89" s="108" t="str">
        <f>VLOOKUP(A89,'BASE REGISTROS'!$A$1:$T$884,4,FALSE)</f>
        <v>Fundación de Derecho Privado.</v>
      </c>
      <c r="E89" s="108" t="str">
        <f>VLOOKUP(A89,'BASE REGISTROS'!$A$1:$T$884,5,FALSE)</f>
        <v xml:space="preserve">Decreto Supremo Nº 213, de 17 de febrero de 1975, del Ministerio de Justicia. </v>
      </c>
      <c r="F89" s="108" t="str">
        <f>VLOOKUP(A89,'BASE REGISTROS'!$A$1:$T$884,6,FALSE)</f>
        <v>Certificado de Vigencia de persona jurídica sin fines de lucro Folio Nº 500349405687, de 7 de octubre de 2020, emitido por el Servicio de Registro Civil e Identificación.</v>
      </c>
      <c r="G89" s="108" t="str">
        <f>VLOOKUP(A89,'BASE REGISTROS'!$A$1:$T$884,7,FALSE)</f>
        <v xml:space="preserve">Propender al desarrollo integral de los niños intelectualmente limitados hasta su incorporación a la vida del trabajo.
</v>
      </c>
      <c r="H89" s="108" t="str">
        <f>VLOOKUP(A89,'BASE REGISTROS'!$A$1:$T$884,8,FALSE)</f>
        <v>Presidente: 
Felipe Arteaga Manieu,
Vicepresidente: 
Edgar Witt Gebert
Secretario: 
Luis Lizama Portal
Tesorero: 
Rodrigo Pablo Roa
Directores:
Álvaro Agustín Morales Adaro
Carolina Beatriz Muñoz Guzmán
Sergio Espejo Yaksic</v>
      </c>
      <c r="I89" s="108" t="str">
        <f>VLOOKUP(A89,'BASE REGISTROS'!$A$1:$T$884,9,FALSE)</f>
        <v>Duran dos años en sus funciones. Renovación parcial anual de tres directores</v>
      </c>
      <c r="J89" s="129" t="str">
        <f>VLOOKUP(A89,'BASE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9" s="108" t="str">
        <f>VLOOKUP(A89,'BASE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9" s="108" t="str">
        <f>VLOOKUP(A89,'BASE REGISTROS'!$A$1:$T$884,12,FALSE)</f>
        <v xml:space="preserve">Julio Prado N° 1761, comuna de Ñuñoa, Región Metropolitana
</v>
      </c>
      <c r="M89" s="108" t="str">
        <f>VLOOKUP(A89,'BASE REGISTROS'!$A$1:$T$884,13,FALSE)</f>
        <v>XIII</v>
      </c>
      <c r="N89" s="108" t="str">
        <f>VLOOKUP(A89,'BASE REGISTROS'!$A$1:$T$884,14,FALSE)</f>
        <v>Ñuñoa</v>
      </c>
      <c r="O89" s="108" t="str">
        <f>VLOOKUP(A89,'BASE REGISTROS'!$A$1:$T$884,15,FALSE)</f>
        <v xml:space="preserve">4768500
</v>
      </c>
      <c r="P89" s="108" t="str">
        <f>VLOOKUP(A89,'BASE REGISTROS'!$A$1:$T$884,16,FALSE)</f>
        <v xml:space="preserve">gerenciageneral@coanil.cl
</v>
      </c>
      <c r="Q89" s="108">
        <f>VLOOKUP(A89,'BASE REGISTROS'!$A$1:$T$884,17,FALSE)</f>
        <v>0</v>
      </c>
      <c r="R89" s="108">
        <f>VLOOKUP(A89,'BASE REGISTROS'!$A$1:$T$884,18,FALSE)</f>
        <v>93401</v>
      </c>
      <c r="S89" s="108" t="str">
        <f>VLOOKUP(A89,'BASE REGISTROS'!$A$1:$T$884,19,FALSE)</f>
        <v>Se acompaña Certificado de Antecedentes Financieros de la Institución correspondiente al año 2019, aprobados USUFI</v>
      </c>
      <c r="T89" s="129">
        <f>VLOOKUP(A89,'BASE REGISTROS'!$A$1:$T$884,20,FALSE)</f>
        <v>37970</v>
      </c>
      <c r="U89" s="128">
        <v>2150</v>
      </c>
      <c r="V89" s="130">
        <v>1937948</v>
      </c>
      <c r="W89" s="130">
        <v>6213187</v>
      </c>
      <c r="X89" s="131">
        <v>44316</v>
      </c>
      <c r="Y89" s="132" t="s">
        <v>7743</v>
      </c>
      <c r="Z89" s="132" t="s">
        <v>7744</v>
      </c>
      <c r="AA89" s="128" t="s">
        <v>7811</v>
      </c>
    </row>
    <row r="90" spans="1:27" ht="15.75" customHeight="1" x14ac:dyDescent="0.2">
      <c r="A90" s="128">
        <v>2150</v>
      </c>
      <c r="B90" s="108" t="str">
        <f>VLOOKUP(A90,'BASE REGISTROS'!$A$1:$T$884,2,FALSE)</f>
        <v>Fundación COANIL</v>
      </c>
      <c r="C90" s="136">
        <f>VLOOKUP(A90,'BASE REGISTROS'!$A$1:$T$884,3,FALSE)</f>
        <v>702670004</v>
      </c>
      <c r="D90" s="108" t="str">
        <f>VLOOKUP(A90,'BASE REGISTROS'!$A$1:$T$884,4,FALSE)</f>
        <v>Fundación de Derecho Privado.</v>
      </c>
      <c r="E90" s="108" t="str">
        <f>VLOOKUP(A90,'BASE REGISTROS'!$A$1:$T$884,5,FALSE)</f>
        <v xml:space="preserve">Decreto Supremo Nº 213, de 17 de febrero de 1975, del Ministerio de Justicia. </v>
      </c>
      <c r="F90" s="108" t="str">
        <f>VLOOKUP(A90,'BASE REGISTROS'!$A$1:$T$884,6,FALSE)</f>
        <v>Certificado de Vigencia de persona jurídica sin fines de lucro Folio Nº 500349405687, de 7 de octubre de 2020, emitido por el Servicio de Registro Civil e Identificación.</v>
      </c>
      <c r="G90" s="108" t="str">
        <f>VLOOKUP(A90,'BASE REGISTROS'!$A$1:$T$884,7,FALSE)</f>
        <v xml:space="preserve">Propender al desarrollo integral de los niños intelectualmente limitados hasta su incorporación a la vida del trabajo.
</v>
      </c>
      <c r="H90" s="108" t="str">
        <f>VLOOKUP(A90,'BASE REGISTROS'!$A$1:$T$884,8,FALSE)</f>
        <v>Presidente: 
Felipe Arteaga Manieu,
Vicepresidente: 
Edgar Witt Gebert
Secretario: 
Luis Lizama Portal
Tesorero: 
Rodrigo Pablo Roa
Directores:
Álvaro Agustín Morales Adaro
Carolina Beatriz Muñoz Guzmán
Sergio Espejo Yaksic</v>
      </c>
      <c r="I90" s="108" t="str">
        <f>VLOOKUP(A90,'BASE REGISTROS'!$A$1:$T$884,9,FALSE)</f>
        <v>Duran dos años en sus funciones. Renovación parcial anual de tres directores</v>
      </c>
      <c r="J90" s="129" t="str">
        <f>VLOOKUP(A90,'BASE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0" s="108" t="str">
        <f>VLOOKUP(A90,'BASE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0" s="108" t="str">
        <f>VLOOKUP(A90,'BASE REGISTROS'!$A$1:$T$884,12,FALSE)</f>
        <v xml:space="preserve">Julio Prado N° 1761, comuna de Ñuñoa, Región Metropolitana
</v>
      </c>
      <c r="M90" s="108" t="str">
        <f>VLOOKUP(A90,'BASE REGISTROS'!$A$1:$T$884,13,FALSE)</f>
        <v>XIII</v>
      </c>
      <c r="N90" s="108" t="str">
        <f>VLOOKUP(A90,'BASE REGISTROS'!$A$1:$T$884,14,FALSE)</f>
        <v>Ñuñoa</v>
      </c>
      <c r="O90" s="108" t="str">
        <f>VLOOKUP(A90,'BASE REGISTROS'!$A$1:$T$884,15,FALSE)</f>
        <v xml:space="preserve">4768500
</v>
      </c>
      <c r="P90" s="108" t="str">
        <f>VLOOKUP(A90,'BASE REGISTROS'!$A$1:$T$884,16,FALSE)</f>
        <v xml:space="preserve">gerenciageneral@coanil.cl
</v>
      </c>
      <c r="Q90" s="108">
        <f>VLOOKUP(A90,'BASE REGISTROS'!$A$1:$T$884,17,FALSE)</f>
        <v>0</v>
      </c>
      <c r="R90" s="108">
        <f>VLOOKUP(A90,'BASE REGISTROS'!$A$1:$T$884,18,FALSE)</f>
        <v>93401</v>
      </c>
      <c r="S90" s="108" t="str">
        <f>VLOOKUP(A90,'BASE REGISTROS'!$A$1:$T$884,19,FALSE)</f>
        <v>Se acompaña Certificado de Antecedentes Financieros de la Institución correspondiente al año 2019, aprobados USUFI</v>
      </c>
      <c r="T90" s="129">
        <f>VLOOKUP(A90,'BASE REGISTROS'!$A$1:$T$884,20,FALSE)</f>
        <v>37970</v>
      </c>
      <c r="U90" s="128">
        <v>2150</v>
      </c>
      <c r="V90" s="130">
        <v>13255836</v>
      </c>
      <c r="W90" s="130">
        <v>38319348</v>
      </c>
      <c r="X90" s="131">
        <v>44316</v>
      </c>
      <c r="Y90" s="132" t="s">
        <v>7743</v>
      </c>
      <c r="Z90" s="132" t="s">
        <v>7744</v>
      </c>
      <c r="AA90" s="128" t="s">
        <v>75</v>
      </c>
    </row>
    <row r="91" spans="1:27" ht="15.75" customHeight="1" x14ac:dyDescent="0.2">
      <c r="A91" s="128">
        <v>2150</v>
      </c>
      <c r="B91" s="108" t="str">
        <f>VLOOKUP(A91,'BASE REGISTROS'!$A$1:$T$884,2,FALSE)</f>
        <v>Fundación COANIL</v>
      </c>
      <c r="C91" s="136">
        <f>VLOOKUP(A91,'BASE REGISTROS'!$A$1:$T$884,3,FALSE)</f>
        <v>702670004</v>
      </c>
      <c r="D91" s="108" t="str">
        <f>VLOOKUP(A91,'BASE REGISTROS'!$A$1:$T$884,4,FALSE)</f>
        <v>Fundación de Derecho Privado.</v>
      </c>
      <c r="E91" s="108" t="str">
        <f>VLOOKUP(A91,'BASE REGISTROS'!$A$1:$T$884,5,FALSE)</f>
        <v xml:space="preserve">Decreto Supremo Nº 213, de 17 de febrero de 1975, del Ministerio de Justicia. </v>
      </c>
      <c r="F91" s="108" t="str">
        <f>VLOOKUP(A91,'BASE REGISTROS'!$A$1:$T$884,6,FALSE)</f>
        <v>Certificado de Vigencia de persona jurídica sin fines de lucro Folio Nº 500349405687, de 7 de octubre de 2020, emitido por el Servicio de Registro Civil e Identificación.</v>
      </c>
      <c r="G91" s="108" t="str">
        <f>VLOOKUP(A91,'BASE REGISTROS'!$A$1:$T$884,7,FALSE)</f>
        <v xml:space="preserve">Propender al desarrollo integral de los niños intelectualmente limitados hasta su incorporación a la vida del trabajo.
</v>
      </c>
      <c r="H91" s="108" t="str">
        <f>VLOOKUP(A91,'BASE REGISTROS'!$A$1:$T$884,8,FALSE)</f>
        <v>Presidente: 
Felipe Arteaga Manieu,
Vicepresidente: 
Edgar Witt Gebert
Secretario: 
Luis Lizama Portal
Tesorero: 
Rodrigo Pablo Roa
Directores:
Álvaro Agustín Morales Adaro
Carolina Beatriz Muñoz Guzmán
Sergio Espejo Yaksic</v>
      </c>
      <c r="I91" s="108" t="str">
        <f>VLOOKUP(A91,'BASE REGISTROS'!$A$1:$T$884,9,FALSE)</f>
        <v>Duran dos años en sus funciones. Renovación parcial anual de tres directores</v>
      </c>
      <c r="J91" s="129" t="str">
        <f>VLOOKUP(A91,'BASE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1" s="108" t="str">
        <f>VLOOKUP(A91,'BASE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1" s="108" t="str">
        <f>VLOOKUP(A91,'BASE REGISTROS'!$A$1:$T$884,12,FALSE)</f>
        <v xml:space="preserve">Julio Prado N° 1761, comuna de Ñuñoa, Región Metropolitana
</v>
      </c>
      <c r="M91" s="108" t="str">
        <f>VLOOKUP(A91,'BASE REGISTROS'!$A$1:$T$884,13,FALSE)</f>
        <v>XIII</v>
      </c>
      <c r="N91" s="108" t="str">
        <f>VLOOKUP(A91,'BASE REGISTROS'!$A$1:$T$884,14,FALSE)</f>
        <v>Ñuñoa</v>
      </c>
      <c r="O91" s="108" t="str">
        <f>VLOOKUP(A91,'BASE REGISTROS'!$A$1:$T$884,15,FALSE)</f>
        <v xml:space="preserve">4768500
</v>
      </c>
      <c r="P91" s="108" t="str">
        <f>VLOOKUP(A91,'BASE REGISTROS'!$A$1:$T$884,16,FALSE)</f>
        <v xml:space="preserve">gerenciageneral@coanil.cl
</v>
      </c>
      <c r="Q91" s="108">
        <f>VLOOKUP(A91,'BASE REGISTROS'!$A$1:$T$884,17,FALSE)</f>
        <v>0</v>
      </c>
      <c r="R91" s="108">
        <f>VLOOKUP(A91,'BASE REGISTROS'!$A$1:$T$884,18,FALSE)</f>
        <v>93401</v>
      </c>
      <c r="S91" s="108" t="str">
        <f>VLOOKUP(A91,'BASE REGISTROS'!$A$1:$T$884,19,FALSE)</f>
        <v>Se acompaña Certificado de Antecedentes Financieros de la Institución correspondiente al año 2019, aprobados USUFI</v>
      </c>
      <c r="T91" s="129">
        <f>VLOOKUP(A91,'BASE REGISTROS'!$A$1:$T$884,20,FALSE)</f>
        <v>37970</v>
      </c>
      <c r="U91" s="128">
        <v>2150</v>
      </c>
      <c r="V91" s="130">
        <v>38173051</v>
      </c>
      <c r="W91" s="130">
        <v>66995823</v>
      </c>
      <c r="X91" s="131">
        <v>44316</v>
      </c>
      <c r="Y91" s="132" t="s">
        <v>7743</v>
      </c>
      <c r="Z91" s="132" t="s">
        <v>7744</v>
      </c>
      <c r="AA91" s="128" t="s">
        <v>7792</v>
      </c>
    </row>
    <row r="92" spans="1:27" ht="15.75" customHeight="1" x14ac:dyDescent="0.2">
      <c r="A92" s="128">
        <v>2150</v>
      </c>
      <c r="B92" s="108" t="str">
        <f>VLOOKUP(A92,'BASE REGISTROS'!$A$1:$T$884,2,FALSE)</f>
        <v>Fundación COANIL</v>
      </c>
      <c r="C92" s="136">
        <f>VLOOKUP(A92,'BASE REGISTROS'!$A$1:$T$884,3,FALSE)</f>
        <v>702670004</v>
      </c>
      <c r="D92" s="108" t="str">
        <f>VLOOKUP(A92,'BASE REGISTROS'!$A$1:$T$884,4,FALSE)</f>
        <v>Fundación de Derecho Privado.</v>
      </c>
      <c r="E92" s="108" t="str">
        <f>VLOOKUP(A92,'BASE REGISTROS'!$A$1:$T$884,5,FALSE)</f>
        <v xml:space="preserve">Decreto Supremo Nº 213, de 17 de febrero de 1975, del Ministerio de Justicia. </v>
      </c>
      <c r="F92" s="108" t="str">
        <f>VLOOKUP(A92,'BASE REGISTROS'!$A$1:$T$884,6,FALSE)</f>
        <v>Certificado de Vigencia de persona jurídica sin fines de lucro Folio Nº 500349405687, de 7 de octubre de 2020, emitido por el Servicio de Registro Civil e Identificación.</v>
      </c>
      <c r="G92" s="108" t="str">
        <f>VLOOKUP(A92,'BASE REGISTROS'!$A$1:$T$884,7,FALSE)</f>
        <v xml:space="preserve">Propender al desarrollo integral de los niños intelectualmente limitados hasta su incorporación a la vida del trabajo.
</v>
      </c>
      <c r="H92" s="108" t="str">
        <f>VLOOKUP(A92,'BASE REGISTROS'!$A$1:$T$884,8,FALSE)</f>
        <v>Presidente: 
Felipe Arteaga Manieu,
Vicepresidente: 
Edgar Witt Gebert
Secretario: 
Luis Lizama Portal
Tesorero: 
Rodrigo Pablo Roa
Directores:
Álvaro Agustín Morales Adaro
Carolina Beatriz Muñoz Guzmán
Sergio Espejo Yaksic</v>
      </c>
      <c r="I92" s="108" t="str">
        <f>VLOOKUP(A92,'BASE REGISTROS'!$A$1:$T$884,9,FALSE)</f>
        <v>Duran dos años en sus funciones. Renovación parcial anual de tres directores</v>
      </c>
      <c r="J92" s="129" t="str">
        <f>VLOOKUP(A92,'BASE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2" s="108" t="str">
        <f>VLOOKUP(A92,'BASE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2" s="108" t="str">
        <f>VLOOKUP(A92,'BASE REGISTROS'!$A$1:$T$884,12,FALSE)</f>
        <v xml:space="preserve">Julio Prado N° 1761, comuna de Ñuñoa, Región Metropolitana
</v>
      </c>
      <c r="M92" s="108" t="str">
        <f>VLOOKUP(A92,'BASE REGISTROS'!$A$1:$T$884,13,FALSE)</f>
        <v>XIII</v>
      </c>
      <c r="N92" s="108" t="str">
        <f>VLOOKUP(A92,'BASE REGISTROS'!$A$1:$T$884,14,FALSE)</f>
        <v>Ñuñoa</v>
      </c>
      <c r="O92" s="108" t="str">
        <f>VLOOKUP(A92,'BASE REGISTROS'!$A$1:$T$884,15,FALSE)</f>
        <v xml:space="preserve">4768500
</v>
      </c>
      <c r="P92" s="108" t="str">
        <f>VLOOKUP(A92,'BASE REGISTROS'!$A$1:$T$884,16,FALSE)</f>
        <v xml:space="preserve">gerenciageneral@coanil.cl
</v>
      </c>
      <c r="Q92" s="108">
        <f>VLOOKUP(A92,'BASE REGISTROS'!$A$1:$T$884,17,FALSE)</f>
        <v>0</v>
      </c>
      <c r="R92" s="108">
        <f>VLOOKUP(A92,'BASE REGISTROS'!$A$1:$T$884,18,FALSE)</f>
        <v>93401</v>
      </c>
      <c r="S92" s="108" t="str">
        <f>VLOOKUP(A92,'BASE REGISTROS'!$A$1:$T$884,19,FALSE)</f>
        <v>Se acompaña Certificado de Antecedentes Financieros de la Institución correspondiente al año 2019, aprobados USUFI</v>
      </c>
      <c r="T92" s="129">
        <f>VLOOKUP(A92,'BASE REGISTROS'!$A$1:$T$884,20,FALSE)</f>
        <v>37970</v>
      </c>
      <c r="U92" s="128">
        <v>2150</v>
      </c>
      <c r="V92" s="130">
        <v>19344573</v>
      </c>
      <c r="W92" s="130">
        <v>72884757</v>
      </c>
      <c r="X92" s="131">
        <v>44316</v>
      </c>
      <c r="Y92" s="132" t="s">
        <v>7743</v>
      </c>
      <c r="Z92" s="132" t="s">
        <v>7744</v>
      </c>
      <c r="AA92" s="128" t="s">
        <v>7812</v>
      </c>
    </row>
    <row r="93" spans="1:27" ht="15.75" customHeight="1" x14ac:dyDescent="0.2">
      <c r="A93" s="128">
        <v>2150</v>
      </c>
      <c r="B93" s="108" t="str">
        <f>VLOOKUP(A93,'BASE REGISTROS'!$A$1:$T$884,2,FALSE)</f>
        <v>Fundación COANIL</v>
      </c>
      <c r="C93" s="136">
        <f>VLOOKUP(A93,'BASE REGISTROS'!$A$1:$T$884,3,FALSE)</f>
        <v>702670004</v>
      </c>
      <c r="D93" s="108" t="str">
        <f>VLOOKUP(A93,'BASE REGISTROS'!$A$1:$T$884,4,FALSE)</f>
        <v>Fundación de Derecho Privado.</v>
      </c>
      <c r="E93" s="108" t="str">
        <f>VLOOKUP(A93,'BASE REGISTROS'!$A$1:$T$884,5,FALSE)</f>
        <v xml:space="preserve">Decreto Supremo Nº 213, de 17 de febrero de 1975, del Ministerio de Justicia. </v>
      </c>
      <c r="F93" s="108" t="str">
        <f>VLOOKUP(A93,'BASE REGISTROS'!$A$1:$T$884,6,FALSE)</f>
        <v>Certificado de Vigencia de persona jurídica sin fines de lucro Folio Nº 500349405687, de 7 de octubre de 2020, emitido por el Servicio de Registro Civil e Identificación.</v>
      </c>
      <c r="G93" s="108" t="str">
        <f>VLOOKUP(A93,'BASE REGISTROS'!$A$1:$T$884,7,FALSE)</f>
        <v xml:space="preserve">Propender al desarrollo integral de los niños intelectualmente limitados hasta su incorporación a la vida del trabajo.
</v>
      </c>
      <c r="H93" s="108" t="str">
        <f>VLOOKUP(A93,'BASE REGISTROS'!$A$1:$T$884,8,FALSE)</f>
        <v>Presidente: 
Felipe Arteaga Manieu,
Vicepresidente: 
Edgar Witt Gebert
Secretario: 
Luis Lizama Portal
Tesorero: 
Rodrigo Pablo Roa
Directores:
Álvaro Agustín Morales Adaro
Carolina Beatriz Muñoz Guzmán
Sergio Espejo Yaksic</v>
      </c>
      <c r="I93" s="108" t="str">
        <f>VLOOKUP(A93,'BASE REGISTROS'!$A$1:$T$884,9,FALSE)</f>
        <v>Duran dos años en sus funciones. Renovación parcial anual de tres directores</v>
      </c>
      <c r="J93" s="129" t="str">
        <f>VLOOKUP(A93,'BASE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3" s="108" t="str">
        <f>VLOOKUP(A93,'BASE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3" s="108" t="str">
        <f>VLOOKUP(A93,'BASE REGISTROS'!$A$1:$T$884,12,FALSE)</f>
        <v xml:space="preserve">Julio Prado N° 1761, comuna de Ñuñoa, Región Metropolitana
</v>
      </c>
      <c r="M93" s="108" t="str">
        <f>VLOOKUP(A93,'BASE REGISTROS'!$A$1:$T$884,13,FALSE)</f>
        <v>XIII</v>
      </c>
      <c r="N93" s="108" t="str">
        <f>VLOOKUP(A93,'BASE REGISTROS'!$A$1:$T$884,14,FALSE)</f>
        <v>Ñuñoa</v>
      </c>
      <c r="O93" s="108" t="str">
        <f>VLOOKUP(A93,'BASE REGISTROS'!$A$1:$T$884,15,FALSE)</f>
        <v xml:space="preserve">4768500
</v>
      </c>
      <c r="P93" s="108" t="str">
        <f>VLOOKUP(A93,'BASE REGISTROS'!$A$1:$T$884,16,FALSE)</f>
        <v xml:space="preserve">gerenciageneral@coanil.cl
</v>
      </c>
      <c r="Q93" s="108">
        <f>VLOOKUP(A93,'BASE REGISTROS'!$A$1:$T$884,17,FALSE)</f>
        <v>0</v>
      </c>
      <c r="R93" s="108">
        <f>VLOOKUP(A93,'BASE REGISTROS'!$A$1:$T$884,18,FALSE)</f>
        <v>93401</v>
      </c>
      <c r="S93" s="108" t="str">
        <f>VLOOKUP(A93,'BASE REGISTROS'!$A$1:$T$884,19,FALSE)</f>
        <v>Se acompaña Certificado de Antecedentes Financieros de la Institución correspondiente al año 2019, aprobados USUFI</v>
      </c>
      <c r="T93" s="129">
        <f>VLOOKUP(A93,'BASE REGISTROS'!$A$1:$T$884,20,FALSE)</f>
        <v>37970</v>
      </c>
      <c r="U93" s="128">
        <v>2150</v>
      </c>
      <c r="V93" s="130">
        <v>2284731</v>
      </c>
      <c r="W93" s="130">
        <v>15611753</v>
      </c>
      <c r="X93" s="131">
        <v>44316</v>
      </c>
      <c r="Y93" s="132" t="s">
        <v>7743</v>
      </c>
      <c r="Z93" s="132" t="s">
        <v>7744</v>
      </c>
      <c r="AA93" s="128" t="s">
        <v>7763</v>
      </c>
    </row>
    <row r="94" spans="1:27" ht="15.75" customHeight="1" x14ac:dyDescent="0.2">
      <c r="A94" s="128">
        <v>2150</v>
      </c>
      <c r="B94" s="108" t="str">
        <f>VLOOKUP(A94,'BASE REGISTROS'!$A$1:$T$884,2,FALSE)</f>
        <v>Fundación COANIL</v>
      </c>
      <c r="C94" s="136">
        <f>VLOOKUP(A94,'BASE REGISTROS'!$A$1:$T$884,3,FALSE)</f>
        <v>702670004</v>
      </c>
      <c r="D94" s="108" t="str">
        <f>VLOOKUP(A94,'BASE REGISTROS'!$A$1:$T$884,4,FALSE)</f>
        <v>Fundación de Derecho Privado.</v>
      </c>
      <c r="E94" s="108" t="str">
        <f>VLOOKUP(A94,'BASE REGISTROS'!$A$1:$T$884,5,FALSE)</f>
        <v xml:space="preserve">Decreto Supremo Nº 213, de 17 de febrero de 1975, del Ministerio de Justicia. </v>
      </c>
      <c r="F94" s="108" t="str">
        <f>VLOOKUP(A94,'BASE REGISTROS'!$A$1:$T$884,6,FALSE)</f>
        <v>Certificado de Vigencia de persona jurídica sin fines de lucro Folio Nº 500349405687, de 7 de octubre de 2020, emitido por el Servicio de Registro Civil e Identificación.</v>
      </c>
      <c r="G94" s="108" t="str">
        <f>VLOOKUP(A94,'BASE REGISTROS'!$A$1:$T$884,7,FALSE)</f>
        <v xml:space="preserve">Propender al desarrollo integral de los niños intelectualmente limitados hasta su incorporación a la vida del trabajo.
</v>
      </c>
      <c r="H94" s="108" t="str">
        <f>VLOOKUP(A94,'BASE REGISTROS'!$A$1:$T$884,8,FALSE)</f>
        <v>Presidente: 
Felipe Arteaga Manieu,
Vicepresidente: 
Edgar Witt Gebert
Secretario: 
Luis Lizama Portal
Tesorero: 
Rodrigo Pablo Roa
Directores:
Álvaro Agustín Morales Adaro
Carolina Beatriz Muñoz Guzmán
Sergio Espejo Yaksic</v>
      </c>
      <c r="I94" s="108" t="str">
        <f>VLOOKUP(A94,'BASE REGISTROS'!$A$1:$T$884,9,FALSE)</f>
        <v>Duran dos años en sus funciones. Renovación parcial anual de tres directores</v>
      </c>
      <c r="J94" s="129" t="str">
        <f>VLOOKUP(A94,'BASE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4" s="108" t="str">
        <f>VLOOKUP(A94,'BASE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4" s="108" t="str">
        <f>VLOOKUP(A94,'BASE REGISTROS'!$A$1:$T$884,12,FALSE)</f>
        <v xml:space="preserve">Julio Prado N° 1761, comuna de Ñuñoa, Región Metropolitana
</v>
      </c>
      <c r="M94" s="108" t="str">
        <f>VLOOKUP(A94,'BASE REGISTROS'!$A$1:$T$884,13,FALSE)</f>
        <v>XIII</v>
      </c>
      <c r="N94" s="108" t="str">
        <f>VLOOKUP(A94,'BASE REGISTROS'!$A$1:$T$884,14,FALSE)</f>
        <v>Ñuñoa</v>
      </c>
      <c r="O94" s="108" t="str">
        <f>VLOOKUP(A94,'BASE REGISTROS'!$A$1:$T$884,15,FALSE)</f>
        <v xml:space="preserve">4768500
</v>
      </c>
      <c r="P94" s="108" t="str">
        <f>VLOOKUP(A94,'BASE REGISTROS'!$A$1:$T$884,16,FALSE)</f>
        <v xml:space="preserve">gerenciageneral@coanil.cl
</v>
      </c>
      <c r="Q94" s="108">
        <f>VLOOKUP(A94,'BASE REGISTROS'!$A$1:$T$884,17,FALSE)</f>
        <v>0</v>
      </c>
      <c r="R94" s="108">
        <f>VLOOKUP(A94,'BASE REGISTROS'!$A$1:$T$884,18,FALSE)</f>
        <v>93401</v>
      </c>
      <c r="S94" s="108" t="str">
        <f>VLOOKUP(A94,'BASE REGISTROS'!$A$1:$T$884,19,FALSE)</f>
        <v>Se acompaña Certificado de Antecedentes Financieros de la Institución correspondiente al año 2019, aprobados USUFI</v>
      </c>
      <c r="T94" s="129">
        <f>VLOOKUP(A94,'BASE REGISTROS'!$A$1:$T$884,20,FALSE)</f>
        <v>37970</v>
      </c>
      <c r="U94" s="128">
        <v>2150</v>
      </c>
      <c r="V94" s="130">
        <v>5937628</v>
      </c>
      <c r="W94" s="130">
        <v>19025613</v>
      </c>
      <c r="X94" s="131">
        <v>44316</v>
      </c>
      <c r="Y94" s="132" t="s">
        <v>7743</v>
      </c>
      <c r="Z94" s="132" t="s">
        <v>7744</v>
      </c>
      <c r="AA94" s="128" t="s">
        <v>195</v>
      </c>
    </row>
    <row r="95" spans="1:27" ht="15.75" customHeight="1" x14ac:dyDescent="0.2">
      <c r="A95" s="128">
        <v>2150</v>
      </c>
      <c r="B95" s="108" t="str">
        <f>VLOOKUP(A95,'BASE REGISTROS'!$A$1:$T$884,2,FALSE)</f>
        <v>Fundación COANIL</v>
      </c>
      <c r="C95" s="136">
        <f>VLOOKUP(A95,'BASE REGISTROS'!$A$1:$T$884,3,FALSE)</f>
        <v>702670004</v>
      </c>
      <c r="D95" s="108" t="str">
        <f>VLOOKUP(A95,'BASE REGISTROS'!$A$1:$T$884,4,FALSE)</f>
        <v>Fundación de Derecho Privado.</v>
      </c>
      <c r="E95" s="108" t="str">
        <f>VLOOKUP(A95,'BASE REGISTROS'!$A$1:$T$884,5,FALSE)</f>
        <v xml:space="preserve">Decreto Supremo Nº 213, de 17 de febrero de 1975, del Ministerio de Justicia. </v>
      </c>
      <c r="F95" s="108" t="str">
        <f>VLOOKUP(A95,'BASE REGISTROS'!$A$1:$T$884,6,FALSE)</f>
        <v>Certificado de Vigencia de persona jurídica sin fines de lucro Folio Nº 500349405687, de 7 de octubre de 2020, emitido por el Servicio de Registro Civil e Identificación.</v>
      </c>
      <c r="G95" s="108" t="str">
        <f>VLOOKUP(A95,'BASE REGISTROS'!$A$1:$T$884,7,FALSE)</f>
        <v xml:space="preserve">Propender al desarrollo integral de los niños intelectualmente limitados hasta su incorporación a la vida del trabajo.
</v>
      </c>
      <c r="H95" s="108" t="str">
        <f>VLOOKUP(A95,'BASE REGISTROS'!$A$1:$T$884,8,FALSE)</f>
        <v>Presidente: 
Felipe Arteaga Manieu,
Vicepresidente: 
Edgar Witt Gebert
Secretario: 
Luis Lizama Portal
Tesorero: 
Rodrigo Pablo Roa
Directores:
Álvaro Agustín Morales Adaro
Carolina Beatriz Muñoz Guzmán
Sergio Espejo Yaksic</v>
      </c>
      <c r="I95" s="108" t="str">
        <f>VLOOKUP(A95,'BASE REGISTROS'!$A$1:$T$884,9,FALSE)</f>
        <v>Duran dos años en sus funciones. Renovación parcial anual de tres directores</v>
      </c>
      <c r="J95" s="129" t="str">
        <f>VLOOKUP(A95,'BASE REGISTROS'!$A$1:$T$884,10,FALSE)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5" s="108" t="str">
        <f>VLOOKUP(A95,'BASE REGISTROS'!$A$1:$T$884,11,FALSE)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5" s="108" t="str">
        <f>VLOOKUP(A95,'BASE REGISTROS'!$A$1:$T$884,12,FALSE)</f>
        <v xml:space="preserve">Julio Prado N° 1761, comuna de Ñuñoa, Región Metropolitana
</v>
      </c>
      <c r="M95" s="108" t="str">
        <f>VLOOKUP(A95,'BASE REGISTROS'!$A$1:$T$884,13,FALSE)</f>
        <v>XIII</v>
      </c>
      <c r="N95" s="108" t="str">
        <f>VLOOKUP(A95,'BASE REGISTROS'!$A$1:$T$884,14,FALSE)</f>
        <v>Ñuñoa</v>
      </c>
      <c r="O95" s="108" t="str">
        <f>VLOOKUP(A95,'BASE REGISTROS'!$A$1:$T$884,15,FALSE)</f>
        <v xml:space="preserve">4768500
</v>
      </c>
      <c r="P95" s="108" t="str">
        <f>VLOOKUP(A95,'BASE REGISTROS'!$A$1:$T$884,16,FALSE)</f>
        <v xml:space="preserve">gerenciageneral@coanil.cl
</v>
      </c>
      <c r="Q95" s="108">
        <f>VLOOKUP(A95,'BASE REGISTROS'!$A$1:$T$884,17,FALSE)</f>
        <v>0</v>
      </c>
      <c r="R95" s="108">
        <f>VLOOKUP(A95,'BASE REGISTROS'!$A$1:$T$884,18,FALSE)</f>
        <v>93401</v>
      </c>
      <c r="S95" s="108" t="str">
        <f>VLOOKUP(A95,'BASE REGISTROS'!$A$1:$T$884,19,FALSE)</f>
        <v>Se acompaña Certificado de Antecedentes Financieros de la Institución correspondiente al año 2019, aprobados USUFI</v>
      </c>
      <c r="T95" s="129">
        <f>VLOOKUP(A95,'BASE REGISTROS'!$A$1:$T$884,20,FALSE)</f>
        <v>37970</v>
      </c>
      <c r="U95" s="128">
        <v>2150</v>
      </c>
      <c r="V95" s="130">
        <v>6549562</v>
      </c>
      <c r="W95" s="130">
        <v>25816123</v>
      </c>
      <c r="X95" s="131">
        <v>44316</v>
      </c>
      <c r="Y95" s="132" t="s">
        <v>7743</v>
      </c>
      <c r="Z95" s="132" t="s">
        <v>7744</v>
      </c>
      <c r="AA95" s="128" t="s">
        <v>7753</v>
      </c>
    </row>
    <row r="96" spans="1:27" ht="15.75" customHeight="1" x14ac:dyDescent="0.2">
      <c r="A96" s="128">
        <v>2260</v>
      </c>
      <c r="B96" s="108" t="str">
        <f>VLOOKUP(A96,'BASE REGISTROS'!$A$1:$T$884,2,FALSE)</f>
        <v>Corporación Educacional y Asistencial Hellen Keller</v>
      </c>
      <c r="C96" s="136">
        <f>VLOOKUP(A96,'BASE REGISTROS'!$A$1:$T$884,3,FALSE)</f>
        <v>711620001</v>
      </c>
      <c r="D96" s="108" t="str">
        <f>VLOOKUP(A96,'BASE REGISTROS'!$A$1:$T$884,4,FALSE)</f>
        <v>Corporación de Derecho Privado.</v>
      </c>
      <c r="E96" s="108" t="str">
        <f>VLOOKUP(A96,'BASE REGISTROS'!$A$1:$T$884,5,FALSE)</f>
        <v>Otorgado por Decreto Supremo Nº 500, de 18 de mayo de 2003, del Ministerio de Justicia.</v>
      </c>
      <c r="F96" s="108" t="str">
        <f>VLOOKUP(A96,'BASE REGISTROS'!$A$1:$T$884,6,FALSE)</f>
        <v xml:space="preserve">Certificado de vigencia de persona jurídica sin fines de lucro, folio Nº 500340076446, de fecha 11 de agosto de 2020, del Servicio de Registro Civil e Identificación.
</v>
      </c>
      <c r="G96" s="108" t="str">
        <f>VLOOKUP(A96,'BASE REGISTROS'!$A$1:$T$884,7,FALSE)</f>
        <v>Su objeto será brindar una atención asistencial al menor sordo en situación irregular; y desarrollar iniciativas para impartir educación diferencial.</v>
      </c>
      <c r="H96" s="108" t="str">
        <f>VLOOKUP(A96,'BASE REGISTROS'!$A$1:$T$884,8,FALSE)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6" s="108" t="str">
        <f>VLOOKUP(A96,'BASE REGISTROS'!$A$1:$T$884,9,FALSE)</f>
        <v xml:space="preserve">3 años. </v>
      </c>
      <c r="J96" s="129" t="str">
        <f>VLOOKUP(A96,'BASE REGISTROS'!$A$1:$T$884,10,FALSE)</f>
        <v>14 de enero de 2019 al 14 de enero de 2022.</v>
      </c>
      <c r="K96" s="108" t="str">
        <f>VLOOKUP(A96,'BASE REGISTROS'!$A$1:$T$884,11,FALSE)</f>
        <v xml:space="preserve">Alicia Cristina Véliz Ilabaca 
</v>
      </c>
      <c r="L96" s="108" t="str">
        <f>VLOOKUP(A96,'BASE REGISTROS'!$A$1:$T$884,12,FALSE)</f>
        <v xml:space="preserve">Willy Brandt N° 107, comuna La Florida, Región Metropolitana,
</v>
      </c>
      <c r="M96" s="108" t="str">
        <f>VLOOKUP(A96,'BASE REGISTROS'!$A$1:$T$884,13,FALSE)</f>
        <v>XIII</v>
      </c>
      <c r="N96" s="108" t="str">
        <f>VLOOKUP(A96,'BASE REGISTROS'!$A$1:$T$884,14,FALSE)</f>
        <v>La Florida</v>
      </c>
      <c r="O96" s="108">
        <f>VLOOKUP(A96,'BASE REGISTROS'!$A$1:$T$884,15,FALSE)</f>
        <v>225589874</v>
      </c>
      <c r="P96" s="108" t="str">
        <f>VLOOKUP(A96,'BASE REGISTROS'!$A$1:$T$884,16,FALSE)</f>
        <v xml:space="preserve">centralhellenkeller@gmail.com </v>
      </c>
      <c r="Q96" s="108">
        <f>VLOOKUP(A96,'BASE REGISTROS'!$A$1:$T$884,17,FALSE)</f>
        <v>0</v>
      </c>
      <c r="R96" s="108">
        <f>VLOOKUP(A96,'BASE REGISTROS'!$A$1:$T$884,18,FALSE)</f>
        <v>93401</v>
      </c>
      <c r="S96" s="108" t="str">
        <f>VLOOKUP(A96,'BASE REGISTROS'!$A$1:$T$884,19,FALSE)</f>
        <v>Se acompaña balance general del año 2019 y certificado financiero año 2019, firmado ante notario público, aprobado por el Sub Departamento de Supervisión Financiera Nacional</v>
      </c>
      <c r="T96" s="129">
        <f>VLOOKUP(A96,'BASE REGISTROS'!$A$1:$T$884,20,FALSE)</f>
        <v>37970</v>
      </c>
      <c r="U96" s="128">
        <v>2260</v>
      </c>
      <c r="V96" s="130">
        <v>7413200</v>
      </c>
      <c r="W96" s="130">
        <v>29652800</v>
      </c>
      <c r="X96" s="131">
        <v>44316</v>
      </c>
      <c r="Y96" s="132" t="s">
        <v>7743</v>
      </c>
      <c r="Z96" s="132" t="s">
        <v>7744</v>
      </c>
      <c r="AA96" s="128" t="s">
        <v>7806</v>
      </c>
    </row>
    <row r="97" spans="1:27" ht="15.75" customHeight="1" x14ac:dyDescent="0.2">
      <c r="A97" s="128">
        <v>2260</v>
      </c>
      <c r="B97" s="108" t="str">
        <f>VLOOKUP(A97,'BASE REGISTROS'!$A$1:$T$884,2,FALSE)</f>
        <v>Corporación Educacional y Asistencial Hellen Keller</v>
      </c>
      <c r="C97" s="136">
        <f>VLOOKUP(A97,'BASE REGISTROS'!$A$1:$T$884,3,FALSE)</f>
        <v>711620001</v>
      </c>
      <c r="D97" s="108" t="str">
        <f>VLOOKUP(A97,'BASE REGISTROS'!$A$1:$T$884,4,FALSE)</f>
        <v>Corporación de Derecho Privado.</v>
      </c>
      <c r="E97" s="108" t="str">
        <f>VLOOKUP(A97,'BASE REGISTROS'!$A$1:$T$884,5,FALSE)</f>
        <v>Otorgado por Decreto Supremo Nº 500, de 18 de mayo de 2003, del Ministerio de Justicia.</v>
      </c>
      <c r="F97" s="108" t="str">
        <f>VLOOKUP(A97,'BASE REGISTROS'!$A$1:$T$884,6,FALSE)</f>
        <v xml:space="preserve">Certificado de vigencia de persona jurídica sin fines de lucro, folio Nº 500340076446, de fecha 11 de agosto de 2020, del Servicio de Registro Civil e Identificación.
</v>
      </c>
      <c r="G97" s="108" t="str">
        <f>VLOOKUP(A97,'BASE REGISTROS'!$A$1:$T$884,7,FALSE)</f>
        <v>Su objeto será brindar una atención asistencial al menor sordo en situación irregular; y desarrollar iniciativas para impartir educación diferencial.</v>
      </c>
      <c r="H97" s="108" t="str">
        <f>VLOOKUP(A97,'BASE REGISTROS'!$A$1:$T$884,8,FALSE)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7" s="108" t="str">
        <f>VLOOKUP(A97,'BASE REGISTROS'!$A$1:$T$884,9,FALSE)</f>
        <v xml:space="preserve">3 años. </v>
      </c>
      <c r="J97" s="129" t="str">
        <f>VLOOKUP(A97,'BASE REGISTROS'!$A$1:$T$884,10,FALSE)</f>
        <v>14 de enero de 2019 al 14 de enero de 2022.</v>
      </c>
      <c r="K97" s="108" t="str">
        <f>VLOOKUP(A97,'BASE REGISTROS'!$A$1:$T$884,11,FALSE)</f>
        <v xml:space="preserve">Alicia Cristina Véliz Ilabaca 
</v>
      </c>
      <c r="L97" s="108" t="str">
        <f>VLOOKUP(A97,'BASE REGISTROS'!$A$1:$T$884,12,FALSE)</f>
        <v xml:space="preserve">Willy Brandt N° 107, comuna La Florida, Región Metropolitana,
</v>
      </c>
      <c r="M97" s="108" t="str">
        <f>VLOOKUP(A97,'BASE REGISTROS'!$A$1:$T$884,13,FALSE)</f>
        <v>XIII</v>
      </c>
      <c r="N97" s="108" t="str">
        <f>VLOOKUP(A97,'BASE REGISTROS'!$A$1:$T$884,14,FALSE)</f>
        <v>La Florida</v>
      </c>
      <c r="O97" s="108">
        <f>VLOOKUP(A97,'BASE REGISTROS'!$A$1:$T$884,15,FALSE)</f>
        <v>225589874</v>
      </c>
      <c r="P97" s="108" t="str">
        <f>VLOOKUP(A97,'BASE REGISTROS'!$A$1:$T$884,16,FALSE)</f>
        <v xml:space="preserve">centralhellenkeller@gmail.com </v>
      </c>
      <c r="Q97" s="108">
        <f>VLOOKUP(A97,'BASE REGISTROS'!$A$1:$T$884,17,FALSE)</f>
        <v>0</v>
      </c>
      <c r="R97" s="108">
        <f>VLOOKUP(A97,'BASE REGISTROS'!$A$1:$T$884,18,FALSE)</f>
        <v>93401</v>
      </c>
      <c r="S97" s="108" t="str">
        <f>VLOOKUP(A97,'BASE REGISTROS'!$A$1:$T$884,19,FALSE)</f>
        <v>Se acompaña balance general del año 2019 y certificado financiero año 2019, firmado ante notario público, aprobado por el Sub Departamento de Supervisión Financiera Nacional</v>
      </c>
      <c r="T97" s="129">
        <f>VLOOKUP(A97,'BASE REGISTROS'!$A$1:$T$884,20,FALSE)</f>
        <v>37970</v>
      </c>
      <c r="U97" s="128">
        <v>2260</v>
      </c>
      <c r="V97" s="130">
        <v>16873650</v>
      </c>
      <c r="W97" s="130">
        <v>173104716</v>
      </c>
      <c r="X97" s="131">
        <v>44316</v>
      </c>
      <c r="Y97" s="132" t="s">
        <v>7743</v>
      </c>
      <c r="Z97" s="132" t="s">
        <v>7744</v>
      </c>
      <c r="AA97" s="128" t="s">
        <v>7813</v>
      </c>
    </row>
    <row r="98" spans="1:27" ht="15.75" customHeight="1" x14ac:dyDescent="0.2">
      <c r="A98" s="128">
        <v>2260</v>
      </c>
      <c r="B98" s="108" t="str">
        <f>VLOOKUP(A98,'BASE REGISTROS'!$A$1:$T$884,2,FALSE)</f>
        <v>Corporación Educacional y Asistencial Hellen Keller</v>
      </c>
      <c r="C98" s="136">
        <f>VLOOKUP(A98,'BASE REGISTROS'!$A$1:$T$884,3,FALSE)</f>
        <v>711620001</v>
      </c>
      <c r="D98" s="108" t="str">
        <f>VLOOKUP(A98,'BASE REGISTROS'!$A$1:$T$884,4,FALSE)</f>
        <v>Corporación de Derecho Privado.</v>
      </c>
      <c r="E98" s="108" t="str">
        <f>VLOOKUP(A98,'BASE REGISTROS'!$A$1:$T$884,5,FALSE)</f>
        <v>Otorgado por Decreto Supremo Nº 500, de 18 de mayo de 2003, del Ministerio de Justicia.</v>
      </c>
      <c r="F98" s="108" t="str">
        <f>VLOOKUP(A98,'BASE REGISTROS'!$A$1:$T$884,6,FALSE)</f>
        <v xml:space="preserve">Certificado de vigencia de persona jurídica sin fines de lucro, folio Nº 500340076446, de fecha 11 de agosto de 2020, del Servicio de Registro Civil e Identificación.
</v>
      </c>
      <c r="G98" s="108" t="str">
        <f>VLOOKUP(A98,'BASE REGISTROS'!$A$1:$T$884,7,FALSE)</f>
        <v>Su objeto será brindar una atención asistencial al menor sordo en situación irregular; y desarrollar iniciativas para impartir educación diferencial.</v>
      </c>
      <c r="H98" s="108" t="str">
        <f>VLOOKUP(A98,'BASE REGISTROS'!$A$1:$T$884,8,FALSE)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8" s="108" t="str">
        <f>VLOOKUP(A98,'BASE REGISTROS'!$A$1:$T$884,9,FALSE)</f>
        <v xml:space="preserve">3 años. </v>
      </c>
      <c r="J98" s="129" t="str">
        <f>VLOOKUP(A98,'BASE REGISTROS'!$A$1:$T$884,10,FALSE)</f>
        <v>14 de enero de 2019 al 14 de enero de 2022.</v>
      </c>
      <c r="K98" s="108" t="str">
        <f>VLOOKUP(A98,'BASE REGISTROS'!$A$1:$T$884,11,FALSE)</f>
        <v xml:space="preserve">Alicia Cristina Véliz Ilabaca 
</v>
      </c>
      <c r="L98" s="108" t="str">
        <f>VLOOKUP(A98,'BASE REGISTROS'!$A$1:$T$884,12,FALSE)</f>
        <v xml:space="preserve">Willy Brandt N° 107, comuna La Florida, Región Metropolitana,
</v>
      </c>
      <c r="M98" s="108" t="str">
        <f>VLOOKUP(A98,'BASE REGISTROS'!$A$1:$T$884,13,FALSE)</f>
        <v>XIII</v>
      </c>
      <c r="N98" s="108" t="str">
        <f>VLOOKUP(A98,'BASE REGISTROS'!$A$1:$T$884,14,FALSE)</f>
        <v>La Florida</v>
      </c>
      <c r="O98" s="108">
        <f>VLOOKUP(A98,'BASE REGISTROS'!$A$1:$T$884,15,FALSE)</f>
        <v>225589874</v>
      </c>
      <c r="P98" s="108" t="str">
        <f>VLOOKUP(A98,'BASE REGISTROS'!$A$1:$T$884,16,FALSE)</f>
        <v xml:space="preserve">centralhellenkeller@gmail.com </v>
      </c>
      <c r="Q98" s="108">
        <f>VLOOKUP(A98,'BASE REGISTROS'!$A$1:$T$884,17,FALSE)</f>
        <v>0</v>
      </c>
      <c r="R98" s="108">
        <f>VLOOKUP(A98,'BASE REGISTROS'!$A$1:$T$884,18,FALSE)</f>
        <v>93401</v>
      </c>
      <c r="S98" s="108" t="str">
        <f>VLOOKUP(A98,'BASE REGISTROS'!$A$1:$T$884,19,FALSE)</f>
        <v>Se acompaña balance general del año 2019 y certificado financiero año 2019, firmado ante notario público, aprobado por el Sub Departamento de Supervisión Financiera Nacional</v>
      </c>
      <c r="T98" s="129">
        <f>VLOOKUP(A98,'BASE REGISTROS'!$A$1:$T$884,20,FALSE)</f>
        <v>37970</v>
      </c>
      <c r="U98" s="128">
        <v>2260</v>
      </c>
      <c r="V98" s="130">
        <v>9940584</v>
      </c>
      <c r="W98" s="130">
        <v>39121008</v>
      </c>
      <c r="X98" s="131">
        <v>44316</v>
      </c>
      <c r="Y98" s="132" t="s">
        <v>7743</v>
      </c>
      <c r="Z98" s="132" t="s">
        <v>7744</v>
      </c>
      <c r="AA98" s="128" t="s">
        <v>7814</v>
      </c>
    </row>
    <row r="99" spans="1:27" ht="15.75" customHeight="1" x14ac:dyDescent="0.2">
      <c r="A99" s="128">
        <v>2260</v>
      </c>
      <c r="B99" s="108" t="str">
        <f>VLOOKUP(A99,'BASE REGISTROS'!$A$1:$T$884,2,FALSE)</f>
        <v>Corporación Educacional y Asistencial Hellen Keller</v>
      </c>
      <c r="C99" s="136">
        <f>VLOOKUP(A99,'BASE REGISTROS'!$A$1:$T$884,3,FALSE)</f>
        <v>711620001</v>
      </c>
      <c r="D99" s="108" t="str">
        <f>VLOOKUP(A99,'BASE REGISTROS'!$A$1:$T$884,4,FALSE)</f>
        <v>Corporación de Derecho Privado.</v>
      </c>
      <c r="E99" s="108" t="str">
        <f>VLOOKUP(A99,'BASE REGISTROS'!$A$1:$T$884,5,FALSE)</f>
        <v>Otorgado por Decreto Supremo Nº 500, de 18 de mayo de 2003, del Ministerio de Justicia.</v>
      </c>
      <c r="F99" s="108" t="str">
        <f>VLOOKUP(A99,'BASE REGISTROS'!$A$1:$T$884,6,FALSE)</f>
        <v xml:space="preserve">Certificado de vigencia de persona jurídica sin fines de lucro, folio Nº 500340076446, de fecha 11 de agosto de 2020, del Servicio de Registro Civil e Identificación.
</v>
      </c>
      <c r="G99" s="108" t="str">
        <f>VLOOKUP(A99,'BASE REGISTROS'!$A$1:$T$884,7,FALSE)</f>
        <v>Su objeto será brindar una atención asistencial al menor sordo en situación irregular; y desarrollar iniciativas para impartir educación diferencial.</v>
      </c>
      <c r="H99" s="108" t="str">
        <f>VLOOKUP(A99,'BASE REGISTROS'!$A$1:$T$884,8,FALSE)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9" s="108" t="str">
        <f>VLOOKUP(A99,'BASE REGISTROS'!$A$1:$T$884,9,FALSE)</f>
        <v xml:space="preserve">3 años. </v>
      </c>
      <c r="J99" s="129" t="str">
        <f>VLOOKUP(A99,'BASE REGISTROS'!$A$1:$T$884,10,FALSE)</f>
        <v>14 de enero de 2019 al 14 de enero de 2022.</v>
      </c>
      <c r="K99" s="108" t="str">
        <f>VLOOKUP(A99,'BASE REGISTROS'!$A$1:$T$884,11,FALSE)</f>
        <v xml:space="preserve">Alicia Cristina Véliz Ilabaca 
</v>
      </c>
      <c r="L99" s="108" t="str">
        <f>VLOOKUP(A99,'BASE REGISTROS'!$A$1:$T$884,12,FALSE)</f>
        <v xml:space="preserve">Willy Brandt N° 107, comuna La Florida, Región Metropolitana,
</v>
      </c>
      <c r="M99" s="108" t="str">
        <f>VLOOKUP(A99,'BASE REGISTROS'!$A$1:$T$884,13,FALSE)</f>
        <v>XIII</v>
      </c>
      <c r="N99" s="108" t="str">
        <f>VLOOKUP(A99,'BASE REGISTROS'!$A$1:$T$884,14,FALSE)</f>
        <v>La Florida</v>
      </c>
      <c r="O99" s="108">
        <f>VLOOKUP(A99,'BASE REGISTROS'!$A$1:$T$884,15,FALSE)</f>
        <v>225589874</v>
      </c>
      <c r="P99" s="108" t="str">
        <f>VLOOKUP(A99,'BASE REGISTROS'!$A$1:$T$884,16,FALSE)</f>
        <v xml:space="preserve">centralhellenkeller@gmail.com </v>
      </c>
      <c r="Q99" s="108">
        <f>VLOOKUP(A99,'BASE REGISTROS'!$A$1:$T$884,17,FALSE)</f>
        <v>0</v>
      </c>
      <c r="R99" s="108">
        <f>VLOOKUP(A99,'BASE REGISTROS'!$A$1:$T$884,18,FALSE)</f>
        <v>93401</v>
      </c>
      <c r="S99" s="108" t="str">
        <f>VLOOKUP(A99,'BASE REGISTROS'!$A$1:$T$884,19,FALSE)</f>
        <v>Se acompaña balance general del año 2019 y certificado financiero año 2019, firmado ante notario público, aprobado por el Sub Departamento de Supervisión Financiera Nacional</v>
      </c>
      <c r="T99" s="129">
        <f>VLOOKUP(A99,'BASE REGISTROS'!$A$1:$T$884,20,FALSE)</f>
        <v>37970</v>
      </c>
      <c r="U99" s="128">
        <v>2260</v>
      </c>
      <c r="V99" s="130">
        <v>8016600</v>
      </c>
      <c r="W99" s="130">
        <v>32066400</v>
      </c>
      <c r="X99" s="131">
        <v>44316</v>
      </c>
      <c r="Y99" s="132" t="s">
        <v>7743</v>
      </c>
      <c r="Z99" s="132" t="s">
        <v>7744</v>
      </c>
      <c r="AA99" s="128" t="s">
        <v>7815</v>
      </c>
    </row>
    <row r="100" spans="1:27" ht="15.75" customHeight="1" x14ac:dyDescent="0.2">
      <c r="A100" s="128">
        <v>2260</v>
      </c>
      <c r="B100" s="108" t="str">
        <f>VLOOKUP(A100,'BASE REGISTROS'!$A$1:$T$884,2,FALSE)</f>
        <v>Corporación Educacional y Asistencial Hellen Keller</v>
      </c>
      <c r="C100" s="136">
        <f>VLOOKUP(A100,'BASE REGISTROS'!$A$1:$T$884,3,FALSE)</f>
        <v>711620001</v>
      </c>
      <c r="D100" s="108" t="str">
        <f>VLOOKUP(A100,'BASE REGISTROS'!$A$1:$T$884,4,FALSE)</f>
        <v>Corporación de Derecho Privado.</v>
      </c>
      <c r="E100" s="108" t="str">
        <f>VLOOKUP(A100,'BASE REGISTROS'!$A$1:$T$884,5,FALSE)</f>
        <v>Otorgado por Decreto Supremo Nº 500, de 18 de mayo de 2003, del Ministerio de Justicia.</v>
      </c>
      <c r="F100" s="108" t="str">
        <f>VLOOKUP(A100,'BASE REGISTROS'!$A$1:$T$884,6,FALSE)</f>
        <v xml:space="preserve">Certificado de vigencia de persona jurídica sin fines de lucro, folio Nº 500340076446, de fecha 11 de agosto de 2020, del Servicio de Registro Civil e Identificación.
</v>
      </c>
      <c r="G100" s="108" t="str">
        <f>VLOOKUP(A100,'BASE REGISTROS'!$A$1:$T$884,7,FALSE)</f>
        <v>Su objeto será brindar una atención asistencial al menor sordo en situación irregular; y desarrollar iniciativas para impartir educación diferencial.</v>
      </c>
      <c r="H100" s="108" t="str">
        <f>VLOOKUP(A100,'BASE REGISTROS'!$A$1:$T$884,8,FALSE)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0" s="108" t="str">
        <f>VLOOKUP(A100,'BASE REGISTROS'!$A$1:$T$884,9,FALSE)</f>
        <v xml:space="preserve">3 años. </v>
      </c>
      <c r="J100" s="129" t="str">
        <f>VLOOKUP(A100,'BASE REGISTROS'!$A$1:$T$884,10,FALSE)</f>
        <v>14 de enero de 2019 al 14 de enero de 2022.</v>
      </c>
      <c r="K100" s="108" t="str">
        <f>VLOOKUP(A100,'BASE REGISTROS'!$A$1:$T$884,11,FALSE)</f>
        <v xml:space="preserve">Alicia Cristina Véliz Ilabaca 
</v>
      </c>
      <c r="L100" s="108" t="str">
        <f>VLOOKUP(A100,'BASE REGISTROS'!$A$1:$T$884,12,FALSE)</f>
        <v xml:space="preserve">Willy Brandt N° 107, comuna La Florida, Región Metropolitana,
</v>
      </c>
      <c r="M100" s="108" t="str">
        <f>VLOOKUP(A100,'BASE REGISTROS'!$A$1:$T$884,13,FALSE)</f>
        <v>XIII</v>
      </c>
      <c r="N100" s="108" t="str">
        <f>VLOOKUP(A100,'BASE REGISTROS'!$A$1:$T$884,14,FALSE)</f>
        <v>La Florida</v>
      </c>
      <c r="O100" s="108">
        <f>VLOOKUP(A100,'BASE REGISTROS'!$A$1:$T$884,15,FALSE)</f>
        <v>225589874</v>
      </c>
      <c r="P100" s="108" t="str">
        <f>VLOOKUP(A100,'BASE REGISTROS'!$A$1:$T$884,16,FALSE)</f>
        <v xml:space="preserve">centralhellenkeller@gmail.com </v>
      </c>
      <c r="Q100" s="108">
        <f>VLOOKUP(A100,'BASE REGISTROS'!$A$1:$T$884,17,FALSE)</f>
        <v>0</v>
      </c>
      <c r="R100" s="108">
        <f>VLOOKUP(A100,'BASE REGISTROS'!$A$1:$T$884,18,FALSE)</f>
        <v>93401</v>
      </c>
      <c r="S100" s="108" t="str">
        <f>VLOOKUP(A100,'BASE REGISTROS'!$A$1:$T$884,19,FALSE)</f>
        <v>Se acompaña balance general del año 2019 y certificado financiero año 2019, firmado ante notario público, aprobado por el Sub Departamento de Supervisión Financiera Nacional</v>
      </c>
      <c r="T100" s="129">
        <f>VLOOKUP(A100,'BASE REGISTROS'!$A$1:$T$884,20,FALSE)</f>
        <v>37970</v>
      </c>
      <c r="U100" s="128">
        <v>2260</v>
      </c>
      <c r="V100" s="130">
        <v>21498280</v>
      </c>
      <c r="W100" s="130">
        <v>81545200</v>
      </c>
      <c r="X100" s="131">
        <v>44316</v>
      </c>
      <c r="Y100" s="132" t="s">
        <v>7743</v>
      </c>
      <c r="Z100" s="132" t="s">
        <v>7744</v>
      </c>
      <c r="AA100" s="128" t="s">
        <v>7801</v>
      </c>
    </row>
    <row r="101" spans="1:27" ht="15.75" customHeight="1" x14ac:dyDescent="0.2">
      <c r="A101" s="128">
        <v>2330</v>
      </c>
      <c r="B101" s="108" t="str">
        <f>VLOOKUP(A101,'BASE REGISTROS'!$A$1:$T$884,2,FALSE)</f>
        <v>Corporación Gabriela Mistral.</v>
      </c>
      <c r="C101" s="136">
        <f>VLOOKUP(A101,'BASE REGISTROS'!$A$1:$T$884,3,FALSE)</f>
        <v>713523003</v>
      </c>
      <c r="D101" s="108" t="str">
        <f>VLOOKUP(A101,'BASE REGISTROS'!$A$1:$T$884,4,FALSE)</f>
        <v>Corporación de Derecho Privado.</v>
      </c>
      <c r="E101" s="108" t="str">
        <f>VLOOKUP(A101,'BASE REGISTROS'!$A$1:$T$884,5,FALSE)</f>
        <v xml:space="preserve">Otorgada por Decreto Supremo Nº 1027, de fecha 07 de noviembre de 1986, del Ministerio de Justicia, publicado en el Diario Oficial el día 22 de noviembre de 1986. </v>
      </c>
      <c r="F101" s="108" t="str">
        <f>VLOOKUP(A101,'BASE REGISTROS'!$A$1:$T$884,6,FALSE)</f>
        <v xml:space="preserve">Certificado de Vigencia Folio Nº 500334237413, de 28 de julio de 2020, otorgado por el Servicio de Registro Civil e Identificación.
</v>
      </c>
      <c r="G101" s="108" t="str">
        <f>VLOOKUP(A101,'BASE REGISTROS'!$A$1:$T$884,7,FALSE)</f>
        <v>El desarrollo de actividades de prevención y tratamiento, que sirvan para mejorar la atención a los menores en situación irregular en la Cuarta Región.</v>
      </c>
      <c r="H101" s="108" t="str">
        <f>VLOOKUP(A101,'BASE REGISTROS'!$A$1:$T$884,8,FALSE)</f>
        <v>Presidente: Francisco León Henríquez Adaros
Vicepresidente: Marcelo Hidalgo Molina
Secretario: Carlos Manuel Calvo Muñoz
Tesorero : Jorge Brusher Mac- Farlane 
Directores:
María Lucrecia Rivera Muñoz
René Corbeaux Cruz</v>
      </c>
      <c r="I101" s="108" t="str">
        <f>VLOOKUP(A101,'BASE REGISTROS'!$A$1:$T$884,9,FALSE)</f>
        <v>Durarán 03 años en sus cargos.</v>
      </c>
      <c r="J101" s="129" t="str">
        <f>VLOOKUP(A101,'BASE REGISTROS'!$A$1:$T$884,10,FALSE)</f>
        <v>De 20 de Mayo de 2020 al 20  de Mayo de 2023.</v>
      </c>
      <c r="K101" s="108" t="str">
        <f>VLOOKUP(A101,'BASE REGISTROS'!$A$1:$T$884,11,FALSE)</f>
        <v xml:space="preserve">Presidente: Francisco León Henríquez Adaros, 
Directora Ejecutiva: María Cristina Meléndez Jiménez,
</v>
      </c>
      <c r="L101" s="108" t="str">
        <f>VLOOKUP(A101,'BASE REGISTROS'!$A$1:$T$884,12,FALSE)</f>
        <v xml:space="preserve">La Pampilla S/N, Casilla 98, Coquimbo.
</v>
      </c>
      <c r="M101" s="108" t="str">
        <f>VLOOKUP(A101,'BASE REGISTROS'!$A$1:$T$884,13,FALSE)</f>
        <v>IV</v>
      </c>
      <c r="N101" s="108" t="str">
        <f>VLOOKUP(A101,'BASE REGISTROS'!$A$1:$T$884,14,FALSE)</f>
        <v>Coquimbo</v>
      </c>
      <c r="O101" s="108" t="str">
        <f>VLOOKUP(A101,'BASE REGISTROS'!$A$1:$T$884,15,FALSE)</f>
        <v>(51) 2321039</v>
      </c>
      <c r="P101" s="108" t="str">
        <f>VLOOKUP(A101,'BASE REGISTROS'!$A$1:$T$884,16,FALSE)</f>
        <v xml:space="preserve">cgmistral07@yahoo.es              ugesco@gmail.com
</v>
      </c>
      <c r="Q101" s="108" t="str">
        <f>VLOOKUP(A101,'BASE REGISTROS'!$A$1:$T$884,17,FALSE)</f>
        <v>Casilla 98</v>
      </c>
      <c r="R101" s="108" t="str">
        <f>VLOOKUP(A101,'BASE REGISTROS'!$A$1:$T$884,18,FALSE)</f>
        <v>93401: Institución de Asistencia Social</v>
      </c>
      <c r="S101" s="108" t="str">
        <f>VLOOKUP(A101,'BASE REGISTROS'!$A$1:$T$884,19,FALSE)</f>
        <v xml:space="preserve">Se acompaña certificado financiero correspondiente al año 2019 aprobado por el  Sub Departamento de Supervisión Financiera Nacional. </v>
      </c>
      <c r="T101" s="129">
        <f>VLOOKUP(A101,'BASE REGISTROS'!$A$1:$T$884,20,FALSE)</f>
        <v>37970</v>
      </c>
      <c r="U101" s="128">
        <v>2330</v>
      </c>
      <c r="V101" s="130">
        <v>5483354</v>
      </c>
      <c r="W101" s="130">
        <v>22044944</v>
      </c>
      <c r="X101" s="131">
        <v>44316</v>
      </c>
      <c r="Y101" s="132" t="s">
        <v>7743</v>
      </c>
      <c r="Z101" s="132" t="s">
        <v>7744</v>
      </c>
      <c r="AA101" s="128" t="s">
        <v>7816</v>
      </c>
    </row>
    <row r="102" spans="1:27" ht="15.75" customHeight="1" x14ac:dyDescent="0.2">
      <c r="A102" s="128">
        <v>2330</v>
      </c>
      <c r="B102" s="108" t="str">
        <f>VLOOKUP(A102,'BASE REGISTROS'!$A$1:$T$884,2,FALSE)</f>
        <v>Corporación Gabriela Mistral.</v>
      </c>
      <c r="C102" s="136">
        <f>VLOOKUP(A102,'BASE REGISTROS'!$A$1:$T$884,3,FALSE)</f>
        <v>713523003</v>
      </c>
      <c r="D102" s="108" t="str">
        <f>VLOOKUP(A102,'BASE REGISTROS'!$A$1:$T$884,4,FALSE)</f>
        <v>Corporación de Derecho Privado.</v>
      </c>
      <c r="E102" s="108" t="str">
        <f>VLOOKUP(A102,'BASE REGISTROS'!$A$1:$T$884,5,FALSE)</f>
        <v xml:space="preserve">Otorgada por Decreto Supremo Nº 1027, de fecha 07 de noviembre de 1986, del Ministerio de Justicia, publicado en el Diario Oficial el día 22 de noviembre de 1986. </v>
      </c>
      <c r="F102" s="108" t="str">
        <f>VLOOKUP(A102,'BASE REGISTROS'!$A$1:$T$884,6,FALSE)</f>
        <v xml:space="preserve">Certificado de Vigencia Folio Nº 500334237413, de 28 de julio de 2020, otorgado por el Servicio de Registro Civil e Identificación.
</v>
      </c>
      <c r="G102" s="108" t="str">
        <f>VLOOKUP(A102,'BASE REGISTROS'!$A$1:$T$884,7,FALSE)</f>
        <v>El desarrollo de actividades de prevención y tratamiento, que sirvan para mejorar la atención a los menores en situación irregular en la Cuarta Región.</v>
      </c>
      <c r="H102" s="108" t="str">
        <f>VLOOKUP(A102,'BASE REGISTROS'!$A$1:$T$884,8,FALSE)</f>
        <v>Presidente: Francisco León Henríquez Adaros
Vicepresidente: Marcelo Hidalgo Molina
Secretario: Carlos Manuel Calvo Muñoz
Tesorero : Jorge Brusher Mac- Farlane 
Directores:
María Lucrecia Rivera Muñoz
René Corbeaux Cruz</v>
      </c>
      <c r="I102" s="108" t="str">
        <f>VLOOKUP(A102,'BASE REGISTROS'!$A$1:$T$884,9,FALSE)</f>
        <v>Durarán 03 años en sus cargos.</v>
      </c>
      <c r="J102" s="129" t="str">
        <f>VLOOKUP(A102,'BASE REGISTROS'!$A$1:$T$884,10,FALSE)</f>
        <v>De 20 de Mayo de 2020 al 20  de Mayo de 2023.</v>
      </c>
      <c r="K102" s="108" t="str">
        <f>VLOOKUP(A102,'BASE REGISTROS'!$A$1:$T$884,11,FALSE)</f>
        <v xml:space="preserve">Presidente: Francisco León Henríquez Adaros, 
Directora Ejecutiva: María Cristina Meléndez Jiménez,
</v>
      </c>
      <c r="L102" s="108" t="str">
        <f>VLOOKUP(A102,'BASE REGISTROS'!$A$1:$T$884,12,FALSE)</f>
        <v xml:space="preserve">La Pampilla S/N, Casilla 98, Coquimbo.
</v>
      </c>
      <c r="M102" s="108" t="str">
        <f>VLOOKUP(A102,'BASE REGISTROS'!$A$1:$T$884,13,FALSE)</f>
        <v>IV</v>
      </c>
      <c r="N102" s="108" t="str">
        <f>VLOOKUP(A102,'BASE REGISTROS'!$A$1:$T$884,14,FALSE)</f>
        <v>Coquimbo</v>
      </c>
      <c r="O102" s="108" t="str">
        <f>VLOOKUP(A102,'BASE REGISTROS'!$A$1:$T$884,15,FALSE)</f>
        <v>(51) 2321039</v>
      </c>
      <c r="P102" s="108" t="str">
        <f>VLOOKUP(A102,'BASE REGISTROS'!$A$1:$T$884,16,FALSE)</f>
        <v xml:space="preserve">cgmistral07@yahoo.es              ugesco@gmail.com
</v>
      </c>
      <c r="Q102" s="108" t="str">
        <f>VLOOKUP(A102,'BASE REGISTROS'!$A$1:$T$884,17,FALSE)</f>
        <v>Casilla 98</v>
      </c>
      <c r="R102" s="108" t="str">
        <f>VLOOKUP(A102,'BASE REGISTROS'!$A$1:$T$884,18,FALSE)</f>
        <v>93401: Institución de Asistencia Social</v>
      </c>
      <c r="S102" s="108" t="str">
        <f>VLOOKUP(A102,'BASE REGISTROS'!$A$1:$T$884,19,FALSE)</f>
        <v xml:space="preserve">Se acompaña certificado financiero correspondiente al año 2019 aprobado por el  Sub Departamento de Supervisión Financiera Nacional. </v>
      </c>
      <c r="T102" s="129">
        <f>VLOOKUP(A102,'BASE REGISTROS'!$A$1:$T$884,20,FALSE)</f>
        <v>37970</v>
      </c>
      <c r="U102" s="128">
        <v>2330</v>
      </c>
      <c r="V102" s="130">
        <v>8401914</v>
      </c>
      <c r="W102" s="130">
        <v>34668950</v>
      </c>
      <c r="X102" s="131">
        <v>44316</v>
      </c>
      <c r="Y102" s="132" t="s">
        <v>7743</v>
      </c>
      <c r="Z102" s="132" t="s">
        <v>7744</v>
      </c>
      <c r="AA102" s="128" t="s">
        <v>7817</v>
      </c>
    </row>
    <row r="103" spans="1:27" ht="15.75" customHeight="1" x14ac:dyDescent="0.2">
      <c r="A103" s="128">
        <v>2330</v>
      </c>
      <c r="B103" s="108" t="str">
        <f>VLOOKUP(A103,'BASE REGISTROS'!$A$1:$T$884,2,FALSE)</f>
        <v>Corporación Gabriela Mistral.</v>
      </c>
      <c r="C103" s="136">
        <f>VLOOKUP(A103,'BASE REGISTROS'!$A$1:$T$884,3,FALSE)</f>
        <v>713523003</v>
      </c>
      <c r="D103" s="108" t="str">
        <f>VLOOKUP(A103,'BASE REGISTROS'!$A$1:$T$884,4,FALSE)</f>
        <v>Corporación de Derecho Privado.</v>
      </c>
      <c r="E103" s="108" t="str">
        <f>VLOOKUP(A103,'BASE REGISTROS'!$A$1:$T$884,5,FALSE)</f>
        <v xml:space="preserve">Otorgada por Decreto Supremo Nº 1027, de fecha 07 de noviembre de 1986, del Ministerio de Justicia, publicado en el Diario Oficial el día 22 de noviembre de 1986. </v>
      </c>
      <c r="F103" s="108" t="str">
        <f>VLOOKUP(A103,'BASE REGISTROS'!$A$1:$T$884,6,FALSE)</f>
        <v xml:space="preserve">Certificado de Vigencia Folio Nº 500334237413, de 28 de julio de 2020, otorgado por el Servicio de Registro Civil e Identificación.
</v>
      </c>
      <c r="G103" s="108" t="str">
        <f>VLOOKUP(A103,'BASE REGISTROS'!$A$1:$T$884,7,FALSE)</f>
        <v>El desarrollo de actividades de prevención y tratamiento, que sirvan para mejorar la atención a los menores en situación irregular en la Cuarta Región.</v>
      </c>
      <c r="H103" s="108" t="str">
        <f>VLOOKUP(A103,'BASE REGISTROS'!$A$1:$T$884,8,FALSE)</f>
        <v>Presidente: Francisco León Henríquez Adaros
Vicepresidente: Marcelo Hidalgo Molina
Secretario: Carlos Manuel Calvo Muñoz
Tesorero : Jorge Brusher Mac- Farlane 
Directores:
María Lucrecia Rivera Muñoz
René Corbeaux Cruz</v>
      </c>
      <c r="I103" s="108" t="str">
        <f>VLOOKUP(A103,'BASE REGISTROS'!$A$1:$T$884,9,FALSE)</f>
        <v>Durarán 03 años en sus cargos.</v>
      </c>
      <c r="J103" s="129" t="str">
        <f>VLOOKUP(A103,'BASE REGISTROS'!$A$1:$T$884,10,FALSE)</f>
        <v>De 20 de Mayo de 2020 al 20  de Mayo de 2023.</v>
      </c>
      <c r="K103" s="108" t="str">
        <f>VLOOKUP(A103,'BASE REGISTROS'!$A$1:$T$884,11,FALSE)</f>
        <v xml:space="preserve">Presidente: Francisco León Henríquez Adaros, 
Directora Ejecutiva: María Cristina Meléndez Jiménez,
</v>
      </c>
      <c r="L103" s="108" t="str">
        <f>VLOOKUP(A103,'BASE REGISTROS'!$A$1:$T$884,12,FALSE)</f>
        <v xml:space="preserve">La Pampilla S/N, Casilla 98, Coquimbo.
</v>
      </c>
      <c r="M103" s="108" t="str">
        <f>VLOOKUP(A103,'BASE REGISTROS'!$A$1:$T$884,13,FALSE)</f>
        <v>IV</v>
      </c>
      <c r="N103" s="108" t="str">
        <f>VLOOKUP(A103,'BASE REGISTROS'!$A$1:$T$884,14,FALSE)</f>
        <v>Coquimbo</v>
      </c>
      <c r="O103" s="108" t="str">
        <f>VLOOKUP(A103,'BASE REGISTROS'!$A$1:$T$884,15,FALSE)</f>
        <v>(51) 2321039</v>
      </c>
      <c r="P103" s="108" t="str">
        <f>VLOOKUP(A103,'BASE REGISTROS'!$A$1:$T$884,16,FALSE)</f>
        <v xml:space="preserve">cgmistral07@yahoo.es              ugesco@gmail.com
</v>
      </c>
      <c r="Q103" s="108" t="str">
        <f>VLOOKUP(A103,'BASE REGISTROS'!$A$1:$T$884,17,FALSE)</f>
        <v>Casilla 98</v>
      </c>
      <c r="R103" s="108" t="str">
        <f>VLOOKUP(A103,'BASE REGISTROS'!$A$1:$T$884,18,FALSE)</f>
        <v>93401: Institución de Asistencia Social</v>
      </c>
      <c r="S103" s="108" t="str">
        <f>VLOOKUP(A103,'BASE REGISTROS'!$A$1:$T$884,19,FALSE)</f>
        <v xml:space="preserve">Se acompaña certificado financiero correspondiente al año 2019 aprobado por el  Sub Departamento de Supervisión Financiera Nacional. </v>
      </c>
      <c r="T103" s="129">
        <f>VLOOKUP(A103,'BASE REGISTROS'!$A$1:$T$884,20,FALSE)</f>
        <v>37970</v>
      </c>
      <c r="U103" s="128">
        <v>2330</v>
      </c>
      <c r="V103" s="130">
        <v>17860603</v>
      </c>
      <c r="W103" s="130">
        <v>71566620</v>
      </c>
      <c r="X103" s="131">
        <v>44316</v>
      </c>
      <c r="Y103" s="132" t="s">
        <v>7743</v>
      </c>
      <c r="Z103" s="132" t="s">
        <v>7744</v>
      </c>
      <c r="AA103" s="128" t="s">
        <v>7818</v>
      </c>
    </row>
    <row r="104" spans="1:27" ht="15.75" customHeight="1" x14ac:dyDescent="0.2">
      <c r="A104" s="128">
        <v>2330</v>
      </c>
      <c r="B104" s="108" t="str">
        <f>VLOOKUP(A104,'BASE REGISTROS'!$A$1:$T$884,2,FALSE)</f>
        <v>Corporación Gabriela Mistral.</v>
      </c>
      <c r="C104" s="136">
        <f>VLOOKUP(A104,'BASE REGISTROS'!$A$1:$T$884,3,FALSE)</f>
        <v>713523003</v>
      </c>
      <c r="D104" s="108" t="str">
        <f>VLOOKUP(A104,'BASE REGISTROS'!$A$1:$T$884,4,FALSE)</f>
        <v>Corporación de Derecho Privado.</v>
      </c>
      <c r="E104" s="108" t="str">
        <f>VLOOKUP(A104,'BASE REGISTROS'!$A$1:$T$884,5,FALSE)</f>
        <v xml:space="preserve">Otorgada por Decreto Supremo Nº 1027, de fecha 07 de noviembre de 1986, del Ministerio de Justicia, publicado en el Diario Oficial el día 22 de noviembre de 1986. </v>
      </c>
      <c r="F104" s="108" t="str">
        <f>VLOOKUP(A104,'BASE REGISTROS'!$A$1:$T$884,6,FALSE)</f>
        <v xml:space="preserve">Certificado de Vigencia Folio Nº 500334237413, de 28 de julio de 2020, otorgado por el Servicio de Registro Civil e Identificación.
</v>
      </c>
      <c r="G104" s="108" t="str">
        <f>VLOOKUP(A104,'BASE REGISTROS'!$A$1:$T$884,7,FALSE)</f>
        <v>El desarrollo de actividades de prevención y tratamiento, que sirvan para mejorar la atención a los menores en situación irregular en la Cuarta Región.</v>
      </c>
      <c r="H104" s="108" t="str">
        <f>VLOOKUP(A104,'BASE REGISTROS'!$A$1:$T$884,8,FALSE)</f>
        <v>Presidente: Francisco León Henríquez Adaros
Vicepresidente: Marcelo Hidalgo Molina
Secretario: Carlos Manuel Calvo Muñoz
Tesorero : Jorge Brusher Mac- Farlane 
Directores:
María Lucrecia Rivera Muñoz
René Corbeaux Cruz</v>
      </c>
      <c r="I104" s="108" t="str">
        <f>VLOOKUP(A104,'BASE REGISTROS'!$A$1:$T$884,9,FALSE)</f>
        <v>Durarán 03 años en sus cargos.</v>
      </c>
      <c r="J104" s="129" t="str">
        <f>VLOOKUP(A104,'BASE REGISTROS'!$A$1:$T$884,10,FALSE)</f>
        <v>De 20 de Mayo de 2020 al 20  de Mayo de 2023.</v>
      </c>
      <c r="K104" s="108" t="str">
        <f>VLOOKUP(A104,'BASE REGISTROS'!$A$1:$T$884,11,FALSE)</f>
        <v xml:space="preserve">Presidente: Francisco León Henríquez Adaros, 
Directora Ejecutiva: María Cristina Meléndez Jiménez,
</v>
      </c>
      <c r="L104" s="108" t="str">
        <f>VLOOKUP(A104,'BASE REGISTROS'!$A$1:$T$884,12,FALSE)</f>
        <v xml:space="preserve">La Pampilla S/N, Casilla 98, Coquimbo.
</v>
      </c>
      <c r="M104" s="108" t="str">
        <f>VLOOKUP(A104,'BASE REGISTROS'!$A$1:$T$884,13,FALSE)</f>
        <v>IV</v>
      </c>
      <c r="N104" s="108" t="str">
        <f>VLOOKUP(A104,'BASE REGISTROS'!$A$1:$T$884,14,FALSE)</f>
        <v>Coquimbo</v>
      </c>
      <c r="O104" s="108" t="str">
        <f>VLOOKUP(A104,'BASE REGISTROS'!$A$1:$T$884,15,FALSE)</f>
        <v>(51) 2321039</v>
      </c>
      <c r="P104" s="108" t="str">
        <f>VLOOKUP(A104,'BASE REGISTROS'!$A$1:$T$884,16,FALSE)</f>
        <v xml:space="preserve">cgmistral07@yahoo.es              ugesco@gmail.com
</v>
      </c>
      <c r="Q104" s="108" t="str">
        <f>VLOOKUP(A104,'BASE REGISTROS'!$A$1:$T$884,17,FALSE)</f>
        <v>Casilla 98</v>
      </c>
      <c r="R104" s="108" t="str">
        <f>VLOOKUP(A104,'BASE REGISTROS'!$A$1:$T$884,18,FALSE)</f>
        <v>93401: Institución de Asistencia Social</v>
      </c>
      <c r="S104" s="108" t="str">
        <f>VLOOKUP(A104,'BASE REGISTROS'!$A$1:$T$884,19,FALSE)</f>
        <v xml:space="preserve">Se acompaña certificado financiero correspondiente al año 2019 aprobado por el  Sub Departamento de Supervisión Financiera Nacional. </v>
      </c>
      <c r="T104" s="129">
        <f>VLOOKUP(A104,'BASE REGISTROS'!$A$1:$T$884,20,FALSE)</f>
        <v>37970</v>
      </c>
      <c r="U104" s="128">
        <v>2330</v>
      </c>
      <c r="V104" s="130">
        <v>9138924</v>
      </c>
      <c r="W104" s="130">
        <v>36555696</v>
      </c>
      <c r="X104" s="131">
        <v>44316</v>
      </c>
      <c r="Y104" s="132" t="s">
        <v>7743</v>
      </c>
      <c r="Z104" s="132" t="s">
        <v>7744</v>
      </c>
      <c r="AA104" s="128" t="s">
        <v>7756</v>
      </c>
    </row>
    <row r="105" spans="1:27" ht="15.75" customHeight="1" x14ac:dyDescent="0.2">
      <c r="A105" s="128">
        <v>2330</v>
      </c>
      <c r="B105" s="108" t="str">
        <f>VLOOKUP(A105,'BASE REGISTROS'!$A$1:$T$884,2,FALSE)</f>
        <v>Corporación Gabriela Mistral.</v>
      </c>
      <c r="C105" s="136">
        <f>VLOOKUP(A105,'BASE REGISTROS'!$A$1:$T$884,3,FALSE)</f>
        <v>713523003</v>
      </c>
      <c r="D105" s="108" t="str">
        <f>VLOOKUP(A105,'BASE REGISTROS'!$A$1:$T$884,4,FALSE)</f>
        <v>Corporación de Derecho Privado.</v>
      </c>
      <c r="E105" s="108" t="str">
        <f>VLOOKUP(A105,'BASE REGISTROS'!$A$1:$T$884,5,FALSE)</f>
        <v xml:space="preserve">Otorgada por Decreto Supremo Nº 1027, de fecha 07 de noviembre de 1986, del Ministerio de Justicia, publicado en el Diario Oficial el día 22 de noviembre de 1986. </v>
      </c>
      <c r="F105" s="108" t="str">
        <f>VLOOKUP(A105,'BASE REGISTROS'!$A$1:$T$884,6,FALSE)</f>
        <v xml:space="preserve">Certificado de Vigencia Folio Nº 500334237413, de 28 de julio de 2020, otorgado por el Servicio de Registro Civil e Identificación.
</v>
      </c>
      <c r="G105" s="108" t="str">
        <f>VLOOKUP(A105,'BASE REGISTROS'!$A$1:$T$884,7,FALSE)</f>
        <v>El desarrollo de actividades de prevención y tratamiento, que sirvan para mejorar la atención a los menores en situación irregular en la Cuarta Región.</v>
      </c>
      <c r="H105" s="108" t="str">
        <f>VLOOKUP(A105,'BASE REGISTROS'!$A$1:$T$884,8,FALSE)</f>
        <v>Presidente: Francisco León Henríquez Adaros
Vicepresidente: Marcelo Hidalgo Molina
Secretario: Carlos Manuel Calvo Muñoz
Tesorero : Jorge Brusher Mac- Farlane 
Directores:
María Lucrecia Rivera Muñoz
René Corbeaux Cruz</v>
      </c>
      <c r="I105" s="108" t="str">
        <f>VLOOKUP(A105,'BASE REGISTROS'!$A$1:$T$884,9,FALSE)</f>
        <v>Durarán 03 años en sus cargos.</v>
      </c>
      <c r="J105" s="129" t="str">
        <f>VLOOKUP(A105,'BASE REGISTROS'!$A$1:$T$884,10,FALSE)</f>
        <v>De 20 de Mayo de 2020 al 20  de Mayo de 2023.</v>
      </c>
      <c r="K105" s="108" t="str">
        <f>VLOOKUP(A105,'BASE REGISTROS'!$A$1:$T$884,11,FALSE)</f>
        <v xml:space="preserve">Presidente: Francisco León Henríquez Adaros, 
Directora Ejecutiva: María Cristina Meléndez Jiménez,
</v>
      </c>
      <c r="L105" s="108" t="str">
        <f>VLOOKUP(A105,'BASE REGISTROS'!$A$1:$T$884,12,FALSE)</f>
        <v xml:space="preserve">La Pampilla S/N, Casilla 98, Coquimbo.
</v>
      </c>
      <c r="M105" s="108" t="str">
        <f>VLOOKUP(A105,'BASE REGISTROS'!$A$1:$T$884,13,FALSE)</f>
        <v>IV</v>
      </c>
      <c r="N105" s="108" t="str">
        <f>VLOOKUP(A105,'BASE REGISTROS'!$A$1:$T$884,14,FALSE)</f>
        <v>Coquimbo</v>
      </c>
      <c r="O105" s="108" t="str">
        <f>VLOOKUP(A105,'BASE REGISTROS'!$A$1:$T$884,15,FALSE)</f>
        <v>(51) 2321039</v>
      </c>
      <c r="P105" s="108" t="str">
        <f>VLOOKUP(A105,'BASE REGISTROS'!$A$1:$T$884,16,FALSE)</f>
        <v xml:space="preserve">cgmistral07@yahoo.es              ugesco@gmail.com
</v>
      </c>
      <c r="Q105" s="108" t="str">
        <f>VLOOKUP(A105,'BASE REGISTROS'!$A$1:$T$884,17,FALSE)</f>
        <v>Casilla 98</v>
      </c>
      <c r="R105" s="108" t="str">
        <f>VLOOKUP(A105,'BASE REGISTROS'!$A$1:$T$884,18,FALSE)</f>
        <v>93401: Institución de Asistencia Social</v>
      </c>
      <c r="S105" s="108" t="str">
        <f>VLOOKUP(A105,'BASE REGISTROS'!$A$1:$T$884,19,FALSE)</f>
        <v xml:space="preserve">Se acompaña certificado financiero correspondiente al año 2019 aprobado por el  Sub Departamento de Supervisión Financiera Nacional. </v>
      </c>
      <c r="T105" s="129">
        <f>VLOOKUP(A105,'BASE REGISTROS'!$A$1:$T$884,20,FALSE)</f>
        <v>37970</v>
      </c>
      <c r="U105" s="128">
        <v>2330</v>
      </c>
      <c r="V105" s="130">
        <v>8401914</v>
      </c>
      <c r="W105" s="130">
        <v>35464920</v>
      </c>
      <c r="X105" s="131">
        <v>44316</v>
      </c>
      <c r="Y105" s="132" t="s">
        <v>7743</v>
      </c>
      <c r="Z105" s="132" t="s">
        <v>7744</v>
      </c>
      <c r="AA105" s="128" t="s">
        <v>7819</v>
      </c>
    </row>
    <row r="106" spans="1:27" ht="15.75" customHeight="1" x14ac:dyDescent="0.2">
      <c r="A106" s="128">
        <v>2330</v>
      </c>
      <c r="B106" s="108" t="str">
        <f>VLOOKUP(A106,'BASE REGISTROS'!$A$1:$T$884,2,FALSE)</f>
        <v>Corporación Gabriela Mistral.</v>
      </c>
      <c r="C106" s="136">
        <f>VLOOKUP(A106,'BASE REGISTROS'!$A$1:$T$884,3,FALSE)</f>
        <v>713523003</v>
      </c>
      <c r="D106" s="108" t="str">
        <f>VLOOKUP(A106,'BASE REGISTROS'!$A$1:$T$884,4,FALSE)</f>
        <v>Corporación de Derecho Privado.</v>
      </c>
      <c r="E106" s="108" t="str">
        <f>VLOOKUP(A106,'BASE REGISTROS'!$A$1:$T$884,5,FALSE)</f>
        <v xml:space="preserve">Otorgada por Decreto Supremo Nº 1027, de fecha 07 de noviembre de 1986, del Ministerio de Justicia, publicado en el Diario Oficial el día 22 de noviembre de 1986. </v>
      </c>
      <c r="F106" s="108" t="str">
        <f>VLOOKUP(A106,'BASE REGISTROS'!$A$1:$T$884,6,FALSE)</f>
        <v xml:space="preserve">Certificado de Vigencia Folio Nº 500334237413, de 28 de julio de 2020, otorgado por el Servicio de Registro Civil e Identificación.
</v>
      </c>
      <c r="G106" s="108" t="str">
        <f>VLOOKUP(A106,'BASE REGISTROS'!$A$1:$T$884,7,FALSE)</f>
        <v>El desarrollo de actividades de prevención y tratamiento, que sirvan para mejorar la atención a los menores en situación irregular en la Cuarta Región.</v>
      </c>
      <c r="H106" s="108" t="str">
        <f>VLOOKUP(A106,'BASE REGISTROS'!$A$1:$T$884,8,FALSE)</f>
        <v>Presidente: Francisco León Henríquez Adaros
Vicepresidente: Marcelo Hidalgo Molina
Secretario: Carlos Manuel Calvo Muñoz
Tesorero : Jorge Brusher Mac- Farlane 
Directores:
María Lucrecia Rivera Muñoz
René Corbeaux Cruz</v>
      </c>
      <c r="I106" s="108" t="str">
        <f>VLOOKUP(A106,'BASE REGISTROS'!$A$1:$T$884,9,FALSE)</f>
        <v>Durarán 03 años en sus cargos.</v>
      </c>
      <c r="J106" s="129" t="str">
        <f>VLOOKUP(A106,'BASE REGISTROS'!$A$1:$T$884,10,FALSE)</f>
        <v>De 20 de Mayo de 2020 al 20  de Mayo de 2023.</v>
      </c>
      <c r="K106" s="108" t="str">
        <f>VLOOKUP(A106,'BASE REGISTROS'!$A$1:$T$884,11,FALSE)</f>
        <v xml:space="preserve">Presidente: Francisco León Henríquez Adaros, 
Directora Ejecutiva: María Cristina Meléndez Jiménez,
</v>
      </c>
      <c r="L106" s="108" t="str">
        <f>VLOOKUP(A106,'BASE REGISTROS'!$A$1:$T$884,12,FALSE)</f>
        <v xml:space="preserve">La Pampilla S/N, Casilla 98, Coquimbo.
</v>
      </c>
      <c r="M106" s="108" t="str">
        <f>VLOOKUP(A106,'BASE REGISTROS'!$A$1:$T$884,13,FALSE)</f>
        <v>IV</v>
      </c>
      <c r="N106" s="108" t="str">
        <f>VLOOKUP(A106,'BASE REGISTROS'!$A$1:$T$884,14,FALSE)</f>
        <v>Coquimbo</v>
      </c>
      <c r="O106" s="108" t="str">
        <f>VLOOKUP(A106,'BASE REGISTROS'!$A$1:$T$884,15,FALSE)</f>
        <v>(51) 2321039</v>
      </c>
      <c r="P106" s="108" t="str">
        <f>VLOOKUP(A106,'BASE REGISTROS'!$A$1:$T$884,16,FALSE)</f>
        <v xml:space="preserve">cgmistral07@yahoo.es              ugesco@gmail.com
</v>
      </c>
      <c r="Q106" s="108" t="str">
        <f>VLOOKUP(A106,'BASE REGISTROS'!$A$1:$T$884,17,FALSE)</f>
        <v>Casilla 98</v>
      </c>
      <c r="R106" s="108" t="str">
        <f>VLOOKUP(A106,'BASE REGISTROS'!$A$1:$T$884,18,FALSE)</f>
        <v>93401: Institución de Asistencia Social</v>
      </c>
      <c r="S106" s="108" t="str">
        <f>VLOOKUP(A106,'BASE REGISTROS'!$A$1:$T$884,19,FALSE)</f>
        <v xml:space="preserve">Se acompaña certificado financiero correspondiente al año 2019 aprobado por el  Sub Departamento de Supervisión Financiera Nacional. </v>
      </c>
      <c r="T106" s="129">
        <f>VLOOKUP(A106,'BASE REGISTROS'!$A$1:$T$884,20,FALSE)</f>
        <v>37970</v>
      </c>
      <c r="U106" s="128">
        <v>2330</v>
      </c>
      <c r="V106" s="130">
        <v>17819264</v>
      </c>
      <c r="W106" s="130">
        <v>38575672</v>
      </c>
      <c r="X106" s="131">
        <v>44316</v>
      </c>
      <c r="Y106" s="132" t="s">
        <v>7743</v>
      </c>
      <c r="Z106" s="132" t="s">
        <v>7744</v>
      </c>
      <c r="AA106" s="128" t="s">
        <v>7780</v>
      </c>
    </row>
    <row r="107" spans="1:27" ht="15.75" customHeight="1" x14ac:dyDescent="0.2">
      <c r="A107" s="128">
        <v>2330</v>
      </c>
      <c r="B107" s="108" t="str">
        <f>VLOOKUP(A107,'BASE REGISTROS'!$A$1:$T$884,2,FALSE)</f>
        <v>Corporación Gabriela Mistral.</v>
      </c>
      <c r="C107" s="136">
        <f>VLOOKUP(A107,'BASE REGISTROS'!$A$1:$T$884,3,FALSE)</f>
        <v>713523003</v>
      </c>
      <c r="D107" s="108" t="str">
        <f>VLOOKUP(A107,'BASE REGISTROS'!$A$1:$T$884,4,FALSE)</f>
        <v>Corporación de Derecho Privado.</v>
      </c>
      <c r="E107" s="108" t="str">
        <f>VLOOKUP(A107,'BASE REGISTROS'!$A$1:$T$884,5,FALSE)</f>
        <v xml:space="preserve">Otorgada por Decreto Supremo Nº 1027, de fecha 07 de noviembre de 1986, del Ministerio de Justicia, publicado en el Diario Oficial el día 22 de noviembre de 1986. </v>
      </c>
      <c r="F107" s="108" t="str">
        <f>VLOOKUP(A107,'BASE REGISTROS'!$A$1:$T$884,6,FALSE)</f>
        <v xml:space="preserve">Certificado de Vigencia Folio Nº 500334237413, de 28 de julio de 2020, otorgado por el Servicio de Registro Civil e Identificación.
</v>
      </c>
      <c r="G107" s="108" t="str">
        <f>VLOOKUP(A107,'BASE REGISTROS'!$A$1:$T$884,7,FALSE)</f>
        <v>El desarrollo de actividades de prevención y tratamiento, que sirvan para mejorar la atención a los menores en situación irregular en la Cuarta Región.</v>
      </c>
      <c r="H107" s="108" t="str">
        <f>VLOOKUP(A107,'BASE REGISTROS'!$A$1:$T$884,8,FALSE)</f>
        <v>Presidente: Francisco León Henríquez Adaros
Vicepresidente: Marcelo Hidalgo Molina
Secretario: Carlos Manuel Calvo Muñoz
Tesorero : Jorge Brusher Mac- Farlane 
Directores:
María Lucrecia Rivera Muñoz
René Corbeaux Cruz</v>
      </c>
      <c r="I107" s="108" t="str">
        <f>VLOOKUP(A107,'BASE REGISTROS'!$A$1:$T$884,9,FALSE)</f>
        <v>Durarán 03 años en sus cargos.</v>
      </c>
      <c r="J107" s="129" t="str">
        <f>VLOOKUP(A107,'BASE REGISTROS'!$A$1:$T$884,10,FALSE)</f>
        <v>De 20 de Mayo de 2020 al 20  de Mayo de 2023.</v>
      </c>
      <c r="K107" s="108" t="str">
        <f>VLOOKUP(A107,'BASE REGISTROS'!$A$1:$T$884,11,FALSE)</f>
        <v xml:space="preserve">Presidente: Francisco León Henríquez Adaros, 
Directora Ejecutiva: María Cristina Meléndez Jiménez,
</v>
      </c>
      <c r="L107" s="108" t="str">
        <f>VLOOKUP(A107,'BASE REGISTROS'!$A$1:$T$884,12,FALSE)</f>
        <v xml:space="preserve">La Pampilla S/N, Casilla 98, Coquimbo.
</v>
      </c>
      <c r="M107" s="108" t="str">
        <f>VLOOKUP(A107,'BASE REGISTROS'!$A$1:$T$884,13,FALSE)</f>
        <v>IV</v>
      </c>
      <c r="N107" s="108" t="str">
        <f>VLOOKUP(A107,'BASE REGISTROS'!$A$1:$T$884,14,FALSE)</f>
        <v>Coquimbo</v>
      </c>
      <c r="O107" s="108" t="str">
        <f>VLOOKUP(A107,'BASE REGISTROS'!$A$1:$T$884,15,FALSE)</f>
        <v>(51) 2321039</v>
      </c>
      <c r="P107" s="108" t="str">
        <f>VLOOKUP(A107,'BASE REGISTROS'!$A$1:$T$884,16,FALSE)</f>
        <v xml:space="preserve">cgmistral07@yahoo.es              ugesco@gmail.com
</v>
      </c>
      <c r="Q107" s="108" t="str">
        <f>VLOOKUP(A107,'BASE REGISTROS'!$A$1:$T$884,17,FALSE)</f>
        <v>Casilla 98</v>
      </c>
      <c r="R107" s="108" t="str">
        <f>VLOOKUP(A107,'BASE REGISTROS'!$A$1:$T$884,18,FALSE)</f>
        <v>93401: Institución de Asistencia Social</v>
      </c>
      <c r="S107" s="108" t="str">
        <f>VLOOKUP(A107,'BASE REGISTROS'!$A$1:$T$884,19,FALSE)</f>
        <v xml:space="preserve">Se acompaña certificado financiero correspondiente al año 2019 aprobado por el  Sub Departamento de Supervisión Financiera Nacional. </v>
      </c>
      <c r="T107" s="129">
        <f>VLOOKUP(A107,'BASE REGISTROS'!$A$1:$T$884,20,FALSE)</f>
        <v>37970</v>
      </c>
      <c r="U107" s="128">
        <v>2330</v>
      </c>
      <c r="V107" s="130">
        <v>69479408</v>
      </c>
      <c r="W107" s="130">
        <v>232192925</v>
      </c>
      <c r="X107" s="131">
        <v>44316</v>
      </c>
      <c r="Y107" s="132" t="s">
        <v>7743</v>
      </c>
      <c r="Z107" s="132" t="s">
        <v>7744</v>
      </c>
      <c r="AA107" s="128" t="s">
        <v>7781</v>
      </c>
    </row>
    <row r="108" spans="1:27" ht="15.75" customHeight="1" x14ac:dyDescent="0.2">
      <c r="A108" s="128">
        <v>2330</v>
      </c>
      <c r="B108" s="108" t="str">
        <f>VLOOKUP(A108,'BASE REGISTROS'!$A$1:$T$884,2,FALSE)</f>
        <v>Corporación Gabriela Mistral.</v>
      </c>
      <c r="C108" s="136">
        <f>VLOOKUP(A108,'BASE REGISTROS'!$A$1:$T$884,3,FALSE)</f>
        <v>713523003</v>
      </c>
      <c r="D108" s="108" t="str">
        <f>VLOOKUP(A108,'BASE REGISTROS'!$A$1:$T$884,4,FALSE)</f>
        <v>Corporación de Derecho Privado.</v>
      </c>
      <c r="E108" s="108" t="str">
        <f>VLOOKUP(A108,'BASE REGISTROS'!$A$1:$T$884,5,FALSE)</f>
        <v xml:space="preserve">Otorgada por Decreto Supremo Nº 1027, de fecha 07 de noviembre de 1986, del Ministerio de Justicia, publicado en el Diario Oficial el día 22 de noviembre de 1986. </v>
      </c>
      <c r="F108" s="108" t="str">
        <f>VLOOKUP(A108,'BASE REGISTROS'!$A$1:$T$884,6,FALSE)</f>
        <v xml:space="preserve">Certificado de Vigencia Folio Nº 500334237413, de 28 de julio de 2020, otorgado por el Servicio de Registro Civil e Identificación.
</v>
      </c>
      <c r="G108" s="108" t="str">
        <f>VLOOKUP(A108,'BASE REGISTROS'!$A$1:$T$884,7,FALSE)</f>
        <v>El desarrollo de actividades de prevención y tratamiento, que sirvan para mejorar la atención a los menores en situación irregular en la Cuarta Región.</v>
      </c>
      <c r="H108" s="108" t="str">
        <f>VLOOKUP(A108,'BASE REGISTROS'!$A$1:$T$884,8,FALSE)</f>
        <v>Presidente: Francisco León Henríquez Adaros
Vicepresidente: Marcelo Hidalgo Molina
Secretario: Carlos Manuel Calvo Muñoz
Tesorero : Jorge Brusher Mac- Farlane 
Directores:
María Lucrecia Rivera Muñoz
René Corbeaux Cruz</v>
      </c>
      <c r="I108" s="108" t="str">
        <f>VLOOKUP(A108,'BASE REGISTROS'!$A$1:$T$884,9,FALSE)</f>
        <v>Durarán 03 años en sus cargos.</v>
      </c>
      <c r="J108" s="129" t="str">
        <f>VLOOKUP(A108,'BASE REGISTROS'!$A$1:$T$884,10,FALSE)</f>
        <v>De 20 de Mayo de 2020 al 20  de Mayo de 2023.</v>
      </c>
      <c r="K108" s="108" t="str">
        <f>VLOOKUP(A108,'BASE REGISTROS'!$A$1:$T$884,11,FALSE)</f>
        <v xml:space="preserve">Presidente: Francisco León Henríquez Adaros, 
Directora Ejecutiva: María Cristina Meléndez Jiménez,
</v>
      </c>
      <c r="L108" s="108" t="str">
        <f>VLOOKUP(A108,'BASE REGISTROS'!$A$1:$T$884,12,FALSE)</f>
        <v xml:space="preserve">La Pampilla S/N, Casilla 98, Coquimbo.
</v>
      </c>
      <c r="M108" s="108" t="str">
        <f>VLOOKUP(A108,'BASE REGISTROS'!$A$1:$T$884,13,FALSE)</f>
        <v>IV</v>
      </c>
      <c r="N108" s="108" t="str">
        <f>VLOOKUP(A108,'BASE REGISTROS'!$A$1:$T$884,14,FALSE)</f>
        <v>Coquimbo</v>
      </c>
      <c r="O108" s="108" t="str">
        <f>VLOOKUP(A108,'BASE REGISTROS'!$A$1:$T$884,15,FALSE)</f>
        <v>(51) 2321039</v>
      </c>
      <c r="P108" s="108" t="str">
        <f>VLOOKUP(A108,'BASE REGISTROS'!$A$1:$T$884,16,FALSE)</f>
        <v xml:space="preserve">cgmistral07@yahoo.es              ugesco@gmail.com
</v>
      </c>
      <c r="Q108" s="108" t="str">
        <f>VLOOKUP(A108,'BASE REGISTROS'!$A$1:$T$884,17,FALSE)</f>
        <v>Casilla 98</v>
      </c>
      <c r="R108" s="108" t="str">
        <f>VLOOKUP(A108,'BASE REGISTROS'!$A$1:$T$884,18,FALSE)</f>
        <v>93401: Institución de Asistencia Social</v>
      </c>
      <c r="S108" s="108" t="str">
        <f>VLOOKUP(A108,'BASE REGISTROS'!$A$1:$T$884,19,FALSE)</f>
        <v xml:space="preserve">Se acompaña certificado financiero correspondiente al año 2019 aprobado por el  Sub Departamento de Supervisión Financiera Nacional. </v>
      </c>
      <c r="T108" s="129">
        <f>VLOOKUP(A108,'BASE REGISTROS'!$A$1:$T$884,20,FALSE)</f>
        <v>37970</v>
      </c>
      <c r="U108" s="128">
        <v>2330</v>
      </c>
      <c r="V108" s="130">
        <v>29936363</v>
      </c>
      <c r="W108" s="130">
        <v>108762434</v>
      </c>
      <c r="X108" s="131">
        <v>44316</v>
      </c>
      <c r="Y108" s="132" t="s">
        <v>7743</v>
      </c>
      <c r="Z108" s="132" t="s">
        <v>7744</v>
      </c>
      <c r="AA108" s="128" t="s">
        <v>7820</v>
      </c>
    </row>
    <row r="109" spans="1:27" ht="15.75" customHeight="1" x14ac:dyDescent="0.2">
      <c r="A109" s="128">
        <v>2330</v>
      </c>
      <c r="B109" s="108" t="str">
        <f>VLOOKUP(A109,'BASE REGISTROS'!$A$1:$T$884,2,FALSE)</f>
        <v>Corporación Gabriela Mistral.</v>
      </c>
      <c r="C109" s="136">
        <f>VLOOKUP(A109,'BASE REGISTROS'!$A$1:$T$884,3,FALSE)</f>
        <v>713523003</v>
      </c>
      <c r="D109" s="108" t="str">
        <f>VLOOKUP(A109,'BASE REGISTROS'!$A$1:$T$884,4,FALSE)</f>
        <v>Corporación de Derecho Privado.</v>
      </c>
      <c r="E109" s="108" t="str">
        <f>VLOOKUP(A109,'BASE REGISTROS'!$A$1:$T$884,5,FALSE)</f>
        <v xml:space="preserve">Otorgada por Decreto Supremo Nº 1027, de fecha 07 de noviembre de 1986, del Ministerio de Justicia, publicado en el Diario Oficial el día 22 de noviembre de 1986. </v>
      </c>
      <c r="F109" s="108" t="str">
        <f>VLOOKUP(A109,'BASE REGISTROS'!$A$1:$T$884,6,FALSE)</f>
        <v xml:space="preserve">Certificado de Vigencia Folio Nº 500334237413, de 28 de julio de 2020, otorgado por el Servicio de Registro Civil e Identificación.
</v>
      </c>
      <c r="G109" s="108" t="str">
        <f>VLOOKUP(A109,'BASE REGISTROS'!$A$1:$T$884,7,FALSE)</f>
        <v>El desarrollo de actividades de prevención y tratamiento, que sirvan para mejorar la atención a los menores en situación irregular en la Cuarta Región.</v>
      </c>
      <c r="H109" s="108" t="str">
        <f>VLOOKUP(A109,'BASE REGISTROS'!$A$1:$T$884,8,FALSE)</f>
        <v>Presidente: Francisco León Henríquez Adaros
Vicepresidente: Marcelo Hidalgo Molina
Secretario: Carlos Manuel Calvo Muñoz
Tesorero : Jorge Brusher Mac- Farlane 
Directores:
María Lucrecia Rivera Muñoz
René Corbeaux Cruz</v>
      </c>
      <c r="I109" s="108" t="str">
        <f>VLOOKUP(A109,'BASE REGISTROS'!$A$1:$T$884,9,FALSE)</f>
        <v>Durarán 03 años en sus cargos.</v>
      </c>
      <c r="J109" s="129" t="str">
        <f>VLOOKUP(A109,'BASE REGISTROS'!$A$1:$T$884,10,FALSE)</f>
        <v>De 20 de Mayo de 2020 al 20  de Mayo de 2023.</v>
      </c>
      <c r="K109" s="108" t="str">
        <f>VLOOKUP(A109,'BASE REGISTROS'!$A$1:$T$884,11,FALSE)</f>
        <v xml:space="preserve">Presidente: Francisco León Henríquez Adaros, 
Directora Ejecutiva: María Cristina Meléndez Jiménez,
</v>
      </c>
      <c r="L109" s="108" t="str">
        <f>VLOOKUP(A109,'BASE REGISTROS'!$A$1:$T$884,12,FALSE)</f>
        <v xml:space="preserve">La Pampilla S/N, Casilla 98, Coquimbo.
</v>
      </c>
      <c r="M109" s="108" t="str">
        <f>VLOOKUP(A109,'BASE REGISTROS'!$A$1:$T$884,13,FALSE)</f>
        <v>IV</v>
      </c>
      <c r="N109" s="108" t="str">
        <f>VLOOKUP(A109,'BASE REGISTROS'!$A$1:$T$884,14,FALSE)</f>
        <v>Coquimbo</v>
      </c>
      <c r="O109" s="108" t="str">
        <f>VLOOKUP(A109,'BASE REGISTROS'!$A$1:$T$884,15,FALSE)</f>
        <v>(51) 2321039</v>
      </c>
      <c r="P109" s="108" t="str">
        <f>VLOOKUP(A109,'BASE REGISTROS'!$A$1:$T$884,16,FALSE)</f>
        <v xml:space="preserve">cgmistral07@yahoo.es              ugesco@gmail.com
</v>
      </c>
      <c r="Q109" s="108" t="str">
        <f>VLOOKUP(A109,'BASE REGISTROS'!$A$1:$T$884,17,FALSE)</f>
        <v>Casilla 98</v>
      </c>
      <c r="R109" s="108" t="str">
        <f>VLOOKUP(A109,'BASE REGISTROS'!$A$1:$T$884,18,FALSE)</f>
        <v>93401: Institución de Asistencia Social</v>
      </c>
      <c r="S109" s="108" t="str">
        <f>VLOOKUP(A109,'BASE REGISTROS'!$A$1:$T$884,19,FALSE)</f>
        <v xml:space="preserve">Se acompaña certificado financiero correspondiente al año 2019 aprobado por el  Sub Departamento de Supervisión Financiera Nacional. </v>
      </c>
      <c r="T109" s="129">
        <f>VLOOKUP(A109,'BASE REGISTROS'!$A$1:$T$884,20,FALSE)</f>
        <v>37970</v>
      </c>
      <c r="U109" s="128">
        <v>2330</v>
      </c>
      <c r="V109" s="130">
        <v>28532430</v>
      </c>
      <c r="W109" s="130">
        <v>72487705</v>
      </c>
      <c r="X109" s="131">
        <v>44316</v>
      </c>
      <c r="Y109" s="132" t="s">
        <v>7743</v>
      </c>
      <c r="Z109" s="132" t="s">
        <v>7744</v>
      </c>
      <c r="AA109" s="128" t="s">
        <v>7770</v>
      </c>
    </row>
    <row r="110" spans="1:27" ht="15.75" customHeight="1" x14ac:dyDescent="0.2">
      <c r="A110" s="128">
        <v>2330</v>
      </c>
      <c r="B110" s="108" t="str">
        <f>VLOOKUP(A110,'BASE REGISTROS'!$A$1:$T$884,2,FALSE)</f>
        <v>Corporación Gabriela Mistral.</v>
      </c>
      <c r="C110" s="136">
        <f>VLOOKUP(A110,'BASE REGISTROS'!$A$1:$T$884,3,FALSE)</f>
        <v>713523003</v>
      </c>
      <c r="D110" s="108" t="str">
        <f>VLOOKUP(A110,'BASE REGISTROS'!$A$1:$T$884,4,FALSE)</f>
        <v>Corporación de Derecho Privado.</v>
      </c>
      <c r="E110" s="108" t="str">
        <f>VLOOKUP(A110,'BASE REGISTROS'!$A$1:$T$884,5,FALSE)</f>
        <v xml:space="preserve">Otorgada por Decreto Supremo Nº 1027, de fecha 07 de noviembre de 1986, del Ministerio de Justicia, publicado en el Diario Oficial el día 22 de noviembre de 1986. </v>
      </c>
      <c r="F110" s="108" t="str">
        <f>VLOOKUP(A110,'BASE REGISTROS'!$A$1:$T$884,6,FALSE)</f>
        <v xml:space="preserve">Certificado de Vigencia Folio Nº 500334237413, de 28 de julio de 2020, otorgado por el Servicio de Registro Civil e Identificación.
</v>
      </c>
      <c r="G110" s="108" t="str">
        <f>VLOOKUP(A110,'BASE REGISTROS'!$A$1:$T$884,7,FALSE)</f>
        <v>El desarrollo de actividades de prevención y tratamiento, que sirvan para mejorar la atención a los menores en situación irregular en la Cuarta Región.</v>
      </c>
      <c r="H110" s="108" t="str">
        <f>VLOOKUP(A110,'BASE REGISTROS'!$A$1:$T$884,8,FALSE)</f>
        <v>Presidente: Francisco León Henríquez Adaros
Vicepresidente: Marcelo Hidalgo Molina
Secretario: Carlos Manuel Calvo Muñoz
Tesorero : Jorge Brusher Mac- Farlane 
Directores:
María Lucrecia Rivera Muñoz
René Corbeaux Cruz</v>
      </c>
      <c r="I110" s="108" t="str">
        <f>VLOOKUP(A110,'BASE REGISTROS'!$A$1:$T$884,9,FALSE)</f>
        <v>Durarán 03 años en sus cargos.</v>
      </c>
      <c r="J110" s="129" t="str">
        <f>VLOOKUP(A110,'BASE REGISTROS'!$A$1:$T$884,10,FALSE)</f>
        <v>De 20 de Mayo de 2020 al 20  de Mayo de 2023.</v>
      </c>
      <c r="K110" s="108" t="str">
        <f>VLOOKUP(A110,'BASE REGISTROS'!$A$1:$T$884,11,FALSE)</f>
        <v xml:space="preserve">Presidente: Francisco León Henríquez Adaros, 
Directora Ejecutiva: María Cristina Meléndez Jiménez,
</v>
      </c>
      <c r="L110" s="108" t="str">
        <f>VLOOKUP(A110,'BASE REGISTROS'!$A$1:$T$884,12,FALSE)</f>
        <v xml:space="preserve">La Pampilla S/N, Casilla 98, Coquimbo.
</v>
      </c>
      <c r="M110" s="108" t="str">
        <f>VLOOKUP(A110,'BASE REGISTROS'!$A$1:$T$884,13,FALSE)</f>
        <v>IV</v>
      </c>
      <c r="N110" s="108" t="str">
        <f>VLOOKUP(A110,'BASE REGISTROS'!$A$1:$T$884,14,FALSE)</f>
        <v>Coquimbo</v>
      </c>
      <c r="O110" s="108" t="str">
        <f>VLOOKUP(A110,'BASE REGISTROS'!$A$1:$T$884,15,FALSE)</f>
        <v>(51) 2321039</v>
      </c>
      <c r="P110" s="108" t="str">
        <f>VLOOKUP(A110,'BASE REGISTROS'!$A$1:$T$884,16,FALSE)</f>
        <v xml:space="preserve">cgmistral07@yahoo.es              ugesco@gmail.com
</v>
      </c>
      <c r="Q110" s="108" t="str">
        <f>VLOOKUP(A110,'BASE REGISTROS'!$A$1:$T$884,17,FALSE)</f>
        <v>Casilla 98</v>
      </c>
      <c r="R110" s="108" t="str">
        <f>VLOOKUP(A110,'BASE REGISTROS'!$A$1:$T$884,18,FALSE)</f>
        <v>93401: Institución de Asistencia Social</v>
      </c>
      <c r="S110" s="108" t="str">
        <f>VLOOKUP(A110,'BASE REGISTROS'!$A$1:$T$884,19,FALSE)</f>
        <v xml:space="preserve">Se acompaña certificado financiero correspondiente al año 2019 aprobado por el  Sub Departamento de Supervisión Financiera Nacional. </v>
      </c>
      <c r="T110" s="129">
        <f>VLOOKUP(A110,'BASE REGISTROS'!$A$1:$T$884,20,FALSE)</f>
        <v>37970</v>
      </c>
      <c r="U110" s="128">
        <v>2330</v>
      </c>
      <c r="V110" s="130">
        <v>22316662</v>
      </c>
      <c r="W110" s="130">
        <v>72225012</v>
      </c>
      <c r="X110" s="131">
        <v>44316</v>
      </c>
      <c r="Y110" s="132" t="s">
        <v>7743</v>
      </c>
      <c r="Z110" s="132" t="s">
        <v>7744</v>
      </c>
      <c r="AA110" s="128" t="s">
        <v>7821</v>
      </c>
    </row>
    <row r="111" spans="1:27" ht="15.75" customHeight="1" x14ac:dyDescent="0.2">
      <c r="A111" s="128">
        <v>2450</v>
      </c>
      <c r="B111" s="108" t="str">
        <f>VLOOKUP(A111,'BASE REGISTROS'!$A$1:$T$884,2,FALSE)</f>
        <v>Corporación Metodista</v>
      </c>
      <c r="C111" s="136">
        <f>VLOOKUP(A111,'BASE REGISTROS'!$A$1:$T$884,3,FALSE)</f>
        <v>700028100</v>
      </c>
      <c r="D111" s="108" t="str">
        <f>VLOOKUP(A111,'BASE REGISTROS'!$A$1:$T$884,4,FALSE)</f>
        <v>Corporación de Derecho Privado</v>
      </c>
      <c r="E111" s="108" t="str">
        <f>VLOOKUP(A111,'BASE REGISTROS'!$A$1:$T$884,5,FALSE)</f>
        <v>Otorgada por Decreto Supremo N° 2929, de 15 de septiembre de 1996, por el Ministerio de Justicia.</v>
      </c>
      <c r="F111" s="108" t="str">
        <f>VLOOKUP(A111,'BASE REGISTROS'!$A$1:$T$884,6,FALSE)</f>
        <v>Certificado de Vigencia Folio N° 50035513600, de 09 de noviembre de 2020, del Servicio de Registro Civil e Identificación</v>
      </c>
      <c r="G111" s="108" t="str">
        <f>VLOOKUP(A111,'BASE REGISTROS'!$A$1:$T$884,7,FALSE)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1" s="108" t="str">
        <f>VLOOKUP(A111,'BASE REGISTROS'!$A$1:$T$884,8,FALSE)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1" s="108" t="str">
        <f>VLOOKUP(A111,'BASE REGISTROS'!$A$1:$T$884,9,FALSE)</f>
        <v>Un año en sus cargos.</v>
      </c>
      <c r="J111" s="129" t="str">
        <f>VLOOKUP(A111,'BASE REGISTROS'!$A$1:$T$884,10,FALSE)</f>
        <v>15 de mayo de 2019 a 15 de mayo de 2020. Se acompaña 
Ley N° 21239, que prorroga mandato de directorios por tiempos de pandemia</v>
      </c>
      <c r="K111" s="108" t="str">
        <f>VLOOKUP(A111,'BASE REGISTROS'!$A$1:$T$884,11,FALSE)</f>
        <v xml:space="preserve">Presidente: Obispo (H) Neftalí Aravena Bravo,
Poder: Superintendente Distrito Concepción: Olga Romero Sanzana, 
</v>
      </c>
      <c r="L111" s="108" t="str">
        <f>VLOOKUP(A111,'BASE REGISTROS'!$A$1:$T$884,12,FALSE)</f>
        <v xml:space="preserve">Sargento Aldea N° 1041, comuna de Santiago, Región Metropolitana
</v>
      </c>
      <c r="M111" s="108" t="str">
        <f>VLOOKUP(A111,'BASE REGISTROS'!$A$1:$T$884,13,FALSE)</f>
        <v>XIII</v>
      </c>
      <c r="N111" s="108" t="str">
        <f>VLOOKUP(A111,'BASE REGISTROS'!$A$1:$T$884,14,FALSE)</f>
        <v>Santiago</v>
      </c>
      <c r="O111" s="108" t="str">
        <f>VLOOKUP(A111,'BASE REGISTROS'!$A$1:$T$884,15,FALSE)</f>
        <v>225569454- 225517112</v>
      </c>
      <c r="P111" s="108" t="str">
        <f>VLOOKUP(A111,'BASE REGISTROS'!$A$1:$T$884,16,FALSE)</f>
        <v>cormetoficinalegal@gmail.com</v>
      </c>
      <c r="Q111" s="108">
        <f>VLOOKUP(A111,'BASE REGISTROS'!$A$1:$T$884,17,FALSE)</f>
        <v>0</v>
      </c>
      <c r="R111" s="108">
        <f>VLOOKUP(A111,'BASE REGISTROS'!$A$1:$T$884,18,FALSE)</f>
        <v>93401</v>
      </c>
      <c r="S111" s="108" t="str">
        <f>VLOOKUP(A111,'BASE REGISTROS'!$A$1:$T$884,19,FALSE)</f>
        <v xml:space="preserve">Se acompaña certificado financiero de la Institución, correspondiente a antecedentes del año 2019 aprobado por el Sub Depto Supervisión Financiera. </v>
      </c>
      <c r="T111" s="129">
        <f>VLOOKUP(A111,'BASE REGISTROS'!$A$1:$T$884,20,FALSE)</f>
        <v>37970</v>
      </c>
      <c r="U111" s="128">
        <v>2450</v>
      </c>
      <c r="V111" s="130">
        <v>12904107</v>
      </c>
      <c r="W111" s="130">
        <v>24583993</v>
      </c>
      <c r="X111" s="131">
        <v>44316</v>
      </c>
      <c r="Y111" s="132" t="s">
        <v>7743</v>
      </c>
      <c r="Z111" s="132" t="s">
        <v>7744</v>
      </c>
      <c r="AA111" s="128" t="s">
        <v>7777</v>
      </c>
    </row>
    <row r="112" spans="1:27" ht="15.75" customHeight="1" x14ac:dyDescent="0.2">
      <c r="A112" s="128">
        <v>2450</v>
      </c>
      <c r="B112" s="108" t="str">
        <f>VLOOKUP(A112,'BASE REGISTROS'!$A$1:$T$884,2,FALSE)</f>
        <v>Corporación Metodista</v>
      </c>
      <c r="C112" s="136">
        <f>VLOOKUP(A112,'BASE REGISTROS'!$A$1:$T$884,3,FALSE)</f>
        <v>700028100</v>
      </c>
      <c r="D112" s="108" t="str">
        <f>VLOOKUP(A112,'BASE REGISTROS'!$A$1:$T$884,4,FALSE)</f>
        <v>Corporación de Derecho Privado</v>
      </c>
      <c r="E112" s="108" t="str">
        <f>VLOOKUP(A112,'BASE REGISTROS'!$A$1:$T$884,5,FALSE)</f>
        <v>Otorgada por Decreto Supremo N° 2929, de 15 de septiembre de 1996, por el Ministerio de Justicia.</v>
      </c>
      <c r="F112" s="108" t="str">
        <f>VLOOKUP(A112,'BASE REGISTROS'!$A$1:$T$884,6,FALSE)</f>
        <v>Certificado de Vigencia Folio N° 50035513600, de 09 de noviembre de 2020, del Servicio de Registro Civil e Identificación</v>
      </c>
      <c r="G112" s="108" t="str">
        <f>VLOOKUP(A112,'BASE REGISTROS'!$A$1:$T$884,7,FALSE)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2" s="108" t="str">
        <f>VLOOKUP(A112,'BASE REGISTROS'!$A$1:$T$884,8,FALSE)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2" s="108" t="str">
        <f>VLOOKUP(A112,'BASE REGISTROS'!$A$1:$T$884,9,FALSE)</f>
        <v>Un año en sus cargos.</v>
      </c>
      <c r="J112" s="129" t="str">
        <f>VLOOKUP(A112,'BASE REGISTROS'!$A$1:$T$884,10,FALSE)</f>
        <v>15 de mayo de 2019 a 15 de mayo de 2020. Se acompaña 
Ley N° 21239, que prorroga mandato de directorios por tiempos de pandemia</v>
      </c>
      <c r="K112" s="108" t="str">
        <f>VLOOKUP(A112,'BASE REGISTROS'!$A$1:$T$884,11,FALSE)</f>
        <v xml:space="preserve">Presidente: Obispo (H) Neftalí Aravena Bravo,
Poder: Superintendente Distrito Concepción: Olga Romero Sanzana, 
</v>
      </c>
      <c r="L112" s="108" t="str">
        <f>VLOOKUP(A112,'BASE REGISTROS'!$A$1:$T$884,12,FALSE)</f>
        <v xml:space="preserve">Sargento Aldea N° 1041, comuna de Santiago, Región Metropolitana
</v>
      </c>
      <c r="M112" s="108" t="str">
        <f>VLOOKUP(A112,'BASE REGISTROS'!$A$1:$T$884,13,FALSE)</f>
        <v>XIII</v>
      </c>
      <c r="N112" s="108" t="str">
        <f>VLOOKUP(A112,'BASE REGISTROS'!$A$1:$T$884,14,FALSE)</f>
        <v>Santiago</v>
      </c>
      <c r="O112" s="108" t="str">
        <f>VLOOKUP(A112,'BASE REGISTROS'!$A$1:$T$884,15,FALSE)</f>
        <v>225569454- 225517112</v>
      </c>
      <c r="P112" s="108" t="str">
        <f>VLOOKUP(A112,'BASE REGISTROS'!$A$1:$T$884,16,FALSE)</f>
        <v>cormetoficinalegal@gmail.com</v>
      </c>
      <c r="Q112" s="108">
        <f>VLOOKUP(A112,'BASE REGISTROS'!$A$1:$T$884,17,FALSE)</f>
        <v>0</v>
      </c>
      <c r="R112" s="108">
        <f>VLOOKUP(A112,'BASE REGISTROS'!$A$1:$T$884,18,FALSE)</f>
        <v>93401</v>
      </c>
      <c r="S112" s="108" t="str">
        <f>VLOOKUP(A112,'BASE REGISTROS'!$A$1:$T$884,19,FALSE)</f>
        <v xml:space="preserve">Se acompaña certificado financiero de la Institución, correspondiente a antecedentes del año 2019 aprobado por el Sub Depto Supervisión Financiera. </v>
      </c>
      <c r="T112" s="129">
        <f>VLOOKUP(A112,'BASE REGISTROS'!$A$1:$T$884,20,FALSE)</f>
        <v>37970</v>
      </c>
      <c r="U112" s="128">
        <v>2450</v>
      </c>
      <c r="V112" s="130">
        <v>31750815</v>
      </c>
      <c r="W112" s="130">
        <v>131577450</v>
      </c>
      <c r="X112" s="131">
        <v>44316</v>
      </c>
      <c r="Y112" s="132" t="s">
        <v>7743</v>
      </c>
      <c r="Z112" s="132" t="s">
        <v>7744</v>
      </c>
      <c r="AA112" s="128" t="s">
        <v>7822</v>
      </c>
    </row>
    <row r="113" spans="1:27" ht="15.75" customHeight="1" x14ac:dyDescent="0.2">
      <c r="A113" s="128">
        <v>2550</v>
      </c>
      <c r="B113" s="108" t="str">
        <f>VLOOKUP(A113,'BASE REGISTROS'!$A$1:$T$884,2,FALSE)</f>
        <v xml:space="preserve">Corporación Municipal de Conchalí  de Educación, Salud y Atención de Menores, CORESAM </v>
      </c>
      <c r="C113" s="136">
        <f>VLOOKUP(A113,'BASE REGISTROS'!$A$1:$T$884,3,FALSE)</f>
        <v>708781002</v>
      </c>
      <c r="D113" s="108" t="str">
        <f>VLOOKUP(A113,'BASE REGISTROS'!$A$1:$T$884,4,FALSE)</f>
        <v>Corporación de Derecho Privado.</v>
      </c>
      <c r="E113" s="108" t="str">
        <f>VLOOKUP(A113,'BASE REGISTROS'!$A$1:$T$884,5,FALSE)</f>
        <v xml:space="preserve">Decreto Supremo Nº 1226, de  7 de septiembre de 1981, del Ministerio de Justicia. </v>
      </c>
      <c r="F113" s="108" t="str">
        <f>VLOOKUP(A113,'BASE REGISTROS'!$A$1:$T$884,6,FALSE)</f>
        <v>Certificado de Vigencia, Folio Nº 500354573727, emitido con fecha 06 de noviembre de 2020, por el Servicio de Registro Civil e Identificación.</v>
      </c>
      <c r="G113" s="108" t="str">
        <f>VLOOKUP(A113,'BASE REGISTROS'!$A$1:$T$884,7,FALSE)</f>
        <v>Administrar y operar servicios en las áreas de educación, salud y atención de menores que haya tomado a su cargo la I. Municipalidad de Conchalí, adoptando las medidas necesarias para su dotación, ampliación y perfeccionamiento.</v>
      </c>
      <c r="H113" s="108" t="str">
        <f>VLOOKUP(A113,'BASE REGISTROS'!$A$1:$T$884,8,FALSE)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3" s="108" t="str">
        <f>VLOOKUP(A113,'BASE REGISTROS'!$A$1:$T$884,9,FALSE)</f>
        <v xml:space="preserve">Dos años en sus cargos.
</v>
      </c>
      <c r="J113" s="129" t="str">
        <f>VLOOKUP(A113,'BASE REGISTROS'!$A$1:$T$884,10,FALSE)</f>
        <v>14-03-2019 según consta en Certificado de persona jurídica sin fines de lucro, Folio Nº 50035457050, emitido con fecha 06 de noviembre de 2020</v>
      </c>
      <c r="K113" s="108" t="str">
        <f>VLOOKUP(A113,'BASE REGISTROS'!$A$1:$T$884,11,FALSE)</f>
        <v xml:space="preserve">Presidente: Rene de La Vega Fuentes, 
Secretaria General: Tania Alejandra Alvarado Sotomayor
</v>
      </c>
      <c r="L113" s="108" t="str">
        <f>VLOOKUP(A113,'BASE REGISTROS'!$A$1:$T$884,12,FALSE)</f>
        <v xml:space="preserve">Avda. Guanaco N° 2531, Recoleta, Región Metropolitana
</v>
      </c>
      <c r="M113" s="108" t="str">
        <f>VLOOKUP(A113,'BASE REGISTROS'!$A$1:$T$884,13,FALSE)</f>
        <v>XIII</v>
      </c>
      <c r="N113" s="108" t="str">
        <f>VLOOKUP(A113,'BASE REGISTROS'!$A$1:$T$884,14,FALSE)</f>
        <v>Recoleta</v>
      </c>
      <c r="O113" s="108" t="str">
        <f>VLOOKUP(A113,'BASE REGISTROS'!$A$1:$T$884,15,FALSE)</f>
        <v>Fono: 7307900-7307902,</v>
      </c>
      <c r="P113" s="108" t="str">
        <f>VLOOKUP(A113,'BASE REGISTROS'!$A$1:$T$884,16,FALSE)</f>
        <v xml:space="preserve"> coresam@gmail.com</v>
      </c>
      <c r="Q113" s="108">
        <f>VLOOKUP(A113,'BASE REGISTROS'!$A$1:$T$884,17,FALSE)</f>
        <v>0</v>
      </c>
      <c r="R113" s="108">
        <f>VLOOKUP(A113,'BASE REGISTROS'!$A$1:$T$884,18,FALSE)</f>
        <v>93101</v>
      </c>
      <c r="S113" s="108" t="str">
        <f>VLOOKUP(A113,'BASE REGISTROS'!$A$1:$T$884,19,FALSE)</f>
        <v>Se acompaña Certificado de Antecedentes Financieros de la Institución, correspondiente  al año 2019 remitidos ara aprobación del Subdepartamento de Supervisión Financiera</v>
      </c>
      <c r="T113" s="129">
        <f>VLOOKUP(A113,'BASE REGISTROS'!$A$1:$T$884,20,FALSE)</f>
        <v>37970</v>
      </c>
      <c r="U113" s="128">
        <v>2550</v>
      </c>
      <c r="V113" s="130">
        <v>45282950</v>
      </c>
      <c r="W113" s="130">
        <v>93669123</v>
      </c>
      <c r="X113" s="131">
        <v>44316</v>
      </c>
      <c r="Y113" s="132" t="s">
        <v>7743</v>
      </c>
      <c r="Z113" s="132" t="s">
        <v>7744</v>
      </c>
      <c r="AA113" s="128" t="s">
        <v>7823</v>
      </c>
    </row>
    <row r="114" spans="1:27" ht="15.75" customHeight="1" x14ac:dyDescent="0.2">
      <c r="A114" s="128">
        <v>2550</v>
      </c>
      <c r="B114" s="108" t="str">
        <f>VLOOKUP(A114,'BASE REGISTROS'!$A$1:$T$884,2,FALSE)</f>
        <v xml:space="preserve">Corporación Municipal de Conchalí  de Educación, Salud y Atención de Menores, CORESAM </v>
      </c>
      <c r="C114" s="136">
        <f>VLOOKUP(A114,'BASE REGISTROS'!$A$1:$T$884,3,FALSE)</f>
        <v>708781002</v>
      </c>
      <c r="D114" s="108" t="str">
        <f>VLOOKUP(A114,'BASE REGISTROS'!$A$1:$T$884,4,FALSE)</f>
        <v>Corporación de Derecho Privado.</v>
      </c>
      <c r="E114" s="108" t="str">
        <f>VLOOKUP(A114,'BASE REGISTROS'!$A$1:$T$884,5,FALSE)</f>
        <v xml:space="preserve">Decreto Supremo Nº 1226, de  7 de septiembre de 1981, del Ministerio de Justicia. </v>
      </c>
      <c r="F114" s="108" t="str">
        <f>VLOOKUP(A114,'BASE REGISTROS'!$A$1:$T$884,6,FALSE)</f>
        <v>Certificado de Vigencia, Folio Nº 500354573727, emitido con fecha 06 de noviembre de 2020, por el Servicio de Registro Civil e Identificación.</v>
      </c>
      <c r="G114" s="108" t="str">
        <f>VLOOKUP(A114,'BASE REGISTROS'!$A$1:$T$884,7,FALSE)</f>
        <v>Administrar y operar servicios en las áreas de educación, salud y atención de menores que haya tomado a su cargo la I. Municipalidad de Conchalí, adoptando las medidas necesarias para su dotación, ampliación y perfeccionamiento.</v>
      </c>
      <c r="H114" s="108" t="str">
        <f>VLOOKUP(A114,'BASE REGISTROS'!$A$1:$T$884,8,FALSE)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4" s="108" t="str">
        <f>VLOOKUP(A114,'BASE REGISTROS'!$A$1:$T$884,9,FALSE)</f>
        <v xml:space="preserve">Dos años en sus cargos.
</v>
      </c>
      <c r="J114" s="129" t="str">
        <f>VLOOKUP(A114,'BASE REGISTROS'!$A$1:$T$884,10,FALSE)</f>
        <v>14-03-2019 según consta en Certificado de persona jurídica sin fines de lucro, Folio Nº 50035457050, emitido con fecha 06 de noviembre de 2020</v>
      </c>
      <c r="K114" s="108" t="str">
        <f>VLOOKUP(A114,'BASE REGISTROS'!$A$1:$T$884,11,FALSE)</f>
        <v xml:space="preserve">Presidente: Rene de La Vega Fuentes, 
Secretaria General: Tania Alejandra Alvarado Sotomayor
</v>
      </c>
      <c r="L114" s="108" t="str">
        <f>VLOOKUP(A114,'BASE REGISTROS'!$A$1:$T$884,12,FALSE)</f>
        <v xml:space="preserve">Avda. Guanaco N° 2531, Recoleta, Región Metropolitana
</v>
      </c>
      <c r="M114" s="108" t="str">
        <f>VLOOKUP(A114,'BASE REGISTROS'!$A$1:$T$884,13,FALSE)</f>
        <v>XIII</v>
      </c>
      <c r="N114" s="108" t="str">
        <f>VLOOKUP(A114,'BASE REGISTROS'!$A$1:$T$884,14,FALSE)</f>
        <v>Recoleta</v>
      </c>
      <c r="O114" s="108" t="str">
        <f>VLOOKUP(A114,'BASE REGISTROS'!$A$1:$T$884,15,FALSE)</f>
        <v>Fono: 7307900-7307902,</v>
      </c>
      <c r="P114" s="108" t="str">
        <f>VLOOKUP(A114,'BASE REGISTROS'!$A$1:$T$884,16,FALSE)</f>
        <v xml:space="preserve"> coresam@gmail.com</v>
      </c>
      <c r="Q114" s="108">
        <f>VLOOKUP(A114,'BASE REGISTROS'!$A$1:$T$884,17,FALSE)</f>
        <v>0</v>
      </c>
      <c r="R114" s="108">
        <f>VLOOKUP(A114,'BASE REGISTROS'!$A$1:$T$884,18,FALSE)</f>
        <v>93101</v>
      </c>
      <c r="S114" s="108" t="str">
        <f>VLOOKUP(A114,'BASE REGISTROS'!$A$1:$T$884,19,FALSE)</f>
        <v>Se acompaña Certificado de Antecedentes Financieros de la Institución, correspondiente  al año 2019 remitidos ara aprobación del Subdepartamento de Supervisión Financiera</v>
      </c>
      <c r="T114" s="129">
        <f>VLOOKUP(A114,'BASE REGISTROS'!$A$1:$T$884,20,FALSE)</f>
        <v>37970</v>
      </c>
      <c r="U114" s="128">
        <v>2550</v>
      </c>
      <c r="V114" s="130">
        <v>12125415</v>
      </c>
      <c r="W114" s="130">
        <v>28318947</v>
      </c>
      <c r="X114" s="131">
        <v>44316</v>
      </c>
      <c r="Y114" s="132" t="s">
        <v>7743</v>
      </c>
      <c r="Z114" s="132" t="s">
        <v>7744</v>
      </c>
      <c r="AA114" s="128" t="s">
        <v>247</v>
      </c>
    </row>
    <row r="115" spans="1:27" ht="15.75" customHeight="1" x14ac:dyDescent="0.2">
      <c r="A115" s="128">
        <v>3200</v>
      </c>
      <c r="B115" s="108" t="str">
        <f>VLOOKUP(A115,'BASE REGISTROS'!$A$1:$T$884,2,FALSE)</f>
        <v>Corporación para la Orientación, Protección y Rehabilitación del Menor PROMESI</v>
      </c>
      <c r="C115" s="136">
        <f>VLOOKUP(A115,'BASE REGISTROS'!$A$1:$T$884,3,FALSE)</f>
        <v>709963007</v>
      </c>
      <c r="D115" s="108" t="str">
        <f>VLOOKUP(A115,'BASE REGISTROS'!$A$1:$T$884,4,FALSE)</f>
        <v>Corporación de Derecho Privado.</v>
      </c>
      <c r="E115" s="108" t="str">
        <f>VLOOKUP(A115,'BASE REGISTROS'!$A$1:$T$884,5,FALSE)</f>
        <v>Corporación de Derecho Privado.Decreto Supremo N° 10, de 5 de enero de 1982, del Ministerio de Justicia.</v>
      </c>
      <c r="F115" s="108" t="str">
        <f>VLOOKUP(A115,'BASE REGISTROS'!$A$1:$T$884,6,FALSE)</f>
        <v>Certificado de Vigencia de Persona Jurídica sin Fines de Lucro, folio N° 500355812467, de fecha 12 de noviembre de 2020, emitido por el Servicio de Registro Civil e Identificación.</v>
      </c>
      <c r="G115" s="108" t="str">
        <f>VLOOKUP(A115,'BASE REGISTROS'!$A$1:$T$884,7,FALSE)</f>
        <v>Asistencia, protección, orientación, capacitación y rehabilitación de menores en situación irregular y/o con desajustes conductuales.</v>
      </c>
      <c r="H115" s="108" t="str">
        <f>VLOOKUP(A115,'BASE REGISTROS'!$A$1:$T$884,8,FALSE)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5" s="108" t="str">
        <f>VLOOKUP(A115,'BASE REGISTROS'!$A$1:$T$884,9,FALSE)</f>
        <v xml:space="preserve">Anual. Reelección indefinida.
</v>
      </c>
      <c r="J115" s="129" t="str">
        <f>VLOOKUP(A115,'BASE REGISTROS'!$A$1:$T$884,10,FALSE)</f>
        <v>Directorio elegido con fecha 30 de abril de 2020, que durará por todo el presente año.</v>
      </c>
      <c r="K115" s="108" t="str">
        <f>VLOOKUP(A115,'BASE REGISTROS'!$A$1:$T$884,11,FALSE)</f>
        <v xml:space="preserve">Presidenta: Josefina Andrea Riveaux García Huidobro, 
Directora Ejecutiva: Bernardita García – Huidobro Catalan, 
Sub Directora Ejecutiva: Karina Rojas Arancibia
</v>
      </c>
      <c r="L115" s="108" t="str">
        <f>VLOOKUP(A115,'BASE REGISTROS'!$A$1:$T$884,12,FALSE)</f>
        <v xml:space="preserve">Los Cerezos N° 91, comuna de Ñuñoa, Región Metropolitana.
</v>
      </c>
      <c r="M115" s="108" t="str">
        <f>VLOOKUP(A115,'BASE REGISTROS'!$A$1:$T$884,13,FALSE)</f>
        <v>XIII</v>
      </c>
      <c r="N115" s="108" t="str">
        <f>VLOOKUP(A115,'BASE REGISTROS'!$A$1:$T$884,14,FALSE)</f>
        <v xml:space="preserve"> Ñuñoa</v>
      </c>
      <c r="O115" s="108">
        <f>VLOOKUP(A115,'BASE REGISTROS'!$A$1:$T$884,15,FALSE)</f>
        <v>0</v>
      </c>
      <c r="P115" s="108" t="str">
        <f>VLOOKUP(A115,'BASE REGISTROS'!$A$1:$T$884,16,FALSE)</f>
        <v xml:space="preserve">promesidireccion@gmail.com
dierccion@promesi.cl
</v>
      </c>
      <c r="Q115" s="108">
        <f>VLOOKUP(A115,'BASE REGISTROS'!$A$1:$T$884,17,FALSE)</f>
        <v>0</v>
      </c>
      <c r="R115" s="108" t="str">
        <f>VLOOKUP(A115,'BASE REGISTROS'!$A$1:$T$884,18,FALSE)</f>
        <v>93401: Instituciones de Asistencia Social</v>
      </c>
      <c r="S115" s="108" t="str">
        <f>VLOOKUP(A115,'BASE REGISTROS'!$A$1:$T$884,19,FALSE)</f>
        <v>Se acompaña Certificado financiero correspondiente al año 2019,  aprobados por el Sub Departamento de Supervisión Financiera Nacional</v>
      </c>
      <c r="T115" s="129">
        <f>VLOOKUP(A115,'BASE REGISTROS'!$A$1:$T$884,20,FALSE)</f>
        <v>37970</v>
      </c>
      <c r="U115" s="128">
        <v>3200</v>
      </c>
      <c r="V115" s="130">
        <v>11200311</v>
      </c>
      <c r="W115" s="130">
        <v>45010192</v>
      </c>
      <c r="X115" s="131">
        <v>44316</v>
      </c>
      <c r="Y115" s="132" t="s">
        <v>7743</v>
      </c>
      <c r="Z115" s="132" t="s">
        <v>7744</v>
      </c>
      <c r="AA115" s="128" t="s">
        <v>7824</v>
      </c>
    </row>
    <row r="116" spans="1:27" ht="15.75" customHeight="1" x14ac:dyDescent="0.2">
      <c r="A116" s="128">
        <v>3200</v>
      </c>
      <c r="B116" s="108" t="str">
        <f>VLOOKUP(A116,'BASE REGISTROS'!$A$1:$T$884,2,FALSE)</f>
        <v>Corporación para la Orientación, Protección y Rehabilitación del Menor PROMESI</v>
      </c>
      <c r="C116" s="136">
        <f>VLOOKUP(A116,'BASE REGISTROS'!$A$1:$T$884,3,FALSE)</f>
        <v>709963007</v>
      </c>
      <c r="D116" s="108" t="str">
        <f>VLOOKUP(A116,'BASE REGISTROS'!$A$1:$T$884,4,FALSE)</f>
        <v>Corporación de Derecho Privado.</v>
      </c>
      <c r="E116" s="108" t="str">
        <f>VLOOKUP(A116,'BASE REGISTROS'!$A$1:$T$884,5,FALSE)</f>
        <v>Corporación de Derecho Privado.Decreto Supremo N° 10, de 5 de enero de 1982, del Ministerio de Justicia.</v>
      </c>
      <c r="F116" s="108" t="str">
        <f>VLOOKUP(A116,'BASE REGISTROS'!$A$1:$T$884,6,FALSE)</f>
        <v>Certificado de Vigencia de Persona Jurídica sin Fines de Lucro, folio N° 500355812467, de fecha 12 de noviembre de 2020, emitido por el Servicio de Registro Civil e Identificación.</v>
      </c>
      <c r="G116" s="108" t="str">
        <f>VLOOKUP(A116,'BASE REGISTROS'!$A$1:$T$884,7,FALSE)</f>
        <v>Asistencia, protección, orientación, capacitación y rehabilitación de menores en situación irregular y/o con desajustes conductuales.</v>
      </c>
      <c r="H116" s="108" t="str">
        <f>VLOOKUP(A116,'BASE REGISTROS'!$A$1:$T$884,8,FALSE)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6" s="108" t="str">
        <f>VLOOKUP(A116,'BASE REGISTROS'!$A$1:$T$884,9,FALSE)</f>
        <v xml:space="preserve">Anual. Reelección indefinida.
</v>
      </c>
      <c r="J116" s="129" t="str">
        <f>VLOOKUP(A116,'BASE REGISTROS'!$A$1:$T$884,10,FALSE)</f>
        <v>Directorio elegido con fecha 30 de abril de 2020, que durará por todo el presente año.</v>
      </c>
      <c r="K116" s="108" t="str">
        <f>VLOOKUP(A116,'BASE REGISTROS'!$A$1:$T$884,11,FALSE)</f>
        <v xml:space="preserve">Presidenta: Josefina Andrea Riveaux García Huidobro, 
Directora Ejecutiva: Bernardita García – Huidobro Catalan, 
Sub Directora Ejecutiva: Karina Rojas Arancibia
</v>
      </c>
      <c r="L116" s="108" t="str">
        <f>VLOOKUP(A116,'BASE REGISTROS'!$A$1:$T$884,12,FALSE)</f>
        <v xml:space="preserve">Los Cerezos N° 91, comuna de Ñuñoa, Región Metropolitana.
</v>
      </c>
      <c r="M116" s="108" t="str">
        <f>VLOOKUP(A116,'BASE REGISTROS'!$A$1:$T$884,13,FALSE)</f>
        <v>XIII</v>
      </c>
      <c r="N116" s="108" t="str">
        <f>VLOOKUP(A116,'BASE REGISTROS'!$A$1:$T$884,14,FALSE)</f>
        <v xml:space="preserve"> Ñuñoa</v>
      </c>
      <c r="O116" s="108">
        <f>VLOOKUP(A116,'BASE REGISTROS'!$A$1:$T$884,15,FALSE)</f>
        <v>0</v>
      </c>
      <c r="P116" s="108" t="str">
        <f>VLOOKUP(A116,'BASE REGISTROS'!$A$1:$T$884,16,FALSE)</f>
        <v xml:space="preserve">promesidireccion@gmail.com
dierccion@promesi.cl
</v>
      </c>
      <c r="Q116" s="108">
        <f>VLOOKUP(A116,'BASE REGISTROS'!$A$1:$T$884,17,FALSE)</f>
        <v>0</v>
      </c>
      <c r="R116" s="108" t="str">
        <f>VLOOKUP(A116,'BASE REGISTROS'!$A$1:$T$884,18,FALSE)</f>
        <v>93401: Instituciones de Asistencia Social</v>
      </c>
      <c r="S116" s="108" t="str">
        <f>VLOOKUP(A116,'BASE REGISTROS'!$A$1:$T$884,19,FALSE)</f>
        <v>Se acompaña Certificado financiero correspondiente al año 2019,  aprobados por el Sub Departamento de Supervisión Financiera Nacional</v>
      </c>
      <c r="T116" s="129">
        <f>VLOOKUP(A116,'BASE REGISTROS'!$A$1:$T$884,20,FALSE)</f>
        <v>37970</v>
      </c>
      <c r="U116" s="128">
        <v>3200</v>
      </c>
      <c r="V116" s="130">
        <v>0</v>
      </c>
      <c r="W116" s="130">
        <v>32981499</v>
      </c>
      <c r="X116" s="131">
        <v>44316</v>
      </c>
      <c r="Y116" s="132" t="s">
        <v>7743</v>
      </c>
      <c r="Z116" s="132" t="s">
        <v>7744</v>
      </c>
      <c r="AA116" s="128" t="s">
        <v>7810</v>
      </c>
    </row>
    <row r="117" spans="1:27" ht="15.75" customHeight="1" x14ac:dyDescent="0.2">
      <c r="A117" s="128">
        <v>3200</v>
      </c>
      <c r="B117" s="108" t="str">
        <f>VLOOKUP(A117,'BASE REGISTROS'!$A$1:$T$884,2,FALSE)</f>
        <v>Corporación para la Orientación, Protección y Rehabilitación del Menor PROMESI</v>
      </c>
      <c r="C117" s="136">
        <f>VLOOKUP(A117,'BASE REGISTROS'!$A$1:$T$884,3,FALSE)</f>
        <v>709963007</v>
      </c>
      <c r="D117" s="108" t="str">
        <f>VLOOKUP(A117,'BASE REGISTROS'!$A$1:$T$884,4,FALSE)</f>
        <v>Corporación de Derecho Privado.</v>
      </c>
      <c r="E117" s="108" t="str">
        <f>VLOOKUP(A117,'BASE REGISTROS'!$A$1:$T$884,5,FALSE)</f>
        <v>Corporación de Derecho Privado.Decreto Supremo N° 10, de 5 de enero de 1982, del Ministerio de Justicia.</v>
      </c>
      <c r="F117" s="108" t="str">
        <f>VLOOKUP(A117,'BASE REGISTROS'!$A$1:$T$884,6,FALSE)</f>
        <v>Certificado de Vigencia de Persona Jurídica sin Fines de Lucro, folio N° 500355812467, de fecha 12 de noviembre de 2020, emitido por el Servicio de Registro Civil e Identificación.</v>
      </c>
      <c r="G117" s="108" t="str">
        <f>VLOOKUP(A117,'BASE REGISTROS'!$A$1:$T$884,7,FALSE)</f>
        <v>Asistencia, protección, orientación, capacitación y rehabilitación de menores en situación irregular y/o con desajustes conductuales.</v>
      </c>
      <c r="H117" s="108" t="str">
        <f>VLOOKUP(A117,'BASE REGISTROS'!$A$1:$T$884,8,FALSE)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7" s="108" t="str">
        <f>VLOOKUP(A117,'BASE REGISTROS'!$A$1:$T$884,9,FALSE)</f>
        <v xml:space="preserve">Anual. Reelección indefinida.
</v>
      </c>
      <c r="J117" s="129" t="str">
        <f>VLOOKUP(A117,'BASE REGISTROS'!$A$1:$T$884,10,FALSE)</f>
        <v>Directorio elegido con fecha 30 de abril de 2020, que durará por todo el presente año.</v>
      </c>
      <c r="K117" s="108" t="str">
        <f>VLOOKUP(A117,'BASE REGISTROS'!$A$1:$T$884,11,FALSE)</f>
        <v xml:space="preserve">Presidenta: Josefina Andrea Riveaux García Huidobro, 
Directora Ejecutiva: Bernardita García – Huidobro Catalan, 
Sub Directora Ejecutiva: Karina Rojas Arancibia
</v>
      </c>
      <c r="L117" s="108" t="str">
        <f>VLOOKUP(A117,'BASE REGISTROS'!$A$1:$T$884,12,FALSE)</f>
        <v xml:space="preserve">Los Cerezos N° 91, comuna de Ñuñoa, Región Metropolitana.
</v>
      </c>
      <c r="M117" s="108" t="str">
        <f>VLOOKUP(A117,'BASE REGISTROS'!$A$1:$T$884,13,FALSE)</f>
        <v>XIII</v>
      </c>
      <c r="N117" s="108" t="str">
        <f>VLOOKUP(A117,'BASE REGISTROS'!$A$1:$T$884,14,FALSE)</f>
        <v xml:space="preserve"> Ñuñoa</v>
      </c>
      <c r="O117" s="108">
        <f>VLOOKUP(A117,'BASE REGISTROS'!$A$1:$T$884,15,FALSE)</f>
        <v>0</v>
      </c>
      <c r="P117" s="108" t="str">
        <f>VLOOKUP(A117,'BASE REGISTROS'!$A$1:$T$884,16,FALSE)</f>
        <v xml:space="preserve">promesidireccion@gmail.com
dierccion@promesi.cl
</v>
      </c>
      <c r="Q117" s="108">
        <f>VLOOKUP(A117,'BASE REGISTROS'!$A$1:$T$884,17,FALSE)</f>
        <v>0</v>
      </c>
      <c r="R117" s="108" t="str">
        <f>VLOOKUP(A117,'BASE REGISTROS'!$A$1:$T$884,18,FALSE)</f>
        <v>93401: Instituciones de Asistencia Social</v>
      </c>
      <c r="S117" s="108" t="str">
        <f>VLOOKUP(A117,'BASE REGISTROS'!$A$1:$T$884,19,FALSE)</f>
        <v>Se acompaña Certificado financiero correspondiente al año 2019,  aprobados por el Sub Departamento de Supervisión Financiera Nacional</v>
      </c>
      <c r="T117" s="129">
        <f>VLOOKUP(A117,'BASE REGISTROS'!$A$1:$T$884,20,FALSE)</f>
        <v>37970</v>
      </c>
      <c r="U117" s="128">
        <v>3200</v>
      </c>
      <c r="V117" s="130">
        <v>9280637</v>
      </c>
      <c r="W117" s="130">
        <v>40198336</v>
      </c>
      <c r="X117" s="131">
        <v>44316</v>
      </c>
      <c r="Y117" s="132" t="s">
        <v>7743</v>
      </c>
      <c r="Z117" s="132" t="s">
        <v>7744</v>
      </c>
      <c r="AA117" s="128" t="s">
        <v>7825</v>
      </c>
    </row>
    <row r="118" spans="1:27" ht="15.75" customHeight="1" x14ac:dyDescent="0.2">
      <c r="A118" s="128">
        <v>3200</v>
      </c>
      <c r="B118" s="108" t="str">
        <f>VLOOKUP(A118,'BASE REGISTROS'!$A$1:$T$884,2,FALSE)</f>
        <v>Corporación para la Orientación, Protección y Rehabilitación del Menor PROMESI</v>
      </c>
      <c r="C118" s="136">
        <f>VLOOKUP(A118,'BASE REGISTROS'!$A$1:$T$884,3,FALSE)</f>
        <v>709963007</v>
      </c>
      <c r="D118" s="108" t="str">
        <f>VLOOKUP(A118,'BASE REGISTROS'!$A$1:$T$884,4,FALSE)</f>
        <v>Corporación de Derecho Privado.</v>
      </c>
      <c r="E118" s="108" t="str">
        <f>VLOOKUP(A118,'BASE REGISTROS'!$A$1:$T$884,5,FALSE)</f>
        <v>Corporación de Derecho Privado.Decreto Supremo N° 10, de 5 de enero de 1982, del Ministerio de Justicia.</v>
      </c>
      <c r="F118" s="108" t="str">
        <f>VLOOKUP(A118,'BASE REGISTROS'!$A$1:$T$884,6,FALSE)</f>
        <v>Certificado de Vigencia de Persona Jurídica sin Fines de Lucro, folio N° 500355812467, de fecha 12 de noviembre de 2020, emitido por el Servicio de Registro Civil e Identificación.</v>
      </c>
      <c r="G118" s="108" t="str">
        <f>VLOOKUP(A118,'BASE REGISTROS'!$A$1:$T$884,7,FALSE)</f>
        <v>Asistencia, protección, orientación, capacitación y rehabilitación de menores en situación irregular y/o con desajustes conductuales.</v>
      </c>
      <c r="H118" s="108" t="str">
        <f>VLOOKUP(A118,'BASE REGISTROS'!$A$1:$T$884,8,FALSE)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8" s="108" t="str">
        <f>VLOOKUP(A118,'BASE REGISTROS'!$A$1:$T$884,9,FALSE)</f>
        <v xml:space="preserve">Anual. Reelección indefinida.
</v>
      </c>
      <c r="J118" s="129" t="str">
        <f>VLOOKUP(A118,'BASE REGISTROS'!$A$1:$T$884,10,FALSE)</f>
        <v>Directorio elegido con fecha 30 de abril de 2020, que durará por todo el presente año.</v>
      </c>
      <c r="K118" s="108" t="str">
        <f>VLOOKUP(A118,'BASE REGISTROS'!$A$1:$T$884,11,FALSE)</f>
        <v xml:space="preserve">Presidenta: Josefina Andrea Riveaux García Huidobro, 
Directora Ejecutiva: Bernardita García – Huidobro Catalan, 
Sub Directora Ejecutiva: Karina Rojas Arancibia
</v>
      </c>
      <c r="L118" s="108" t="str">
        <f>VLOOKUP(A118,'BASE REGISTROS'!$A$1:$T$884,12,FALSE)</f>
        <v xml:space="preserve">Los Cerezos N° 91, comuna de Ñuñoa, Región Metropolitana.
</v>
      </c>
      <c r="M118" s="108" t="str">
        <f>VLOOKUP(A118,'BASE REGISTROS'!$A$1:$T$884,13,FALSE)</f>
        <v>XIII</v>
      </c>
      <c r="N118" s="108" t="str">
        <f>VLOOKUP(A118,'BASE REGISTROS'!$A$1:$T$884,14,FALSE)</f>
        <v xml:space="preserve"> Ñuñoa</v>
      </c>
      <c r="O118" s="108">
        <f>VLOOKUP(A118,'BASE REGISTROS'!$A$1:$T$884,15,FALSE)</f>
        <v>0</v>
      </c>
      <c r="P118" s="108" t="str">
        <f>VLOOKUP(A118,'BASE REGISTROS'!$A$1:$T$884,16,FALSE)</f>
        <v xml:space="preserve">promesidireccion@gmail.com
dierccion@promesi.cl
</v>
      </c>
      <c r="Q118" s="108">
        <f>VLOOKUP(A118,'BASE REGISTROS'!$A$1:$T$884,17,FALSE)</f>
        <v>0</v>
      </c>
      <c r="R118" s="108" t="str">
        <f>VLOOKUP(A118,'BASE REGISTROS'!$A$1:$T$884,18,FALSE)</f>
        <v>93401: Instituciones de Asistencia Social</v>
      </c>
      <c r="S118" s="108" t="str">
        <f>VLOOKUP(A118,'BASE REGISTROS'!$A$1:$T$884,19,FALSE)</f>
        <v>Se acompaña Certificado financiero correspondiente al año 2019,  aprobados por el Sub Departamento de Supervisión Financiera Nacional</v>
      </c>
      <c r="T118" s="129">
        <f>VLOOKUP(A118,'BASE REGISTROS'!$A$1:$T$884,20,FALSE)</f>
        <v>37970</v>
      </c>
      <c r="U118" s="128">
        <v>3200</v>
      </c>
      <c r="V118" s="130">
        <v>26094637</v>
      </c>
      <c r="W118" s="130">
        <v>104158392</v>
      </c>
      <c r="X118" s="131">
        <v>44316</v>
      </c>
      <c r="Y118" s="132" t="s">
        <v>7743</v>
      </c>
      <c r="Z118" s="132" t="s">
        <v>7744</v>
      </c>
      <c r="AA118" s="128" t="s">
        <v>7791</v>
      </c>
    </row>
    <row r="119" spans="1:27" ht="15.75" customHeight="1" x14ac:dyDescent="0.2">
      <c r="A119" s="128">
        <v>3450</v>
      </c>
      <c r="B119" s="108" t="str">
        <f>VLOOKUP(A119,'BASE REGISTROS'!$A$1:$T$884,2,FALSE)</f>
        <v>Cruz Roja Chilena</v>
      </c>
      <c r="C119" s="136">
        <f>VLOOKUP(A119,'BASE REGISTROS'!$A$1:$T$884,3,FALSE)</f>
        <v>705121001</v>
      </c>
      <c r="D119" s="108" t="str">
        <f>VLOOKUP(A119,'BASE REGISTROS'!$A$1:$T$884,4,FALSE)</f>
        <v>Persona jurídica regida por la Ley N° 3.924.</v>
      </c>
      <c r="E119" s="108" t="str">
        <f>VLOOKUP(A119,'BASE REGISTROS'!$A$1:$T$884,5,FALSE)</f>
        <v>Otorgada por la Ley N° 3.924.</v>
      </c>
      <c r="F119" s="108" t="str">
        <f>VLOOKUP(A119,'BASE REGISTROS'!$A$1:$T$884,6,FALSE)</f>
        <v>Indefinida.</v>
      </c>
      <c r="G119" s="108" t="str">
        <f>VLOOKUP(A119,'BASE REGISTROS'!$A$1:$T$884,7,FALSE)</f>
        <v xml:space="preserve">Mejoramiento de la salud pública, educación higiénica, asistencia y bienestar social y sanitario, y al alivio del sufrimiento humano.
</v>
      </c>
      <c r="H119" s="108" t="str">
        <f>VLOOKUP(A119,'BASE REGISTROS'!$A$1:$T$884,8,FALSE)</f>
        <v xml:space="preserve">Presidenta Nacional: 
María Teresa Cienfuegos Ugarte, 
Primera Vicepresidenta: 
Rosario Sau Vásquez, 
Segunda Vicepresidenta: 
Ana María Orellana Sepúlveda, 
Secretario: 
Felipe González Godoy
Tesorera Nacional: 
Aurora Sánchez Urrutia, </v>
      </c>
      <c r="I119" s="108" t="str">
        <f>VLOOKUP(A119,'BASE REGISTROS'!$A$1:$T$884,9,FALSE)</f>
        <v xml:space="preserve"> 4 años.</v>
      </c>
      <c r="J119" s="129" t="str">
        <f>VLOOKUP(A119,'BASE REGISTROS'!$A$1:$T$884,10,FALSE)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19" s="108" t="str">
        <f>VLOOKUP(A119,'BASE REGISTROS'!$A$1:$T$884,11,FALSE)</f>
        <v xml:space="preserve">María Teresa Cienfuegos Ugarte,
</v>
      </c>
      <c r="L119" s="108" t="str">
        <f>VLOOKUP(A119,'BASE REGISTROS'!$A$1:$T$884,12,FALSE)</f>
        <v xml:space="preserve">Avda. Santa María 0150, comuna de Providencia, Región Metropolitana.
</v>
      </c>
      <c r="M119" s="108" t="str">
        <f>VLOOKUP(A119,'BASE REGISTROS'!$A$1:$T$884,13,FALSE)</f>
        <v>XIII</v>
      </c>
      <c r="N119" s="108" t="str">
        <f>VLOOKUP(A119,'BASE REGISTROS'!$A$1:$T$884,14,FALSE)</f>
        <v>Providencia</v>
      </c>
      <c r="O119" s="108" t="str">
        <f>VLOOKUP(A119,'BASE REGISTROS'!$A$1:$T$884,15,FALSE)</f>
        <v>562 27834100</v>
      </c>
      <c r="P119" s="108" t="str">
        <f>VLOOKUP(A119,'BASE REGISTROS'!$A$1:$T$884,16,FALSE)</f>
        <v xml:space="preserve">cruzroja@cruzroja.cl
www.cruzroja.cl
</v>
      </c>
      <c r="Q119" s="108">
        <f>VLOOKUP(A119,'BASE REGISTROS'!$A$1:$T$884,17,FALSE)</f>
        <v>0</v>
      </c>
      <c r="R119" s="108" t="str">
        <f>VLOOKUP(A119,'BASE REGISTROS'!$A$1:$T$884,18,FALSE)</f>
        <v>93401: Instituciones de Asistencia Social</v>
      </c>
      <c r="S119" s="108" t="str">
        <f>VLOOKUP(A119,'BASE REGISTROS'!$A$1:$T$884,19,FALSE)</f>
        <v xml:space="preserve">Se acompañan antecedentes financieros correspondientes al año 2019, aprobados por la Unidad de Supervisión Financiera.
</v>
      </c>
      <c r="T119" s="129">
        <f>VLOOKUP(A119,'BASE REGISTROS'!$A$1:$T$884,20,FALSE)</f>
        <v>37970</v>
      </c>
      <c r="U119" s="128">
        <v>3450</v>
      </c>
      <c r="V119" s="130">
        <v>34180096</v>
      </c>
      <c r="W119" s="130">
        <v>115642905</v>
      </c>
      <c r="X119" s="131">
        <v>44316</v>
      </c>
      <c r="Y119" s="132" t="s">
        <v>7743</v>
      </c>
      <c r="Z119" s="132" t="s">
        <v>7744</v>
      </c>
      <c r="AA119" s="128" t="s">
        <v>7826</v>
      </c>
    </row>
    <row r="120" spans="1:27" ht="15.75" customHeight="1" x14ac:dyDescent="0.2">
      <c r="A120" s="128">
        <v>3450</v>
      </c>
      <c r="B120" s="108" t="str">
        <f>VLOOKUP(A120,'BASE REGISTROS'!$A$1:$T$884,2,FALSE)</f>
        <v>Cruz Roja Chilena</v>
      </c>
      <c r="C120" s="136">
        <f>VLOOKUP(A120,'BASE REGISTROS'!$A$1:$T$884,3,FALSE)</f>
        <v>705121001</v>
      </c>
      <c r="D120" s="108" t="str">
        <f>VLOOKUP(A120,'BASE REGISTROS'!$A$1:$T$884,4,FALSE)</f>
        <v>Persona jurídica regida por la Ley N° 3.924.</v>
      </c>
      <c r="E120" s="108" t="str">
        <f>VLOOKUP(A120,'BASE REGISTROS'!$A$1:$T$884,5,FALSE)</f>
        <v>Otorgada por la Ley N° 3.924.</v>
      </c>
      <c r="F120" s="108" t="str">
        <f>VLOOKUP(A120,'BASE REGISTROS'!$A$1:$T$884,6,FALSE)</f>
        <v>Indefinida.</v>
      </c>
      <c r="G120" s="108" t="str">
        <f>VLOOKUP(A120,'BASE REGISTROS'!$A$1:$T$884,7,FALSE)</f>
        <v xml:space="preserve">Mejoramiento de la salud pública, educación higiénica, asistencia y bienestar social y sanitario, y al alivio del sufrimiento humano.
</v>
      </c>
      <c r="H120" s="108" t="str">
        <f>VLOOKUP(A120,'BASE REGISTROS'!$A$1:$T$884,8,FALSE)</f>
        <v xml:space="preserve">Presidenta Nacional: 
María Teresa Cienfuegos Ugarte, 
Primera Vicepresidenta: 
Rosario Sau Vásquez, 
Segunda Vicepresidenta: 
Ana María Orellana Sepúlveda, 
Secretario: 
Felipe González Godoy
Tesorera Nacional: 
Aurora Sánchez Urrutia, </v>
      </c>
      <c r="I120" s="108" t="str">
        <f>VLOOKUP(A120,'BASE REGISTROS'!$A$1:$T$884,9,FALSE)</f>
        <v xml:space="preserve"> 4 años.</v>
      </c>
      <c r="J120" s="129" t="str">
        <f>VLOOKUP(A120,'BASE REGISTROS'!$A$1:$T$884,10,FALSE)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0" s="108" t="str">
        <f>VLOOKUP(A120,'BASE REGISTROS'!$A$1:$T$884,11,FALSE)</f>
        <v xml:space="preserve">María Teresa Cienfuegos Ugarte,
</v>
      </c>
      <c r="L120" s="108" t="str">
        <f>VLOOKUP(A120,'BASE REGISTROS'!$A$1:$T$884,12,FALSE)</f>
        <v xml:space="preserve">Avda. Santa María 0150, comuna de Providencia, Región Metropolitana.
</v>
      </c>
      <c r="M120" s="108" t="str">
        <f>VLOOKUP(A120,'BASE REGISTROS'!$A$1:$T$884,13,FALSE)</f>
        <v>XIII</v>
      </c>
      <c r="N120" s="108" t="str">
        <f>VLOOKUP(A120,'BASE REGISTROS'!$A$1:$T$884,14,FALSE)</f>
        <v>Providencia</v>
      </c>
      <c r="O120" s="108" t="str">
        <f>VLOOKUP(A120,'BASE REGISTROS'!$A$1:$T$884,15,FALSE)</f>
        <v>562 27834100</v>
      </c>
      <c r="P120" s="108" t="str">
        <f>VLOOKUP(A120,'BASE REGISTROS'!$A$1:$T$884,16,FALSE)</f>
        <v xml:space="preserve">cruzroja@cruzroja.cl
www.cruzroja.cl
</v>
      </c>
      <c r="Q120" s="108">
        <f>VLOOKUP(A120,'BASE REGISTROS'!$A$1:$T$884,17,FALSE)</f>
        <v>0</v>
      </c>
      <c r="R120" s="108" t="str">
        <f>VLOOKUP(A120,'BASE REGISTROS'!$A$1:$T$884,18,FALSE)</f>
        <v>93401: Instituciones de Asistencia Social</v>
      </c>
      <c r="S120" s="108" t="str">
        <f>VLOOKUP(A120,'BASE REGISTROS'!$A$1:$T$884,19,FALSE)</f>
        <v xml:space="preserve">Se acompañan antecedentes financieros correspondientes al año 2019, aprobados por la Unidad de Supervisión Financiera.
</v>
      </c>
      <c r="T120" s="129">
        <f>VLOOKUP(A120,'BASE REGISTROS'!$A$1:$T$884,20,FALSE)</f>
        <v>37970</v>
      </c>
      <c r="U120" s="128">
        <v>3450</v>
      </c>
      <c r="V120" s="130">
        <v>14150592</v>
      </c>
      <c r="W120" s="130">
        <v>24586665</v>
      </c>
      <c r="X120" s="131">
        <v>44316</v>
      </c>
      <c r="Y120" s="132" t="s">
        <v>7743</v>
      </c>
      <c r="Z120" s="132" t="s">
        <v>7744</v>
      </c>
      <c r="AA120" s="128" t="s">
        <v>7827</v>
      </c>
    </row>
    <row r="121" spans="1:27" ht="15.75" customHeight="1" x14ac:dyDescent="0.2">
      <c r="A121" s="128">
        <v>3650</v>
      </c>
      <c r="B121" s="108" t="str">
        <f>VLOOKUP(A121,'BASE REGISTROS'!$A$1:$T$884,2,FALSE)</f>
        <v>Fundación de Beneficencia Aldea de Niños Cardenal Raúl Silva Henríquez</v>
      </c>
      <c r="C121" s="136">
        <f>VLOOKUP(A121,'BASE REGISTROS'!$A$1:$T$884,3,FALSE)</f>
        <v>714041002</v>
      </c>
      <c r="D121" s="108" t="str">
        <f>VLOOKUP(A121,'BASE REGISTROS'!$A$1:$T$884,4,FALSE)</f>
        <v>Fundación de Derecho Público.</v>
      </c>
      <c r="E121" s="108" t="str">
        <f>VLOOKUP(A121,'BASE REGISTROS'!$A$1:$T$884,5,FALSE)</f>
        <v>Erigida de acuerdo al Derecho Canónico, por Decreto N° 314, del Arzobispado de Santiago, de fecha 1 de octubre de 1999.</v>
      </c>
      <c r="F121" s="108" t="str">
        <f>VLOOKUP(A121,'BASE REGISTROS'!$A$1:$T$884,6,FALSE)</f>
        <v>Certificado del Arzobispado de Santiago C/707/2018, de 1 de junio de 2020, emitido por doña Marcela Arriaza Morales, Notaria del Arzobispado de Santiago</v>
      </c>
      <c r="G121" s="108" t="str">
        <f>VLOOKUP(A121,'BASE REGISTROS'!$A$1:$T$884,7,FALSE)</f>
        <v xml:space="preserve">Dar hogar a los niños desamparados que carecen de él; educarlos y prepararlos para la vida. </v>
      </c>
      <c r="H121" s="108" t="str">
        <f>VLOOKUP(A121,'BASE REGISTROS'!$A$1:$T$884,8,FALSE)</f>
        <v xml:space="preserve">Presidente: Rodrigo Dominguez Wagner, 
Vicepresidente Ejecutivo: Pablo de Iruarrizaga Samaniego,
Directores: 
Teresa Izquierdo Walker, 
Raúl Rencoret Domínguez, 
María Luisa Sepúlveda Edwards, 
María Teresa Correa Fontecilla,
Adriana Swett Lira
</v>
      </c>
      <c r="I121" s="108" t="str">
        <f>VLOOKUP(A121,'BASE REGISTROS'!$A$1:$T$884,9,FALSE)</f>
        <v>Durarán 3 años en sus cargos.</v>
      </c>
      <c r="J121" s="129" t="str">
        <f>VLOOKUP(A121,'BASE REGISTROS'!$A$1:$T$884,10,FALSE)</f>
        <v>3 años, hasta el 24 de septiembre de 2022.</v>
      </c>
      <c r="K121" s="108" t="str">
        <f>VLOOKUP(A121,'BASE REGISTROS'!$A$1:$T$884,11,FALSE)</f>
        <v xml:space="preserve">
Rodrigo Dominguez Wagner,   Poder: Soraya Marcela Hernández Lemus, RUT N° 12.882.805-7
</v>
      </c>
      <c r="L121" s="108" t="str">
        <f>VLOOKUP(A121,'BASE REGISTROS'!$A$1:$T$884,12,FALSE)</f>
        <v xml:space="preserve">Camino del Pastor s/n, comuna de El Quisco
</v>
      </c>
      <c r="M121" s="108" t="str">
        <f>VLOOKUP(A121,'BASE REGISTROS'!$A$1:$T$884,13,FALSE)</f>
        <v>V</v>
      </c>
      <c r="N121" s="108" t="str">
        <f>VLOOKUP(A121,'BASE REGISTROS'!$A$1:$T$884,14,FALSE)</f>
        <v>El Quisco</v>
      </c>
      <c r="O121" s="108">
        <f>VLOOKUP(A121,'BASE REGISTROS'!$A$1:$T$884,15,FALSE)</f>
        <v>352471664</v>
      </c>
      <c r="P121" s="108" t="str">
        <f>VLOOKUP(A121,'BASE REGISTROS'!$A$1:$T$884,16,FALSE)</f>
        <v>ALDEACARDENAL.DIRECCION@GMAIL.COM</v>
      </c>
      <c r="Q121" s="108">
        <f>VLOOKUP(A121,'BASE REGISTROS'!$A$1:$T$884,17,FALSE)</f>
        <v>0</v>
      </c>
      <c r="R121" s="108" t="str">
        <f>VLOOKUP(A121,'BASE REGISTROS'!$A$1:$T$884,18,FALSE)</f>
        <v>93401: Institución de Asistencia Social.</v>
      </c>
      <c r="S121" s="108" t="str">
        <f>VLOOKUP(A121,'BASE REGISTROS'!$A$1:$T$884,19,FALSE)</f>
        <v>Antecedentes Financieros correspondientes al año 2019, aprobados por el Sub Departamento de Supervisión Financiera Nacional</v>
      </c>
      <c r="T121" s="129">
        <f>VLOOKUP(A121,'BASE REGISTROS'!$A$1:$T$884,20,FALSE)</f>
        <v>37970</v>
      </c>
      <c r="U121" s="128">
        <v>3650</v>
      </c>
      <c r="V121" s="130">
        <v>44062239</v>
      </c>
      <c r="W121" s="130">
        <v>193420461</v>
      </c>
      <c r="X121" s="131">
        <v>44316</v>
      </c>
      <c r="Y121" s="132" t="s">
        <v>7743</v>
      </c>
      <c r="Z121" s="132" t="s">
        <v>7744</v>
      </c>
      <c r="AA121" s="128" t="s">
        <v>7828</v>
      </c>
    </row>
    <row r="122" spans="1:27" ht="15.75" customHeight="1" x14ac:dyDescent="0.2">
      <c r="A122" s="128">
        <v>3800</v>
      </c>
      <c r="B122" s="108" t="str">
        <f>VLOOKUP(A122,'BASE REGISTROS'!$A$1:$T$884,2,FALSE)</f>
        <v>Fundación Ciudad del Niño Ricardo Espinosa</v>
      </c>
      <c r="C122" s="136">
        <f>VLOOKUP(A122,'BASE REGISTROS'!$A$1:$T$884,3,FALSE)</f>
        <v>700177300</v>
      </c>
      <c r="D122" s="108" t="str">
        <f>VLOOKUP(A122,'BASE REGISTROS'!$A$1:$T$884,4,FALSE)</f>
        <v>Fundación de Derecho Público</v>
      </c>
      <c r="E122" s="108" t="str">
        <f>VLOOKUP(A122,'BASE REGISTROS'!$A$1:$T$884,5,FALSE)</f>
        <v>Erigida de acuerdo al Derecho Canónico. Fundada por la autoridad eclesiástica del Arzobispado de Concepción por Decretos N°s. 1563, 1564 y 1565, del 14 de julio de 1958.</v>
      </c>
      <c r="F122" s="108" t="str">
        <f>VLOOKUP(A122,'BASE REGISTROS'!$A$1:$T$884,6,FALSE)</f>
        <v>Indefinida</v>
      </c>
      <c r="G122" s="108" t="str">
        <f>VLOOKUP(A122,'BASE REGISTROS'!$A$1:$T$884,7,FALSE)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2" s="108" t="str">
        <f>VLOOKUP(A122,'BASE REGISTROS'!$A$1:$T$884,8,FALSE)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2" s="108" t="str">
        <f>VLOOKUP(A122,'BASE REGISTROS'!$A$1:$T$884,9,FALSE)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2" s="129" t="str">
        <f>VLOOKUP(A122,'BASE REGISTROS'!$A$1:$T$884,10,FALSE)</f>
        <v>Designación de Presidente y Representante Legal: Por periodo de 3 años (17-12-2012). Aprobación autoridad eclesiástica: 25-08-2020.</v>
      </c>
      <c r="K122" s="108" t="str">
        <f>VLOOKUP(A122,'BASE REGISTROS'!$A$1:$T$884,11,FALSE)</f>
        <v xml:space="preserve">Padre José Teodoro Cartes Gómez 
</v>
      </c>
      <c r="L122" s="108" t="str">
        <f>VLOOKUP(A122,'BASE REGISTROS'!$A$1:$T$884,12,FALSE)</f>
        <v xml:space="preserve">Arteaga Alemparte S/N, comuna de Hualpen
</v>
      </c>
      <c r="M122" s="108" t="str">
        <f>VLOOKUP(A122,'BASE REGISTROS'!$A$1:$T$884,13,FALSE)</f>
        <v>VIII</v>
      </c>
      <c r="N122" s="108" t="str">
        <f>VLOOKUP(A122,'BASE REGISTROS'!$A$1:$T$884,14,FALSE)</f>
        <v>Hualpen</v>
      </c>
      <c r="O122" s="108">
        <f>VLOOKUP(A122,'BASE REGISTROS'!$A$1:$T$884,15,FALSE)</f>
        <v>0</v>
      </c>
      <c r="P122" s="108" t="str">
        <f>VLOOKUP(A122,'BASE REGISTROS'!$A$1:$T$884,16,FALSE)</f>
        <v xml:space="preserve"> administracion@fundacioncdn.cl</v>
      </c>
      <c r="Q122" s="108">
        <f>VLOOKUP(A122,'BASE REGISTROS'!$A$1:$T$884,17,FALSE)</f>
        <v>0</v>
      </c>
      <c r="R122" s="108" t="str">
        <f>VLOOKUP(A122,'BASE REGISTROS'!$A$1:$T$884,18,FALSE)</f>
        <v>93401: Instituciones de Asistencia Social</v>
      </c>
      <c r="S122" s="108" t="str">
        <f>VLOOKUP(A122,'BASE REGISTROS'!$A$1:$T$884,19,FALSE)</f>
        <v>Se acompañan Antecedentes financieros del año 2019, aprobados por el  Subdepartamento de Supervisión  Financiera Nacional.</v>
      </c>
      <c r="T122" s="129">
        <f>VLOOKUP(A122,'BASE REGISTROS'!$A$1:$T$884,20,FALSE)</f>
        <v>37970</v>
      </c>
      <c r="U122" s="128">
        <v>3800</v>
      </c>
      <c r="V122" s="130">
        <v>26932673</v>
      </c>
      <c r="W122" s="130">
        <v>93558150</v>
      </c>
      <c r="X122" s="131">
        <v>44316</v>
      </c>
      <c r="Y122" s="132" t="s">
        <v>7743</v>
      </c>
      <c r="Z122" s="132" t="s">
        <v>7744</v>
      </c>
      <c r="AA122" s="128" t="s">
        <v>7774</v>
      </c>
    </row>
    <row r="123" spans="1:27" ht="15.75" customHeight="1" x14ac:dyDescent="0.2">
      <c r="A123" s="128">
        <v>3800</v>
      </c>
      <c r="B123" s="108" t="str">
        <f>VLOOKUP(A123,'BASE REGISTROS'!$A$1:$T$884,2,FALSE)</f>
        <v>Fundación Ciudad del Niño Ricardo Espinosa</v>
      </c>
      <c r="C123" s="136">
        <f>VLOOKUP(A123,'BASE REGISTROS'!$A$1:$T$884,3,FALSE)</f>
        <v>700177300</v>
      </c>
      <c r="D123" s="108" t="str">
        <f>VLOOKUP(A123,'BASE REGISTROS'!$A$1:$T$884,4,FALSE)</f>
        <v>Fundación de Derecho Público</v>
      </c>
      <c r="E123" s="108" t="str">
        <f>VLOOKUP(A123,'BASE REGISTROS'!$A$1:$T$884,5,FALSE)</f>
        <v>Erigida de acuerdo al Derecho Canónico. Fundada por la autoridad eclesiástica del Arzobispado de Concepción por Decretos N°s. 1563, 1564 y 1565, del 14 de julio de 1958.</v>
      </c>
      <c r="F123" s="108" t="str">
        <f>VLOOKUP(A123,'BASE REGISTROS'!$A$1:$T$884,6,FALSE)</f>
        <v>Indefinida</v>
      </c>
      <c r="G123" s="108" t="str">
        <f>VLOOKUP(A123,'BASE REGISTROS'!$A$1:$T$884,7,FALSE)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3" s="108" t="str">
        <f>VLOOKUP(A123,'BASE REGISTROS'!$A$1:$T$884,8,FALSE)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3" s="108" t="str">
        <f>VLOOKUP(A123,'BASE REGISTROS'!$A$1:$T$884,9,FALSE)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3" s="129" t="str">
        <f>VLOOKUP(A123,'BASE REGISTROS'!$A$1:$T$884,10,FALSE)</f>
        <v>Designación de Presidente y Representante Legal: Por periodo de 3 años (17-12-2012). Aprobación autoridad eclesiástica: 25-08-2020.</v>
      </c>
      <c r="K123" s="108" t="str">
        <f>VLOOKUP(A123,'BASE REGISTROS'!$A$1:$T$884,11,FALSE)</f>
        <v xml:space="preserve">Padre José Teodoro Cartes Gómez 
</v>
      </c>
      <c r="L123" s="108" t="str">
        <f>VLOOKUP(A123,'BASE REGISTROS'!$A$1:$T$884,12,FALSE)</f>
        <v xml:space="preserve">Arteaga Alemparte S/N, comuna de Hualpen
</v>
      </c>
      <c r="M123" s="108" t="str">
        <f>VLOOKUP(A123,'BASE REGISTROS'!$A$1:$T$884,13,FALSE)</f>
        <v>VIII</v>
      </c>
      <c r="N123" s="108" t="str">
        <f>VLOOKUP(A123,'BASE REGISTROS'!$A$1:$T$884,14,FALSE)</f>
        <v>Hualpen</v>
      </c>
      <c r="O123" s="108">
        <f>VLOOKUP(A123,'BASE REGISTROS'!$A$1:$T$884,15,FALSE)</f>
        <v>0</v>
      </c>
      <c r="P123" s="108" t="str">
        <f>VLOOKUP(A123,'BASE REGISTROS'!$A$1:$T$884,16,FALSE)</f>
        <v xml:space="preserve"> administracion@fundacioncdn.cl</v>
      </c>
      <c r="Q123" s="108">
        <f>VLOOKUP(A123,'BASE REGISTROS'!$A$1:$T$884,17,FALSE)</f>
        <v>0</v>
      </c>
      <c r="R123" s="108" t="str">
        <f>VLOOKUP(A123,'BASE REGISTROS'!$A$1:$T$884,18,FALSE)</f>
        <v>93401: Instituciones de Asistencia Social</v>
      </c>
      <c r="S123" s="108" t="str">
        <f>VLOOKUP(A123,'BASE REGISTROS'!$A$1:$T$884,19,FALSE)</f>
        <v>Se acompañan Antecedentes financieros del año 2019, aprobados por el  Subdepartamento de Supervisión  Financiera Nacional.</v>
      </c>
      <c r="T123" s="129">
        <f>VLOOKUP(A123,'BASE REGISTROS'!$A$1:$T$884,20,FALSE)</f>
        <v>37970</v>
      </c>
      <c r="U123" s="128">
        <v>3800</v>
      </c>
      <c r="V123" s="130">
        <v>90794567</v>
      </c>
      <c r="W123" s="130">
        <v>297354853</v>
      </c>
      <c r="X123" s="131">
        <v>44316</v>
      </c>
      <c r="Y123" s="132" t="s">
        <v>7743</v>
      </c>
      <c r="Z123" s="132" t="s">
        <v>7744</v>
      </c>
      <c r="AA123" s="128" t="s">
        <v>159</v>
      </c>
    </row>
    <row r="124" spans="1:27" ht="15.75" customHeight="1" x14ac:dyDescent="0.2">
      <c r="A124" s="128">
        <v>3800</v>
      </c>
      <c r="B124" s="108" t="str">
        <f>VLOOKUP(A124,'BASE REGISTROS'!$A$1:$T$884,2,FALSE)</f>
        <v>Fundación Ciudad del Niño Ricardo Espinosa</v>
      </c>
      <c r="C124" s="136">
        <f>VLOOKUP(A124,'BASE REGISTROS'!$A$1:$T$884,3,FALSE)</f>
        <v>700177300</v>
      </c>
      <c r="D124" s="108" t="str">
        <f>VLOOKUP(A124,'BASE REGISTROS'!$A$1:$T$884,4,FALSE)</f>
        <v>Fundación de Derecho Público</v>
      </c>
      <c r="E124" s="108" t="str">
        <f>VLOOKUP(A124,'BASE REGISTROS'!$A$1:$T$884,5,FALSE)</f>
        <v>Erigida de acuerdo al Derecho Canónico. Fundada por la autoridad eclesiástica del Arzobispado de Concepción por Decretos N°s. 1563, 1564 y 1565, del 14 de julio de 1958.</v>
      </c>
      <c r="F124" s="108" t="str">
        <f>VLOOKUP(A124,'BASE REGISTROS'!$A$1:$T$884,6,FALSE)</f>
        <v>Indefinida</v>
      </c>
      <c r="G124" s="108" t="str">
        <f>VLOOKUP(A124,'BASE REGISTROS'!$A$1:$T$884,7,FALSE)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4" s="108" t="str">
        <f>VLOOKUP(A124,'BASE REGISTROS'!$A$1:$T$884,8,FALSE)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4" s="108" t="str">
        <f>VLOOKUP(A124,'BASE REGISTROS'!$A$1:$T$884,9,FALSE)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4" s="129" t="str">
        <f>VLOOKUP(A124,'BASE REGISTROS'!$A$1:$T$884,10,FALSE)</f>
        <v>Designación de Presidente y Representante Legal: Por periodo de 3 años (17-12-2012). Aprobación autoridad eclesiástica: 25-08-2020.</v>
      </c>
      <c r="K124" s="108" t="str">
        <f>VLOOKUP(A124,'BASE REGISTROS'!$A$1:$T$884,11,FALSE)</f>
        <v xml:space="preserve">Padre José Teodoro Cartes Gómez 
</v>
      </c>
      <c r="L124" s="108" t="str">
        <f>VLOOKUP(A124,'BASE REGISTROS'!$A$1:$T$884,12,FALSE)</f>
        <v xml:space="preserve">Arteaga Alemparte S/N, comuna de Hualpen
</v>
      </c>
      <c r="M124" s="108" t="str">
        <f>VLOOKUP(A124,'BASE REGISTROS'!$A$1:$T$884,13,FALSE)</f>
        <v>VIII</v>
      </c>
      <c r="N124" s="108" t="str">
        <f>VLOOKUP(A124,'BASE REGISTROS'!$A$1:$T$884,14,FALSE)</f>
        <v>Hualpen</v>
      </c>
      <c r="O124" s="108">
        <f>VLOOKUP(A124,'BASE REGISTROS'!$A$1:$T$884,15,FALSE)</f>
        <v>0</v>
      </c>
      <c r="P124" s="108" t="str">
        <f>VLOOKUP(A124,'BASE REGISTROS'!$A$1:$T$884,16,FALSE)</f>
        <v xml:space="preserve"> administracion@fundacioncdn.cl</v>
      </c>
      <c r="Q124" s="108">
        <f>VLOOKUP(A124,'BASE REGISTROS'!$A$1:$T$884,17,FALSE)</f>
        <v>0</v>
      </c>
      <c r="R124" s="108" t="str">
        <f>VLOOKUP(A124,'BASE REGISTROS'!$A$1:$T$884,18,FALSE)</f>
        <v>93401: Instituciones de Asistencia Social</v>
      </c>
      <c r="S124" s="108" t="str">
        <f>VLOOKUP(A124,'BASE REGISTROS'!$A$1:$T$884,19,FALSE)</f>
        <v>Se acompañan Antecedentes financieros del año 2019, aprobados por el  Subdepartamento de Supervisión  Financiera Nacional.</v>
      </c>
      <c r="T124" s="129">
        <f>VLOOKUP(A124,'BASE REGISTROS'!$A$1:$T$884,20,FALSE)</f>
        <v>37970</v>
      </c>
      <c r="U124" s="128">
        <v>3800</v>
      </c>
      <c r="V124" s="130">
        <v>100872477</v>
      </c>
      <c r="W124" s="130">
        <v>402688484</v>
      </c>
      <c r="X124" s="131">
        <v>44316</v>
      </c>
      <c r="Y124" s="132" t="s">
        <v>7743</v>
      </c>
      <c r="Z124" s="132" t="s">
        <v>7744</v>
      </c>
      <c r="AA124" s="128" t="s">
        <v>7807</v>
      </c>
    </row>
    <row r="125" spans="1:27" ht="15.75" customHeight="1" x14ac:dyDescent="0.2">
      <c r="A125" s="128">
        <v>3800</v>
      </c>
      <c r="B125" s="108" t="str">
        <f>VLOOKUP(A125,'BASE REGISTROS'!$A$1:$T$884,2,FALSE)</f>
        <v>Fundación Ciudad del Niño Ricardo Espinosa</v>
      </c>
      <c r="C125" s="136">
        <f>VLOOKUP(A125,'BASE REGISTROS'!$A$1:$T$884,3,FALSE)</f>
        <v>700177300</v>
      </c>
      <c r="D125" s="108" t="str">
        <f>VLOOKUP(A125,'BASE REGISTROS'!$A$1:$T$884,4,FALSE)</f>
        <v>Fundación de Derecho Público</v>
      </c>
      <c r="E125" s="108" t="str">
        <f>VLOOKUP(A125,'BASE REGISTROS'!$A$1:$T$884,5,FALSE)</f>
        <v>Erigida de acuerdo al Derecho Canónico. Fundada por la autoridad eclesiástica del Arzobispado de Concepción por Decretos N°s. 1563, 1564 y 1565, del 14 de julio de 1958.</v>
      </c>
      <c r="F125" s="108" t="str">
        <f>VLOOKUP(A125,'BASE REGISTROS'!$A$1:$T$884,6,FALSE)</f>
        <v>Indefinida</v>
      </c>
      <c r="G125" s="108" t="str">
        <f>VLOOKUP(A125,'BASE REGISTROS'!$A$1:$T$884,7,FALSE)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5" s="108" t="str">
        <f>VLOOKUP(A125,'BASE REGISTROS'!$A$1:$T$884,8,FALSE)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5" s="108" t="str">
        <f>VLOOKUP(A125,'BASE REGISTROS'!$A$1:$T$884,9,FALSE)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5" s="129" t="str">
        <f>VLOOKUP(A125,'BASE REGISTROS'!$A$1:$T$884,10,FALSE)</f>
        <v>Designación de Presidente y Representante Legal: Por periodo de 3 años (17-12-2012). Aprobación autoridad eclesiástica: 25-08-2020.</v>
      </c>
      <c r="K125" s="108" t="str">
        <f>VLOOKUP(A125,'BASE REGISTROS'!$A$1:$T$884,11,FALSE)</f>
        <v xml:space="preserve">Padre José Teodoro Cartes Gómez 
</v>
      </c>
      <c r="L125" s="108" t="str">
        <f>VLOOKUP(A125,'BASE REGISTROS'!$A$1:$T$884,12,FALSE)</f>
        <v xml:space="preserve">Arteaga Alemparte S/N, comuna de Hualpen
</v>
      </c>
      <c r="M125" s="108" t="str">
        <f>VLOOKUP(A125,'BASE REGISTROS'!$A$1:$T$884,13,FALSE)</f>
        <v>VIII</v>
      </c>
      <c r="N125" s="108" t="str">
        <f>VLOOKUP(A125,'BASE REGISTROS'!$A$1:$T$884,14,FALSE)</f>
        <v>Hualpen</v>
      </c>
      <c r="O125" s="108">
        <f>VLOOKUP(A125,'BASE REGISTROS'!$A$1:$T$884,15,FALSE)</f>
        <v>0</v>
      </c>
      <c r="P125" s="108" t="str">
        <f>VLOOKUP(A125,'BASE REGISTROS'!$A$1:$T$884,16,FALSE)</f>
        <v xml:space="preserve"> administracion@fundacioncdn.cl</v>
      </c>
      <c r="Q125" s="108">
        <f>VLOOKUP(A125,'BASE REGISTROS'!$A$1:$T$884,17,FALSE)</f>
        <v>0</v>
      </c>
      <c r="R125" s="108" t="str">
        <f>VLOOKUP(A125,'BASE REGISTROS'!$A$1:$T$884,18,FALSE)</f>
        <v>93401: Instituciones de Asistencia Social</v>
      </c>
      <c r="S125" s="108" t="str">
        <f>VLOOKUP(A125,'BASE REGISTROS'!$A$1:$T$884,19,FALSE)</f>
        <v>Se acompañan Antecedentes financieros del año 2019, aprobados por el  Subdepartamento de Supervisión  Financiera Nacional.</v>
      </c>
      <c r="T125" s="129">
        <f>VLOOKUP(A125,'BASE REGISTROS'!$A$1:$T$884,20,FALSE)</f>
        <v>37970</v>
      </c>
      <c r="U125" s="128">
        <v>3800</v>
      </c>
      <c r="V125" s="130">
        <v>24309538</v>
      </c>
      <c r="W125" s="130">
        <v>75032076</v>
      </c>
      <c r="X125" s="131">
        <v>44316</v>
      </c>
      <c r="Y125" s="132" t="s">
        <v>7743</v>
      </c>
      <c r="Z125" s="132" t="s">
        <v>7744</v>
      </c>
      <c r="AA125" s="128" t="s">
        <v>7799</v>
      </c>
    </row>
    <row r="126" spans="1:27" ht="15.75" customHeight="1" x14ac:dyDescent="0.2">
      <c r="A126" s="128">
        <v>3800</v>
      </c>
      <c r="B126" s="108" t="str">
        <f>VLOOKUP(A126,'BASE REGISTROS'!$A$1:$T$884,2,FALSE)</f>
        <v>Fundación Ciudad del Niño Ricardo Espinosa</v>
      </c>
      <c r="C126" s="136">
        <f>VLOOKUP(A126,'BASE REGISTROS'!$A$1:$T$884,3,FALSE)</f>
        <v>700177300</v>
      </c>
      <c r="D126" s="108" t="str">
        <f>VLOOKUP(A126,'BASE REGISTROS'!$A$1:$T$884,4,FALSE)</f>
        <v>Fundación de Derecho Público</v>
      </c>
      <c r="E126" s="108" t="str">
        <f>VLOOKUP(A126,'BASE REGISTROS'!$A$1:$T$884,5,FALSE)</f>
        <v>Erigida de acuerdo al Derecho Canónico. Fundada por la autoridad eclesiástica del Arzobispado de Concepción por Decretos N°s. 1563, 1564 y 1565, del 14 de julio de 1958.</v>
      </c>
      <c r="F126" s="108" t="str">
        <f>VLOOKUP(A126,'BASE REGISTROS'!$A$1:$T$884,6,FALSE)</f>
        <v>Indefinida</v>
      </c>
      <c r="G126" s="108" t="str">
        <f>VLOOKUP(A126,'BASE REGISTROS'!$A$1:$T$884,7,FALSE)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6" s="108" t="str">
        <f>VLOOKUP(A126,'BASE REGISTROS'!$A$1:$T$884,8,FALSE)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6" s="108" t="str">
        <f>VLOOKUP(A126,'BASE REGISTROS'!$A$1:$T$884,9,FALSE)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6" s="129" t="str">
        <f>VLOOKUP(A126,'BASE REGISTROS'!$A$1:$T$884,10,FALSE)</f>
        <v>Designación de Presidente y Representante Legal: Por periodo de 3 años (17-12-2012). Aprobación autoridad eclesiástica: 25-08-2020.</v>
      </c>
      <c r="K126" s="108" t="str">
        <f>VLOOKUP(A126,'BASE REGISTROS'!$A$1:$T$884,11,FALSE)</f>
        <v xml:space="preserve">Padre José Teodoro Cartes Gómez 
</v>
      </c>
      <c r="L126" s="108" t="str">
        <f>VLOOKUP(A126,'BASE REGISTROS'!$A$1:$T$884,12,FALSE)</f>
        <v xml:space="preserve">Arteaga Alemparte S/N, comuna de Hualpen
</v>
      </c>
      <c r="M126" s="108" t="str">
        <f>VLOOKUP(A126,'BASE REGISTROS'!$A$1:$T$884,13,FALSE)</f>
        <v>VIII</v>
      </c>
      <c r="N126" s="108" t="str">
        <f>VLOOKUP(A126,'BASE REGISTROS'!$A$1:$T$884,14,FALSE)</f>
        <v>Hualpen</v>
      </c>
      <c r="O126" s="108">
        <f>VLOOKUP(A126,'BASE REGISTROS'!$A$1:$T$884,15,FALSE)</f>
        <v>0</v>
      </c>
      <c r="P126" s="108" t="str">
        <f>VLOOKUP(A126,'BASE REGISTROS'!$A$1:$T$884,16,FALSE)</f>
        <v xml:space="preserve"> administracion@fundacioncdn.cl</v>
      </c>
      <c r="Q126" s="108">
        <f>VLOOKUP(A126,'BASE REGISTROS'!$A$1:$T$884,17,FALSE)</f>
        <v>0</v>
      </c>
      <c r="R126" s="108" t="str">
        <f>VLOOKUP(A126,'BASE REGISTROS'!$A$1:$T$884,18,FALSE)</f>
        <v>93401: Instituciones de Asistencia Social</v>
      </c>
      <c r="S126" s="108" t="str">
        <f>VLOOKUP(A126,'BASE REGISTROS'!$A$1:$T$884,19,FALSE)</f>
        <v>Se acompañan Antecedentes financieros del año 2019, aprobados por el  Subdepartamento de Supervisión  Financiera Nacional.</v>
      </c>
      <c r="T126" s="129">
        <f>VLOOKUP(A126,'BASE REGISTROS'!$A$1:$T$884,20,FALSE)</f>
        <v>37970</v>
      </c>
      <c r="U126" s="128">
        <v>3800</v>
      </c>
      <c r="V126" s="130">
        <v>48268605</v>
      </c>
      <c r="W126" s="130">
        <v>166176162</v>
      </c>
      <c r="X126" s="131">
        <v>44316</v>
      </c>
      <c r="Y126" s="132" t="s">
        <v>7743</v>
      </c>
      <c r="Z126" s="132" t="s">
        <v>7744</v>
      </c>
      <c r="AA126" s="128" t="s">
        <v>7829</v>
      </c>
    </row>
    <row r="127" spans="1:27" ht="15.75" customHeight="1" x14ac:dyDescent="0.2">
      <c r="A127" s="128">
        <v>3842</v>
      </c>
      <c r="B127" s="108" t="str">
        <f>VLOOKUP(A127,'BASE REGISTROS'!$A$1:$T$884,2,FALSE)</f>
        <v>Corporación de Desarrollo Social de la Asociación Cristiana de Jóvenes de Santiago. (ACJ de Santiago)</v>
      </c>
      <c r="C127" s="136">
        <f>VLOOKUP(A127,'BASE REGISTROS'!$A$1:$T$884,3,FALSE)</f>
        <v>719400000</v>
      </c>
      <c r="D127" s="108" t="str">
        <f>VLOOKUP(A127,'BASE REGISTROS'!$A$1:$T$884,4,FALSE)</f>
        <v>Corporación de Derecho Privado.</v>
      </c>
      <c r="E127" s="108" t="str">
        <f>VLOOKUP(A127,'BASE REGISTROS'!$A$1:$T$884,5,FALSE)</f>
        <v>Otorgada por Decreto Supremo Nº 528, de fecha 16 de mayo de 1991, del Ministerio de Justicia, publicado en el Diario Oficial el día 19 de noviembre de 1991.</v>
      </c>
      <c r="F127" s="108" t="str">
        <f>VLOOKUP(A127,'BASE REGISTROS'!$A$1:$T$884,6,FALSE)</f>
        <v>Certificado de vigencia Folio Nº 500347784174, de fecha 28 de septiembre de 2020, emitido por el Servicio de Registro Civil e Identificación.</v>
      </c>
      <c r="G127" s="108" t="str">
        <f>VLOOKUP(A127,'BASE REGISTROS'!$A$1:$T$884,7,FALSE)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7" s="108" t="str">
        <f>VLOOKUP(A127,'BASE REGISTROS'!$A$1:$T$884,8,FALSE)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7" s="108" t="str">
        <f>VLOOKUP(A127,'BASE REGISTROS'!$A$1:$T$884,9,FALSE)</f>
        <v>Tres años.</v>
      </c>
      <c r="J127" s="129" t="str">
        <f>VLOOKUP(A127,'BASE REGISTROS'!$A$1:$T$884,10,FALSE)</f>
        <v xml:space="preserve">De  29 de julio de 2016 a 29 de julio de 2019. </v>
      </c>
      <c r="K127" s="108" t="str">
        <f>VLOOKUP(A127,'BASE REGISTROS'!$A$1:$T$884,11,FALSE)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7" s="108" t="str">
        <f>VLOOKUP(A127,'BASE REGISTROS'!$A$1:$T$884,12,FALSE)</f>
        <v xml:space="preserve">Santa Isabel Nº 345, Santiago, Región Metropolitana. 
</v>
      </c>
      <c r="M127" s="108" t="str">
        <f>VLOOKUP(A127,'BASE REGISTROS'!$A$1:$T$884,13,FALSE)</f>
        <v>XIII</v>
      </c>
      <c r="N127" s="108" t="str">
        <f>VLOOKUP(A127,'BASE REGISTROS'!$A$1:$T$884,14,FALSE)</f>
        <v>Santiago</v>
      </c>
      <c r="O127" s="108" t="str">
        <f>VLOOKUP(A127,'BASE REGISTROS'!$A$1:$T$884,15,FALSE)</f>
        <v>2228893- 2225181     Jaime Enrique Vilches González: 992386370- oficina: 226346252</v>
      </c>
      <c r="P127" s="108" t="str">
        <f>VLOOKUP(A127,'BASE REGISTROS'!$A$1:$T$884,16,FALSE)</f>
        <v xml:space="preserve">corporacion.central@gmail.com
vilches.jaime@gmail.com
</v>
      </c>
      <c r="Q127" s="108">
        <f>VLOOKUP(A127,'BASE REGISTROS'!$A$1:$T$884,17,FALSE)</f>
        <v>0</v>
      </c>
      <c r="R127" s="108" t="str">
        <f>VLOOKUP(A127,'BASE REGISTROS'!$A$1:$T$884,18,FALSE)</f>
        <v>93401: Institución de Asistencia Social</v>
      </c>
      <c r="S127" s="108" t="str">
        <f>VLOOKUP(A127,'BASE REGISTROS'!$A$1:$T$884,19,FALSE)</f>
        <v xml:space="preserve">Se acompaña certificado de antecedentes financieros, correspondiente al año 2019 aprobados por el Sub Departamento de Supervisión Financiera Nacional. </v>
      </c>
      <c r="T127" s="129">
        <f>VLOOKUP(A127,'BASE REGISTROS'!$A$1:$T$884,20,FALSE)</f>
        <v>37970</v>
      </c>
      <c r="U127" s="128">
        <v>3842</v>
      </c>
      <c r="V127" s="130">
        <v>4683763</v>
      </c>
      <c r="W127" s="130">
        <v>18539895</v>
      </c>
      <c r="X127" s="131">
        <v>44316</v>
      </c>
      <c r="Y127" s="132" t="s">
        <v>7743</v>
      </c>
      <c r="Z127" s="132" t="s">
        <v>7744</v>
      </c>
      <c r="AA127" s="128" t="s">
        <v>7778</v>
      </c>
    </row>
    <row r="128" spans="1:27" ht="15.75" customHeight="1" x14ac:dyDescent="0.2">
      <c r="A128" s="128">
        <v>3842</v>
      </c>
      <c r="B128" s="108" t="str">
        <f>VLOOKUP(A128,'BASE REGISTROS'!$A$1:$T$884,2,FALSE)</f>
        <v>Corporación de Desarrollo Social de la Asociación Cristiana de Jóvenes de Santiago. (ACJ de Santiago)</v>
      </c>
      <c r="C128" s="136">
        <f>VLOOKUP(A128,'BASE REGISTROS'!$A$1:$T$884,3,FALSE)</f>
        <v>719400000</v>
      </c>
      <c r="D128" s="108" t="str">
        <f>VLOOKUP(A128,'BASE REGISTROS'!$A$1:$T$884,4,FALSE)</f>
        <v>Corporación de Derecho Privado.</v>
      </c>
      <c r="E128" s="108" t="str">
        <f>VLOOKUP(A128,'BASE REGISTROS'!$A$1:$T$884,5,FALSE)</f>
        <v>Otorgada por Decreto Supremo Nº 528, de fecha 16 de mayo de 1991, del Ministerio de Justicia, publicado en el Diario Oficial el día 19 de noviembre de 1991.</v>
      </c>
      <c r="F128" s="108" t="str">
        <f>VLOOKUP(A128,'BASE REGISTROS'!$A$1:$T$884,6,FALSE)</f>
        <v>Certificado de vigencia Folio Nº 500347784174, de fecha 28 de septiembre de 2020, emitido por el Servicio de Registro Civil e Identificación.</v>
      </c>
      <c r="G128" s="108" t="str">
        <f>VLOOKUP(A128,'BASE REGISTROS'!$A$1:$T$884,7,FALSE)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8" s="108" t="str">
        <f>VLOOKUP(A128,'BASE REGISTROS'!$A$1:$T$884,8,FALSE)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8" s="108" t="str">
        <f>VLOOKUP(A128,'BASE REGISTROS'!$A$1:$T$884,9,FALSE)</f>
        <v>Tres años.</v>
      </c>
      <c r="J128" s="129" t="str">
        <f>VLOOKUP(A128,'BASE REGISTROS'!$A$1:$T$884,10,FALSE)</f>
        <v xml:space="preserve">De  29 de julio de 2016 a 29 de julio de 2019. </v>
      </c>
      <c r="K128" s="108" t="str">
        <f>VLOOKUP(A128,'BASE REGISTROS'!$A$1:$T$884,11,FALSE)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8" s="108" t="str">
        <f>VLOOKUP(A128,'BASE REGISTROS'!$A$1:$T$884,12,FALSE)</f>
        <v xml:space="preserve">Santa Isabel Nº 345, Santiago, Región Metropolitana. 
</v>
      </c>
      <c r="M128" s="108" t="str">
        <f>VLOOKUP(A128,'BASE REGISTROS'!$A$1:$T$884,13,FALSE)</f>
        <v>XIII</v>
      </c>
      <c r="N128" s="108" t="str">
        <f>VLOOKUP(A128,'BASE REGISTROS'!$A$1:$T$884,14,FALSE)</f>
        <v>Santiago</v>
      </c>
      <c r="O128" s="108" t="str">
        <f>VLOOKUP(A128,'BASE REGISTROS'!$A$1:$T$884,15,FALSE)</f>
        <v>2228893- 2225181     Jaime Enrique Vilches González: 992386370- oficina: 226346252</v>
      </c>
      <c r="P128" s="108" t="str">
        <f>VLOOKUP(A128,'BASE REGISTROS'!$A$1:$T$884,16,FALSE)</f>
        <v xml:space="preserve">corporacion.central@gmail.com
vilches.jaime@gmail.com
</v>
      </c>
      <c r="Q128" s="108">
        <f>VLOOKUP(A128,'BASE REGISTROS'!$A$1:$T$884,17,FALSE)</f>
        <v>0</v>
      </c>
      <c r="R128" s="108" t="str">
        <f>VLOOKUP(A128,'BASE REGISTROS'!$A$1:$T$884,18,FALSE)</f>
        <v>93401: Institución de Asistencia Social</v>
      </c>
      <c r="S128" s="108" t="str">
        <f>VLOOKUP(A128,'BASE REGISTROS'!$A$1:$T$884,19,FALSE)</f>
        <v xml:space="preserve">Se acompaña certificado de antecedentes financieros, correspondiente al año 2019 aprobados por el Sub Departamento de Supervisión Financiera Nacional. </v>
      </c>
      <c r="T128" s="129">
        <f>VLOOKUP(A128,'BASE REGISTROS'!$A$1:$T$884,20,FALSE)</f>
        <v>37970</v>
      </c>
      <c r="U128" s="128">
        <v>3842</v>
      </c>
      <c r="V128" s="130">
        <v>11857394</v>
      </c>
      <c r="W128" s="130">
        <v>48230346</v>
      </c>
      <c r="X128" s="131">
        <v>44316</v>
      </c>
      <c r="Y128" s="132" t="s">
        <v>7743</v>
      </c>
      <c r="Z128" s="132" t="s">
        <v>7744</v>
      </c>
      <c r="AA128" s="128" t="s">
        <v>7830</v>
      </c>
    </row>
    <row r="129" spans="1:27" ht="15.75" customHeight="1" x14ac:dyDescent="0.2">
      <c r="A129" s="128">
        <v>3842</v>
      </c>
      <c r="B129" s="108" t="str">
        <f>VLOOKUP(A129,'BASE REGISTROS'!$A$1:$T$884,2,FALSE)</f>
        <v>Corporación de Desarrollo Social de la Asociación Cristiana de Jóvenes de Santiago. (ACJ de Santiago)</v>
      </c>
      <c r="C129" s="136">
        <f>VLOOKUP(A129,'BASE REGISTROS'!$A$1:$T$884,3,FALSE)</f>
        <v>719400000</v>
      </c>
      <c r="D129" s="108" t="str">
        <f>VLOOKUP(A129,'BASE REGISTROS'!$A$1:$T$884,4,FALSE)</f>
        <v>Corporación de Derecho Privado.</v>
      </c>
      <c r="E129" s="108" t="str">
        <f>VLOOKUP(A129,'BASE REGISTROS'!$A$1:$T$884,5,FALSE)</f>
        <v>Otorgada por Decreto Supremo Nº 528, de fecha 16 de mayo de 1991, del Ministerio de Justicia, publicado en el Diario Oficial el día 19 de noviembre de 1991.</v>
      </c>
      <c r="F129" s="108" t="str">
        <f>VLOOKUP(A129,'BASE REGISTROS'!$A$1:$T$884,6,FALSE)</f>
        <v>Certificado de vigencia Folio Nº 500347784174, de fecha 28 de septiembre de 2020, emitido por el Servicio de Registro Civil e Identificación.</v>
      </c>
      <c r="G129" s="108" t="str">
        <f>VLOOKUP(A129,'BASE REGISTROS'!$A$1:$T$884,7,FALSE)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9" s="108" t="str">
        <f>VLOOKUP(A129,'BASE REGISTROS'!$A$1:$T$884,8,FALSE)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9" s="108" t="str">
        <f>VLOOKUP(A129,'BASE REGISTROS'!$A$1:$T$884,9,FALSE)</f>
        <v>Tres años.</v>
      </c>
      <c r="J129" s="129" t="str">
        <f>VLOOKUP(A129,'BASE REGISTROS'!$A$1:$T$884,10,FALSE)</f>
        <v xml:space="preserve">De  29 de julio de 2016 a 29 de julio de 2019. </v>
      </c>
      <c r="K129" s="108" t="str">
        <f>VLOOKUP(A129,'BASE REGISTROS'!$A$1:$T$884,11,FALSE)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9" s="108" t="str">
        <f>VLOOKUP(A129,'BASE REGISTROS'!$A$1:$T$884,12,FALSE)</f>
        <v xml:space="preserve">Santa Isabel Nº 345, Santiago, Región Metropolitana. 
</v>
      </c>
      <c r="M129" s="108" t="str">
        <f>VLOOKUP(A129,'BASE REGISTROS'!$A$1:$T$884,13,FALSE)</f>
        <v>XIII</v>
      </c>
      <c r="N129" s="108" t="str">
        <f>VLOOKUP(A129,'BASE REGISTROS'!$A$1:$T$884,14,FALSE)</f>
        <v>Santiago</v>
      </c>
      <c r="O129" s="108" t="str">
        <f>VLOOKUP(A129,'BASE REGISTROS'!$A$1:$T$884,15,FALSE)</f>
        <v>2228893- 2225181     Jaime Enrique Vilches González: 992386370- oficina: 226346252</v>
      </c>
      <c r="P129" s="108" t="str">
        <f>VLOOKUP(A129,'BASE REGISTROS'!$A$1:$T$884,16,FALSE)</f>
        <v xml:space="preserve">corporacion.central@gmail.com
vilches.jaime@gmail.com
</v>
      </c>
      <c r="Q129" s="108">
        <f>VLOOKUP(A129,'BASE REGISTROS'!$A$1:$T$884,17,FALSE)</f>
        <v>0</v>
      </c>
      <c r="R129" s="108" t="str">
        <f>VLOOKUP(A129,'BASE REGISTROS'!$A$1:$T$884,18,FALSE)</f>
        <v>93401: Institución de Asistencia Social</v>
      </c>
      <c r="S129" s="108" t="str">
        <f>VLOOKUP(A129,'BASE REGISTROS'!$A$1:$T$884,19,FALSE)</f>
        <v xml:space="preserve">Se acompaña certificado de antecedentes financieros, correspondiente al año 2019 aprobados por el Sub Departamento de Supervisión Financiera Nacional. </v>
      </c>
      <c r="T129" s="129">
        <f>VLOOKUP(A129,'BASE REGISTROS'!$A$1:$T$884,20,FALSE)</f>
        <v>37970</v>
      </c>
      <c r="U129" s="128">
        <v>3842</v>
      </c>
      <c r="V129" s="130">
        <v>47195918</v>
      </c>
      <c r="W129" s="130">
        <v>210735648</v>
      </c>
      <c r="X129" s="131">
        <v>44316</v>
      </c>
      <c r="Y129" s="132" t="s">
        <v>7743</v>
      </c>
      <c r="Z129" s="132" t="s">
        <v>7744</v>
      </c>
      <c r="AA129" s="128" t="s">
        <v>7762</v>
      </c>
    </row>
    <row r="130" spans="1:27" ht="15.75" customHeight="1" x14ac:dyDescent="0.2">
      <c r="A130" s="128">
        <v>3842</v>
      </c>
      <c r="B130" s="108" t="str">
        <f>VLOOKUP(A130,'BASE REGISTROS'!$A$1:$T$884,2,FALSE)</f>
        <v>Corporación de Desarrollo Social de la Asociación Cristiana de Jóvenes de Santiago. (ACJ de Santiago)</v>
      </c>
      <c r="C130" s="136">
        <f>VLOOKUP(A130,'BASE REGISTROS'!$A$1:$T$884,3,FALSE)</f>
        <v>719400000</v>
      </c>
      <c r="D130" s="108" t="str">
        <f>VLOOKUP(A130,'BASE REGISTROS'!$A$1:$T$884,4,FALSE)</f>
        <v>Corporación de Derecho Privado.</v>
      </c>
      <c r="E130" s="108" t="str">
        <f>VLOOKUP(A130,'BASE REGISTROS'!$A$1:$T$884,5,FALSE)</f>
        <v>Otorgada por Decreto Supremo Nº 528, de fecha 16 de mayo de 1991, del Ministerio de Justicia, publicado en el Diario Oficial el día 19 de noviembre de 1991.</v>
      </c>
      <c r="F130" s="108" t="str">
        <f>VLOOKUP(A130,'BASE REGISTROS'!$A$1:$T$884,6,FALSE)</f>
        <v>Certificado de vigencia Folio Nº 500347784174, de fecha 28 de septiembre de 2020, emitido por el Servicio de Registro Civil e Identificación.</v>
      </c>
      <c r="G130" s="108" t="str">
        <f>VLOOKUP(A130,'BASE REGISTROS'!$A$1:$T$884,7,FALSE)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0" s="108" t="str">
        <f>VLOOKUP(A130,'BASE REGISTROS'!$A$1:$T$884,8,FALSE)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0" s="108" t="str">
        <f>VLOOKUP(A130,'BASE REGISTROS'!$A$1:$T$884,9,FALSE)</f>
        <v>Tres años.</v>
      </c>
      <c r="J130" s="129" t="str">
        <f>VLOOKUP(A130,'BASE REGISTROS'!$A$1:$T$884,10,FALSE)</f>
        <v xml:space="preserve">De  29 de julio de 2016 a 29 de julio de 2019. </v>
      </c>
      <c r="K130" s="108" t="str">
        <f>VLOOKUP(A130,'BASE REGISTROS'!$A$1:$T$884,11,FALSE)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0" s="108" t="str">
        <f>VLOOKUP(A130,'BASE REGISTROS'!$A$1:$T$884,12,FALSE)</f>
        <v xml:space="preserve">Santa Isabel Nº 345, Santiago, Región Metropolitana. 
</v>
      </c>
      <c r="M130" s="108" t="str">
        <f>VLOOKUP(A130,'BASE REGISTROS'!$A$1:$T$884,13,FALSE)</f>
        <v>XIII</v>
      </c>
      <c r="N130" s="108" t="str">
        <f>VLOOKUP(A130,'BASE REGISTROS'!$A$1:$T$884,14,FALSE)</f>
        <v>Santiago</v>
      </c>
      <c r="O130" s="108" t="str">
        <f>VLOOKUP(A130,'BASE REGISTROS'!$A$1:$T$884,15,FALSE)</f>
        <v>2228893- 2225181     Jaime Enrique Vilches González: 992386370- oficina: 226346252</v>
      </c>
      <c r="P130" s="108" t="str">
        <f>VLOOKUP(A130,'BASE REGISTROS'!$A$1:$T$884,16,FALSE)</f>
        <v xml:space="preserve">corporacion.central@gmail.com
vilches.jaime@gmail.com
</v>
      </c>
      <c r="Q130" s="108">
        <f>VLOOKUP(A130,'BASE REGISTROS'!$A$1:$T$884,17,FALSE)</f>
        <v>0</v>
      </c>
      <c r="R130" s="108" t="str">
        <f>VLOOKUP(A130,'BASE REGISTROS'!$A$1:$T$884,18,FALSE)</f>
        <v>93401: Institución de Asistencia Social</v>
      </c>
      <c r="S130" s="108" t="str">
        <f>VLOOKUP(A130,'BASE REGISTROS'!$A$1:$T$884,19,FALSE)</f>
        <v xml:space="preserve">Se acompaña certificado de antecedentes financieros, correspondiente al año 2019 aprobados por el Sub Departamento de Supervisión Financiera Nacional. </v>
      </c>
      <c r="T130" s="129">
        <f>VLOOKUP(A130,'BASE REGISTROS'!$A$1:$T$884,20,FALSE)</f>
        <v>37970</v>
      </c>
      <c r="U130" s="128">
        <v>3842</v>
      </c>
      <c r="V130" s="130">
        <v>663740</v>
      </c>
      <c r="W130" s="130">
        <v>27478836</v>
      </c>
      <c r="X130" s="131">
        <v>44316</v>
      </c>
      <c r="Y130" s="132" t="s">
        <v>7743</v>
      </c>
      <c r="Z130" s="132" t="s">
        <v>7744</v>
      </c>
      <c r="AA130" s="128" t="s">
        <v>7831</v>
      </c>
    </row>
    <row r="131" spans="1:27" ht="15.75" customHeight="1" x14ac:dyDescent="0.2">
      <c r="A131" s="128">
        <v>3842</v>
      </c>
      <c r="B131" s="108" t="str">
        <f>VLOOKUP(A131,'BASE REGISTROS'!$A$1:$T$884,2,FALSE)</f>
        <v>Corporación de Desarrollo Social de la Asociación Cristiana de Jóvenes de Santiago. (ACJ de Santiago)</v>
      </c>
      <c r="C131" s="136">
        <f>VLOOKUP(A131,'BASE REGISTROS'!$A$1:$T$884,3,FALSE)</f>
        <v>719400000</v>
      </c>
      <c r="D131" s="108" t="str">
        <f>VLOOKUP(A131,'BASE REGISTROS'!$A$1:$T$884,4,FALSE)</f>
        <v>Corporación de Derecho Privado.</v>
      </c>
      <c r="E131" s="108" t="str">
        <f>VLOOKUP(A131,'BASE REGISTROS'!$A$1:$T$884,5,FALSE)</f>
        <v>Otorgada por Decreto Supremo Nº 528, de fecha 16 de mayo de 1991, del Ministerio de Justicia, publicado en el Diario Oficial el día 19 de noviembre de 1991.</v>
      </c>
      <c r="F131" s="108" t="str">
        <f>VLOOKUP(A131,'BASE REGISTROS'!$A$1:$T$884,6,FALSE)</f>
        <v>Certificado de vigencia Folio Nº 500347784174, de fecha 28 de septiembre de 2020, emitido por el Servicio de Registro Civil e Identificación.</v>
      </c>
      <c r="G131" s="108" t="str">
        <f>VLOOKUP(A131,'BASE REGISTROS'!$A$1:$T$884,7,FALSE)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1" s="108" t="str">
        <f>VLOOKUP(A131,'BASE REGISTROS'!$A$1:$T$884,8,FALSE)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1" s="108" t="str">
        <f>VLOOKUP(A131,'BASE REGISTROS'!$A$1:$T$884,9,FALSE)</f>
        <v>Tres años.</v>
      </c>
      <c r="J131" s="129" t="str">
        <f>VLOOKUP(A131,'BASE REGISTROS'!$A$1:$T$884,10,FALSE)</f>
        <v xml:space="preserve">De  29 de julio de 2016 a 29 de julio de 2019. </v>
      </c>
      <c r="K131" s="108" t="str">
        <f>VLOOKUP(A131,'BASE REGISTROS'!$A$1:$T$884,11,FALSE)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1" s="108" t="str">
        <f>VLOOKUP(A131,'BASE REGISTROS'!$A$1:$T$884,12,FALSE)</f>
        <v xml:space="preserve">Santa Isabel Nº 345, Santiago, Región Metropolitana. 
</v>
      </c>
      <c r="M131" s="108" t="str">
        <f>VLOOKUP(A131,'BASE REGISTROS'!$A$1:$T$884,13,FALSE)</f>
        <v>XIII</v>
      </c>
      <c r="N131" s="108" t="str">
        <f>VLOOKUP(A131,'BASE REGISTROS'!$A$1:$T$884,14,FALSE)</f>
        <v>Santiago</v>
      </c>
      <c r="O131" s="108" t="str">
        <f>VLOOKUP(A131,'BASE REGISTROS'!$A$1:$T$884,15,FALSE)</f>
        <v>2228893- 2225181     Jaime Enrique Vilches González: 992386370- oficina: 226346252</v>
      </c>
      <c r="P131" s="108" t="str">
        <f>VLOOKUP(A131,'BASE REGISTROS'!$A$1:$T$884,16,FALSE)</f>
        <v xml:space="preserve">corporacion.central@gmail.com
vilches.jaime@gmail.com
</v>
      </c>
      <c r="Q131" s="108">
        <f>VLOOKUP(A131,'BASE REGISTROS'!$A$1:$T$884,17,FALSE)</f>
        <v>0</v>
      </c>
      <c r="R131" s="108" t="str">
        <f>VLOOKUP(A131,'BASE REGISTROS'!$A$1:$T$884,18,FALSE)</f>
        <v>93401: Institución de Asistencia Social</v>
      </c>
      <c r="S131" s="108" t="str">
        <f>VLOOKUP(A131,'BASE REGISTROS'!$A$1:$T$884,19,FALSE)</f>
        <v xml:space="preserve">Se acompaña certificado de antecedentes financieros, correspondiente al año 2019 aprobados por el Sub Departamento de Supervisión Financiera Nacional. </v>
      </c>
      <c r="T131" s="129">
        <f>VLOOKUP(A131,'BASE REGISTROS'!$A$1:$T$884,20,FALSE)</f>
        <v>37970</v>
      </c>
      <c r="U131" s="128">
        <v>3842</v>
      </c>
      <c r="V131" s="130">
        <v>39184574</v>
      </c>
      <c r="W131" s="130">
        <v>171239448</v>
      </c>
      <c r="X131" s="131">
        <v>44316</v>
      </c>
      <c r="Y131" s="132" t="s">
        <v>7743</v>
      </c>
      <c r="Z131" s="132" t="s">
        <v>7744</v>
      </c>
      <c r="AA131" s="128" t="s">
        <v>7832</v>
      </c>
    </row>
    <row r="132" spans="1:27" ht="15.75" customHeight="1" x14ac:dyDescent="0.2">
      <c r="A132" s="128">
        <v>3842</v>
      </c>
      <c r="B132" s="108" t="str">
        <f>VLOOKUP(A132,'BASE REGISTROS'!$A$1:$T$884,2,FALSE)</f>
        <v>Corporación de Desarrollo Social de la Asociación Cristiana de Jóvenes de Santiago. (ACJ de Santiago)</v>
      </c>
      <c r="C132" s="136">
        <f>VLOOKUP(A132,'BASE REGISTROS'!$A$1:$T$884,3,FALSE)</f>
        <v>719400000</v>
      </c>
      <c r="D132" s="108" t="str">
        <f>VLOOKUP(A132,'BASE REGISTROS'!$A$1:$T$884,4,FALSE)</f>
        <v>Corporación de Derecho Privado.</v>
      </c>
      <c r="E132" s="108" t="str">
        <f>VLOOKUP(A132,'BASE REGISTROS'!$A$1:$T$884,5,FALSE)</f>
        <v>Otorgada por Decreto Supremo Nº 528, de fecha 16 de mayo de 1991, del Ministerio de Justicia, publicado en el Diario Oficial el día 19 de noviembre de 1991.</v>
      </c>
      <c r="F132" s="108" t="str">
        <f>VLOOKUP(A132,'BASE REGISTROS'!$A$1:$T$884,6,FALSE)</f>
        <v>Certificado de vigencia Folio Nº 500347784174, de fecha 28 de septiembre de 2020, emitido por el Servicio de Registro Civil e Identificación.</v>
      </c>
      <c r="G132" s="108" t="str">
        <f>VLOOKUP(A132,'BASE REGISTROS'!$A$1:$T$884,7,FALSE)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2" s="108" t="str">
        <f>VLOOKUP(A132,'BASE REGISTROS'!$A$1:$T$884,8,FALSE)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2" s="108" t="str">
        <f>VLOOKUP(A132,'BASE REGISTROS'!$A$1:$T$884,9,FALSE)</f>
        <v>Tres años.</v>
      </c>
      <c r="J132" s="129" t="str">
        <f>VLOOKUP(A132,'BASE REGISTROS'!$A$1:$T$884,10,FALSE)</f>
        <v xml:space="preserve">De  29 de julio de 2016 a 29 de julio de 2019. </v>
      </c>
      <c r="K132" s="108" t="str">
        <f>VLOOKUP(A132,'BASE REGISTROS'!$A$1:$T$884,11,FALSE)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2" s="108" t="str">
        <f>VLOOKUP(A132,'BASE REGISTROS'!$A$1:$T$884,12,FALSE)</f>
        <v xml:space="preserve">Santa Isabel Nº 345, Santiago, Región Metropolitana. 
</v>
      </c>
      <c r="M132" s="108" t="str">
        <f>VLOOKUP(A132,'BASE REGISTROS'!$A$1:$T$884,13,FALSE)</f>
        <v>XIII</v>
      </c>
      <c r="N132" s="108" t="str">
        <f>VLOOKUP(A132,'BASE REGISTROS'!$A$1:$T$884,14,FALSE)</f>
        <v>Santiago</v>
      </c>
      <c r="O132" s="108" t="str">
        <f>VLOOKUP(A132,'BASE REGISTROS'!$A$1:$T$884,15,FALSE)</f>
        <v>2228893- 2225181     Jaime Enrique Vilches González: 992386370- oficina: 226346252</v>
      </c>
      <c r="P132" s="108" t="str">
        <f>VLOOKUP(A132,'BASE REGISTROS'!$A$1:$T$884,16,FALSE)</f>
        <v xml:space="preserve">corporacion.central@gmail.com
vilches.jaime@gmail.com
</v>
      </c>
      <c r="Q132" s="108">
        <f>VLOOKUP(A132,'BASE REGISTROS'!$A$1:$T$884,17,FALSE)</f>
        <v>0</v>
      </c>
      <c r="R132" s="108" t="str">
        <f>VLOOKUP(A132,'BASE REGISTROS'!$A$1:$T$884,18,FALSE)</f>
        <v>93401: Institución de Asistencia Social</v>
      </c>
      <c r="S132" s="108" t="str">
        <f>VLOOKUP(A132,'BASE REGISTROS'!$A$1:$T$884,19,FALSE)</f>
        <v xml:space="preserve">Se acompaña certificado de antecedentes financieros, correspondiente al año 2019 aprobados por el Sub Departamento de Supervisión Financiera Nacional. </v>
      </c>
      <c r="T132" s="129">
        <f>VLOOKUP(A132,'BASE REGISTROS'!$A$1:$T$884,20,FALSE)</f>
        <v>37970</v>
      </c>
      <c r="U132" s="128">
        <v>3842</v>
      </c>
      <c r="V132" s="130">
        <v>14570041</v>
      </c>
      <c r="W132" s="130">
        <v>123365131</v>
      </c>
      <c r="X132" s="131">
        <v>44316</v>
      </c>
      <c r="Y132" s="132" t="s">
        <v>7743</v>
      </c>
      <c r="Z132" s="132" t="s">
        <v>7744</v>
      </c>
      <c r="AA132" s="128" t="s">
        <v>7833</v>
      </c>
    </row>
    <row r="133" spans="1:27" ht="15.75" customHeight="1" x14ac:dyDescent="0.2">
      <c r="A133" s="128">
        <v>3842</v>
      </c>
      <c r="B133" s="108" t="str">
        <f>VLOOKUP(A133,'BASE REGISTROS'!$A$1:$T$884,2,FALSE)</f>
        <v>Corporación de Desarrollo Social de la Asociación Cristiana de Jóvenes de Santiago. (ACJ de Santiago)</v>
      </c>
      <c r="C133" s="136">
        <f>VLOOKUP(A133,'BASE REGISTROS'!$A$1:$T$884,3,FALSE)</f>
        <v>719400000</v>
      </c>
      <c r="D133" s="108" t="str">
        <f>VLOOKUP(A133,'BASE REGISTROS'!$A$1:$T$884,4,FALSE)</f>
        <v>Corporación de Derecho Privado.</v>
      </c>
      <c r="E133" s="108" t="str">
        <f>VLOOKUP(A133,'BASE REGISTROS'!$A$1:$T$884,5,FALSE)</f>
        <v>Otorgada por Decreto Supremo Nº 528, de fecha 16 de mayo de 1991, del Ministerio de Justicia, publicado en el Diario Oficial el día 19 de noviembre de 1991.</v>
      </c>
      <c r="F133" s="108" t="str">
        <f>VLOOKUP(A133,'BASE REGISTROS'!$A$1:$T$884,6,FALSE)</f>
        <v>Certificado de vigencia Folio Nº 500347784174, de fecha 28 de septiembre de 2020, emitido por el Servicio de Registro Civil e Identificación.</v>
      </c>
      <c r="G133" s="108" t="str">
        <f>VLOOKUP(A133,'BASE REGISTROS'!$A$1:$T$884,7,FALSE)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3" s="108" t="str">
        <f>VLOOKUP(A133,'BASE REGISTROS'!$A$1:$T$884,8,FALSE)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3" s="108" t="str">
        <f>VLOOKUP(A133,'BASE REGISTROS'!$A$1:$T$884,9,FALSE)</f>
        <v>Tres años.</v>
      </c>
      <c r="J133" s="129" t="str">
        <f>VLOOKUP(A133,'BASE REGISTROS'!$A$1:$T$884,10,FALSE)</f>
        <v xml:space="preserve">De  29 de julio de 2016 a 29 de julio de 2019. </v>
      </c>
      <c r="K133" s="108" t="str">
        <f>VLOOKUP(A133,'BASE REGISTROS'!$A$1:$T$884,11,FALSE)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3" s="108" t="str">
        <f>VLOOKUP(A133,'BASE REGISTROS'!$A$1:$T$884,12,FALSE)</f>
        <v xml:space="preserve">Santa Isabel Nº 345, Santiago, Región Metropolitana. 
</v>
      </c>
      <c r="M133" s="108" t="str">
        <f>VLOOKUP(A133,'BASE REGISTROS'!$A$1:$T$884,13,FALSE)</f>
        <v>XIII</v>
      </c>
      <c r="N133" s="108" t="str">
        <f>VLOOKUP(A133,'BASE REGISTROS'!$A$1:$T$884,14,FALSE)</f>
        <v>Santiago</v>
      </c>
      <c r="O133" s="108" t="str">
        <f>VLOOKUP(A133,'BASE REGISTROS'!$A$1:$T$884,15,FALSE)</f>
        <v>2228893- 2225181     Jaime Enrique Vilches González: 992386370- oficina: 226346252</v>
      </c>
      <c r="P133" s="108" t="str">
        <f>VLOOKUP(A133,'BASE REGISTROS'!$A$1:$T$884,16,FALSE)</f>
        <v xml:space="preserve">corporacion.central@gmail.com
vilches.jaime@gmail.com
</v>
      </c>
      <c r="Q133" s="108">
        <f>VLOOKUP(A133,'BASE REGISTROS'!$A$1:$T$884,17,FALSE)</f>
        <v>0</v>
      </c>
      <c r="R133" s="108" t="str">
        <f>VLOOKUP(A133,'BASE REGISTROS'!$A$1:$T$884,18,FALSE)</f>
        <v>93401: Institución de Asistencia Social</v>
      </c>
      <c r="S133" s="108" t="str">
        <f>VLOOKUP(A133,'BASE REGISTROS'!$A$1:$T$884,19,FALSE)</f>
        <v xml:space="preserve">Se acompaña certificado de antecedentes financieros, correspondiente al año 2019 aprobados por el Sub Departamento de Supervisión Financiera Nacional. </v>
      </c>
      <c r="T133" s="129">
        <f>VLOOKUP(A133,'BASE REGISTROS'!$A$1:$T$884,20,FALSE)</f>
        <v>37970</v>
      </c>
      <c r="U133" s="128">
        <v>3842</v>
      </c>
      <c r="V133" s="130">
        <v>25521062</v>
      </c>
      <c r="W133" s="130">
        <v>82375824</v>
      </c>
      <c r="X133" s="131">
        <v>44316</v>
      </c>
      <c r="Y133" s="132" t="s">
        <v>7743</v>
      </c>
      <c r="Z133" s="132" t="s">
        <v>7744</v>
      </c>
      <c r="AA133" s="128" t="s">
        <v>7798</v>
      </c>
    </row>
    <row r="134" spans="1:27" ht="15.75" customHeight="1" x14ac:dyDescent="0.2">
      <c r="A134" s="128">
        <v>3842</v>
      </c>
      <c r="B134" s="108" t="str">
        <f>VLOOKUP(A134,'BASE REGISTROS'!$A$1:$T$884,2,FALSE)</f>
        <v>Corporación de Desarrollo Social de la Asociación Cristiana de Jóvenes de Santiago. (ACJ de Santiago)</v>
      </c>
      <c r="C134" s="136">
        <f>VLOOKUP(A134,'BASE REGISTROS'!$A$1:$T$884,3,FALSE)</f>
        <v>719400000</v>
      </c>
      <c r="D134" s="108" t="str">
        <f>VLOOKUP(A134,'BASE REGISTROS'!$A$1:$T$884,4,FALSE)</f>
        <v>Corporación de Derecho Privado.</v>
      </c>
      <c r="E134" s="108" t="str">
        <f>VLOOKUP(A134,'BASE REGISTROS'!$A$1:$T$884,5,FALSE)</f>
        <v>Otorgada por Decreto Supremo Nº 528, de fecha 16 de mayo de 1991, del Ministerio de Justicia, publicado en el Diario Oficial el día 19 de noviembre de 1991.</v>
      </c>
      <c r="F134" s="108" t="str">
        <f>VLOOKUP(A134,'BASE REGISTROS'!$A$1:$T$884,6,FALSE)</f>
        <v>Certificado de vigencia Folio Nº 500347784174, de fecha 28 de septiembre de 2020, emitido por el Servicio de Registro Civil e Identificación.</v>
      </c>
      <c r="G134" s="108" t="str">
        <f>VLOOKUP(A134,'BASE REGISTROS'!$A$1:$T$884,7,FALSE)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4" s="108" t="str">
        <f>VLOOKUP(A134,'BASE REGISTROS'!$A$1:$T$884,8,FALSE)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4" s="108" t="str">
        <f>VLOOKUP(A134,'BASE REGISTROS'!$A$1:$T$884,9,FALSE)</f>
        <v>Tres años.</v>
      </c>
      <c r="J134" s="129" t="str">
        <f>VLOOKUP(A134,'BASE REGISTROS'!$A$1:$T$884,10,FALSE)</f>
        <v xml:space="preserve">De  29 de julio de 2016 a 29 de julio de 2019. </v>
      </c>
      <c r="K134" s="108" t="str">
        <f>VLOOKUP(A134,'BASE REGISTROS'!$A$1:$T$884,11,FALSE)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4" s="108" t="str">
        <f>VLOOKUP(A134,'BASE REGISTROS'!$A$1:$T$884,12,FALSE)</f>
        <v xml:space="preserve">Santa Isabel Nº 345, Santiago, Región Metropolitana. 
</v>
      </c>
      <c r="M134" s="108" t="str">
        <f>VLOOKUP(A134,'BASE REGISTROS'!$A$1:$T$884,13,FALSE)</f>
        <v>XIII</v>
      </c>
      <c r="N134" s="108" t="str">
        <f>VLOOKUP(A134,'BASE REGISTROS'!$A$1:$T$884,14,FALSE)</f>
        <v>Santiago</v>
      </c>
      <c r="O134" s="108" t="str">
        <f>VLOOKUP(A134,'BASE REGISTROS'!$A$1:$T$884,15,FALSE)</f>
        <v>2228893- 2225181     Jaime Enrique Vilches González: 992386370- oficina: 226346252</v>
      </c>
      <c r="P134" s="108" t="str">
        <f>VLOOKUP(A134,'BASE REGISTROS'!$A$1:$T$884,16,FALSE)</f>
        <v xml:space="preserve">corporacion.central@gmail.com
vilches.jaime@gmail.com
</v>
      </c>
      <c r="Q134" s="108">
        <f>VLOOKUP(A134,'BASE REGISTROS'!$A$1:$T$884,17,FALSE)</f>
        <v>0</v>
      </c>
      <c r="R134" s="108" t="str">
        <f>VLOOKUP(A134,'BASE REGISTROS'!$A$1:$T$884,18,FALSE)</f>
        <v>93401: Institución de Asistencia Social</v>
      </c>
      <c r="S134" s="108" t="str">
        <f>VLOOKUP(A134,'BASE REGISTROS'!$A$1:$T$884,19,FALSE)</f>
        <v xml:space="preserve">Se acompaña certificado de antecedentes financieros, correspondiente al año 2019 aprobados por el Sub Departamento de Supervisión Financiera Nacional. </v>
      </c>
      <c r="T134" s="129">
        <f>VLOOKUP(A134,'BASE REGISTROS'!$A$1:$T$884,20,FALSE)</f>
        <v>37970</v>
      </c>
      <c r="U134" s="128">
        <v>3842</v>
      </c>
      <c r="V134" s="130">
        <v>7827477</v>
      </c>
      <c r="W134" s="130">
        <v>72346108</v>
      </c>
      <c r="X134" s="131">
        <v>44316</v>
      </c>
      <c r="Y134" s="132" t="s">
        <v>7743</v>
      </c>
      <c r="Z134" s="132" t="s">
        <v>7744</v>
      </c>
      <c r="AA134" s="128" t="s">
        <v>7812</v>
      </c>
    </row>
    <row r="135" spans="1:27" ht="15.75" customHeight="1" x14ac:dyDescent="0.2">
      <c r="A135" s="128">
        <v>3842</v>
      </c>
      <c r="B135" s="108" t="str">
        <f>VLOOKUP(A135,'BASE REGISTROS'!$A$1:$T$884,2,FALSE)</f>
        <v>Corporación de Desarrollo Social de la Asociación Cristiana de Jóvenes de Santiago. (ACJ de Santiago)</v>
      </c>
      <c r="C135" s="136">
        <f>VLOOKUP(A135,'BASE REGISTROS'!$A$1:$T$884,3,FALSE)</f>
        <v>719400000</v>
      </c>
      <c r="D135" s="108" t="str">
        <f>VLOOKUP(A135,'BASE REGISTROS'!$A$1:$T$884,4,FALSE)</f>
        <v>Corporación de Derecho Privado.</v>
      </c>
      <c r="E135" s="108" t="str">
        <f>VLOOKUP(A135,'BASE REGISTROS'!$A$1:$T$884,5,FALSE)</f>
        <v>Otorgada por Decreto Supremo Nº 528, de fecha 16 de mayo de 1991, del Ministerio de Justicia, publicado en el Diario Oficial el día 19 de noviembre de 1991.</v>
      </c>
      <c r="F135" s="108" t="str">
        <f>VLOOKUP(A135,'BASE REGISTROS'!$A$1:$T$884,6,FALSE)</f>
        <v>Certificado de vigencia Folio Nº 500347784174, de fecha 28 de septiembre de 2020, emitido por el Servicio de Registro Civil e Identificación.</v>
      </c>
      <c r="G135" s="108" t="str">
        <f>VLOOKUP(A135,'BASE REGISTROS'!$A$1:$T$884,7,FALSE)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5" s="108" t="str">
        <f>VLOOKUP(A135,'BASE REGISTROS'!$A$1:$T$884,8,FALSE)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5" s="108" t="str">
        <f>VLOOKUP(A135,'BASE REGISTROS'!$A$1:$T$884,9,FALSE)</f>
        <v>Tres años.</v>
      </c>
      <c r="J135" s="129" t="str">
        <f>VLOOKUP(A135,'BASE REGISTROS'!$A$1:$T$884,10,FALSE)</f>
        <v xml:space="preserve">De  29 de julio de 2016 a 29 de julio de 2019. </v>
      </c>
      <c r="K135" s="108" t="str">
        <f>VLOOKUP(A135,'BASE REGISTROS'!$A$1:$T$884,11,FALSE)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5" s="108" t="str">
        <f>VLOOKUP(A135,'BASE REGISTROS'!$A$1:$T$884,12,FALSE)</f>
        <v xml:space="preserve">Santa Isabel Nº 345, Santiago, Región Metropolitana. 
</v>
      </c>
      <c r="M135" s="108" t="str">
        <f>VLOOKUP(A135,'BASE REGISTROS'!$A$1:$T$884,13,FALSE)</f>
        <v>XIII</v>
      </c>
      <c r="N135" s="108" t="str">
        <f>VLOOKUP(A135,'BASE REGISTROS'!$A$1:$T$884,14,FALSE)</f>
        <v>Santiago</v>
      </c>
      <c r="O135" s="108" t="str">
        <f>VLOOKUP(A135,'BASE REGISTROS'!$A$1:$T$884,15,FALSE)</f>
        <v>2228893- 2225181     Jaime Enrique Vilches González: 992386370- oficina: 226346252</v>
      </c>
      <c r="P135" s="108" t="str">
        <f>VLOOKUP(A135,'BASE REGISTROS'!$A$1:$T$884,16,FALSE)</f>
        <v xml:space="preserve">corporacion.central@gmail.com
vilches.jaime@gmail.com
</v>
      </c>
      <c r="Q135" s="108">
        <f>VLOOKUP(A135,'BASE REGISTROS'!$A$1:$T$884,17,FALSE)</f>
        <v>0</v>
      </c>
      <c r="R135" s="108" t="str">
        <f>VLOOKUP(A135,'BASE REGISTROS'!$A$1:$T$884,18,FALSE)</f>
        <v>93401: Institución de Asistencia Social</v>
      </c>
      <c r="S135" s="108" t="str">
        <f>VLOOKUP(A135,'BASE REGISTROS'!$A$1:$T$884,19,FALSE)</f>
        <v xml:space="preserve">Se acompaña certificado de antecedentes financieros, correspondiente al año 2019 aprobados por el Sub Departamento de Supervisión Financiera Nacional. </v>
      </c>
      <c r="T135" s="129">
        <f>VLOOKUP(A135,'BASE REGISTROS'!$A$1:$T$884,20,FALSE)</f>
        <v>37970</v>
      </c>
      <c r="U135" s="128">
        <v>3842</v>
      </c>
      <c r="V135" s="130">
        <v>6897552</v>
      </c>
      <c r="W135" s="130">
        <v>68218853</v>
      </c>
      <c r="X135" s="131">
        <v>44316</v>
      </c>
      <c r="Y135" s="132" t="s">
        <v>7743</v>
      </c>
      <c r="Z135" s="132" t="s">
        <v>7744</v>
      </c>
      <c r="AA135" s="128" t="s">
        <v>6421</v>
      </c>
    </row>
    <row r="136" spans="1:27" ht="15.75" customHeight="1" x14ac:dyDescent="0.2">
      <c r="A136" s="128">
        <v>3842</v>
      </c>
      <c r="B136" s="108" t="str">
        <f>VLOOKUP(A136,'BASE REGISTROS'!$A$1:$T$884,2,FALSE)</f>
        <v>Corporación de Desarrollo Social de la Asociación Cristiana de Jóvenes de Santiago. (ACJ de Santiago)</v>
      </c>
      <c r="C136" s="136">
        <f>VLOOKUP(A136,'BASE REGISTROS'!$A$1:$T$884,3,FALSE)</f>
        <v>719400000</v>
      </c>
      <c r="D136" s="108" t="str">
        <f>VLOOKUP(A136,'BASE REGISTROS'!$A$1:$T$884,4,FALSE)</f>
        <v>Corporación de Derecho Privado.</v>
      </c>
      <c r="E136" s="108" t="str">
        <f>VLOOKUP(A136,'BASE REGISTROS'!$A$1:$T$884,5,FALSE)</f>
        <v>Otorgada por Decreto Supremo Nº 528, de fecha 16 de mayo de 1991, del Ministerio de Justicia, publicado en el Diario Oficial el día 19 de noviembre de 1991.</v>
      </c>
      <c r="F136" s="108" t="str">
        <f>VLOOKUP(A136,'BASE REGISTROS'!$A$1:$T$884,6,FALSE)</f>
        <v>Certificado de vigencia Folio Nº 500347784174, de fecha 28 de septiembre de 2020, emitido por el Servicio de Registro Civil e Identificación.</v>
      </c>
      <c r="G136" s="108" t="str">
        <f>VLOOKUP(A136,'BASE REGISTROS'!$A$1:$T$884,7,FALSE)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6" s="108" t="str">
        <f>VLOOKUP(A136,'BASE REGISTROS'!$A$1:$T$884,8,FALSE)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6" s="108" t="str">
        <f>VLOOKUP(A136,'BASE REGISTROS'!$A$1:$T$884,9,FALSE)</f>
        <v>Tres años.</v>
      </c>
      <c r="J136" s="129" t="str">
        <f>VLOOKUP(A136,'BASE REGISTROS'!$A$1:$T$884,10,FALSE)</f>
        <v xml:space="preserve">De  29 de julio de 2016 a 29 de julio de 2019. </v>
      </c>
      <c r="K136" s="108" t="str">
        <f>VLOOKUP(A136,'BASE REGISTROS'!$A$1:$T$884,11,FALSE)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6" s="108" t="str">
        <f>VLOOKUP(A136,'BASE REGISTROS'!$A$1:$T$884,12,FALSE)</f>
        <v xml:space="preserve">Santa Isabel Nº 345, Santiago, Región Metropolitana. 
</v>
      </c>
      <c r="M136" s="108" t="str">
        <f>VLOOKUP(A136,'BASE REGISTROS'!$A$1:$T$884,13,FALSE)</f>
        <v>XIII</v>
      </c>
      <c r="N136" s="108" t="str">
        <f>VLOOKUP(A136,'BASE REGISTROS'!$A$1:$T$884,14,FALSE)</f>
        <v>Santiago</v>
      </c>
      <c r="O136" s="108" t="str">
        <f>VLOOKUP(A136,'BASE REGISTROS'!$A$1:$T$884,15,FALSE)</f>
        <v>2228893- 2225181     Jaime Enrique Vilches González: 992386370- oficina: 226346252</v>
      </c>
      <c r="P136" s="108" t="str">
        <f>VLOOKUP(A136,'BASE REGISTROS'!$A$1:$T$884,16,FALSE)</f>
        <v xml:space="preserve">corporacion.central@gmail.com
vilches.jaime@gmail.com
</v>
      </c>
      <c r="Q136" s="108">
        <f>VLOOKUP(A136,'BASE REGISTROS'!$A$1:$T$884,17,FALSE)</f>
        <v>0</v>
      </c>
      <c r="R136" s="108" t="str">
        <f>VLOOKUP(A136,'BASE REGISTROS'!$A$1:$T$884,18,FALSE)</f>
        <v>93401: Institución de Asistencia Social</v>
      </c>
      <c r="S136" s="108" t="str">
        <f>VLOOKUP(A136,'BASE REGISTROS'!$A$1:$T$884,19,FALSE)</f>
        <v xml:space="preserve">Se acompaña certificado de antecedentes financieros, correspondiente al año 2019 aprobados por el Sub Departamento de Supervisión Financiera Nacional. </v>
      </c>
      <c r="T136" s="129">
        <f>VLOOKUP(A136,'BASE REGISTROS'!$A$1:$T$884,20,FALSE)</f>
        <v>37970</v>
      </c>
      <c r="U136" s="128">
        <v>3842</v>
      </c>
      <c r="V136" s="130">
        <v>6808593</v>
      </c>
      <c r="W136" s="130">
        <v>48110978</v>
      </c>
      <c r="X136" s="131">
        <v>44316</v>
      </c>
      <c r="Y136" s="132" t="s">
        <v>7743</v>
      </c>
      <c r="Z136" s="132" t="s">
        <v>7744</v>
      </c>
      <c r="AA136" s="128" t="s">
        <v>7801</v>
      </c>
    </row>
    <row r="137" spans="1:27" ht="15.75" customHeight="1" x14ac:dyDescent="0.2">
      <c r="A137" s="128">
        <v>3846</v>
      </c>
      <c r="B137" s="108" t="str">
        <f>VLOOKUP(A137,'BASE REGISTROS'!$A$1:$T$884,2,FALSE)</f>
        <v>Parroquia Sagrado Corazón de Jesús de Coronel</v>
      </c>
      <c r="C137" s="136">
        <f>VLOOKUP(A137,'BASE REGISTROS'!$A$1:$T$884,3,FALSE)</f>
        <v>800665612</v>
      </c>
      <c r="D137" s="108" t="str">
        <f>VLOOKUP(A137,'BASE REGISTROS'!$A$1:$T$884,4,FALSE)</f>
        <v>Institución eclesiástica</v>
      </c>
      <c r="E137" s="108" t="str">
        <f>VLOOKUP(A137,'BASE REGISTROS'!$A$1:$T$884,5,FALSE)</f>
        <v>Erigida de acuerdo al Derecho Canónico, por Decreto S/N, de 1954, de la Autoridad Eclesiástica hoy del Arzobispado de Concepción.</v>
      </c>
      <c r="F137" s="108" t="str">
        <f>VLOOKUP(A137,'BASE REGISTROS'!$A$1:$T$884,6,FALSE)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G137" s="108" t="str">
        <f>VLOOKUP(A137,'BASE REGISTROS'!$A$1:$T$884,7,FALSE)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H137" s="108" t="str">
        <f>VLOOKUP(A137,'BASE REGISTROS'!$A$1:$T$884,8,FALSE)</f>
        <v>no tiene</v>
      </c>
      <c r="I137" s="108">
        <f>VLOOKUP(A137,'BASE REGISTROS'!$A$1:$T$884,9,FALSE)</f>
        <v>0</v>
      </c>
      <c r="J137" s="129">
        <f>VLOOKUP(A137,'BASE REGISTROS'!$A$1:$T$884,10,FALSE)</f>
        <v>0</v>
      </c>
      <c r="K137" s="108" t="str">
        <f>VLOOKUP(A137,'BASE REGISTROS'!$A$1:$T$884,11,FALSE)</f>
        <v xml:space="preserve">Pbro. Ricardo Andrés Oliva Salazar, 
</v>
      </c>
      <c r="L137" s="108" t="str">
        <f>VLOOKUP(A137,'BASE REGISTROS'!$A$1:$T$884,12,FALSE)</f>
        <v xml:space="preserve">Manuel Montt N° 01180, Villa Mora, comuna de Coronel, Octava Región
</v>
      </c>
      <c r="M137" s="108" t="str">
        <f>VLOOKUP(A137,'BASE REGISTROS'!$A$1:$T$884,13,FALSE)</f>
        <v>VIII</v>
      </c>
      <c r="N137" s="108" t="str">
        <f>VLOOKUP(A137,'BASE REGISTROS'!$A$1:$T$884,14,FALSE)</f>
        <v>Coronel</v>
      </c>
      <c r="O137" s="108" t="str">
        <f>VLOOKUP(A137,'BASE REGISTROS'!$A$1:$T$884,15,FALSE)</f>
        <v>. Fono: 41-2711094.</v>
      </c>
      <c r="P137" s="108">
        <f>VLOOKUP(A137,'BASE REGISTROS'!$A$1:$T$884,16,FALSE)</f>
        <v>0</v>
      </c>
      <c r="Q137" s="108">
        <f>VLOOKUP(A137,'BASE REGISTROS'!$A$1:$T$884,17,FALSE)</f>
        <v>0</v>
      </c>
      <c r="R137" s="108" t="str">
        <f>VLOOKUP(A137,'BASE REGISTROS'!$A$1:$T$884,18,FALSE)</f>
        <v>93910: Organizaciones Religiosas</v>
      </c>
      <c r="S137" s="108" t="str">
        <f>VLOOKUP(A137,'BASE REGISTROS'!$A$1:$T$884,19,FALSE)</f>
        <v>Se acompaña Certificado de Antecedentes Financieros, correspondiente al año 2019, aprobados por el  Departamento de Administración y Finanzas.</v>
      </c>
      <c r="T137" s="129">
        <f>VLOOKUP(A137,'BASE REGISTROS'!$A$1:$T$884,20,FALSE)</f>
        <v>37970</v>
      </c>
      <c r="U137" s="128">
        <v>3846</v>
      </c>
      <c r="V137" s="130">
        <v>8454192</v>
      </c>
      <c r="W137" s="130">
        <v>35151643</v>
      </c>
      <c r="X137" s="131">
        <v>44316</v>
      </c>
      <c r="Y137" s="132" t="s">
        <v>7743</v>
      </c>
      <c r="Z137" s="132" t="s">
        <v>7744</v>
      </c>
      <c r="AA137" s="128" t="s">
        <v>7777</v>
      </c>
    </row>
    <row r="138" spans="1:27" ht="15.75" customHeight="1" x14ac:dyDescent="0.2">
      <c r="A138" s="128">
        <v>3848</v>
      </c>
      <c r="B138" s="108" t="str">
        <f>VLOOKUP(A138,'BASE REGISTROS'!$A$1:$T$884,2,FALSE)</f>
        <v>Parroquia San Pablo</v>
      </c>
      <c r="C138" s="136">
        <f>VLOOKUP(A138,'BASE REGISTROS'!$A$1:$T$884,3,FALSE)</f>
        <v>702085047</v>
      </c>
      <c r="D138" s="108" t="str">
        <f>VLOOKUP(A138,'BASE REGISTROS'!$A$1:$T$884,4,FALSE)</f>
        <v>Institución eclesiástica</v>
      </c>
      <c r="E138" s="108" t="str">
        <f>VLOOKUP(A138,'BASE REGISTROS'!$A$1:$T$884,5,FALSE)</f>
        <v>Erigida de acuerdo al Derecho Canónico</v>
      </c>
      <c r="F138" s="108" t="str">
        <f>VLOOKUP(A138,'BASE REGISTROS'!$A$1:$T$884,6,FALSE)</f>
        <v>Indefinida</v>
      </c>
      <c r="G138" s="108" t="str">
        <f>VLOOKUP(A138,'BASE REGISTROS'!$A$1:$T$884,7,FALSE)</f>
        <v xml:space="preserve">Actividad religiosa
</v>
      </c>
      <c r="H138" s="108" t="str">
        <f>VLOOKUP(A138,'BASE REGISTROS'!$A$1:$T$884,8,FALSE)</f>
        <v>no tiene</v>
      </c>
      <c r="I138" s="108">
        <f>VLOOKUP(A138,'BASE REGISTROS'!$A$1:$T$884,9,FALSE)</f>
        <v>0</v>
      </c>
      <c r="J138" s="129">
        <f>VLOOKUP(A138,'BASE REGISTROS'!$A$1:$T$884,10,FALSE)</f>
        <v>0</v>
      </c>
      <c r="K138" s="108" t="str">
        <f>VLOOKUP(A138,'BASE REGISTROS'!$A$1:$T$884,11,FALSE)</f>
        <v xml:space="preserve">Pbro. Juan Carlos Hernandez Mansilla, 
</v>
      </c>
      <c r="L138" s="108" t="str">
        <f>VLOOKUP(A138,'BASE REGISTROS'!$A$1:$T$884,12,FALSE)</f>
        <v xml:space="preserve">Janequeo esq Diego Portales s/n, Población Bdo O’Higgins, Puerto Montt.
</v>
      </c>
      <c r="M138" s="108" t="str">
        <f>VLOOKUP(A138,'BASE REGISTROS'!$A$1:$T$884,13,FALSE)</f>
        <v>X</v>
      </c>
      <c r="N138" s="108" t="str">
        <f>VLOOKUP(A138,'BASE REGISTROS'!$A$1:$T$884,14,FALSE)</f>
        <v xml:space="preserve"> Puerto Montt</v>
      </c>
      <c r="O138" s="108" t="str">
        <f>VLOOKUP(A138,'BASE REGISTROS'!$A$1:$T$884,15,FALSE)</f>
        <v>652260103-652251031.</v>
      </c>
      <c r="P138" s="108" t="str">
        <f>VLOOKUP(A138,'BASE REGISTROS'!$A$1:$T$884,16,FALSE)</f>
        <v>infosanpablo@gmail.com</v>
      </c>
      <c r="Q138" s="108">
        <f>VLOOKUP(A138,'BASE REGISTROS'!$A$1:$T$884,17,FALSE)</f>
        <v>0</v>
      </c>
      <c r="R138" s="108" t="str">
        <f>VLOOKUP(A138,'BASE REGISTROS'!$A$1:$T$884,18,FALSE)</f>
        <v>93910: Organizaciones Religiosas</v>
      </c>
      <c r="S138" s="108" t="str">
        <f>VLOOKUP(A138,'BASE REGISTROS'!$A$1:$T$884,19,FALSE)</f>
        <v>Se acompañan antecedentes financieros correspondientes al año 2019, aprobados por el Sub departamento de Supervisión Nacional.</v>
      </c>
      <c r="T138" s="129">
        <f>VLOOKUP(A138,'BASE REGISTROS'!$A$1:$T$884,20,FALSE)</f>
        <v>37970</v>
      </c>
      <c r="U138" s="128">
        <v>3848</v>
      </c>
      <c r="V138" s="130">
        <v>6721531</v>
      </c>
      <c r="W138" s="130">
        <v>28489858</v>
      </c>
      <c r="X138" s="131">
        <v>44316</v>
      </c>
      <c r="Y138" s="132" t="s">
        <v>7743</v>
      </c>
      <c r="Z138" s="132" t="s">
        <v>7744</v>
      </c>
      <c r="AA138" s="128" t="s">
        <v>7792</v>
      </c>
    </row>
    <row r="139" spans="1:27" ht="15.75" customHeight="1" x14ac:dyDescent="0.2">
      <c r="A139" s="128">
        <v>3860</v>
      </c>
      <c r="B139" s="108" t="str">
        <f>VLOOKUP(A139,'BASE REGISTROS'!$A$1:$T$884,2,FALSE)</f>
        <v>Fundación de Beneficencia de los Sagrados Corazones  SSCC</v>
      </c>
      <c r="C139" s="136">
        <f>VLOOKUP(A139,'BASE REGISTROS'!$A$1:$T$884,3,FALSE)</f>
        <v>711524002</v>
      </c>
      <c r="D139" s="108" t="str">
        <f>VLOOKUP(A139,'BASE REGISTROS'!$A$1:$T$884,4,FALSE)</f>
        <v>Fundación de Derecho Privado.</v>
      </c>
      <c r="E139" s="108" t="str">
        <f>VLOOKUP(A139,'BASE REGISTROS'!$A$1:$T$884,5,FALSE)</f>
        <v xml:space="preserve">Decreto Supremo Nº 444, de 04 de mayo de 1983, del Ministerio de Justicia. </v>
      </c>
      <c r="F139" s="108" t="str">
        <f>VLOOKUP(A139,'BASE REGISTROS'!$A$1:$T$884,6,FALSE)</f>
        <v>Certificado de Vigencia Folio Nº 500343745057, emitido por el Servicio de Registro Civil e Identificación, con fecha 02 de septiembre de 2020.</v>
      </c>
      <c r="G139" s="108" t="str">
        <f>VLOOKUP(A139,'BASE REGISTROS'!$A$1:$T$884,7,FALSE)</f>
        <v xml:space="preserve">Protección y asistencia de personas de escasos recursos, cualquiera sea su edad, sexo o religión.
</v>
      </c>
      <c r="H139" s="108" t="str">
        <f>VLOOKUP(A139,'BASE REGISTROS'!$A$1:$T$884,8,FALSE)</f>
        <v>Presidenta: Irene del Carmen Arias Vielma                   Vicepresidente: Eugenio Enrique Celedón Cariola                   Secretaria: Kharim Sotelo Méndez                      Directores: María Patricia Undurraga Yáñez                          María Teresa Urrutia Veloso                 Marcia Veronica del Carmen Jamett Pizarro                 Maria Loreto Luisa Gracia Serrano</v>
      </c>
      <c r="I139" s="108" t="str">
        <f>VLOOKUP(A139,'BASE REGISTROS'!$A$1:$T$884,9,FALSE)</f>
        <v>3 años en sus cargos.</v>
      </c>
      <c r="J139" s="129" t="str">
        <f>VLOOKUP(A139,'BASE REGISTROS'!$A$1:$T$884,10,FALSE)</f>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
      <c r="K139" s="108" t="str">
        <f>VLOOKUP(A139,'BASE REGISTROS'!$A$1:$T$884,11,FALSE)</f>
        <v xml:space="preserve">Presidenta: Irene del Carmen Arias Vielma, 
Directora Ejecutiva Interina:  Emilia Prosperina Baeza Ulloa  
</v>
      </c>
      <c r="L139" s="108" t="str">
        <f>VLOOKUP(A139,'BASE REGISTROS'!$A$1:$T$884,12,FALSE)</f>
        <v xml:space="preserve">Amanda Labarca N° 4631, Población Jaime Eyzaguirre. Comuna de Macul, Región Metropolitana.
</v>
      </c>
      <c r="M139" s="108" t="str">
        <f>VLOOKUP(A139,'BASE REGISTROS'!$A$1:$T$884,13,FALSE)</f>
        <v>XIII</v>
      </c>
      <c r="N139" s="108" t="str">
        <f>VLOOKUP(A139,'BASE REGISTROS'!$A$1:$T$884,14,FALSE)</f>
        <v>Macul</v>
      </c>
      <c r="O139" s="108" t="str">
        <f>VLOOKUP(A139,'BASE REGISTROS'!$A$1:$T$884,15,FALSE)</f>
        <v xml:space="preserve">Fono: 2715736, </v>
      </c>
      <c r="P139" s="108">
        <f>VLOOKUP(A139,'BASE REGISTROS'!$A$1:$T$884,16,FALSE)</f>
        <v>0</v>
      </c>
      <c r="Q139" s="108">
        <f>VLOOKUP(A139,'BASE REGISTROS'!$A$1:$T$884,17,FALSE)</f>
        <v>0</v>
      </c>
      <c r="R139" s="108">
        <f>VLOOKUP(A139,'BASE REGISTROS'!$A$1:$T$884,18,FALSE)</f>
        <v>93401</v>
      </c>
      <c r="S139" s="108" t="str">
        <f>VLOOKUP(A139,'BASE REGISTROS'!$A$1:$T$884,19,FALSE)</f>
        <v>Se acompaña certificado de antecedentes financieros correspondientes al año 2019, aprobados por parte de USUFI.</v>
      </c>
      <c r="T139" s="129">
        <f>VLOOKUP(A139,'BASE REGISTROS'!$A$1:$T$884,20,FALSE)</f>
        <v>37970</v>
      </c>
      <c r="U139" s="128">
        <v>3860</v>
      </c>
      <c r="V139" s="130">
        <v>19386992</v>
      </c>
      <c r="W139" s="130">
        <v>76901086</v>
      </c>
      <c r="X139" s="131">
        <v>44316</v>
      </c>
      <c r="Y139" s="132" t="s">
        <v>7743</v>
      </c>
      <c r="Z139" s="132" t="s">
        <v>7744</v>
      </c>
      <c r="AA139" s="128" t="s">
        <v>7791</v>
      </c>
    </row>
    <row r="140" spans="1:27" ht="15.75" customHeight="1" x14ac:dyDescent="0.2">
      <c r="A140" s="128">
        <v>3950</v>
      </c>
      <c r="B140" s="108" t="str">
        <f>VLOOKUP(A140,'BASE REGISTROS'!$A$1:$T$884,2,FALSE)</f>
        <v>Fundación de Beneficencia Hogar de Cristo</v>
      </c>
      <c r="C140" s="136">
        <f>VLOOKUP(A140,'BASE REGISTROS'!$A$1:$T$884,3,FALSE)</f>
        <v>814968006</v>
      </c>
      <c r="D140" s="108" t="str">
        <f>VLOOKUP(A140,'BASE REGISTROS'!$A$1:$T$884,4,FALSE)</f>
        <v>Fundación de Derecho Privado.</v>
      </c>
      <c r="E140" s="108" t="str">
        <f>VLOOKUP(A140,'BASE REGISTROS'!$A$1:$T$884,5,FALSE)</f>
        <v xml:space="preserve">Decreto Supremo Nº1688, de 09 de abril de 1945, del Ministerio de Justicia. </v>
      </c>
      <c r="F140" s="108" t="str">
        <f>VLOOKUP(A140,'BASE REGISTROS'!$A$1:$T$884,6,FALSE)</f>
        <v>Certificado de Vigencia Folio Nº 500342397975, emitido por el Servicio de Registro Civil e Identificación con fecha 25 de agosto de 2020.</v>
      </c>
      <c r="G140" s="108" t="str">
        <f>VLOOKUP(A140,'BASE REGISTROS'!$A$1:$T$884,7,FALSE)</f>
        <v xml:space="preserve">La creación y mantenimiento de obras de beneficencia y educación popular gratuita, especialmente por medio de hogares para indigentes, centros abiertos, guarderías y salas cuna.
</v>
      </c>
      <c r="H140" s="108" t="str">
        <f>VLOOKUP(A140,'BASE REGISTROS'!$A$1:$T$884,8,FALSE)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0" s="108" t="str">
        <f>VLOOKUP(A140,'BASE REGISTROS'!$A$1:$T$884,9,FALSE)</f>
        <v>Durarán 2 años en sus funciones. Renovación del Directorio cada año, por parcialidades de cuatro directores a la vez.
Duración de Mesa Directiva: Cada año.</v>
      </c>
      <c r="J140" s="129" t="str">
        <f>VLOOKUP(A140,'BASE REGISTROS'!$A$1:$T$884,10,FALSE)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0" s="108" t="str">
        <f>VLOOKUP(A140,'BASE REGISTROS'!$A$1:$T$884,11,FALSE)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0" s="108" t="str">
        <f>VLOOKUP(A140,'BASE REGISTROS'!$A$1:$T$884,12,FALSE)</f>
        <v xml:space="preserve">Hogar de Cristo N° 3812, comuna de Estación Central, Región Metropolitana
</v>
      </c>
      <c r="M140" s="108" t="str">
        <f>VLOOKUP(A140,'BASE REGISTROS'!$A$1:$T$884,13,FALSE)</f>
        <v>XIII</v>
      </c>
      <c r="N140" s="108" t="str">
        <f>VLOOKUP(A140,'BASE REGISTROS'!$A$1:$T$884,14,FALSE)</f>
        <v>Estación Central</v>
      </c>
      <c r="O140" s="108">
        <f>VLOOKUP(A140,'BASE REGISTROS'!$A$1:$T$884,15,FALSE)</f>
        <v>225409300</v>
      </c>
      <c r="P140" s="108" t="str">
        <f>VLOOKUP(A140,'BASE REGISTROS'!$A$1:$T$884,16,FALSE)</f>
        <v xml:space="preserve"> hogardecristo@hogardecristo.cl  </v>
      </c>
      <c r="Q140" s="108">
        <f>VLOOKUP(A140,'BASE REGISTROS'!$A$1:$T$884,17,FALSE)</f>
        <v>0</v>
      </c>
      <c r="R140" s="108" t="str">
        <f>VLOOKUP(A140,'BASE REGISTROS'!$A$1:$T$884,18,FALSE)</f>
        <v>93401: Institución de Asistencia Social.</v>
      </c>
      <c r="S140" s="108" t="str">
        <f>VLOOKUP(A140,'BASE REGISTROS'!$A$1:$T$884,19,FALSE)</f>
        <v xml:space="preserve">Certificado de Antecedentes financieros, correspondientes al año 2019, aprobados por  USUFI </v>
      </c>
      <c r="T140" s="129">
        <f>VLOOKUP(A140,'BASE REGISTROS'!$A$1:$T$884,20,FALSE)</f>
        <v>37970</v>
      </c>
      <c r="U140" s="128">
        <v>3950</v>
      </c>
      <c r="V140" s="130">
        <v>11453410</v>
      </c>
      <c r="W140" s="130">
        <v>35706632</v>
      </c>
      <c r="X140" s="131">
        <v>44316</v>
      </c>
      <c r="Y140" s="132" t="s">
        <v>7743</v>
      </c>
      <c r="Z140" s="132" t="s">
        <v>7744</v>
      </c>
      <c r="AA140" s="128" t="s">
        <v>7830</v>
      </c>
    </row>
    <row r="141" spans="1:27" ht="15.75" customHeight="1" x14ac:dyDescent="0.2">
      <c r="A141" s="128">
        <v>3950</v>
      </c>
      <c r="B141" s="108" t="str">
        <f>VLOOKUP(A141,'BASE REGISTROS'!$A$1:$T$884,2,FALSE)</f>
        <v>Fundación de Beneficencia Hogar de Cristo</v>
      </c>
      <c r="C141" s="136">
        <f>VLOOKUP(A141,'BASE REGISTROS'!$A$1:$T$884,3,FALSE)</f>
        <v>814968006</v>
      </c>
      <c r="D141" s="108" t="str">
        <f>VLOOKUP(A141,'BASE REGISTROS'!$A$1:$T$884,4,FALSE)</f>
        <v>Fundación de Derecho Privado.</v>
      </c>
      <c r="E141" s="108" t="str">
        <f>VLOOKUP(A141,'BASE REGISTROS'!$A$1:$T$884,5,FALSE)</f>
        <v xml:space="preserve">Decreto Supremo Nº1688, de 09 de abril de 1945, del Ministerio de Justicia. </v>
      </c>
      <c r="F141" s="108" t="str">
        <f>VLOOKUP(A141,'BASE REGISTROS'!$A$1:$T$884,6,FALSE)</f>
        <v>Certificado de Vigencia Folio Nº 500342397975, emitido por el Servicio de Registro Civil e Identificación con fecha 25 de agosto de 2020.</v>
      </c>
      <c r="G141" s="108" t="str">
        <f>VLOOKUP(A141,'BASE REGISTROS'!$A$1:$T$884,7,FALSE)</f>
        <v xml:space="preserve">La creación y mantenimiento de obras de beneficencia y educación popular gratuita, especialmente por medio de hogares para indigentes, centros abiertos, guarderías y salas cuna.
</v>
      </c>
      <c r="H141" s="108" t="str">
        <f>VLOOKUP(A141,'BASE REGISTROS'!$A$1:$T$884,8,FALSE)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1" s="108" t="str">
        <f>VLOOKUP(A141,'BASE REGISTROS'!$A$1:$T$884,9,FALSE)</f>
        <v>Durarán 2 años en sus funciones. Renovación del Directorio cada año, por parcialidades de cuatro directores a la vez.
Duración de Mesa Directiva: Cada año.</v>
      </c>
      <c r="J141" s="129" t="str">
        <f>VLOOKUP(A141,'BASE REGISTROS'!$A$1:$T$884,10,FALSE)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1" s="108" t="str">
        <f>VLOOKUP(A141,'BASE REGISTROS'!$A$1:$T$884,11,FALSE)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1" s="108" t="str">
        <f>VLOOKUP(A141,'BASE REGISTROS'!$A$1:$T$884,12,FALSE)</f>
        <v xml:space="preserve">Hogar de Cristo N° 3812, comuna de Estación Central, Región Metropolitana
</v>
      </c>
      <c r="M141" s="108" t="str">
        <f>VLOOKUP(A141,'BASE REGISTROS'!$A$1:$T$884,13,FALSE)</f>
        <v>XIII</v>
      </c>
      <c r="N141" s="108" t="str">
        <f>VLOOKUP(A141,'BASE REGISTROS'!$A$1:$T$884,14,FALSE)</f>
        <v>Estación Central</v>
      </c>
      <c r="O141" s="108">
        <f>VLOOKUP(A141,'BASE REGISTROS'!$A$1:$T$884,15,FALSE)</f>
        <v>225409300</v>
      </c>
      <c r="P141" s="108" t="str">
        <f>VLOOKUP(A141,'BASE REGISTROS'!$A$1:$T$884,16,FALSE)</f>
        <v xml:space="preserve"> hogardecristo@hogardecristo.cl  </v>
      </c>
      <c r="Q141" s="108">
        <f>VLOOKUP(A141,'BASE REGISTROS'!$A$1:$T$884,17,FALSE)</f>
        <v>0</v>
      </c>
      <c r="R141" s="108" t="str">
        <f>VLOOKUP(A141,'BASE REGISTROS'!$A$1:$T$884,18,FALSE)</f>
        <v>93401: Institución de Asistencia Social.</v>
      </c>
      <c r="S141" s="108" t="str">
        <f>VLOOKUP(A141,'BASE REGISTROS'!$A$1:$T$884,19,FALSE)</f>
        <v xml:space="preserve">Certificado de Antecedentes financieros, correspondientes al año 2019, aprobados por  USUFI </v>
      </c>
      <c r="T141" s="129">
        <f>VLOOKUP(A141,'BASE REGISTROS'!$A$1:$T$884,20,FALSE)</f>
        <v>37970</v>
      </c>
      <c r="U141" s="128">
        <v>3950</v>
      </c>
      <c r="V141" s="130">
        <v>29572685</v>
      </c>
      <c r="W141" s="130">
        <v>102474690</v>
      </c>
      <c r="X141" s="131">
        <v>44316</v>
      </c>
      <c r="Y141" s="132" t="s">
        <v>7743</v>
      </c>
      <c r="Z141" s="132" t="s">
        <v>7744</v>
      </c>
      <c r="AA141" s="128" t="s">
        <v>7781</v>
      </c>
    </row>
    <row r="142" spans="1:27" ht="15.75" customHeight="1" x14ac:dyDescent="0.2">
      <c r="A142" s="128">
        <v>4100</v>
      </c>
      <c r="B142" s="108" t="str">
        <f>VLOOKUP(A142,'BASE REGISTROS'!$A$1:$T$884,2,FALSE)</f>
        <v>Fundación Hogar Infantil Club de Leones de Talca</v>
      </c>
      <c r="C142" s="136">
        <f>VLOOKUP(A142,'BASE REGISTROS'!$A$1:$T$884,3,FALSE)</f>
        <v>707182008</v>
      </c>
      <c r="D142" s="108" t="str">
        <f>VLOOKUP(A142,'BASE REGISTROS'!$A$1:$T$884,4,FALSE)</f>
        <v>Fundación de Derecho Privado</v>
      </c>
      <c r="E142" s="108" t="str">
        <f>VLOOKUP(A142,'BASE REGISTROS'!$A$1:$T$884,5,FALSE)</f>
        <v>Otorgada por Decreto Supremo N° 298, de fecha 18 de febrero de 1971, del Ministerio de Justicia.</v>
      </c>
      <c r="F142" s="108" t="str">
        <f>VLOOKUP(A142,'BASE REGISTROS'!$A$1:$T$884,6,FALSE)</f>
        <v>Certificado de Vigencia, folio Nº 500163618736, de 03 de octubre de 2017, emitido por el SRCeI.</v>
      </c>
      <c r="G142" s="108" t="str">
        <f>VLOOKUP(A142,'BASE REGISTROS'!$A$1:$T$884,7,FALSE)</f>
        <v>La asistencia y protección integral de la niñez en situación irregular de la provincia de Talca.</v>
      </c>
      <c r="H142" s="108" t="str">
        <f>VLOOKUP(A142,'BASE REGISTROS'!$A$1:$T$884,8,FALSE)</f>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
      <c r="I142" s="108" t="str">
        <f>VLOOKUP(A142,'BASE REGISTROS'!$A$1:$T$884,9,FALSE)</f>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
      <c r="J142" s="129" t="str">
        <f>VLOOKUP(A142,'BASE REGISTROS'!$A$1:$T$884,10,FALSE)</f>
        <v>Hasta el 25 de enero de 2021</v>
      </c>
      <c r="K142" s="108" t="str">
        <f>VLOOKUP(A142,'BASE REGISTROS'!$A$1:$T$884,11,FALSE)</f>
        <v xml:space="preserve">Américo Águila Uribe,
</v>
      </c>
      <c r="L142" s="108" t="str">
        <f>VLOOKUP(A142,'BASE REGISTROS'!$A$1:$T$884,12,FALSE)</f>
        <v xml:space="preserve">1 Norte N° 541,  comuna de Talca, Séptima Región.
</v>
      </c>
      <c r="M142" s="108" t="str">
        <f>VLOOKUP(A142,'BASE REGISTROS'!$A$1:$T$884,13,FALSE)</f>
        <v>VII</v>
      </c>
      <c r="N142" s="108" t="str">
        <f>VLOOKUP(A142,'BASE REGISTROS'!$A$1:$T$884,14,FALSE)</f>
        <v>Talca</v>
      </c>
      <c r="O142" s="108" t="str">
        <f>VLOOKUP(A142,'BASE REGISTROS'!$A$1:$T$884,15,FALSE)</f>
        <v>Fono: 685986</v>
      </c>
      <c r="P142" s="108" t="str">
        <f>VLOOKUP(A142,'BASE REGISTROS'!$A$1:$T$884,16,FALSE)</f>
        <v xml:space="preserve">funhogarinfantil@hotmail.com
</v>
      </c>
      <c r="Q142" s="108">
        <f>VLOOKUP(A142,'BASE REGISTROS'!$A$1:$T$884,17,FALSE)</f>
        <v>0</v>
      </c>
      <c r="R142" s="108">
        <f>VLOOKUP(A142,'BASE REGISTROS'!$A$1:$T$884,18,FALSE)</f>
        <v>91401</v>
      </c>
      <c r="S142" s="108" t="str">
        <f>VLOOKUP(A142,'BASE REGISTROS'!$A$1:$T$884,19,FALSE)</f>
        <v xml:space="preserve">Se acompañan antecedentes financieros correspondientes al año 2019, aprobados Subdepartamento de Supervisión Financiera Nacional
</v>
      </c>
      <c r="T142" s="129">
        <f>VLOOKUP(A142,'BASE REGISTROS'!$A$1:$T$884,20,FALSE)</f>
        <v>37970</v>
      </c>
      <c r="U142" s="128">
        <v>4100</v>
      </c>
      <c r="V142" s="130">
        <v>0</v>
      </c>
      <c r="W142" s="130">
        <v>23034103</v>
      </c>
      <c r="X142" s="131">
        <v>44316</v>
      </c>
      <c r="Y142" s="132" t="s">
        <v>7743</v>
      </c>
      <c r="Z142" s="132" t="s">
        <v>7744</v>
      </c>
      <c r="AA142" s="128" t="s">
        <v>7763</v>
      </c>
    </row>
    <row r="143" spans="1:27" ht="15.75" customHeight="1" x14ac:dyDescent="0.2">
      <c r="A143" s="128">
        <v>4250</v>
      </c>
      <c r="B143" s="108" t="str">
        <f>VLOOKUP(A143,'BASE REGISTROS'!$A$1:$T$884,2,FALSE)</f>
        <v xml:space="preserve">Fundación Mi Casa </v>
      </c>
      <c r="C143" s="136" t="str">
        <f>VLOOKUP(A143,'BASE REGISTROS'!$A$1:$T$884,3,FALSE)</f>
        <v>70015680K</v>
      </c>
      <c r="D143" s="108" t="str">
        <f>VLOOKUP(A143,'BASE REGISTROS'!$A$1:$T$884,4,FALSE)</f>
        <v>Fundación de derecho privado</v>
      </c>
      <c r="E143" s="108" t="str">
        <f>VLOOKUP(A143,'BASE REGISTROS'!$A$1:$T$884,5,FALSE)</f>
        <v>Otorgado por Decreto Supremo Nº 1360, de fecha 22 de febrero de 1952, del Ministerio de Justicia.</v>
      </c>
      <c r="F143" s="108" t="str">
        <f>VLOOKUP(A143,'BASE REGISTROS'!$A$1:$T$884,6,FALSE)</f>
        <v>Certificado de Vigencia extendido por el SRCeI, folio Nº 500355844114, de fecha 17 de noviembre de 2020.</v>
      </c>
      <c r="G143" s="108" t="str">
        <f>VLOOKUP(A143,'BASE REGISTROS'!$A$1:$T$884,7,FALSE)</f>
        <v>Readaptar  y moralizar a niños y jóvenes vagos o desamparados.</v>
      </c>
      <c r="H143" s="108" t="str">
        <f>VLOOKUP(A143,'BASE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3" s="108" t="str">
        <f>VLOOKUP(A143,'BASE REGISTROS'!$A$1:$T$884,9,FALSE)</f>
        <v>5 años.</v>
      </c>
      <c r="J143" s="129" t="str">
        <f>VLOOKUP(A143,'BASE REGISTROS'!$A$1:$T$884,10,FALSE)</f>
        <v xml:space="preserve"> 5 años
24 de octubre de 2019 al 24 de octubre del 2024
</v>
      </c>
      <c r="K143" s="108" t="str">
        <f>VLOOKUP(A143,'BASE REGISTROS'!$A$1:$T$884,11,FALSE)</f>
        <v xml:space="preserve">Gerente General: Delia María Del Gatto Reyes       
Presidente: Fernando Enrique Correa Ríos, 
Representante Legal:  Luis Mario Riquelme Navarro            
Mandataria: Paulina Andrea Herrera Godoy            
</v>
      </c>
      <c r="L143" s="108" t="str">
        <f>VLOOKUP(A143,'BASE REGISTROS'!$A$1:$T$884,12,FALSE)</f>
        <v xml:space="preserve">Luis Barros Valdes Nº 775, comuna de Providencia, Santiago.
</v>
      </c>
      <c r="M143" s="108" t="str">
        <f>VLOOKUP(A143,'BASE REGISTROS'!$A$1:$T$884,13,FALSE)</f>
        <v>XIII</v>
      </c>
      <c r="N143" s="108" t="str">
        <f>VLOOKUP(A143,'BASE REGISTROS'!$A$1:$T$884,14,FALSE)</f>
        <v>Providencia</v>
      </c>
      <c r="O143" s="108" t="str">
        <f>VLOOKUP(A143,'BASE REGISTROS'!$A$1:$T$884,15,FALSE)</f>
        <v xml:space="preserve">02-7903800
</v>
      </c>
      <c r="P143" s="108" t="str">
        <f>VLOOKUP(A143,'BASE REGISTROS'!$A$1:$T$884,16,FALSE)</f>
        <v>•	info@fundacionmicasa.cl</v>
      </c>
      <c r="Q143" s="108">
        <f>VLOOKUP(A143,'BASE REGISTROS'!$A$1:$T$884,17,FALSE)</f>
        <v>0</v>
      </c>
      <c r="R143" s="108">
        <f>VLOOKUP(A143,'BASE REGISTROS'!$A$1:$T$884,18,FALSE)</f>
        <v>93401</v>
      </c>
      <c r="S143" s="108" t="str">
        <f>VLOOKUP(A143,'BASE REGISTROS'!$A$1:$T$884,19,FALSE)</f>
        <v>Se acompaña certificado financiero correspondiente al año 2019, aprobado por el Subdepartamento de Supervisión Financiera Nacional.</v>
      </c>
      <c r="T143" s="129">
        <f>VLOOKUP(A143,'BASE REGISTROS'!$A$1:$T$884,20,FALSE)</f>
        <v>37970</v>
      </c>
      <c r="U143" s="128">
        <v>4250</v>
      </c>
      <c r="V143" s="130">
        <v>10420339</v>
      </c>
      <c r="W143" s="130">
        <v>43117928</v>
      </c>
      <c r="X143" s="131">
        <v>44316</v>
      </c>
      <c r="Y143" s="132" t="s">
        <v>7743</v>
      </c>
      <c r="Z143" s="132" t="s">
        <v>7744</v>
      </c>
      <c r="AA143" s="128" t="s">
        <v>7771</v>
      </c>
    </row>
    <row r="144" spans="1:27" ht="15.75" customHeight="1" x14ac:dyDescent="0.2">
      <c r="A144" s="128">
        <v>4250</v>
      </c>
      <c r="B144" s="108" t="str">
        <f>VLOOKUP(A144,'BASE REGISTROS'!$A$1:$T$884,2,FALSE)</f>
        <v xml:space="preserve">Fundación Mi Casa </v>
      </c>
      <c r="C144" s="136" t="str">
        <f>VLOOKUP(A144,'BASE REGISTROS'!$A$1:$T$884,3,FALSE)</f>
        <v>70015680K</v>
      </c>
      <c r="D144" s="108" t="str">
        <f>VLOOKUP(A144,'BASE REGISTROS'!$A$1:$T$884,4,FALSE)</f>
        <v>Fundación de derecho privado</v>
      </c>
      <c r="E144" s="108" t="str">
        <f>VLOOKUP(A144,'BASE REGISTROS'!$A$1:$T$884,5,FALSE)</f>
        <v>Otorgado por Decreto Supremo Nº 1360, de fecha 22 de febrero de 1952, del Ministerio de Justicia.</v>
      </c>
      <c r="F144" s="108" t="str">
        <f>VLOOKUP(A144,'BASE REGISTROS'!$A$1:$T$884,6,FALSE)</f>
        <v>Certificado de Vigencia extendido por el SRCeI, folio Nº 500355844114, de fecha 17 de noviembre de 2020.</v>
      </c>
      <c r="G144" s="108" t="str">
        <f>VLOOKUP(A144,'BASE REGISTROS'!$A$1:$T$884,7,FALSE)</f>
        <v>Readaptar  y moralizar a niños y jóvenes vagos o desamparados.</v>
      </c>
      <c r="H144" s="108" t="str">
        <f>VLOOKUP(A144,'BASE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4" s="108" t="str">
        <f>VLOOKUP(A144,'BASE REGISTROS'!$A$1:$T$884,9,FALSE)</f>
        <v>5 años.</v>
      </c>
      <c r="J144" s="129" t="str">
        <f>VLOOKUP(A144,'BASE REGISTROS'!$A$1:$T$884,10,FALSE)</f>
        <v xml:space="preserve"> 5 años
24 de octubre de 2019 al 24 de octubre del 2024
</v>
      </c>
      <c r="K144" s="108" t="str">
        <f>VLOOKUP(A144,'BASE REGISTROS'!$A$1:$T$884,11,FALSE)</f>
        <v xml:space="preserve">Gerente General: Delia María Del Gatto Reyes       
Presidente: Fernando Enrique Correa Ríos, 
Representante Legal:  Luis Mario Riquelme Navarro            
Mandataria: Paulina Andrea Herrera Godoy            
</v>
      </c>
      <c r="L144" s="108" t="str">
        <f>VLOOKUP(A144,'BASE REGISTROS'!$A$1:$T$884,12,FALSE)</f>
        <v xml:space="preserve">Luis Barros Valdes Nº 775, comuna de Providencia, Santiago.
</v>
      </c>
      <c r="M144" s="108" t="str">
        <f>VLOOKUP(A144,'BASE REGISTROS'!$A$1:$T$884,13,FALSE)</f>
        <v>XIII</v>
      </c>
      <c r="N144" s="108" t="str">
        <f>VLOOKUP(A144,'BASE REGISTROS'!$A$1:$T$884,14,FALSE)</f>
        <v>Providencia</v>
      </c>
      <c r="O144" s="108" t="str">
        <f>VLOOKUP(A144,'BASE REGISTROS'!$A$1:$T$884,15,FALSE)</f>
        <v xml:space="preserve">02-7903800
</v>
      </c>
      <c r="P144" s="108" t="str">
        <f>VLOOKUP(A144,'BASE REGISTROS'!$A$1:$T$884,16,FALSE)</f>
        <v>•	info@fundacionmicasa.cl</v>
      </c>
      <c r="Q144" s="108">
        <f>VLOOKUP(A144,'BASE REGISTROS'!$A$1:$T$884,17,FALSE)</f>
        <v>0</v>
      </c>
      <c r="R144" s="108">
        <f>VLOOKUP(A144,'BASE REGISTROS'!$A$1:$T$884,18,FALSE)</f>
        <v>93401</v>
      </c>
      <c r="S144" s="108" t="str">
        <f>VLOOKUP(A144,'BASE REGISTROS'!$A$1:$T$884,19,FALSE)</f>
        <v>Se acompaña certificado financiero correspondiente al año 2019, aprobado por el Subdepartamento de Supervisión Financiera Nacional.</v>
      </c>
      <c r="T144" s="129">
        <f>VLOOKUP(A144,'BASE REGISTROS'!$A$1:$T$884,20,FALSE)</f>
        <v>37970</v>
      </c>
      <c r="U144" s="128">
        <v>4250</v>
      </c>
      <c r="V144" s="130">
        <v>19938812</v>
      </c>
      <c r="W144" s="130">
        <v>134480095</v>
      </c>
      <c r="X144" s="131">
        <v>44316</v>
      </c>
      <c r="Y144" s="132" t="s">
        <v>7743</v>
      </c>
      <c r="Z144" s="132" t="s">
        <v>7744</v>
      </c>
      <c r="AA144" s="128" t="s">
        <v>7746</v>
      </c>
    </row>
    <row r="145" spans="1:27" ht="15.75" customHeight="1" x14ac:dyDescent="0.2">
      <c r="A145" s="128">
        <v>4250</v>
      </c>
      <c r="B145" s="108" t="str">
        <f>VLOOKUP(A145,'BASE REGISTROS'!$A$1:$T$884,2,FALSE)</f>
        <v xml:space="preserve">Fundación Mi Casa </v>
      </c>
      <c r="C145" s="136" t="str">
        <f>VLOOKUP(A145,'BASE REGISTROS'!$A$1:$T$884,3,FALSE)</f>
        <v>70015680K</v>
      </c>
      <c r="D145" s="108" t="str">
        <f>VLOOKUP(A145,'BASE REGISTROS'!$A$1:$T$884,4,FALSE)</f>
        <v>Fundación de derecho privado</v>
      </c>
      <c r="E145" s="108" t="str">
        <f>VLOOKUP(A145,'BASE REGISTROS'!$A$1:$T$884,5,FALSE)</f>
        <v>Otorgado por Decreto Supremo Nº 1360, de fecha 22 de febrero de 1952, del Ministerio de Justicia.</v>
      </c>
      <c r="F145" s="108" t="str">
        <f>VLOOKUP(A145,'BASE REGISTROS'!$A$1:$T$884,6,FALSE)</f>
        <v>Certificado de Vigencia extendido por el SRCeI, folio Nº 500355844114, de fecha 17 de noviembre de 2020.</v>
      </c>
      <c r="G145" s="108" t="str">
        <f>VLOOKUP(A145,'BASE REGISTROS'!$A$1:$T$884,7,FALSE)</f>
        <v>Readaptar  y moralizar a niños y jóvenes vagos o desamparados.</v>
      </c>
      <c r="H145" s="108" t="str">
        <f>VLOOKUP(A145,'BASE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5" s="108" t="str">
        <f>VLOOKUP(A145,'BASE REGISTROS'!$A$1:$T$884,9,FALSE)</f>
        <v>5 años.</v>
      </c>
      <c r="J145" s="129" t="str">
        <f>VLOOKUP(A145,'BASE REGISTROS'!$A$1:$T$884,10,FALSE)</f>
        <v xml:space="preserve"> 5 años
24 de octubre de 2019 al 24 de octubre del 2024
</v>
      </c>
      <c r="K145" s="108" t="str">
        <f>VLOOKUP(A145,'BASE REGISTROS'!$A$1:$T$884,11,FALSE)</f>
        <v xml:space="preserve">Gerente General: Delia María Del Gatto Reyes       
Presidente: Fernando Enrique Correa Ríos, 
Representante Legal:  Luis Mario Riquelme Navarro            
Mandataria: Paulina Andrea Herrera Godoy            
</v>
      </c>
      <c r="L145" s="108" t="str">
        <f>VLOOKUP(A145,'BASE REGISTROS'!$A$1:$T$884,12,FALSE)</f>
        <v xml:space="preserve">Luis Barros Valdes Nº 775, comuna de Providencia, Santiago.
</v>
      </c>
      <c r="M145" s="108" t="str">
        <f>VLOOKUP(A145,'BASE REGISTROS'!$A$1:$T$884,13,FALSE)</f>
        <v>XIII</v>
      </c>
      <c r="N145" s="108" t="str">
        <f>VLOOKUP(A145,'BASE REGISTROS'!$A$1:$T$884,14,FALSE)</f>
        <v>Providencia</v>
      </c>
      <c r="O145" s="108" t="str">
        <f>VLOOKUP(A145,'BASE REGISTROS'!$A$1:$T$884,15,FALSE)</f>
        <v xml:space="preserve">02-7903800
</v>
      </c>
      <c r="P145" s="108" t="str">
        <f>VLOOKUP(A145,'BASE REGISTROS'!$A$1:$T$884,16,FALSE)</f>
        <v>•	info@fundacionmicasa.cl</v>
      </c>
      <c r="Q145" s="108">
        <f>VLOOKUP(A145,'BASE REGISTROS'!$A$1:$T$884,17,FALSE)</f>
        <v>0</v>
      </c>
      <c r="R145" s="108">
        <f>VLOOKUP(A145,'BASE REGISTROS'!$A$1:$T$884,18,FALSE)</f>
        <v>93401</v>
      </c>
      <c r="S145" s="108" t="str">
        <f>VLOOKUP(A145,'BASE REGISTROS'!$A$1:$T$884,19,FALSE)</f>
        <v>Se acompaña certificado financiero correspondiente al año 2019, aprobado por el Subdepartamento de Supervisión Financiera Nacional.</v>
      </c>
      <c r="T145" s="129">
        <f>VLOOKUP(A145,'BASE REGISTROS'!$A$1:$T$884,20,FALSE)</f>
        <v>37970</v>
      </c>
      <c r="U145" s="128">
        <v>4250</v>
      </c>
      <c r="V145" s="130">
        <v>13939850</v>
      </c>
      <c r="W145" s="130">
        <v>69895648</v>
      </c>
      <c r="X145" s="131">
        <v>44316</v>
      </c>
      <c r="Y145" s="132" t="s">
        <v>7743</v>
      </c>
      <c r="Z145" s="132" t="s">
        <v>7744</v>
      </c>
      <c r="AA145" s="128" t="s">
        <v>7764</v>
      </c>
    </row>
    <row r="146" spans="1:27" ht="15.75" customHeight="1" x14ac:dyDescent="0.2">
      <c r="A146" s="128">
        <v>4250</v>
      </c>
      <c r="B146" s="108" t="str">
        <f>VLOOKUP(A146,'BASE REGISTROS'!$A$1:$T$884,2,FALSE)</f>
        <v xml:space="preserve">Fundación Mi Casa </v>
      </c>
      <c r="C146" s="136" t="str">
        <f>VLOOKUP(A146,'BASE REGISTROS'!$A$1:$T$884,3,FALSE)</f>
        <v>70015680K</v>
      </c>
      <c r="D146" s="108" t="str">
        <f>VLOOKUP(A146,'BASE REGISTROS'!$A$1:$T$884,4,FALSE)</f>
        <v>Fundación de derecho privado</v>
      </c>
      <c r="E146" s="108" t="str">
        <f>VLOOKUP(A146,'BASE REGISTROS'!$A$1:$T$884,5,FALSE)</f>
        <v>Otorgado por Decreto Supremo Nº 1360, de fecha 22 de febrero de 1952, del Ministerio de Justicia.</v>
      </c>
      <c r="F146" s="108" t="str">
        <f>VLOOKUP(A146,'BASE REGISTROS'!$A$1:$T$884,6,FALSE)</f>
        <v>Certificado de Vigencia extendido por el SRCeI, folio Nº 500355844114, de fecha 17 de noviembre de 2020.</v>
      </c>
      <c r="G146" s="108" t="str">
        <f>VLOOKUP(A146,'BASE REGISTROS'!$A$1:$T$884,7,FALSE)</f>
        <v>Readaptar  y moralizar a niños y jóvenes vagos o desamparados.</v>
      </c>
      <c r="H146" s="108" t="str">
        <f>VLOOKUP(A146,'BASE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6" s="108" t="str">
        <f>VLOOKUP(A146,'BASE REGISTROS'!$A$1:$T$884,9,FALSE)</f>
        <v>5 años.</v>
      </c>
      <c r="J146" s="129" t="str">
        <f>VLOOKUP(A146,'BASE REGISTROS'!$A$1:$T$884,10,FALSE)</f>
        <v xml:space="preserve"> 5 años
24 de octubre de 2019 al 24 de octubre del 2024
</v>
      </c>
      <c r="K146" s="108" t="str">
        <f>VLOOKUP(A146,'BASE REGISTROS'!$A$1:$T$884,11,FALSE)</f>
        <v xml:space="preserve">Gerente General: Delia María Del Gatto Reyes       
Presidente: Fernando Enrique Correa Ríos, 
Representante Legal:  Luis Mario Riquelme Navarro            
Mandataria: Paulina Andrea Herrera Godoy            
</v>
      </c>
      <c r="L146" s="108" t="str">
        <f>VLOOKUP(A146,'BASE REGISTROS'!$A$1:$T$884,12,FALSE)</f>
        <v xml:space="preserve">Luis Barros Valdes Nº 775, comuna de Providencia, Santiago.
</v>
      </c>
      <c r="M146" s="108" t="str">
        <f>VLOOKUP(A146,'BASE REGISTROS'!$A$1:$T$884,13,FALSE)</f>
        <v>XIII</v>
      </c>
      <c r="N146" s="108" t="str">
        <f>VLOOKUP(A146,'BASE REGISTROS'!$A$1:$T$884,14,FALSE)</f>
        <v>Providencia</v>
      </c>
      <c r="O146" s="108" t="str">
        <f>VLOOKUP(A146,'BASE REGISTROS'!$A$1:$T$884,15,FALSE)</f>
        <v xml:space="preserve">02-7903800
</v>
      </c>
      <c r="P146" s="108" t="str">
        <f>VLOOKUP(A146,'BASE REGISTROS'!$A$1:$T$884,16,FALSE)</f>
        <v>•	info@fundacionmicasa.cl</v>
      </c>
      <c r="Q146" s="108">
        <f>VLOOKUP(A146,'BASE REGISTROS'!$A$1:$T$884,17,FALSE)</f>
        <v>0</v>
      </c>
      <c r="R146" s="108">
        <f>VLOOKUP(A146,'BASE REGISTROS'!$A$1:$T$884,18,FALSE)</f>
        <v>93401</v>
      </c>
      <c r="S146" s="108" t="str">
        <f>VLOOKUP(A146,'BASE REGISTROS'!$A$1:$T$884,19,FALSE)</f>
        <v>Se acompaña certificado financiero correspondiente al año 2019, aprobado por el Subdepartamento de Supervisión Financiera Nacional.</v>
      </c>
      <c r="T146" s="129">
        <f>VLOOKUP(A146,'BASE REGISTROS'!$A$1:$T$884,20,FALSE)</f>
        <v>37970</v>
      </c>
      <c r="U146" s="128">
        <v>4250</v>
      </c>
      <c r="V146" s="130">
        <v>16033200</v>
      </c>
      <c r="W146" s="130">
        <v>64132800</v>
      </c>
      <c r="X146" s="131">
        <v>44316</v>
      </c>
      <c r="Y146" s="132" t="s">
        <v>7743</v>
      </c>
      <c r="Z146" s="132" t="s">
        <v>7744</v>
      </c>
      <c r="AA146" s="128" t="s">
        <v>7759</v>
      </c>
    </row>
    <row r="147" spans="1:27" ht="15.75" customHeight="1" x14ac:dyDescent="0.2">
      <c r="A147" s="128">
        <v>4250</v>
      </c>
      <c r="B147" s="108" t="str">
        <f>VLOOKUP(A147,'BASE REGISTROS'!$A$1:$T$884,2,FALSE)</f>
        <v xml:space="preserve">Fundación Mi Casa </v>
      </c>
      <c r="C147" s="136" t="str">
        <f>VLOOKUP(A147,'BASE REGISTROS'!$A$1:$T$884,3,FALSE)</f>
        <v>70015680K</v>
      </c>
      <c r="D147" s="108" t="str">
        <f>VLOOKUP(A147,'BASE REGISTROS'!$A$1:$T$884,4,FALSE)</f>
        <v>Fundación de derecho privado</v>
      </c>
      <c r="E147" s="108" t="str">
        <f>VLOOKUP(A147,'BASE REGISTROS'!$A$1:$T$884,5,FALSE)</f>
        <v>Otorgado por Decreto Supremo Nº 1360, de fecha 22 de febrero de 1952, del Ministerio de Justicia.</v>
      </c>
      <c r="F147" s="108" t="str">
        <f>VLOOKUP(A147,'BASE REGISTROS'!$A$1:$T$884,6,FALSE)</f>
        <v>Certificado de Vigencia extendido por el SRCeI, folio Nº 500355844114, de fecha 17 de noviembre de 2020.</v>
      </c>
      <c r="G147" s="108" t="str">
        <f>VLOOKUP(A147,'BASE REGISTROS'!$A$1:$T$884,7,FALSE)</f>
        <v>Readaptar  y moralizar a niños y jóvenes vagos o desamparados.</v>
      </c>
      <c r="H147" s="108" t="str">
        <f>VLOOKUP(A147,'BASE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7" s="108" t="str">
        <f>VLOOKUP(A147,'BASE REGISTROS'!$A$1:$T$884,9,FALSE)</f>
        <v>5 años.</v>
      </c>
      <c r="J147" s="129" t="str">
        <f>VLOOKUP(A147,'BASE REGISTROS'!$A$1:$T$884,10,FALSE)</f>
        <v xml:space="preserve"> 5 años
24 de octubre de 2019 al 24 de octubre del 2024
</v>
      </c>
      <c r="K147" s="108" t="str">
        <f>VLOOKUP(A147,'BASE REGISTROS'!$A$1:$T$884,11,FALSE)</f>
        <v xml:space="preserve">Gerente General: Delia María Del Gatto Reyes       
Presidente: Fernando Enrique Correa Ríos, 
Representante Legal:  Luis Mario Riquelme Navarro            
Mandataria: Paulina Andrea Herrera Godoy            
</v>
      </c>
      <c r="L147" s="108" t="str">
        <f>VLOOKUP(A147,'BASE REGISTROS'!$A$1:$T$884,12,FALSE)</f>
        <v xml:space="preserve">Luis Barros Valdes Nº 775, comuna de Providencia, Santiago.
</v>
      </c>
      <c r="M147" s="108" t="str">
        <f>VLOOKUP(A147,'BASE REGISTROS'!$A$1:$T$884,13,FALSE)</f>
        <v>XIII</v>
      </c>
      <c r="N147" s="108" t="str">
        <f>VLOOKUP(A147,'BASE REGISTROS'!$A$1:$T$884,14,FALSE)</f>
        <v>Providencia</v>
      </c>
      <c r="O147" s="108" t="str">
        <f>VLOOKUP(A147,'BASE REGISTROS'!$A$1:$T$884,15,FALSE)</f>
        <v xml:space="preserve">02-7903800
</v>
      </c>
      <c r="P147" s="108" t="str">
        <f>VLOOKUP(A147,'BASE REGISTROS'!$A$1:$T$884,16,FALSE)</f>
        <v>•	info@fundacionmicasa.cl</v>
      </c>
      <c r="Q147" s="108">
        <f>VLOOKUP(A147,'BASE REGISTROS'!$A$1:$T$884,17,FALSE)</f>
        <v>0</v>
      </c>
      <c r="R147" s="108">
        <f>VLOOKUP(A147,'BASE REGISTROS'!$A$1:$T$884,18,FALSE)</f>
        <v>93401</v>
      </c>
      <c r="S147" s="108" t="str">
        <f>VLOOKUP(A147,'BASE REGISTROS'!$A$1:$T$884,19,FALSE)</f>
        <v>Se acompaña certificado financiero correspondiente al año 2019, aprobado por el Subdepartamento de Supervisión Financiera Nacional.</v>
      </c>
      <c r="T147" s="129">
        <f>VLOOKUP(A147,'BASE REGISTROS'!$A$1:$T$884,20,FALSE)</f>
        <v>37970</v>
      </c>
      <c r="U147" s="128">
        <v>4250</v>
      </c>
      <c r="V147" s="130">
        <v>65094470</v>
      </c>
      <c r="W147" s="130">
        <v>280797979</v>
      </c>
      <c r="X147" s="131">
        <v>44316</v>
      </c>
      <c r="Y147" s="132" t="s">
        <v>7743</v>
      </c>
      <c r="Z147" s="132" t="s">
        <v>7744</v>
      </c>
      <c r="AA147" s="128" t="s">
        <v>7747</v>
      </c>
    </row>
    <row r="148" spans="1:27" ht="15.75" customHeight="1" x14ac:dyDescent="0.2">
      <c r="A148" s="128">
        <v>4250</v>
      </c>
      <c r="B148" s="108" t="str">
        <f>VLOOKUP(A148,'BASE REGISTROS'!$A$1:$T$884,2,FALSE)</f>
        <v xml:space="preserve">Fundación Mi Casa </v>
      </c>
      <c r="C148" s="136" t="str">
        <f>VLOOKUP(A148,'BASE REGISTROS'!$A$1:$T$884,3,FALSE)</f>
        <v>70015680K</v>
      </c>
      <c r="D148" s="108" t="str">
        <f>VLOOKUP(A148,'BASE REGISTROS'!$A$1:$T$884,4,FALSE)</f>
        <v>Fundación de derecho privado</v>
      </c>
      <c r="E148" s="108" t="str">
        <f>VLOOKUP(A148,'BASE REGISTROS'!$A$1:$T$884,5,FALSE)</f>
        <v>Otorgado por Decreto Supremo Nº 1360, de fecha 22 de febrero de 1952, del Ministerio de Justicia.</v>
      </c>
      <c r="F148" s="108" t="str">
        <f>VLOOKUP(A148,'BASE REGISTROS'!$A$1:$T$884,6,FALSE)</f>
        <v>Certificado de Vigencia extendido por el SRCeI, folio Nº 500355844114, de fecha 17 de noviembre de 2020.</v>
      </c>
      <c r="G148" s="108" t="str">
        <f>VLOOKUP(A148,'BASE REGISTROS'!$A$1:$T$884,7,FALSE)</f>
        <v>Readaptar  y moralizar a niños y jóvenes vagos o desamparados.</v>
      </c>
      <c r="H148" s="108" t="str">
        <f>VLOOKUP(A148,'BASE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8" s="108" t="str">
        <f>VLOOKUP(A148,'BASE REGISTROS'!$A$1:$T$884,9,FALSE)</f>
        <v>5 años.</v>
      </c>
      <c r="J148" s="129" t="str">
        <f>VLOOKUP(A148,'BASE REGISTROS'!$A$1:$T$884,10,FALSE)</f>
        <v xml:space="preserve"> 5 años
24 de octubre de 2019 al 24 de octubre del 2024
</v>
      </c>
      <c r="K148" s="108" t="str">
        <f>VLOOKUP(A148,'BASE REGISTROS'!$A$1:$T$884,11,FALSE)</f>
        <v xml:space="preserve">Gerente General: Delia María Del Gatto Reyes       
Presidente: Fernando Enrique Correa Ríos, 
Representante Legal:  Luis Mario Riquelme Navarro            
Mandataria: Paulina Andrea Herrera Godoy            
</v>
      </c>
      <c r="L148" s="108" t="str">
        <f>VLOOKUP(A148,'BASE REGISTROS'!$A$1:$T$884,12,FALSE)</f>
        <v xml:space="preserve">Luis Barros Valdes Nº 775, comuna de Providencia, Santiago.
</v>
      </c>
      <c r="M148" s="108" t="str">
        <f>VLOOKUP(A148,'BASE REGISTROS'!$A$1:$T$884,13,FALSE)</f>
        <v>XIII</v>
      </c>
      <c r="N148" s="108" t="str">
        <f>VLOOKUP(A148,'BASE REGISTROS'!$A$1:$T$884,14,FALSE)</f>
        <v>Providencia</v>
      </c>
      <c r="O148" s="108" t="str">
        <f>VLOOKUP(A148,'BASE REGISTROS'!$A$1:$T$884,15,FALSE)</f>
        <v xml:space="preserve">02-7903800
</v>
      </c>
      <c r="P148" s="108" t="str">
        <f>VLOOKUP(A148,'BASE REGISTROS'!$A$1:$T$884,16,FALSE)</f>
        <v>•	info@fundacionmicasa.cl</v>
      </c>
      <c r="Q148" s="108">
        <f>VLOOKUP(A148,'BASE REGISTROS'!$A$1:$T$884,17,FALSE)</f>
        <v>0</v>
      </c>
      <c r="R148" s="108">
        <f>VLOOKUP(A148,'BASE REGISTROS'!$A$1:$T$884,18,FALSE)</f>
        <v>93401</v>
      </c>
      <c r="S148" s="108" t="str">
        <f>VLOOKUP(A148,'BASE REGISTROS'!$A$1:$T$884,19,FALSE)</f>
        <v>Se acompaña certificado financiero correspondiente al año 2019, aprobado por el Subdepartamento de Supervisión Financiera Nacional.</v>
      </c>
      <c r="T148" s="129">
        <f>VLOOKUP(A148,'BASE REGISTROS'!$A$1:$T$884,20,FALSE)</f>
        <v>37970</v>
      </c>
      <c r="U148" s="128">
        <v>4250</v>
      </c>
      <c r="V148" s="130">
        <v>21474145</v>
      </c>
      <c r="W148" s="130">
        <v>83365604</v>
      </c>
      <c r="X148" s="131">
        <v>44316</v>
      </c>
      <c r="Y148" s="132" t="s">
        <v>7743</v>
      </c>
      <c r="Z148" s="132" t="s">
        <v>7744</v>
      </c>
      <c r="AA148" s="128" t="s">
        <v>7835</v>
      </c>
    </row>
    <row r="149" spans="1:27" ht="15.75" customHeight="1" x14ac:dyDescent="0.2">
      <c r="A149" s="128">
        <v>4250</v>
      </c>
      <c r="B149" s="108" t="str">
        <f>VLOOKUP(A149,'BASE REGISTROS'!$A$1:$T$884,2,FALSE)</f>
        <v xml:space="preserve">Fundación Mi Casa </v>
      </c>
      <c r="C149" s="136" t="str">
        <f>VLOOKUP(A149,'BASE REGISTROS'!$A$1:$T$884,3,FALSE)</f>
        <v>70015680K</v>
      </c>
      <c r="D149" s="108" t="str">
        <f>VLOOKUP(A149,'BASE REGISTROS'!$A$1:$T$884,4,FALSE)</f>
        <v>Fundación de derecho privado</v>
      </c>
      <c r="E149" s="108" t="str">
        <f>VLOOKUP(A149,'BASE REGISTROS'!$A$1:$T$884,5,FALSE)</f>
        <v>Otorgado por Decreto Supremo Nº 1360, de fecha 22 de febrero de 1952, del Ministerio de Justicia.</v>
      </c>
      <c r="F149" s="108" t="str">
        <f>VLOOKUP(A149,'BASE REGISTROS'!$A$1:$T$884,6,FALSE)</f>
        <v>Certificado de Vigencia extendido por el SRCeI, folio Nº 500355844114, de fecha 17 de noviembre de 2020.</v>
      </c>
      <c r="G149" s="108" t="str">
        <f>VLOOKUP(A149,'BASE REGISTROS'!$A$1:$T$884,7,FALSE)</f>
        <v>Readaptar  y moralizar a niños y jóvenes vagos o desamparados.</v>
      </c>
      <c r="H149" s="108" t="str">
        <f>VLOOKUP(A149,'BASE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9" s="108" t="str">
        <f>VLOOKUP(A149,'BASE REGISTROS'!$A$1:$T$884,9,FALSE)</f>
        <v>5 años.</v>
      </c>
      <c r="J149" s="129" t="str">
        <f>VLOOKUP(A149,'BASE REGISTROS'!$A$1:$T$884,10,FALSE)</f>
        <v xml:space="preserve"> 5 años
24 de octubre de 2019 al 24 de octubre del 2024
</v>
      </c>
      <c r="K149" s="108" t="str">
        <f>VLOOKUP(A149,'BASE REGISTROS'!$A$1:$T$884,11,FALSE)</f>
        <v xml:space="preserve">Gerente General: Delia María Del Gatto Reyes       
Presidente: Fernando Enrique Correa Ríos, 
Representante Legal:  Luis Mario Riquelme Navarro            
Mandataria: Paulina Andrea Herrera Godoy            
</v>
      </c>
      <c r="L149" s="108" t="str">
        <f>VLOOKUP(A149,'BASE REGISTROS'!$A$1:$T$884,12,FALSE)</f>
        <v xml:space="preserve">Luis Barros Valdes Nº 775, comuna de Providencia, Santiago.
</v>
      </c>
      <c r="M149" s="108" t="str">
        <f>VLOOKUP(A149,'BASE REGISTROS'!$A$1:$T$884,13,FALSE)</f>
        <v>XIII</v>
      </c>
      <c r="N149" s="108" t="str">
        <f>VLOOKUP(A149,'BASE REGISTROS'!$A$1:$T$884,14,FALSE)</f>
        <v>Providencia</v>
      </c>
      <c r="O149" s="108" t="str">
        <f>VLOOKUP(A149,'BASE REGISTROS'!$A$1:$T$884,15,FALSE)</f>
        <v xml:space="preserve">02-7903800
</v>
      </c>
      <c r="P149" s="108" t="str">
        <f>VLOOKUP(A149,'BASE REGISTROS'!$A$1:$T$884,16,FALSE)</f>
        <v>•	info@fundacionmicasa.cl</v>
      </c>
      <c r="Q149" s="108">
        <f>VLOOKUP(A149,'BASE REGISTROS'!$A$1:$T$884,17,FALSE)</f>
        <v>0</v>
      </c>
      <c r="R149" s="108">
        <f>VLOOKUP(A149,'BASE REGISTROS'!$A$1:$T$884,18,FALSE)</f>
        <v>93401</v>
      </c>
      <c r="S149" s="108" t="str">
        <f>VLOOKUP(A149,'BASE REGISTROS'!$A$1:$T$884,19,FALSE)</f>
        <v>Se acompaña certificado financiero correspondiente al año 2019, aprobado por el Subdepartamento de Supervisión Financiera Nacional.</v>
      </c>
      <c r="T149" s="129">
        <f>VLOOKUP(A149,'BASE REGISTROS'!$A$1:$T$884,20,FALSE)</f>
        <v>37970</v>
      </c>
      <c r="U149" s="128">
        <v>4250</v>
      </c>
      <c r="V149" s="130">
        <v>232740</v>
      </c>
      <c r="W149" s="130">
        <v>18929520</v>
      </c>
      <c r="X149" s="131">
        <v>44316</v>
      </c>
      <c r="Y149" s="132" t="s">
        <v>7743</v>
      </c>
      <c r="Z149" s="132" t="s">
        <v>7744</v>
      </c>
      <c r="AA149" s="128" t="s">
        <v>7836</v>
      </c>
    </row>
    <row r="150" spans="1:27" ht="15.75" customHeight="1" x14ac:dyDescent="0.2">
      <c r="A150" s="128">
        <v>4250</v>
      </c>
      <c r="B150" s="108" t="str">
        <f>VLOOKUP(A150,'BASE REGISTROS'!$A$1:$T$884,2,FALSE)</f>
        <v xml:space="preserve">Fundación Mi Casa </v>
      </c>
      <c r="C150" s="136" t="str">
        <f>VLOOKUP(A150,'BASE REGISTROS'!$A$1:$T$884,3,FALSE)</f>
        <v>70015680K</v>
      </c>
      <c r="D150" s="108" t="str">
        <f>VLOOKUP(A150,'BASE REGISTROS'!$A$1:$T$884,4,FALSE)</f>
        <v>Fundación de derecho privado</v>
      </c>
      <c r="E150" s="108" t="str">
        <f>VLOOKUP(A150,'BASE REGISTROS'!$A$1:$T$884,5,FALSE)</f>
        <v>Otorgado por Decreto Supremo Nº 1360, de fecha 22 de febrero de 1952, del Ministerio de Justicia.</v>
      </c>
      <c r="F150" s="108" t="str">
        <f>VLOOKUP(A150,'BASE REGISTROS'!$A$1:$T$884,6,FALSE)</f>
        <v>Certificado de Vigencia extendido por el SRCeI, folio Nº 500355844114, de fecha 17 de noviembre de 2020.</v>
      </c>
      <c r="G150" s="108" t="str">
        <f>VLOOKUP(A150,'BASE REGISTROS'!$A$1:$T$884,7,FALSE)</f>
        <v>Readaptar  y moralizar a niños y jóvenes vagos o desamparados.</v>
      </c>
      <c r="H150" s="108" t="str">
        <f>VLOOKUP(A150,'BASE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0" s="108" t="str">
        <f>VLOOKUP(A150,'BASE REGISTROS'!$A$1:$T$884,9,FALSE)</f>
        <v>5 años.</v>
      </c>
      <c r="J150" s="129" t="str">
        <f>VLOOKUP(A150,'BASE REGISTROS'!$A$1:$T$884,10,FALSE)</f>
        <v xml:space="preserve"> 5 años
24 de octubre de 2019 al 24 de octubre del 2024
</v>
      </c>
      <c r="K150" s="108" t="str">
        <f>VLOOKUP(A150,'BASE REGISTROS'!$A$1:$T$884,11,FALSE)</f>
        <v xml:space="preserve">Gerente General: Delia María Del Gatto Reyes       
Presidente: Fernando Enrique Correa Ríos, 
Representante Legal:  Luis Mario Riquelme Navarro            
Mandataria: Paulina Andrea Herrera Godoy            
</v>
      </c>
      <c r="L150" s="108" t="str">
        <f>VLOOKUP(A150,'BASE REGISTROS'!$A$1:$T$884,12,FALSE)</f>
        <v xml:space="preserve">Luis Barros Valdes Nº 775, comuna de Providencia, Santiago.
</v>
      </c>
      <c r="M150" s="108" t="str">
        <f>VLOOKUP(A150,'BASE REGISTROS'!$A$1:$T$884,13,FALSE)</f>
        <v>XIII</v>
      </c>
      <c r="N150" s="108" t="str">
        <f>VLOOKUP(A150,'BASE REGISTROS'!$A$1:$T$884,14,FALSE)</f>
        <v>Providencia</v>
      </c>
      <c r="O150" s="108" t="str">
        <f>VLOOKUP(A150,'BASE REGISTROS'!$A$1:$T$884,15,FALSE)</f>
        <v xml:space="preserve">02-7903800
</v>
      </c>
      <c r="P150" s="108" t="str">
        <f>VLOOKUP(A150,'BASE REGISTROS'!$A$1:$T$884,16,FALSE)</f>
        <v>•	info@fundacionmicasa.cl</v>
      </c>
      <c r="Q150" s="108">
        <f>VLOOKUP(A150,'BASE REGISTROS'!$A$1:$T$884,17,FALSE)</f>
        <v>0</v>
      </c>
      <c r="R150" s="108">
        <f>VLOOKUP(A150,'BASE REGISTROS'!$A$1:$T$884,18,FALSE)</f>
        <v>93401</v>
      </c>
      <c r="S150" s="108" t="str">
        <f>VLOOKUP(A150,'BASE REGISTROS'!$A$1:$T$884,19,FALSE)</f>
        <v>Se acompaña certificado financiero correspondiente al año 2019, aprobado por el Subdepartamento de Supervisión Financiera Nacional.</v>
      </c>
      <c r="T150" s="129">
        <f>VLOOKUP(A150,'BASE REGISTROS'!$A$1:$T$884,20,FALSE)</f>
        <v>37970</v>
      </c>
      <c r="U150" s="128">
        <v>4250</v>
      </c>
      <c r="V150" s="130">
        <v>7944192</v>
      </c>
      <c r="W150" s="130">
        <v>31776768</v>
      </c>
      <c r="X150" s="131">
        <v>44316</v>
      </c>
      <c r="Y150" s="132" t="s">
        <v>7743</v>
      </c>
      <c r="Z150" s="132" t="s">
        <v>7744</v>
      </c>
      <c r="AA150" s="128" t="s">
        <v>7772</v>
      </c>
    </row>
    <row r="151" spans="1:27" ht="15.75" customHeight="1" x14ac:dyDescent="0.2">
      <c r="A151" s="128">
        <v>4250</v>
      </c>
      <c r="B151" s="108" t="str">
        <f>VLOOKUP(A151,'BASE REGISTROS'!$A$1:$T$884,2,FALSE)</f>
        <v xml:space="preserve">Fundación Mi Casa </v>
      </c>
      <c r="C151" s="136" t="str">
        <f>VLOOKUP(A151,'BASE REGISTROS'!$A$1:$T$884,3,FALSE)</f>
        <v>70015680K</v>
      </c>
      <c r="D151" s="108" t="str">
        <f>VLOOKUP(A151,'BASE REGISTROS'!$A$1:$T$884,4,FALSE)</f>
        <v>Fundación de derecho privado</v>
      </c>
      <c r="E151" s="108" t="str">
        <f>VLOOKUP(A151,'BASE REGISTROS'!$A$1:$T$884,5,FALSE)</f>
        <v>Otorgado por Decreto Supremo Nº 1360, de fecha 22 de febrero de 1952, del Ministerio de Justicia.</v>
      </c>
      <c r="F151" s="108" t="str">
        <f>VLOOKUP(A151,'BASE REGISTROS'!$A$1:$T$884,6,FALSE)</f>
        <v>Certificado de Vigencia extendido por el SRCeI, folio Nº 500355844114, de fecha 17 de noviembre de 2020.</v>
      </c>
      <c r="G151" s="108" t="str">
        <f>VLOOKUP(A151,'BASE REGISTROS'!$A$1:$T$884,7,FALSE)</f>
        <v>Readaptar  y moralizar a niños y jóvenes vagos o desamparados.</v>
      </c>
      <c r="H151" s="108" t="str">
        <f>VLOOKUP(A151,'BASE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1" s="108" t="str">
        <f>VLOOKUP(A151,'BASE REGISTROS'!$A$1:$T$884,9,FALSE)</f>
        <v>5 años.</v>
      </c>
      <c r="J151" s="129" t="str">
        <f>VLOOKUP(A151,'BASE REGISTROS'!$A$1:$T$884,10,FALSE)</f>
        <v xml:space="preserve"> 5 años
24 de octubre de 2019 al 24 de octubre del 2024
</v>
      </c>
      <c r="K151" s="108" t="str">
        <f>VLOOKUP(A151,'BASE REGISTROS'!$A$1:$T$884,11,FALSE)</f>
        <v xml:space="preserve">Gerente General: Delia María Del Gatto Reyes       
Presidente: Fernando Enrique Correa Ríos, 
Representante Legal:  Luis Mario Riquelme Navarro            
Mandataria: Paulina Andrea Herrera Godoy            
</v>
      </c>
      <c r="L151" s="108" t="str">
        <f>VLOOKUP(A151,'BASE REGISTROS'!$A$1:$T$884,12,FALSE)</f>
        <v xml:space="preserve">Luis Barros Valdes Nº 775, comuna de Providencia, Santiago.
</v>
      </c>
      <c r="M151" s="108" t="str">
        <f>VLOOKUP(A151,'BASE REGISTROS'!$A$1:$T$884,13,FALSE)</f>
        <v>XIII</v>
      </c>
      <c r="N151" s="108" t="str">
        <f>VLOOKUP(A151,'BASE REGISTROS'!$A$1:$T$884,14,FALSE)</f>
        <v>Providencia</v>
      </c>
      <c r="O151" s="108" t="str">
        <f>VLOOKUP(A151,'BASE REGISTROS'!$A$1:$T$884,15,FALSE)</f>
        <v xml:space="preserve">02-7903800
</v>
      </c>
      <c r="P151" s="108" t="str">
        <f>VLOOKUP(A151,'BASE REGISTROS'!$A$1:$T$884,16,FALSE)</f>
        <v>•	info@fundacionmicasa.cl</v>
      </c>
      <c r="Q151" s="108">
        <f>VLOOKUP(A151,'BASE REGISTROS'!$A$1:$T$884,17,FALSE)</f>
        <v>0</v>
      </c>
      <c r="R151" s="108">
        <f>VLOOKUP(A151,'BASE REGISTROS'!$A$1:$T$884,18,FALSE)</f>
        <v>93401</v>
      </c>
      <c r="S151" s="108" t="str">
        <f>VLOOKUP(A151,'BASE REGISTROS'!$A$1:$T$884,19,FALSE)</f>
        <v>Se acompaña certificado financiero correspondiente al año 2019, aprobado por el Subdepartamento de Supervisión Financiera Nacional.</v>
      </c>
      <c r="T151" s="129">
        <f>VLOOKUP(A151,'BASE REGISTROS'!$A$1:$T$884,20,FALSE)</f>
        <v>37970</v>
      </c>
      <c r="U151" s="128">
        <v>4250</v>
      </c>
      <c r="V151" s="130">
        <v>32689109</v>
      </c>
      <c r="W151" s="130">
        <v>132764413</v>
      </c>
      <c r="X151" s="131">
        <v>44316</v>
      </c>
      <c r="Y151" s="132" t="s">
        <v>7743</v>
      </c>
      <c r="Z151" s="132" t="s">
        <v>7744</v>
      </c>
      <c r="AA151" s="128" t="s">
        <v>7837</v>
      </c>
    </row>
    <row r="152" spans="1:27" ht="15.75" customHeight="1" x14ac:dyDescent="0.2">
      <c r="A152" s="128">
        <v>4250</v>
      </c>
      <c r="B152" s="108" t="str">
        <f>VLOOKUP(A152,'BASE REGISTROS'!$A$1:$T$884,2,FALSE)</f>
        <v xml:space="preserve">Fundación Mi Casa </v>
      </c>
      <c r="C152" s="136" t="str">
        <f>VLOOKUP(A152,'BASE REGISTROS'!$A$1:$T$884,3,FALSE)</f>
        <v>70015680K</v>
      </c>
      <c r="D152" s="108" t="str">
        <f>VLOOKUP(A152,'BASE REGISTROS'!$A$1:$T$884,4,FALSE)</f>
        <v>Fundación de derecho privado</v>
      </c>
      <c r="E152" s="108" t="str">
        <f>VLOOKUP(A152,'BASE REGISTROS'!$A$1:$T$884,5,FALSE)</f>
        <v>Otorgado por Decreto Supremo Nº 1360, de fecha 22 de febrero de 1952, del Ministerio de Justicia.</v>
      </c>
      <c r="F152" s="108" t="str">
        <f>VLOOKUP(A152,'BASE REGISTROS'!$A$1:$T$884,6,FALSE)</f>
        <v>Certificado de Vigencia extendido por el SRCeI, folio Nº 500355844114, de fecha 17 de noviembre de 2020.</v>
      </c>
      <c r="G152" s="108" t="str">
        <f>VLOOKUP(A152,'BASE REGISTROS'!$A$1:$T$884,7,FALSE)</f>
        <v>Readaptar  y moralizar a niños y jóvenes vagos o desamparados.</v>
      </c>
      <c r="H152" s="108" t="str">
        <f>VLOOKUP(A152,'BASE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2" s="108" t="str">
        <f>VLOOKUP(A152,'BASE REGISTROS'!$A$1:$T$884,9,FALSE)</f>
        <v>5 años.</v>
      </c>
      <c r="J152" s="129" t="str">
        <f>VLOOKUP(A152,'BASE REGISTROS'!$A$1:$T$884,10,FALSE)</f>
        <v xml:space="preserve"> 5 años
24 de octubre de 2019 al 24 de octubre del 2024
</v>
      </c>
      <c r="K152" s="108" t="str">
        <f>VLOOKUP(A152,'BASE REGISTROS'!$A$1:$T$884,11,FALSE)</f>
        <v xml:space="preserve">Gerente General: Delia María Del Gatto Reyes       
Presidente: Fernando Enrique Correa Ríos, 
Representante Legal:  Luis Mario Riquelme Navarro            
Mandataria: Paulina Andrea Herrera Godoy            
</v>
      </c>
      <c r="L152" s="108" t="str">
        <f>VLOOKUP(A152,'BASE REGISTROS'!$A$1:$T$884,12,FALSE)</f>
        <v xml:space="preserve">Luis Barros Valdes Nº 775, comuna de Providencia, Santiago.
</v>
      </c>
      <c r="M152" s="108" t="str">
        <f>VLOOKUP(A152,'BASE REGISTROS'!$A$1:$T$884,13,FALSE)</f>
        <v>XIII</v>
      </c>
      <c r="N152" s="108" t="str">
        <f>VLOOKUP(A152,'BASE REGISTROS'!$A$1:$T$884,14,FALSE)</f>
        <v>Providencia</v>
      </c>
      <c r="O152" s="108" t="str">
        <f>VLOOKUP(A152,'BASE REGISTROS'!$A$1:$T$884,15,FALSE)</f>
        <v xml:space="preserve">02-7903800
</v>
      </c>
      <c r="P152" s="108" t="str">
        <f>VLOOKUP(A152,'BASE REGISTROS'!$A$1:$T$884,16,FALSE)</f>
        <v>•	info@fundacionmicasa.cl</v>
      </c>
      <c r="Q152" s="108">
        <f>VLOOKUP(A152,'BASE REGISTROS'!$A$1:$T$884,17,FALSE)</f>
        <v>0</v>
      </c>
      <c r="R152" s="108">
        <f>VLOOKUP(A152,'BASE REGISTROS'!$A$1:$T$884,18,FALSE)</f>
        <v>93401</v>
      </c>
      <c r="S152" s="108" t="str">
        <f>VLOOKUP(A152,'BASE REGISTROS'!$A$1:$T$884,19,FALSE)</f>
        <v>Se acompaña certificado financiero correspondiente al año 2019, aprobado por el Subdepartamento de Supervisión Financiera Nacional.</v>
      </c>
      <c r="T152" s="129">
        <f>VLOOKUP(A152,'BASE REGISTROS'!$A$1:$T$884,20,FALSE)</f>
        <v>37970</v>
      </c>
      <c r="U152" s="128">
        <v>4250</v>
      </c>
      <c r="V152" s="130">
        <v>12955860</v>
      </c>
      <c r="W152" s="130">
        <v>41505300</v>
      </c>
      <c r="X152" s="131">
        <v>44316</v>
      </c>
      <c r="Y152" s="132" t="s">
        <v>7743</v>
      </c>
      <c r="Z152" s="132" t="s">
        <v>7744</v>
      </c>
      <c r="AA152" s="128" t="s">
        <v>7755</v>
      </c>
    </row>
    <row r="153" spans="1:27" ht="15.75" customHeight="1" x14ac:dyDescent="0.2">
      <c r="A153" s="128">
        <v>4250</v>
      </c>
      <c r="B153" s="108" t="str">
        <f>VLOOKUP(A153,'BASE REGISTROS'!$A$1:$T$884,2,FALSE)</f>
        <v xml:space="preserve">Fundación Mi Casa </v>
      </c>
      <c r="C153" s="136" t="str">
        <f>VLOOKUP(A153,'BASE REGISTROS'!$A$1:$T$884,3,FALSE)</f>
        <v>70015680K</v>
      </c>
      <c r="D153" s="108" t="str">
        <f>VLOOKUP(A153,'BASE REGISTROS'!$A$1:$T$884,4,FALSE)</f>
        <v>Fundación de derecho privado</v>
      </c>
      <c r="E153" s="108" t="str">
        <f>VLOOKUP(A153,'BASE REGISTROS'!$A$1:$T$884,5,FALSE)</f>
        <v>Otorgado por Decreto Supremo Nº 1360, de fecha 22 de febrero de 1952, del Ministerio de Justicia.</v>
      </c>
      <c r="F153" s="108" t="str">
        <f>VLOOKUP(A153,'BASE REGISTROS'!$A$1:$T$884,6,FALSE)</f>
        <v>Certificado de Vigencia extendido por el SRCeI, folio Nº 500355844114, de fecha 17 de noviembre de 2020.</v>
      </c>
      <c r="G153" s="108" t="str">
        <f>VLOOKUP(A153,'BASE REGISTROS'!$A$1:$T$884,7,FALSE)</f>
        <v>Readaptar  y moralizar a niños y jóvenes vagos o desamparados.</v>
      </c>
      <c r="H153" s="108" t="str">
        <f>VLOOKUP(A153,'BASE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3" s="108" t="str">
        <f>VLOOKUP(A153,'BASE REGISTROS'!$A$1:$T$884,9,FALSE)</f>
        <v>5 años.</v>
      </c>
      <c r="J153" s="129" t="str">
        <f>VLOOKUP(A153,'BASE REGISTROS'!$A$1:$T$884,10,FALSE)</f>
        <v xml:space="preserve"> 5 años
24 de octubre de 2019 al 24 de octubre del 2024
</v>
      </c>
      <c r="K153" s="108" t="str">
        <f>VLOOKUP(A153,'BASE REGISTROS'!$A$1:$T$884,11,FALSE)</f>
        <v xml:space="preserve">Gerente General: Delia María Del Gatto Reyes       
Presidente: Fernando Enrique Correa Ríos, 
Representante Legal:  Luis Mario Riquelme Navarro            
Mandataria: Paulina Andrea Herrera Godoy            
</v>
      </c>
      <c r="L153" s="108" t="str">
        <f>VLOOKUP(A153,'BASE REGISTROS'!$A$1:$T$884,12,FALSE)</f>
        <v xml:space="preserve">Luis Barros Valdes Nº 775, comuna de Providencia, Santiago.
</v>
      </c>
      <c r="M153" s="108" t="str">
        <f>VLOOKUP(A153,'BASE REGISTROS'!$A$1:$T$884,13,FALSE)</f>
        <v>XIII</v>
      </c>
      <c r="N153" s="108" t="str">
        <f>VLOOKUP(A153,'BASE REGISTROS'!$A$1:$T$884,14,FALSE)</f>
        <v>Providencia</v>
      </c>
      <c r="O153" s="108" t="str">
        <f>VLOOKUP(A153,'BASE REGISTROS'!$A$1:$T$884,15,FALSE)</f>
        <v xml:space="preserve">02-7903800
</v>
      </c>
      <c r="P153" s="108" t="str">
        <f>VLOOKUP(A153,'BASE REGISTROS'!$A$1:$T$884,16,FALSE)</f>
        <v>•	info@fundacionmicasa.cl</v>
      </c>
      <c r="Q153" s="108">
        <f>VLOOKUP(A153,'BASE REGISTROS'!$A$1:$T$884,17,FALSE)</f>
        <v>0</v>
      </c>
      <c r="R153" s="108">
        <f>VLOOKUP(A153,'BASE REGISTROS'!$A$1:$T$884,18,FALSE)</f>
        <v>93401</v>
      </c>
      <c r="S153" s="108" t="str">
        <f>VLOOKUP(A153,'BASE REGISTROS'!$A$1:$T$884,19,FALSE)</f>
        <v>Se acompaña certificado financiero correspondiente al año 2019, aprobado por el Subdepartamento de Supervisión Financiera Nacional.</v>
      </c>
      <c r="T153" s="129">
        <f>VLOOKUP(A153,'BASE REGISTROS'!$A$1:$T$884,20,FALSE)</f>
        <v>37970</v>
      </c>
      <c r="U153" s="128">
        <v>4250</v>
      </c>
      <c r="V153" s="130">
        <v>2741677</v>
      </c>
      <c r="W153" s="130">
        <v>10966708</v>
      </c>
      <c r="X153" s="131">
        <v>44316</v>
      </c>
      <c r="Y153" s="132" t="s">
        <v>7743</v>
      </c>
      <c r="Z153" s="132" t="s">
        <v>7744</v>
      </c>
      <c r="AA153" s="128" t="s">
        <v>7818</v>
      </c>
    </row>
    <row r="154" spans="1:27" ht="15.75" customHeight="1" x14ac:dyDescent="0.2">
      <c r="A154" s="128">
        <v>4250</v>
      </c>
      <c r="B154" s="108" t="str">
        <f>VLOOKUP(A154,'BASE REGISTROS'!$A$1:$T$884,2,FALSE)</f>
        <v xml:space="preserve">Fundación Mi Casa </v>
      </c>
      <c r="C154" s="136" t="str">
        <f>VLOOKUP(A154,'BASE REGISTROS'!$A$1:$T$884,3,FALSE)</f>
        <v>70015680K</v>
      </c>
      <c r="D154" s="108" t="str">
        <f>VLOOKUP(A154,'BASE REGISTROS'!$A$1:$T$884,4,FALSE)</f>
        <v>Fundación de derecho privado</v>
      </c>
      <c r="E154" s="108" t="str">
        <f>VLOOKUP(A154,'BASE REGISTROS'!$A$1:$T$884,5,FALSE)</f>
        <v>Otorgado por Decreto Supremo Nº 1360, de fecha 22 de febrero de 1952, del Ministerio de Justicia.</v>
      </c>
      <c r="F154" s="108" t="str">
        <f>VLOOKUP(A154,'BASE REGISTROS'!$A$1:$T$884,6,FALSE)</f>
        <v>Certificado de Vigencia extendido por el SRCeI, folio Nº 500355844114, de fecha 17 de noviembre de 2020.</v>
      </c>
      <c r="G154" s="108" t="str">
        <f>VLOOKUP(A154,'BASE REGISTROS'!$A$1:$T$884,7,FALSE)</f>
        <v>Readaptar  y moralizar a niños y jóvenes vagos o desamparados.</v>
      </c>
      <c r="H154" s="108" t="str">
        <f>VLOOKUP(A154,'BASE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4" s="108" t="str">
        <f>VLOOKUP(A154,'BASE REGISTROS'!$A$1:$T$884,9,FALSE)</f>
        <v>5 años.</v>
      </c>
      <c r="J154" s="129" t="str">
        <f>VLOOKUP(A154,'BASE REGISTROS'!$A$1:$T$884,10,FALSE)</f>
        <v xml:space="preserve"> 5 años
24 de octubre de 2019 al 24 de octubre del 2024
</v>
      </c>
      <c r="K154" s="108" t="str">
        <f>VLOOKUP(A154,'BASE REGISTROS'!$A$1:$T$884,11,FALSE)</f>
        <v xml:space="preserve">Gerente General: Delia María Del Gatto Reyes       
Presidente: Fernando Enrique Correa Ríos, 
Representante Legal:  Luis Mario Riquelme Navarro            
Mandataria: Paulina Andrea Herrera Godoy            
</v>
      </c>
      <c r="L154" s="108" t="str">
        <f>VLOOKUP(A154,'BASE REGISTROS'!$A$1:$T$884,12,FALSE)</f>
        <v xml:space="preserve">Luis Barros Valdes Nº 775, comuna de Providencia, Santiago.
</v>
      </c>
      <c r="M154" s="108" t="str">
        <f>VLOOKUP(A154,'BASE REGISTROS'!$A$1:$T$884,13,FALSE)</f>
        <v>XIII</v>
      </c>
      <c r="N154" s="108" t="str">
        <f>VLOOKUP(A154,'BASE REGISTROS'!$A$1:$T$884,14,FALSE)</f>
        <v>Providencia</v>
      </c>
      <c r="O154" s="108" t="str">
        <f>VLOOKUP(A154,'BASE REGISTROS'!$A$1:$T$884,15,FALSE)</f>
        <v xml:space="preserve">02-7903800
</v>
      </c>
      <c r="P154" s="108" t="str">
        <f>VLOOKUP(A154,'BASE REGISTROS'!$A$1:$T$884,16,FALSE)</f>
        <v>•	info@fundacionmicasa.cl</v>
      </c>
      <c r="Q154" s="108">
        <f>VLOOKUP(A154,'BASE REGISTROS'!$A$1:$T$884,17,FALSE)</f>
        <v>0</v>
      </c>
      <c r="R154" s="108">
        <f>VLOOKUP(A154,'BASE REGISTROS'!$A$1:$T$884,18,FALSE)</f>
        <v>93401</v>
      </c>
      <c r="S154" s="108" t="str">
        <f>VLOOKUP(A154,'BASE REGISTROS'!$A$1:$T$884,19,FALSE)</f>
        <v>Se acompaña certificado financiero correspondiente al año 2019, aprobado por el Subdepartamento de Supervisión Financiera Nacional.</v>
      </c>
      <c r="T154" s="129">
        <f>VLOOKUP(A154,'BASE REGISTROS'!$A$1:$T$884,20,FALSE)</f>
        <v>37970</v>
      </c>
      <c r="U154" s="128">
        <v>4250</v>
      </c>
      <c r="V154" s="130">
        <v>3290013</v>
      </c>
      <c r="W154" s="130">
        <v>13160052</v>
      </c>
      <c r="X154" s="131">
        <v>44316</v>
      </c>
      <c r="Y154" s="132" t="s">
        <v>7743</v>
      </c>
      <c r="Z154" s="132" t="s">
        <v>7744</v>
      </c>
      <c r="AA154" s="128" t="s">
        <v>7756</v>
      </c>
    </row>
    <row r="155" spans="1:27" ht="15.75" customHeight="1" x14ac:dyDescent="0.2">
      <c r="A155" s="128">
        <v>4250</v>
      </c>
      <c r="B155" s="108" t="str">
        <f>VLOOKUP(A155,'BASE REGISTROS'!$A$1:$T$884,2,FALSE)</f>
        <v xml:space="preserve">Fundación Mi Casa </v>
      </c>
      <c r="C155" s="136" t="str">
        <f>VLOOKUP(A155,'BASE REGISTROS'!$A$1:$T$884,3,FALSE)</f>
        <v>70015680K</v>
      </c>
      <c r="D155" s="108" t="str">
        <f>VLOOKUP(A155,'BASE REGISTROS'!$A$1:$T$884,4,FALSE)</f>
        <v>Fundación de derecho privado</v>
      </c>
      <c r="E155" s="108" t="str">
        <f>VLOOKUP(A155,'BASE REGISTROS'!$A$1:$T$884,5,FALSE)</f>
        <v>Otorgado por Decreto Supremo Nº 1360, de fecha 22 de febrero de 1952, del Ministerio de Justicia.</v>
      </c>
      <c r="F155" s="108" t="str">
        <f>VLOOKUP(A155,'BASE REGISTROS'!$A$1:$T$884,6,FALSE)</f>
        <v>Certificado de Vigencia extendido por el SRCeI, folio Nº 500355844114, de fecha 17 de noviembre de 2020.</v>
      </c>
      <c r="G155" s="108" t="str">
        <f>VLOOKUP(A155,'BASE REGISTROS'!$A$1:$T$884,7,FALSE)</f>
        <v>Readaptar  y moralizar a niños y jóvenes vagos o desamparados.</v>
      </c>
      <c r="H155" s="108" t="str">
        <f>VLOOKUP(A155,'BASE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5" s="108" t="str">
        <f>VLOOKUP(A155,'BASE REGISTROS'!$A$1:$T$884,9,FALSE)</f>
        <v>5 años.</v>
      </c>
      <c r="J155" s="129" t="str">
        <f>VLOOKUP(A155,'BASE REGISTROS'!$A$1:$T$884,10,FALSE)</f>
        <v xml:space="preserve"> 5 años
24 de octubre de 2019 al 24 de octubre del 2024
</v>
      </c>
      <c r="K155" s="108" t="str">
        <f>VLOOKUP(A155,'BASE REGISTROS'!$A$1:$T$884,11,FALSE)</f>
        <v xml:space="preserve">Gerente General: Delia María Del Gatto Reyes       
Presidente: Fernando Enrique Correa Ríos, 
Representante Legal:  Luis Mario Riquelme Navarro            
Mandataria: Paulina Andrea Herrera Godoy            
</v>
      </c>
      <c r="L155" s="108" t="str">
        <f>VLOOKUP(A155,'BASE REGISTROS'!$A$1:$T$884,12,FALSE)</f>
        <v xml:space="preserve">Luis Barros Valdes Nº 775, comuna de Providencia, Santiago.
</v>
      </c>
      <c r="M155" s="108" t="str">
        <f>VLOOKUP(A155,'BASE REGISTROS'!$A$1:$T$884,13,FALSE)</f>
        <v>XIII</v>
      </c>
      <c r="N155" s="108" t="str">
        <f>VLOOKUP(A155,'BASE REGISTROS'!$A$1:$T$884,14,FALSE)</f>
        <v>Providencia</v>
      </c>
      <c r="O155" s="108" t="str">
        <f>VLOOKUP(A155,'BASE REGISTROS'!$A$1:$T$884,15,FALSE)</f>
        <v xml:space="preserve">02-7903800
</v>
      </c>
      <c r="P155" s="108" t="str">
        <f>VLOOKUP(A155,'BASE REGISTROS'!$A$1:$T$884,16,FALSE)</f>
        <v>•	info@fundacionmicasa.cl</v>
      </c>
      <c r="Q155" s="108">
        <f>VLOOKUP(A155,'BASE REGISTROS'!$A$1:$T$884,17,FALSE)</f>
        <v>0</v>
      </c>
      <c r="R155" s="108">
        <f>VLOOKUP(A155,'BASE REGISTROS'!$A$1:$T$884,18,FALSE)</f>
        <v>93401</v>
      </c>
      <c r="S155" s="108" t="str">
        <f>VLOOKUP(A155,'BASE REGISTROS'!$A$1:$T$884,19,FALSE)</f>
        <v>Se acompaña certificado financiero correspondiente al año 2019, aprobado por el Subdepartamento de Supervisión Financiera Nacional.</v>
      </c>
      <c r="T155" s="129">
        <f>VLOOKUP(A155,'BASE REGISTROS'!$A$1:$T$884,20,FALSE)</f>
        <v>37970</v>
      </c>
      <c r="U155" s="128">
        <v>4250</v>
      </c>
      <c r="V155" s="130">
        <v>8016600</v>
      </c>
      <c r="W155" s="130">
        <v>32066400</v>
      </c>
      <c r="X155" s="131">
        <v>44316</v>
      </c>
      <c r="Y155" s="132" t="s">
        <v>7743</v>
      </c>
      <c r="Z155" s="132" t="s">
        <v>7744</v>
      </c>
      <c r="AA155" s="128" t="s">
        <v>7813</v>
      </c>
    </row>
    <row r="156" spans="1:27" ht="15.75" customHeight="1" x14ac:dyDescent="0.2">
      <c r="A156" s="128">
        <v>4250</v>
      </c>
      <c r="B156" s="108" t="str">
        <f>VLOOKUP(A156,'BASE REGISTROS'!$A$1:$T$884,2,FALSE)</f>
        <v xml:space="preserve">Fundación Mi Casa </v>
      </c>
      <c r="C156" s="136" t="str">
        <f>VLOOKUP(A156,'BASE REGISTROS'!$A$1:$T$884,3,FALSE)</f>
        <v>70015680K</v>
      </c>
      <c r="D156" s="108" t="str">
        <f>VLOOKUP(A156,'BASE REGISTROS'!$A$1:$T$884,4,FALSE)</f>
        <v>Fundación de derecho privado</v>
      </c>
      <c r="E156" s="108" t="str">
        <f>VLOOKUP(A156,'BASE REGISTROS'!$A$1:$T$884,5,FALSE)</f>
        <v>Otorgado por Decreto Supremo Nº 1360, de fecha 22 de febrero de 1952, del Ministerio de Justicia.</v>
      </c>
      <c r="F156" s="108" t="str">
        <f>VLOOKUP(A156,'BASE REGISTROS'!$A$1:$T$884,6,FALSE)</f>
        <v>Certificado de Vigencia extendido por el SRCeI, folio Nº 500355844114, de fecha 17 de noviembre de 2020.</v>
      </c>
      <c r="G156" s="108" t="str">
        <f>VLOOKUP(A156,'BASE REGISTROS'!$A$1:$T$884,7,FALSE)</f>
        <v>Readaptar  y moralizar a niños y jóvenes vagos o desamparados.</v>
      </c>
      <c r="H156" s="108" t="str">
        <f>VLOOKUP(A156,'BASE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6" s="108" t="str">
        <f>VLOOKUP(A156,'BASE REGISTROS'!$A$1:$T$884,9,FALSE)</f>
        <v>5 años.</v>
      </c>
      <c r="J156" s="129" t="str">
        <f>VLOOKUP(A156,'BASE REGISTROS'!$A$1:$T$884,10,FALSE)</f>
        <v xml:space="preserve"> 5 años
24 de octubre de 2019 al 24 de octubre del 2024
</v>
      </c>
      <c r="K156" s="108" t="str">
        <f>VLOOKUP(A156,'BASE REGISTROS'!$A$1:$T$884,11,FALSE)</f>
        <v xml:space="preserve">Gerente General: Delia María Del Gatto Reyes       
Presidente: Fernando Enrique Correa Ríos, 
Representante Legal:  Luis Mario Riquelme Navarro            
Mandataria: Paulina Andrea Herrera Godoy            
</v>
      </c>
      <c r="L156" s="108" t="str">
        <f>VLOOKUP(A156,'BASE REGISTROS'!$A$1:$T$884,12,FALSE)</f>
        <v xml:space="preserve">Luis Barros Valdes Nº 775, comuna de Providencia, Santiago.
</v>
      </c>
      <c r="M156" s="108" t="str">
        <f>VLOOKUP(A156,'BASE REGISTROS'!$A$1:$T$884,13,FALSE)</f>
        <v>XIII</v>
      </c>
      <c r="N156" s="108" t="str">
        <f>VLOOKUP(A156,'BASE REGISTROS'!$A$1:$T$884,14,FALSE)</f>
        <v>Providencia</v>
      </c>
      <c r="O156" s="108" t="str">
        <f>VLOOKUP(A156,'BASE REGISTROS'!$A$1:$T$884,15,FALSE)</f>
        <v xml:space="preserve">02-7903800
</v>
      </c>
      <c r="P156" s="108" t="str">
        <f>VLOOKUP(A156,'BASE REGISTROS'!$A$1:$T$884,16,FALSE)</f>
        <v>•	info@fundacionmicasa.cl</v>
      </c>
      <c r="Q156" s="108">
        <f>VLOOKUP(A156,'BASE REGISTROS'!$A$1:$T$884,17,FALSE)</f>
        <v>0</v>
      </c>
      <c r="R156" s="108">
        <f>VLOOKUP(A156,'BASE REGISTROS'!$A$1:$T$884,18,FALSE)</f>
        <v>93401</v>
      </c>
      <c r="S156" s="108" t="str">
        <f>VLOOKUP(A156,'BASE REGISTROS'!$A$1:$T$884,19,FALSE)</f>
        <v>Se acompaña certificado financiero correspondiente al año 2019, aprobado por el Subdepartamento de Supervisión Financiera Nacional.</v>
      </c>
      <c r="T156" s="129">
        <f>VLOOKUP(A156,'BASE REGISTROS'!$A$1:$T$884,20,FALSE)</f>
        <v>37970</v>
      </c>
      <c r="U156" s="128">
        <v>4250</v>
      </c>
      <c r="V156" s="130">
        <v>8048149</v>
      </c>
      <c r="W156" s="130">
        <v>30423772</v>
      </c>
      <c r="X156" s="131">
        <v>44316</v>
      </c>
      <c r="Y156" s="132" t="s">
        <v>7743</v>
      </c>
      <c r="Z156" s="132" t="s">
        <v>7744</v>
      </c>
      <c r="AA156" s="128" t="s">
        <v>7838</v>
      </c>
    </row>
    <row r="157" spans="1:27" ht="15.75" customHeight="1" x14ac:dyDescent="0.2">
      <c r="A157" s="128">
        <v>4250</v>
      </c>
      <c r="B157" s="108" t="str">
        <f>VLOOKUP(A157,'BASE REGISTROS'!$A$1:$T$884,2,FALSE)</f>
        <v xml:space="preserve">Fundación Mi Casa </v>
      </c>
      <c r="C157" s="136" t="str">
        <f>VLOOKUP(A157,'BASE REGISTROS'!$A$1:$T$884,3,FALSE)</f>
        <v>70015680K</v>
      </c>
      <c r="D157" s="108" t="str">
        <f>VLOOKUP(A157,'BASE REGISTROS'!$A$1:$T$884,4,FALSE)</f>
        <v>Fundación de derecho privado</v>
      </c>
      <c r="E157" s="108" t="str">
        <f>VLOOKUP(A157,'BASE REGISTROS'!$A$1:$T$884,5,FALSE)</f>
        <v>Otorgado por Decreto Supremo Nº 1360, de fecha 22 de febrero de 1952, del Ministerio de Justicia.</v>
      </c>
      <c r="F157" s="108" t="str">
        <f>VLOOKUP(A157,'BASE REGISTROS'!$A$1:$T$884,6,FALSE)</f>
        <v>Certificado de Vigencia extendido por el SRCeI, folio Nº 500355844114, de fecha 17 de noviembre de 2020.</v>
      </c>
      <c r="G157" s="108" t="str">
        <f>VLOOKUP(A157,'BASE REGISTROS'!$A$1:$T$884,7,FALSE)</f>
        <v>Readaptar  y moralizar a niños y jóvenes vagos o desamparados.</v>
      </c>
      <c r="H157" s="108" t="str">
        <f>VLOOKUP(A157,'BASE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7" s="108" t="str">
        <f>VLOOKUP(A157,'BASE REGISTROS'!$A$1:$T$884,9,FALSE)</f>
        <v>5 años.</v>
      </c>
      <c r="J157" s="129" t="str">
        <f>VLOOKUP(A157,'BASE REGISTROS'!$A$1:$T$884,10,FALSE)</f>
        <v xml:space="preserve"> 5 años
24 de octubre de 2019 al 24 de octubre del 2024
</v>
      </c>
      <c r="K157" s="108" t="str">
        <f>VLOOKUP(A157,'BASE REGISTROS'!$A$1:$T$884,11,FALSE)</f>
        <v xml:space="preserve">Gerente General: Delia María Del Gatto Reyes       
Presidente: Fernando Enrique Correa Ríos, 
Representante Legal:  Luis Mario Riquelme Navarro            
Mandataria: Paulina Andrea Herrera Godoy            
</v>
      </c>
      <c r="L157" s="108" t="str">
        <f>VLOOKUP(A157,'BASE REGISTROS'!$A$1:$T$884,12,FALSE)</f>
        <v xml:space="preserve">Luis Barros Valdes Nº 775, comuna de Providencia, Santiago.
</v>
      </c>
      <c r="M157" s="108" t="str">
        <f>VLOOKUP(A157,'BASE REGISTROS'!$A$1:$T$884,13,FALSE)</f>
        <v>XIII</v>
      </c>
      <c r="N157" s="108" t="str">
        <f>VLOOKUP(A157,'BASE REGISTROS'!$A$1:$T$884,14,FALSE)</f>
        <v>Providencia</v>
      </c>
      <c r="O157" s="108" t="str">
        <f>VLOOKUP(A157,'BASE REGISTROS'!$A$1:$T$884,15,FALSE)</f>
        <v xml:space="preserve">02-7903800
</v>
      </c>
      <c r="P157" s="108" t="str">
        <f>VLOOKUP(A157,'BASE REGISTROS'!$A$1:$T$884,16,FALSE)</f>
        <v>•	info@fundacionmicasa.cl</v>
      </c>
      <c r="Q157" s="108">
        <f>VLOOKUP(A157,'BASE REGISTROS'!$A$1:$T$884,17,FALSE)</f>
        <v>0</v>
      </c>
      <c r="R157" s="108">
        <f>VLOOKUP(A157,'BASE REGISTROS'!$A$1:$T$884,18,FALSE)</f>
        <v>93401</v>
      </c>
      <c r="S157" s="108" t="str">
        <f>VLOOKUP(A157,'BASE REGISTROS'!$A$1:$T$884,19,FALSE)</f>
        <v>Se acompaña certificado financiero correspondiente al año 2019, aprobado por el Subdepartamento de Supervisión Financiera Nacional.</v>
      </c>
      <c r="T157" s="129">
        <f>VLOOKUP(A157,'BASE REGISTROS'!$A$1:$T$884,20,FALSE)</f>
        <v>37970</v>
      </c>
      <c r="U157" s="128">
        <v>4250</v>
      </c>
      <c r="V157" s="130">
        <v>3993818</v>
      </c>
      <c r="W157" s="130">
        <v>15249124</v>
      </c>
      <c r="X157" s="131">
        <v>44316</v>
      </c>
      <c r="Y157" s="132" t="s">
        <v>7743</v>
      </c>
      <c r="Z157" s="132" t="s">
        <v>7744</v>
      </c>
      <c r="AA157" s="128" t="s">
        <v>7839</v>
      </c>
    </row>
    <row r="158" spans="1:27" ht="15.75" customHeight="1" x14ac:dyDescent="0.2">
      <c r="A158" s="128">
        <v>4250</v>
      </c>
      <c r="B158" s="108" t="str">
        <f>VLOOKUP(A158,'BASE REGISTROS'!$A$1:$T$884,2,FALSE)</f>
        <v xml:space="preserve">Fundación Mi Casa </v>
      </c>
      <c r="C158" s="136" t="str">
        <f>VLOOKUP(A158,'BASE REGISTROS'!$A$1:$T$884,3,FALSE)</f>
        <v>70015680K</v>
      </c>
      <c r="D158" s="108" t="str">
        <f>VLOOKUP(A158,'BASE REGISTROS'!$A$1:$T$884,4,FALSE)</f>
        <v>Fundación de derecho privado</v>
      </c>
      <c r="E158" s="108" t="str">
        <f>VLOOKUP(A158,'BASE REGISTROS'!$A$1:$T$884,5,FALSE)</f>
        <v>Otorgado por Decreto Supremo Nº 1360, de fecha 22 de febrero de 1952, del Ministerio de Justicia.</v>
      </c>
      <c r="F158" s="108" t="str">
        <f>VLOOKUP(A158,'BASE REGISTROS'!$A$1:$T$884,6,FALSE)</f>
        <v>Certificado de Vigencia extendido por el SRCeI, folio Nº 500355844114, de fecha 17 de noviembre de 2020.</v>
      </c>
      <c r="G158" s="108" t="str">
        <f>VLOOKUP(A158,'BASE REGISTROS'!$A$1:$T$884,7,FALSE)</f>
        <v>Readaptar  y moralizar a niños y jóvenes vagos o desamparados.</v>
      </c>
      <c r="H158" s="108" t="str">
        <f>VLOOKUP(A158,'BASE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8" s="108" t="str">
        <f>VLOOKUP(A158,'BASE REGISTROS'!$A$1:$T$884,9,FALSE)</f>
        <v>5 años.</v>
      </c>
      <c r="J158" s="129" t="str">
        <f>VLOOKUP(A158,'BASE REGISTROS'!$A$1:$T$884,10,FALSE)</f>
        <v xml:space="preserve"> 5 años
24 de octubre de 2019 al 24 de octubre del 2024
</v>
      </c>
      <c r="K158" s="108" t="str">
        <f>VLOOKUP(A158,'BASE REGISTROS'!$A$1:$T$884,11,FALSE)</f>
        <v xml:space="preserve">Gerente General: Delia María Del Gatto Reyes       
Presidente: Fernando Enrique Correa Ríos, 
Representante Legal:  Luis Mario Riquelme Navarro            
Mandataria: Paulina Andrea Herrera Godoy            
</v>
      </c>
      <c r="L158" s="108" t="str">
        <f>VLOOKUP(A158,'BASE REGISTROS'!$A$1:$T$884,12,FALSE)</f>
        <v xml:space="preserve">Luis Barros Valdes Nº 775, comuna de Providencia, Santiago.
</v>
      </c>
      <c r="M158" s="108" t="str">
        <f>VLOOKUP(A158,'BASE REGISTROS'!$A$1:$T$884,13,FALSE)</f>
        <v>XIII</v>
      </c>
      <c r="N158" s="108" t="str">
        <f>VLOOKUP(A158,'BASE REGISTROS'!$A$1:$T$884,14,FALSE)</f>
        <v>Providencia</v>
      </c>
      <c r="O158" s="108" t="str">
        <f>VLOOKUP(A158,'BASE REGISTROS'!$A$1:$T$884,15,FALSE)</f>
        <v xml:space="preserve">02-7903800
</v>
      </c>
      <c r="P158" s="108" t="str">
        <f>VLOOKUP(A158,'BASE REGISTROS'!$A$1:$T$884,16,FALSE)</f>
        <v>•	info@fundacionmicasa.cl</v>
      </c>
      <c r="Q158" s="108">
        <f>VLOOKUP(A158,'BASE REGISTROS'!$A$1:$T$884,17,FALSE)</f>
        <v>0</v>
      </c>
      <c r="R158" s="108">
        <f>VLOOKUP(A158,'BASE REGISTROS'!$A$1:$T$884,18,FALSE)</f>
        <v>93401</v>
      </c>
      <c r="S158" s="108" t="str">
        <f>VLOOKUP(A158,'BASE REGISTROS'!$A$1:$T$884,19,FALSE)</f>
        <v>Se acompaña certificado financiero correspondiente al año 2019, aprobado por el Subdepartamento de Supervisión Financiera Nacional.</v>
      </c>
      <c r="T158" s="129">
        <f>VLOOKUP(A158,'BASE REGISTROS'!$A$1:$T$884,20,FALSE)</f>
        <v>37970</v>
      </c>
      <c r="U158" s="128">
        <v>4250</v>
      </c>
      <c r="V158" s="130">
        <v>19550160</v>
      </c>
      <c r="W158" s="130">
        <v>35686800</v>
      </c>
      <c r="X158" s="131">
        <v>44316</v>
      </c>
      <c r="Y158" s="132" t="s">
        <v>7743</v>
      </c>
      <c r="Z158" s="132" t="s">
        <v>7744</v>
      </c>
      <c r="AA158" s="128" t="s">
        <v>7834</v>
      </c>
    </row>
    <row r="159" spans="1:27" ht="15.75" customHeight="1" x14ac:dyDescent="0.2">
      <c r="A159" s="128">
        <v>4250</v>
      </c>
      <c r="B159" s="108" t="str">
        <f>VLOOKUP(A159,'BASE REGISTROS'!$A$1:$T$884,2,FALSE)</f>
        <v xml:space="preserve">Fundación Mi Casa </v>
      </c>
      <c r="C159" s="136" t="str">
        <f>VLOOKUP(A159,'BASE REGISTROS'!$A$1:$T$884,3,FALSE)</f>
        <v>70015680K</v>
      </c>
      <c r="D159" s="108" t="str">
        <f>VLOOKUP(A159,'BASE REGISTROS'!$A$1:$T$884,4,FALSE)</f>
        <v>Fundación de derecho privado</v>
      </c>
      <c r="E159" s="108" t="str">
        <f>VLOOKUP(A159,'BASE REGISTROS'!$A$1:$T$884,5,FALSE)</f>
        <v>Otorgado por Decreto Supremo Nº 1360, de fecha 22 de febrero de 1952, del Ministerio de Justicia.</v>
      </c>
      <c r="F159" s="108" t="str">
        <f>VLOOKUP(A159,'BASE REGISTROS'!$A$1:$T$884,6,FALSE)</f>
        <v>Certificado de Vigencia extendido por el SRCeI, folio Nº 500355844114, de fecha 17 de noviembre de 2020.</v>
      </c>
      <c r="G159" s="108" t="str">
        <f>VLOOKUP(A159,'BASE REGISTROS'!$A$1:$T$884,7,FALSE)</f>
        <v>Readaptar  y moralizar a niños y jóvenes vagos o desamparados.</v>
      </c>
      <c r="H159" s="108" t="str">
        <f>VLOOKUP(A159,'BASE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9" s="108" t="str">
        <f>VLOOKUP(A159,'BASE REGISTROS'!$A$1:$T$884,9,FALSE)</f>
        <v>5 años.</v>
      </c>
      <c r="J159" s="129" t="str">
        <f>VLOOKUP(A159,'BASE REGISTROS'!$A$1:$T$884,10,FALSE)</f>
        <v xml:space="preserve"> 5 años
24 de octubre de 2019 al 24 de octubre del 2024
</v>
      </c>
      <c r="K159" s="108" t="str">
        <f>VLOOKUP(A159,'BASE REGISTROS'!$A$1:$T$884,11,FALSE)</f>
        <v xml:space="preserve">Gerente General: Delia María Del Gatto Reyes       
Presidente: Fernando Enrique Correa Ríos, 
Representante Legal:  Luis Mario Riquelme Navarro            
Mandataria: Paulina Andrea Herrera Godoy            
</v>
      </c>
      <c r="L159" s="108" t="str">
        <f>VLOOKUP(A159,'BASE REGISTROS'!$A$1:$T$884,12,FALSE)</f>
        <v xml:space="preserve">Luis Barros Valdes Nº 775, comuna de Providencia, Santiago.
</v>
      </c>
      <c r="M159" s="108" t="str">
        <f>VLOOKUP(A159,'BASE REGISTROS'!$A$1:$T$884,13,FALSE)</f>
        <v>XIII</v>
      </c>
      <c r="N159" s="108" t="str">
        <f>VLOOKUP(A159,'BASE REGISTROS'!$A$1:$T$884,14,FALSE)</f>
        <v>Providencia</v>
      </c>
      <c r="O159" s="108" t="str">
        <f>VLOOKUP(A159,'BASE REGISTROS'!$A$1:$T$884,15,FALSE)</f>
        <v xml:space="preserve">02-7903800
</v>
      </c>
      <c r="P159" s="108" t="str">
        <f>VLOOKUP(A159,'BASE REGISTROS'!$A$1:$T$884,16,FALSE)</f>
        <v>•	info@fundacionmicasa.cl</v>
      </c>
      <c r="Q159" s="108">
        <f>VLOOKUP(A159,'BASE REGISTROS'!$A$1:$T$884,17,FALSE)</f>
        <v>0</v>
      </c>
      <c r="R159" s="108">
        <f>VLOOKUP(A159,'BASE REGISTROS'!$A$1:$T$884,18,FALSE)</f>
        <v>93401</v>
      </c>
      <c r="S159" s="108" t="str">
        <f>VLOOKUP(A159,'BASE REGISTROS'!$A$1:$T$884,19,FALSE)</f>
        <v>Se acompaña certificado financiero correspondiente al año 2019, aprobado por el Subdepartamento de Supervisión Financiera Nacional.</v>
      </c>
      <c r="T159" s="129">
        <f>VLOOKUP(A159,'BASE REGISTROS'!$A$1:$T$884,20,FALSE)</f>
        <v>37970</v>
      </c>
      <c r="U159" s="128">
        <v>4250</v>
      </c>
      <c r="V159" s="130">
        <v>7075296</v>
      </c>
      <c r="W159" s="130">
        <v>24866136</v>
      </c>
      <c r="X159" s="131">
        <v>44316</v>
      </c>
      <c r="Y159" s="132" t="s">
        <v>7743</v>
      </c>
      <c r="Z159" s="132" t="s">
        <v>7744</v>
      </c>
      <c r="AA159" s="128" t="s">
        <v>7840</v>
      </c>
    </row>
    <row r="160" spans="1:27" ht="15.75" customHeight="1" x14ac:dyDescent="0.2">
      <c r="A160" s="128">
        <v>4250</v>
      </c>
      <c r="B160" s="108" t="str">
        <f>VLOOKUP(A160,'BASE REGISTROS'!$A$1:$T$884,2,FALSE)</f>
        <v xml:space="preserve">Fundación Mi Casa </v>
      </c>
      <c r="C160" s="136" t="str">
        <f>VLOOKUP(A160,'BASE REGISTROS'!$A$1:$T$884,3,FALSE)</f>
        <v>70015680K</v>
      </c>
      <c r="D160" s="108" t="str">
        <f>VLOOKUP(A160,'BASE REGISTROS'!$A$1:$T$884,4,FALSE)</f>
        <v>Fundación de derecho privado</v>
      </c>
      <c r="E160" s="108" t="str">
        <f>VLOOKUP(A160,'BASE REGISTROS'!$A$1:$T$884,5,FALSE)</f>
        <v>Otorgado por Decreto Supremo Nº 1360, de fecha 22 de febrero de 1952, del Ministerio de Justicia.</v>
      </c>
      <c r="F160" s="108" t="str">
        <f>VLOOKUP(A160,'BASE REGISTROS'!$A$1:$T$884,6,FALSE)</f>
        <v>Certificado de Vigencia extendido por el SRCeI, folio Nº 500355844114, de fecha 17 de noviembre de 2020.</v>
      </c>
      <c r="G160" s="108" t="str">
        <f>VLOOKUP(A160,'BASE REGISTROS'!$A$1:$T$884,7,FALSE)</f>
        <v>Readaptar  y moralizar a niños y jóvenes vagos o desamparados.</v>
      </c>
      <c r="H160" s="108" t="str">
        <f>VLOOKUP(A160,'BASE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0" s="108" t="str">
        <f>VLOOKUP(A160,'BASE REGISTROS'!$A$1:$T$884,9,FALSE)</f>
        <v>5 años.</v>
      </c>
      <c r="J160" s="129" t="str">
        <f>VLOOKUP(A160,'BASE REGISTROS'!$A$1:$T$884,10,FALSE)</f>
        <v xml:space="preserve"> 5 años
24 de octubre de 2019 al 24 de octubre del 2024
</v>
      </c>
      <c r="K160" s="108" t="str">
        <f>VLOOKUP(A160,'BASE REGISTROS'!$A$1:$T$884,11,FALSE)</f>
        <v xml:space="preserve">Gerente General: Delia María Del Gatto Reyes       
Presidente: Fernando Enrique Correa Ríos, 
Representante Legal:  Luis Mario Riquelme Navarro            
Mandataria: Paulina Andrea Herrera Godoy            
</v>
      </c>
      <c r="L160" s="108" t="str">
        <f>VLOOKUP(A160,'BASE REGISTROS'!$A$1:$T$884,12,FALSE)</f>
        <v xml:space="preserve">Luis Barros Valdes Nº 775, comuna de Providencia, Santiago.
</v>
      </c>
      <c r="M160" s="108" t="str">
        <f>VLOOKUP(A160,'BASE REGISTROS'!$A$1:$T$884,13,FALSE)</f>
        <v>XIII</v>
      </c>
      <c r="N160" s="108" t="str">
        <f>VLOOKUP(A160,'BASE REGISTROS'!$A$1:$T$884,14,FALSE)</f>
        <v>Providencia</v>
      </c>
      <c r="O160" s="108" t="str">
        <f>VLOOKUP(A160,'BASE REGISTROS'!$A$1:$T$884,15,FALSE)</f>
        <v xml:space="preserve">02-7903800
</v>
      </c>
      <c r="P160" s="108" t="str">
        <f>VLOOKUP(A160,'BASE REGISTROS'!$A$1:$T$884,16,FALSE)</f>
        <v>•	info@fundacionmicasa.cl</v>
      </c>
      <c r="Q160" s="108">
        <f>VLOOKUP(A160,'BASE REGISTROS'!$A$1:$T$884,17,FALSE)</f>
        <v>0</v>
      </c>
      <c r="R160" s="108">
        <f>VLOOKUP(A160,'BASE REGISTROS'!$A$1:$T$884,18,FALSE)</f>
        <v>93401</v>
      </c>
      <c r="S160" s="108" t="str">
        <f>VLOOKUP(A160,'BASE REGISTROS'!$A$1:$T$884,19,FALSE)</f>
        <v>Se acompaña certificado financiero correspondiente al año 2019, aprobado por el Subdepartamento de Supervisión Financiera Nacional.</v>
      </c>
      <c r="T160" s="129">
        <f>VLOOKUP(A160,'BASE REGISTROS'!$A$1:$T$884,20,FALSE)</f>
        <v>37970</v>
      </c>
      <c r="U160" s="128">
        <v>4250</v>
      </c>
      <c r="V160" s="130">
        <v>19881168</v>
      </c>
      <c r="W160" s="130">
        <v>71989068</v>
      </c>
      <c r="X160" s="131">
        <v>44316</v>
      </c>
      <c r="Y160" s="132" t="s">
        <v>7743</v>
      </c>
      <c r="Z160" s="132" t="s">
        <v>7744</v>
      </c>
      <c r="AA160" s="128" t="s">
        <v>7808</v>
      </c>
    </row>
    <row r="161" spans="1:27" ht="15.75" customHeight="1" x14ac:dyDescent="0.2">
      <c r="A161" s="128">
        <v>4250</v>
      </c>
      <c r="B161" s="108" t="str">
        <f>VLOOKUP(A161,'BASE REGISTROS'!$A$1:$T$884,2,FALSE)</f>
        <v xml:space="preserve">Fundación Mi Casa </v>
      </c>
      <c r="C161" s="136" t="str">
        <f>VLOOKUP(A161,'BASE REGISTROS'!$A$1:$T$884,3,FALSE)</f>
        <v>70015680K</v>
      </c>
      <c r="D161" s="108" t="str">
        <f>VLOOKUP(A161,'BASE REGISTROS'!$A$1:$T$884,4,FALSE)</f>
        <v>Fundación de derecho privado</v>
      </c>
      <c r="E161" s="108" t="str">
        <f>VLOOKUP(A161,'BASE REGISTROS'!$A$1:$T$884,5,FALSE)</f>
        <v>Otorgado por Decreto Supremo Nº 1360, de fecha 22 de febrero de 1952, del Ministerio de Justicia.</v>
      </c>
      <c r="F161" s="108" t="str">
        <f>VLOOKUP(A161,'BASE REGISTROS'!$A$1:$T$884,6,FALSE)</f>
        <v>Certificado de Vigencia extendido por el SRCeI, folio Nº 500355844114, de fecha 17 de noviembre de 2020.</v>
      </c>
      <c r="G161" s="108" t="str">
        <f>VLOOKUP(A161,'BASE REGISTROS'!$A$1:$T$884,7,FALSE)</f>
        <v>Readaptar  y moralizar a niños y jóvenes vagos o desamparados.</v>
      </c>
      <c r="H161" s="108" t="str">
        <f>VLOOKUP(A161,'BASE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1" s="108" t="str">
        <f>VLOOKUP(A161,'BASE REGISTROS'!$A$1:$T$884,9,FALSE)</f>
        <v>5 años.</v>
      </c>
      <c r="J161" s="129" t="str">
        <f>VLOOKUP(A161,'BASE REGISTROS'!$A$1:$T$884,10,FALSE)</f>
        <v xml:space="preserve"> 5 años
24 de octubre de 2019 al 24 de octubre del 2024
</v>
      </c>
      <c r="K161" s="108" t="str">
        <f>VLOOKUP(A161,'BASE REGISTROS'!$A$1:$T$884,11,FALSE)</f>
        <v xml:space="preserve">Gerente General: Delia María Del Gatto Reyes       
Presidente: Fernando Enrique Correa Ríos, 
Representante Legal:  Luis Mario Riquelme Navarro            
Mandataria: Paulina Andrea Herrera Godoy            
</v>
      </c>
      <c r="L161" s="108" t="str">
        <f>VLOOKUP(A161,'BASE REGISTROS'!$A$1:$T$884,12,FALSE)</f>
        <v xml:space="preserve">Luis Barros Valdes Nº 775, comuna de Providencia, Santiago.
</v>
      </c>
      <c r="M161" s="108" t="str">
        <f>VLOOKUP(A161,'BASE REGISTROS'!$A$1:$T$884,13,FALSE)</f>
        <v>XIII</v>
      </c>
      <c r="N161" s="108" t="str">
        <f>VLOOKUP(A161,'BASE REGISTROS'!$A$1:$T$884,14,FALSE)</f>
        <v>Providencia</v>
      </c>
      <c r="O161" s="108" t="str">
        <f>VLOOKUP(A161,'BASE REGISTROS'!$A$1:$T$884,15,FALSE)</f>
        <v xml:space="preserve">02-7903800
</v>
      </c>
      <c r="P161" s="108" t="str">
        <f>VLOOKUP(A161,'BASE REGISTROS'!$A$1:$T$884,16,FALSE)</f>
        <v>•	info@fundacionmicasa.cl</v>
      </c>
      <c r="Q161" s="108">
        <f>VLOOKUP(A161,'BASE REGISTROS'!$A$1:$T$884,17,FALSE)</f>
        <v>0</v>
      </c>
      <c r="R161" s="108">
        <f>VLOOKUP(A161,'BASE REGISTROS'!$A$1:$T$884,18,FALSE)</f>
        <v>93401</v>
      </c>
      <c r="S161" s="108" t="str">
        <f>VLOOKUP(A161,'BASE REGISTROS'!$A$1:$T$884,19,FALSE)</f>
        <v>Se acompaña certificado financiero correspondiente al año 2019, aprobado por el Subdepartamento de Supervisión Financiera Nacional.</v>
      </c>
      <c r="T161" s="129">
        <f>VLOOKUP(A161,'BASE REGISTROS'!$A$1:$T$884,20,FALSE)</f>
        <v>37970</v>
      </c>
      <c r="U161" s="128">
        <v>4250</v>
      </c>
      <c r="V161" s="130">
        <v>8016600</v>
      </c>
      <c r="W161" s="130">
        <v>32066400</v>
      </c>
      <c r="X161" s="131">
        <v>44316</v>
      </c>
      <c r="Y161" s="132" t="s">
        <v>7743</v>
      </c>
      <c r="Z161" s="132" t="s">
        <v>7744</v>
      </c>
      <c r="AA161" s="128" t="s">
        <v>7841</v>
      </c>
    </row>
    <row r="162" spans="1:27" ht="15.75" customHeight="1" x14ac:dyDescent="0.2">
      <c r="A162" s="128">
        <v>4250</v>
      </c>
      <c r="B162" s="108" t="str">
        <f>VLOOKUP(A162,'BASE REGISTROS'!$A$1:$T$884,2,FALSE)</f>
        <v xml:space="preserve">Fundación Mi Casa </v>
      </c>
      <c r="C162" s="136" t="str">
        <f>VLOOKUP(A162,'BASE REGISTROS'!$A$1:$T$884,3,FALSE)</f>
        <v>70015680K</v>
      </c>
      <c r="D162" s="108" t="str">
        <f>VLOOKUP(A162,'BASE REGISTROS'!$A$1:$T$884,4,FALSE)</f>
        <v>Fundación de derecho privado</v>
      </c>
      <c r="E162" s="108" t="str">
        <f>VLOOKUP(A162,'BASE REGISTROS'!$A$1:$T$884,5,FALSE)</f>
        <v>Otorgado por Decreto Supremo Nº 1360, de fecha 22 de febrero de 1952, del Ministerio de Justicia.</v>
      </c>
      <c r="F162" s="108" t="str">
        <f>VLOOKUP(A162,'BASE REGISTROS'!$A$1:$T$884,6,FALSE)</f>
        <v>Certificado de Vigencia extendido por el SRCeI, folio Nº 500355844114, de fecha 17 de noviembre de 2020.</v>
      </c>
      <c r="G162" s="108" t="str">
        <f>VLOOKUP(A162,'BASE REGISTROS'!$A$1:$T$884,7,FALSE)</f>
        <v>Readaptar  y moralizar a niños y jóvenes vagos o desamparados.</v>
      </c>
      <c r="H162" s="108" t="str">
        <f>VLOOKUP(A162,'BASE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2" s="108" t="str">
        <f>VLOOKUP(A162,'BASE REGISTROS'!$A$1:$T$884,9,FALSE)</f>
        <v>5 años.</v>
      </c>
      <c r="J162" s="129" t="str">
        <f>VLOOKUP(A162,'BASE REGISTROS'!$A$1:$T$884,10,FALSE)</f>
        <v xml:space="preserve"> 5 años
24 de octubre de 2019 al 24 de octubre del 2024
</v>
      </c>
      <c r="K162" s="108" t="str">
        <f>VLOOKUP(A162,'BASE REGISTROS'!$A$1:$T$884,11,FALSE)</f>
        <v xml:space="preserve">Gerente General: Delia María Del Gatto Reyes       
Presidente: Fernando Enrique Correa Ríos, 
Representante Legal:  Luis Mario Riquelme Navarro            
Mandataria: Paulina Andrea Herrera Godoy            
</v>
      </c>
      <c r="L162" s="108" t="str">
        <f>VLOOKUP(A162,'BASE REGISTROS'!$A$1:$T$884,12,FALSE)</f>
        <v xml:space="preserve">Luis Barros Valdes Nº 775, comuna de Providencia, Santiago.
</v>
      </c>
      <c r="M162" s="108" t="str">
        <f>VLOOKUP(A162,'BASE REGISTROS'!$A$1:$T$884,13,FALSE)</f>
        <v>XIII</v>
      </c>
      <c r="N162" s="108" t="str">
        <f>VLOOKUP(A162,'BASE REGISTROS'!$A$1:$T$884,14,FALSE)</f>
        <v>Providencia</v>
      </c>
      <c r="O162" s="108" t="str">
        <f>VLOOKUP(A162,'BASE REGISTROS'!$A$1:$T$884,15,FALSE)</f>
        <v xml:space="preserve">02-7903800
</v>
      </c>
      <c r="P162" s="108" t="str">
        <f>VLOOKUP(A162,'BASE REGISTROS'!$A$1:$T$884,16,FALSE)</f>
        <v>•	info@fundacionmicasa.cl</v>
      </c>
      <c r="Q162" s="108">
        <f>VLOOKUP(A162,'BASE REGISTROS'!$A$1:$T$884,17,FALSE)</f>
        <v>0</v>
      </c>
      <c r="R162" s="108">
        <f>VLOOKUP(A162,'BASE REGISTROS'!$A$1:$T$884,18,FALSE)</f>
        <v>93401</v>
      </c>
      <c r="S162" s="108" t="str">
        <f>VLOOKUP(A162,'BASE REGISTROS'!$A$1:$T$884,19,FALSE)</f>
        <v>Se acompaña certificado financiero correspondiente al año 2019, aprobado por el Subdepartamento de Supervisión Financiera Nacional.</v>
      </c>
      <c r="T162" s="129">
        <f>VLOOKUP(A162,'BASE REGISTROS'!$A$1:$T$884,20,FALSE)</f>
        <v>37970</v>
      </c>
      <c r="U162" s="128">
        <v>4250</v>
      </c>
      <c r="V162" s="130">
        <v>23729136</v>
      </c>
      <c r="W162" s="130">
        <v>79364340</v>
      </c>
      <c r="X162" s="131">
        <v>44316</v>
      </c>
      <c r="Y162" s="132" t="s">
        <v>7743</v>
      </c>
      <c r="Z162" s="132" t="s">
        <v>7744</v>
      </c>
      <c r="AA162" s="128" t="s">
        <v>7805</v>
      </c>
    </row>
    <row r="163" spans="1:27" ht="15.75" customHeight="1" x14ac:dyDescent="0.2">
      <c r="A163" s="128">
        <v>4250</v>
      </c>
      <c r="B163" s="108" t="str">
        <f>VLOOKUP(A163,'BASE REGISTROS'!$A$1:$T$884,2,FALSE)</f>
        <v xml:space="preserve">Fundación Mi Casa </v>
      </c>
      <c r="C163" s="136" t="str">
        <f>VLOOKUP(A163,'BASE REGISTROS'!$A$1:$T$884,3,FALSE)</f>
        <v>70015680K</v>
      </c>
      <c r="D163" s="108" t="str">
        <f>VLOOKUP(A163,'BASE REGISTROS'!$A$1:$T$884,4,FALSE)</f>
        <v>Fundación de derecho privado</v>
      </c>
      <c r="E163" s="108" t="str">
        <f>VLOOKUP(A163,'BASE REGISTROS'!$A$1:$T$884,5,FALSE)</f>
        <v>Otorgado por Decreto Supremo Nº 1360, de fecha 22 de febrero de 1952, del Ministerio de Justicia.</v>
      </c>
      <c r="F163" s="108" t="str">
        <f>VLOOKUP(A163,'BASE REGISTROS'!$A$1:$T$884,6,FALSE)</f>
        <v>Certificado de Vigencia extendido por el SRCeI, folio Nº 500355844114, de fecha 17 de noviembre de 2020.</v>
      </c>
      <c r="G163" s="108" t="str">
        <f>VLOOKUP(A163,'BASE REGISTROS'!$A$1:$T$884,7,FALSE)</f>
        <v>Readaptar  y moralizar a niños y jóvenes vagos o desamparados.</v>
      </c>
      <c r="H163" s="108" t="str">
        <f>VLOOKUP(A163,'BASE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3" s="108" t="str">
        <f>VLOOKUP(A163,'BASE REGISTROS'!$A$1:$T$884,9,FALSE)</f>
        <v>5 años.</v>
      </c>
      <c r="J163" s="129" t="str">
        <f>VLOOKUP(A163,'BASE REGISTROS'!$A$1:$T$884,10,FALSE)</f>
        <v xml:space="preserve"> 5 años
24 de octubre de 2019 al 24 de octubre del 2024
</v>
      </c>
      <c r="K163" s="108" t="str">
        <f>VLOOKUP(A163,'BASE REGISTROS'!$A$1:$T$884,11,FALSE)</f>
        <v xml:space="preserve">Gerente General: Delia María Del Gatto Reyes       
Presidente: Fernando Enrique Correa Ríos, 
Representante Legal:  Luis Mario Riquelme Navarro            
Mandataria: Paulina Andrea Herrera Godoy            
</v>
      </c>
      <c r="L163" s="108" t="str">
        <f>VLOOKUP(A163,'BASE REGISTROS'!$A$1:$T$884,12,FALSE)</f>
        <v xml:space="preserve">Luis Barros Valdes Nº 775, comuna de Providencia, Santiago.
</v>
      </c>
      <c r="M163" s="108" t="str">
        <f>VLOOKUP(A163,'BASE REGISTROS'!$A$1:$T$884,13,FALSE)</f>
        <v>XIII</v>
      </c>
      <c r="N163" s="108" t="str">
        <f>VLOOKUP(A163,'BASE REGISTROS'!$A$1:$T$884,14,FALSE)</f>
        <v>Providencia</v>
      </c>
      <c r="O163" s="108" t="str">
        <f>VLOOKUP(A163,'BASE REGISTROS'!$A$1:$T$884,15,FALSE)</f>
        <v xml:space="preserve">02-7903800
</v>
      </c>
      <c r="P163" s="108" t="str">
        <f>VLOOKUP(A163,'BASE REGISTROS'!$A$1:$T$884,16,FALSE)</f>
        <v>•	info@fundacionmicasa.cl</v>
      </c>
      <c r="Q163" s="108">
        <f>VLOOKUP(A163,'BASE REGISTROS'!$A$1:$T$884,17,FALSE)</f>
        <v>0</v>
      </c>
      <c r="R163" s="108">
        <f>VLOOKUP(A163,'BASE REGISTROS'!$A$1:$T$884,18,FALSE)</f>
        <v>93401</v>
      </c>
      <c r="S163" s="108" t="str">
        <f>VLOOKUP(A163,'BASE REGISTROS'!$A$1:$T$884,19,FALSE)</f>
        <v>Se acompaña certificado financiero correspondiente al año 2019, aprobado por el Subdepartamento de Supervisión Financiera Nacional.</v>
      </c>
      <c r="T163" s="129">
        <f>VLOOKUP(A163,'BASE REGISTROS'!$A$1:$T$884,20,FALSE)</f>
        <v>37970</v>
      </c>
      <c r="U163" s="128">
        <v>4250</v>
      </c>
      <c r="V163" s="130">
        <v>17145180</v>
      </c>
      <c r="W163" s="130">
        <v>66175740</v>
      </c>
      <c r="X163" s="131">
        <v>44316</v>
      </c>
      <c r="Y163" s="132" t="s">
        <v>7743</v>
      </c>
      <c r="Z163" s="132" t="s">
        <v>7744</v>
      </c>
      <c r="AA163" s="128" t="s">
        <v>7842</v>
      </c>
    </row>
    <row r="164" spans="1:27" ht="15.75" customHeight="1" x14ac:dyDescent="0.2">
      <c r="A164" s="128">
        <v>4250</v>
      </c>
      <c r="B164" s="108" t="str">
        <f>VLOOKUP(A164,'BASE REGISTROS'!$A$1:$T$884,2,FALSE)</f>
        <v xml:space="preserve">Fundación Mi Casa </v>
      </c>
      <c r="C164" s="136" t="str">
        <f>VLOOKUP(A164,'BASE REGISTROS'!$A$1:$T$884,3,FALSE)</f>
        <v>70015680K</v>
      </c>
      <c r="D164" s="108" t="str">
        <f>VLOOKUP(A164,'BASE REGISTROS'!$A$1:$T$884,4,FALSE)</f>
        <v>Fundación de derecho privado</v>
      </c>
      <c r="E164" s="108" t="str">
        <f>VLOOKUP(A164,'BASE REGISTROS'!$A$1:$T$884,5,FALSE)</f>
        <v>Otorgado por Decreto Supremo Nº 1360, de fecha 22 de febrero de 1952, del Ministerio de Justicia.</v>
      </c>
      <c r="F164" s="108" t="str">
        <f>VLOOKUP(A164,'BASE REGISTROS'!$A$1:$T$884,6,FALSE)</f>
        <v>Certificado de Vigencia extendido por el SRCeI, folio Nº 500355844114, de fecha 17 de noviembre de 2020.</v>
      </c>
      <c r="G164" s="108" t="str">
        <f>VLOOKUP(A164,'BASE REGISTROS'!$A$1:$T$884,7,FALSE)</f>
        <v>Readaptar  y moralizar a niños y jóvenes vagos o desamparados.</v>
      </c>
      <c r="H164" s="108" t="str">
        <f>VLOOKUP(A164,'BASE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4" s="108" t="str">
        <f>VLOOKUP(A164,'BASE REGISTROS'!$A$1:$T$884,9,FALSE)</f>
        <v>5 años.</v>
      </c>
      <c r="J164" s="129" t="str">
        <f>VLOOKUP(A164,'BASE REGISTROS'!$A$1:$T$884,10,FALSE)</f>
        <v xml:space="preserve"> 5 años
24 de octubre de 2019 al 24 de octubre del 2024
</v>
      </c>
      <c r="K164" s="108" t="str">
        <f>VLOOKUP(A164,'BASE REGISTROS'!$A$1:$T$884,11,FALSE)</f>
        <v xml:space="preserve">Gerente General: Delia María Del Gatto Reyes       
Presidente: Fernando Enrique Correa Ríos, 
Representante Legal:  Luis Mario Riquelme Navarro            
Mandataria: Paulina Andrea Herrera Godoy            
</v>
      </c>
      <c r="L164" s="108" t="str">
        <f>VLOOKUP(A164,'BASE REGISTROS'!$A$1:$T$884,12,FALSE)</f>
        <v xml:space="preserve">Luis Barros Valdes Nº 775, comuna de Providencia, Santiago.
</v>
      </c>
      <c r="M164" s="108" t="str">
        <f>VLOOKUP(A164,'BASE REGISTROS'!$A$1:$T$884,13,FALSE)</f>
        <v>XIII</v>
      </c>
      <c r="N164" s="108" t="str">
        <f>VLOOKUP(A164,'BASE REGISTROS'!$A$1:$T$884,14,FALSE)</f>
        <v>Providencia</v>
      </c>
      <c r="O164" s="108" t="str">
        <f>VLOOKUP(A164,'BASE REGISTROS'!$A$1:$T$884,15,FALSE)</f>
        <v xml:space="preserve">02-7903800
</v>
      </c>
      <c r="P164" s="108" t="str">
        <f>VLOOKUP(A164,'BASE REGISTROS'!$A$1:$T$884,16,FALSE)</f>
        <v>•	info@fundacionmicasa.cl</v>
      </c>
      <c r="Q164" s="108">
        <f>VLOOKUP(A164,'BASE REGISTROS'!$A$1:$T$884,17,FALSE)</f>
        <v>0</v>
      </c>
      <c r="R164" s="108">
        <f>VLOOKUP(A164,'BASE REGISTROS'!$A$1:$T$884,18,FALSE)</f>
        <v>93401</v>
      </c>
      <c r="S164" s="108" t="str">
        <f>VLOOKUP(A164,'BASE REGISTROS'!$A$1:$T$884,19,FALSE)</f>
        <v>Se acompaña certificado financiero correspondiente al año 2019, aprobado por el Subdepartamento de Supervisión Financiera Nacional.</v>
      </c>
      <c r="T164" s="129">
        <f>VLOOKUP(A164,'BASE REGISTROS'!$A$1:$T$884,20,FALSE)</f>
        <v>37970</v>
      </c>
      <c r="U164" s="128">
        <v>4250</v>
      </c>
      <c r="V164" s="130">
        <v>4744448</v>
      </c>
      <c r="W164" s="130">
        <v>26897799</v>
      </c>
      <c r="X164" s="131">
        <v>44316</v>
      </c>
      <c r="Y164" s="132" t="s">
        <v>7743</v>
      </c>
      <c r="Z164" s="132" t="s">
        <v>7744</v>
      </c>
      <c r="AA164" s="128" t="s">
        <v>7843</v>
      </c>
    </row>
    <row r="165" spans="1:27" ht="15.75" customHeight="1" x14ac:dyDescent="0.2">
      <c r="A165" s="128">
        <v>4250</v>
      </c>
      <c r="B165" s="108" t="str">
        <f>VLOOKUP(A165,'BASE REGISTROS'!$A$1:$T$884,2,FALSE)</f>
        <v xml:space="preserve">Fundación Mi Casa </v>
      </c>
      <c r="C165" s="136" t="str">
        <f>VLOOKUP(A165,'BASE REGISTROS'!$A$1:$T$884,3,FALSE)</f>
        <v>70015680K</v>
      </c>
      <c r="D165" s="108" t="str">
        <f>VLOOKUP(A165,'BASE REGISTROS'!$A$1:$T$884,4,FALSE)</f>
        <v>Fundación de derecho privado</v>
      </c>
      <c r="E165" s="108" t="str">
        <f>VLOOKUP(A165,'BASE REGISTROS'!$A$1:$T$884,5,FALSE)</f>
        <v>Otorgado por Decreto Supremo Nº 1360, de fecha 22 de febrero de 1952, del Ministerio de Justicia.</v>
      </c>
      <c r="F165" s="108" t="str">
        <f>VLOOKUP(A165,'BASE REGISTROS'!$A$1:$T$884,6,FALSE)</f>
        <v>Certificado de Vigencia extendido por el SRCeI, folio Nº 500355844114, de fecha 17 de noviembre de 2020.</v>
      </c>
      <c r="G165" s="108" t="str">
        <f>VLOOKUP(A165,'BASE REGISTROS'!$A$1:$T$884,7,FALSE)</f>
        <v>Readaptar  y moralizar a niños y jóvenes vagos o desamparados.</v>
      </c>
      <c r="H165" s="108" t="str">
        <f>VLOOKUP(A165,'BASE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5" s="108" t="str">
        <f>VLOOKUP(A165,'BASE REGISTROS'!$A$1:$T$884,9,FALSE)</f>
        <v>5 años.</v>
      </c>
      <c r="J165" s="129" t="str">
        <f>VLOOKUP(A165,'BASE REGISTROS'!$A$1:$T$884,10,FALSE)</f>
        <v xml:space="preserve"> 5 años
24 de octubre de 2019 al 24 de octubre del 2024
</v>
      </c>
      <c r="K165" s="108" t="str">
        <f>VLOOKUP(A165,'BASE REGISTROS'!$A$1:$T$884,11,FALSE)</f>
        <v xml:space="preserve">Gerente General: Delia María Del Gatto Reyes       
Presidente: Fernando Enrique Correa Ríos, 
Representante Legal:  Luis Mario Riquelme Navarro            
Mandataria: Paulina Andrea Herrera Godoy            
</v>
      </c>
      <c r="L165" s="108" t="str">
        <f>VLOOKUP(A165,'BASE REGISTROS'!$A$1:$T$884,12,FALSE)</f>
        <v xml:space="preserve">Luis Barros Valdes Nº 775, comuna de Providencia, Santiago.
</v>
      </c>
      <c r="M165" s="108" t="str">
        <f>VLOOKUP(A165,'BASE REGISTROS'!$A$1:$T$884,13,FALSE)</f>
        <v>XIII</v>
      </c>
      <c r="N165" s="108" t="str">
        <f>VLOOKUP(A165,'BASE REGISTROS'!$A$1:$T$884,14,FALSE)</f>
        <v>Providencia</v>
      </c>
      <c r="O165" s="108" t="str">
        <f>VLOOKUP(A165,'BASE REGISTROS'!$A$1:$T$884,15,FALSE)</f>
        <v xml:space="preserve">02-7903800
</v>
      </c>
      <c r="P165" s="108" t="str">
        <f>VLOOKUP(A165,'BASE REGISTROS'!$A$1:$T$884,16,FALSE)</f>
        <v>•	info@fundacionmicasa.cl</v>
      </c>
      <c r="Q165" s="108">
        <f>VLOOKUP(A165,'BASE REGISTROS'!$A$1:$T$884,17,FALSE)</f>
        <v>0</v>
      </c>
      <c r="R165" s="108">
        <f>VLOOKUP(A165,'BASE REGISTROS'!$A$1:$T$884,18,FALSE)</f>
        <v>93401</v>
      </c>
      <c r="S165" s="108" t="str">
        <f>VLOOKUP(A165,'BASE REGISTROS'!$A$1:$T$884,19,FALSE)</f>
        <v>Se acompaña certificado financiero correspondiente al año 2019, aprobado por el Subdepartamento de Supervisión Financiera Nacional.</v>
      </c>
      <c r="T165" s="129">
        <f>VLOOKUP(A165,'BASE REGISTROS'!$A$1:$T$884,20,FALSE)</f>
        <v>37970</v>
      </c>
      <c r="U165" s="128">
        <v>4250</v>
      </c>
      <c r="V165" s="130">
        <v>28539096</v>
      </c>
      <c r="W165" s="130">
        <v>88663596</v>
      </c>
      <c r="X165" s="131">
        <v>44316</v>
      </c>
      <c r="Y165" s="132" t="s">
        <v>7743</v>
      </c>
      <c r="Z165" s="132" t="s">
        <v>7744</v>
      </c>
      <c r="AA165" s="128" t="s">
        <v>7814</v>
      </c>
    </row>
    <row r="166" spans="1:27" ht="15.75" customHeight="1" x14ac:dyDescent="0.2">
      <c r="A166" s="128">
        <v>4250</v>
      </c>
      <c r="B166" s="108" t="str">
        <f>VLOOKUP(A166,'BASE REGISTROS'!$A$1:$T$884,2,FALSE)</f>
        <v xml:space="preserve">Fundación Mi Casa </v>
      </c>
      <c r="C166" s="136" t="str">
        <f>VLOOKUP(A166,'BASE REGISTROS'!$A$1:$T$884,3,FALSE)</f>
        <v>70015680K</v>
      </c>
      <c r="D166" s="108" t="str">
        <f>VLOOKUP(A166,'BASE REGISTROS'!$A$1:$T$884,4,FALSE)</f>
        <v>Fundación de derecho privado</v>
      </c>
      <c r="E166" s="108" t="str">
        <f>VLOOKUP(A166,'BASE REGISTROS'!$A$1:$T$884,5,FALSE)</f>
        <v>Otorgado por Decreto Supremo Nº 1360, de fecha 22 de febrero de 1952, del Ministerio de Justicia.</v>
      </c>
      <c r="F166" s="108" t="str">
        <f>VLOOKUP(A166,'BASE REGISTROS'!$A$1:$T$884,6,FALSE)</f>
        <v>Certificado de Vigencia extendido por el SRCeI, folio Nº 500355844114, de fecha 17 de noviembre de 2020.</v>
      </c>
      <c r="G166" s="108" t="str">
        <f>VLOOKUP(A166,'BASE REGISTROS'!$A$1:$T$884,7,FALSE)</f>
        <v>Readaptar  y moralizar a niños y jóvenes vagos o desamparados.</v>
      </c>
      <c r="H166" s="108" t="str">
        <f>VLOOKUP(A166,'BASE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6" s="108" t="str">
        <f>VLOOKUP(A166,'BASE REGISTROS'!$A$1:$T$884,9,FALSE)</f>
        <v>5 años.</v>
      </c>
      <c r="J166" s="129" t="str">
        <f>VLOOKUP(A166,'BASE REGISTROS'!$A$1:$T$884,10,FALSE)</f>
        <v xml:space="preserve"> 5 años
24 de octubre de 2019 al 24 de octubre del 2024
</v>
      </c>
      <c r="K166" s="108" t="str">
        <f>VLOOKUP(A166,'BASE REGISTROS'!$A$1:$T$884,11,FALSE)</f>
        <v xml:space="preserve">Gerente General: Delia María Del Gatto Reyes       
Presidente: Fernando Enrique Correa Ríos, 
Representante Legal:  Luis Mario Riquelme Navarro            
Mandataria: Paulina Andrea Herrera Godoy            
</v>
      </c>
      <c r="L166" s="108" t="str">
        <f>VLOOKUP(A166,'BASE REGISTROS'!$A$1:$T$884,12,FALSE)</f>
        <v xml:space="preserve">Luis Barros Valdes Nº 775, comuna de Providencia, Santiago.
</v>
      </c>
      <c r="M166" s="108" t="str">
        <f>VLOOKUP(A166,'BASE REGISTROS'!$A$1:$T$884,13,FALSE)</f>
        <v>XIII</v>
      </c>
      <c r="N166" s="108" t="str">
        <f>VLOOKUP(A166,'BASE REGISTROS'!$A$1:$T$884,14,FALSE)</f>
        <v>Providencia</v>
      </c>
      <c r="O166" s="108" t="str">
        <f>VLOOKUP(A166,'BASE REGISTROS'!$A$1:$T$884,15,FALSE)</f>
        <v xml:space="preserve">02-7903800
</v>
      </c>
      <c r="P166" s="108" t="str">
        <f>VLOOKUP(A166,'BASE REGISTROS'!$A$1:$T$884,16,FALSE)</f>
        <v>•	info@fundacionmicasa.cl</v>
      </c>
      <c r="Q166" s="108">
        <f>VLOOKUP(A166,'BASE REGISTROS'!$A$1:$T$884,17,FALSE)</f>
        <v>0</v>
      </c>
      <c r="R166" s="108">
        <f>VLOOKUP(A166,'BASE REGISTROS'!$A$1:$T$884,18,FALSE)</f>
        <v>93401</v>
      </c>
      <c r="S166" s="108" t="str">
        <f>VLOOKUP(A166,'BASE REGISTROS'!$A$1:$T$884,19,FALSE)</f>
        <v>Se acompaña certificado financiero correspondiente al año 2019, aprobado por el Subdepartamento de Supervisión Financiera Nacional.</v>
      </c>
      <c r="T166" s="129">
        <f>VLOOKUP(A166,'BASE REGISTROS'!$A$1:$T$884,20,FALSE)</f>
        <v>37970</v>
      </c>
      <c r="U166" s="128">
        <v>4250</v>
      </c>
      <c r="V166" s="130">
        <v>8937216</v>
      </c>
      <c r="W166" s="130">
        <v>44884684</v>
      </c>
      <c r="X166" s="131">
        <v>44316</v>
      </c>
      <c r="Y166" s="132" t="s">
        <v>7743</v>
      </c>
      <c r="Z166" s="132" t="s">
        <v>7744</v>
      </c>
      <c r="AA166" s="128" t="s">
        <v>7844</v>
      </c>
    </row>
    <row r="167" spans="1:27" ht="15.75" customHeight="1" x14ac:dyDescent="0.2">
      <c r="A167" s="128">
        <v>4250</v>
      </c>
      <c r="B167" s="108" t="str">
        <f>VLOOKUP(A167,'BASE REGISTROS'!$A$1:$T$884,2,FALSE)</f>
        <v xml:space="preserve">Fundación Mi Casa </v>
      </c>
      <c r="C167" s="136" t="str">
        <f>VLOOKUP(A167,'BASE REGISTROS'!$A$1:$T$884,3,FALSE)</f>
        <v>70015680K</v>
      </c>
      <c r="D167" s="108" t="str">
        <f>VLOOKUP(A167,'BASE REGISTROS'!$A$1:$T$884,4,FALSE)</f>
        <v>Fundación de derecho privado</v>
      </c>
      <c r="E167" s="108" t="str">
        <f>VLOOKUP(A167,'BASE REGISTROS'!$A$1:$T$884,5,FALSE)</f>
        <v>Otorgado por Decreto Supremo Nº 1360, de fecha 22 de febrero de 1952, del Ministerio de Justicia.</v>
      </c>
      <c r="F167" s="108" t="str">
        <f>VLOOKUP(A167,'BASE REGISTROS'!$A$1:$T$884,6,FALSE)</f>
        <v>Certificado de Vigencia extendido por el SRCeI, folio Nº 500355844114, de fecha 17 de noviembre de 2020.</v>
      </c>
      <c r="G167" s="108" t="str">
        <f>VLOOKUP(A167,'BASE REGISTROS'!$A$1:$T$884,7,FALSE)</f>
        <v>Readaptar  y moralizar a niños y jóvenes vagos o desamparados.</v>
      </c>
      <c r="H167" s="108" t="str">
        <f>VLOOKUP(A167,'BASE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7" s="108" t="str">
        <f>VLOOKUP(A167,'BASE REGISTROS'!$A$1:$T$884,9,FALSE)</f>
        <v>5 años.</v>
      </c>
      <c r="J167" s="129" t="str">
        <f>VLOOKUP(A167,'BASE REGISTROS'!$A$1:$T$884,10,FALSE)</f>
        <v xml:space="preserve"> 5 años
24 de octubre de 2019 al 24 de octubre del 2024
</v>
      </c>
      <c r="K167" s="108" t="str">
        <f>VLOOKUP(A167,'BASE REGISTROS'!$A$1:$T$884,11,FALSE)</f>
        <v xml:space="preserve">Gerente General: Delia María Del Gatto Reyes       
Presidente: Fernando Enrique Correa Ríos, 
Representante Legal:  Luis Mario Riquelme Navarro            
Mandataria: Paulina Andrea Herrera Godoy            
</v>
      </c>
      <c r="L167" s="108" t="str">
        <f>VLOOKUP(A167,'BASE REGISTROS'!$A$1:$T$884,12,FALSE)</f>
        <v xml:space="preserve">Luis Barros Valdes Nº 775, comuna de Providencia, Santiago.
</v>
      </c>
      <c r="M167" s="108" t="str">
        <f>VLOOKUP(A167,'BASE REGISTROS'!$A$1:$T$884,13,FALSE)</f>
        <v>XIII</v>
      </c>
      <c r="N167" s="108" t="str">
        <f>VLOOKUP(A167,'BASE REGISTROS'!$A$1:$T$884,14,FALSE)</f>
        <v>Providencia</v>
      </c>
      <c r="O167" s="108" t="str">
        <f>VLOOKUP(A167,'BASE REGISTROS'!$A$1:$T$884,15,FALSE)</f>
        <v xml:space="preserve">02-7903800
</v>
      </c>
      <c r="P167" s="108" t="str">
        <f>VLOOKUP(A167,'BASE REGISTROS'!$A$1:$T$884,16,FALSE)</f>
        <v>•	info@fundacionmicasa.cl</v>
      </c>
      <c r="Q167" s="108">
        <f>VLOOKUP(A167,'BASE REGISTROS'!$A$1:$T$884,17,FALSE)</f>
        <v>0</v>
      </c>
      <c r="R167" s="108">
        <f>VLOOKUP(A167,'BASE REGISTROS'!$A$1:$T$884,18,FALSE)</f>
        <v>93401</v>
      </c>
      <c r="S167" s="108" t="str">
        <f>VLOOKUP(A167,'BASE REGISTROS'!$A$1:$T$884,19,FALSE)</f>
        <v>Se acompaña certificado financiero correspondiente al año 2019, aprobado por el Subdepartamento de Supervisión Financiera Nacional.</v>
      </c>
      <c r="T167" s="129">
        <f>VLOOKUP(A167,'BASE REGISTROS'!$A$1:$T$884,20,FALSE)</f>
        <v>37970</v>
      </c>
      <c r="U167" s="128">
        <v>4250</v>
      </c>
      <c r="V167" s="130">
        <v>80251325</v>
      </c>
      <c r="W167" s="130">
        <v>289561420</v>
      </c>
      <c r="X167" s="131">
        <v>44316</v>
      </c>
      <c r="Y167" s="132" t="s">
        <v>7743</v>
      </c>
      <c r="Z167" s="132" t="s">
        <v>7744</v>
      </c>
      <c r="AA167" s="128" t="s">
        <v>7745</v>
      </c>
    </row>
    <row r="168" spans="1:27" ht="15.75" customHeight="1" x14ac:dyDescent="0.2">
      <c r="A168" s="128">
        <v>4250</v>
      </c>
      <c r="B168" s="108" t="str">
        <f>VLOOKUP(A168,'BASE REGISTROS'!$A$1:$T$884,2,FALSE)</f>
        <v xml:space="preserve">Fundación Mi Casa </v>
      </c>
      <c r="C168" s="136" t="str">
        <f>VLOOKUP(A168,'BASE REGISTROS'!$A$1:$T$884,3,FALSE)</f>
        <v>70015680K</v>
      </c>
      <c r="D168" s="108" t="str">
        <f>VLOOKUP(A168,'BASE REGISTROS'!$A$1:$T$884,4,FALSE)</f>
        <v>Fundación de derecho privado</v>
      </c>
      <c r="E168" s="108" t="str">
        <f>VLOOKUP(A168,'BASE REGISTROS'!$A$1:$T$884,5,FALSE)</f>
        <v>Otorgado por Decreto Supremo Nº 1360, de fecha 22 de febrero de 1952, del Ministerio de Justicia.</v>
      </c>
      <c r="F168" s="108" t="str">
        <f>VLOOKUP(A168,'BASE REGISTROS'!$A$1:$T$884,6,FALSE)</f>
        <v>Certificado de Vigencia extendido por el SRCeI, folio Nº 500355844114, de fecha 17 de noviembre de 2020.</v>
      </c>
      <c r="G168" s="108" t="str">
        <f>VLOOKUP(A168,'BASE REGISTROS'!$A$1:$T$884,7,FALSE)</f>
        <v>Readaptar  y moralizar a niños y jóvenes vagos o desamparados.</v>
      </c>
      <c r="H168" s="108" t="str">
        <f>VLOOKUP(A168,'BASE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8" s="108" t="str">
        <f>VLOOKUP(A168,'BASE REGISTROS'!$A$1:$T$884,9,FALSE)</f>
        <v>5 años.</v>
      </c>
      <c r="J168" s="129" t="str">
        <f>VLOOKUP(A168,'BASE REGISTROS'!$A$1:$T$884,10,FALSE)</f>
        <v xml:space="preserve"> 5 años
24 de octubre de 2019 al 24 de octubre del 2024
</v>
      </c>
      <c r="K168" s="108" t="str">
        <f>VLOOKUP(A168,'BASE REGISTROS'!$A$1:$T$884,11,FALSE)</f>
        <v xml:space="preserve">Gerente General: Delia María Del Gatto Reyes       
Presidente: Fernando Enrique Correa Ríos, 
Representante Legal:  Luis Mario Riquelme Navarro            
Mandataria: Paulina Andrea Herrera Godoy            
</v>
      </c>
      <c r="L168" s="108" t="str">
        <f>VLOOKUP(A168,'BASE REGISTROS'!$A$1:$T$884,12,FALSE)</f>
        <v xml:space="preserve">Luis Barros Valdes Nº 775, comuna de Providencia, Santiago.
</v>
      </c>
      <c r="M168" s="108" t="str">
        <f>VLOOKUP(A168,'BASE REGISTROS'!$A$1:$T$884,13,FALSE)</f>
        <v>XIII</v>
      </c>
      <c r="N168" s="108" t="str">
        <f>VLOOKUP(A168,'BASE REGISTROS'!$A$1:$T$884,14,FALSE)</f>
        <v>Providencia</v>
      </c>
      <c r="O168" s="108" t="str">
        <f>VLOOKUP(A168,'BASE REGISTROS'!$A$1:$T$884,15,FALSE)</f>
        <v xml:space="preserve">02-7903800
</v>
      </c>
      <c r="P168" s="108" t="str">
        <f>VLOOKUP(A168,'BASE REGISTROS'!$A$1:$T$884,16,FALSE)</f>
        <v>•	info@fundacionmicasa.cl</v>
      </c>
      <c r="Q168" s="108">
        <f>VLOOKUP(A168,'BASE REGISTROS'!$A$1:$T$884,17,FALSE)</f>
        <v>0</v>
      </c>
      <c r="R168" s="108">
        <f>VLOOKUP(A168,'BASE REGISTROS'!$A$1:$T$884,18,FALSE)</f>
        <v>93401</v>
      </c>
      <c r="S168" s="108" t="str">
        <f>VLOOKUP(A168,'BASE REGISTROS'!$A$1:$T$884,19,FALSE)</f>
        <v>Se acompaña certificado financiero correspondiente al año 2019, aprobado por el Subdepartamento de Supervisión Financiera Nacional.</v>
      </c>
      <c r="T168" s="129">
        <f>VLOOKUP(A168,'BASE REGISTROS'!$A$1:$T$884,20,FALSE)</f>
        <v>37970</v>
      </c>
      <c r="U168" s="128">
        <v>4250</v>
      </c>
      <c r="V168" s="130">
        <v>36101697</v>
      </c>
      <c r="W168" s="130">
        <v>124678506</v>
      </c>
      <c r="X168" s="131">
        <v>44316</v>
      </c>
      <c r="Y168" s="132" t="s">
        <v>7743</v>
      </c>
      <c r="Z168" s="132" t="s">
        <v>7744</v>
      </c>
      <c r="AA168" s="128" t="s">
        <v>7820</v>
      </c>
    </row>
    <row r="169" spans="1:27" ht="15.75" customHeight="1" x14ac:dyDescent="0.2">
      <c r="A169" s="128">
        <v>4250</v>
      </c>
      <c r="B169" s="108" t="str">
        <f>VLOOKUP(A169,'BASE REGISTROS'!$A$1:$T$884,2,FALSE)</f>
        <v xml:space="preserve">Fundación Mi Casa </v>
      </c>
      <c r="C169" s="136" t="str">
        <f>VLOOKUP(A169,'BASE REGISTROS'!$A$1:$T$884,3,FALSE)</f>
        <v>70015680K</v>
      </c>
      <c r="D169" s="108" t="str">
        <f>VLOOKUP(A169,'BASE REGISTROS'!$A$1:$T$884,4,FALSE)</f>
        <v>Fundación de derecho privado</v>
      </c>
      <c r="E169" s="108" t="str">
        <f>VLOOKUP(A169,'BASE REGISTROS'!$A$1:$T$884,5,FALSE)</f>
        <v>Otorgado por Decreto Supremo Nº 1360, de fecha 22 de febrero de 1952, del Ministerio de Justicia.</v>
      </c>
      <c r="F169" s="108" t="str">
        <f>VLOOKUP(A169,'BASE REGISTROS'!$A$1:$T$884,6,FALSE)</f>
        <v>Certificado de Vigencia extendido por el SRCeI, folio Nº 500355844114, de fecha 17 de noviembre de 2020.</v>
      </c>
      <c r="G169" s="108" t="str">
        <f>VLOOKUP(A169,'BASE REGISTROS'!$A$1:$T$884,7,FALSE)</f>
        <v>Readaptar  y moralizar a niños y jóvenes vagos o desamparados.</v>
      </c>
      <c r="H169" s="108" t="str">
        <f>VLOOKUP(A169,'BASE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9" s="108" t="str">
        <f>VLOOKUP(A169,'BASE REGISTROS'!$A$1:$T$884,9,FALSE)</f>
        <v>5 años.</v>
      </c>
      <c r="J169" s="129" t="str">
        <f>VLOOKUP(A169,'BASE REGISTROS'!$A$1:$T$884,10,FALSE)</f>
        <v xml:space="preserve"> 5 años
24 de octubre de 2019 al 24 de octubre del 2024
</v>
      </c>
      <c r="K169" s="108" t="str">
        <f>VLOOKUP(A169,'BASE REGISTROS'!$A$1:$T$884,11,FALSE)</f>
        <v xml:space="preserve">Gerente General: Delia María Del Gatto Reyes       
Presidente: Fernando Enrique Correa Ríos, 
Representante Legal:  Luis Mario Riquelme Navarro            
Mandataria: Paulina Andrea Herrera Godoy            
</v>
      </c>
      <c r="L169" s="108" t="str">
        <f>VLOOKUP(A169,'BASE REGISTROS'!$A$1:$T$884,12,FALSE)</f>
        <v xml:space="preserve">Luis Barros Valdes Nº 775, comuna de Providencia, Santiago.
</v>
      </c>
      <c r="M169" s="108" t="str">
        <f>VLOOKUP(A169,'BASE REGISTROS'!$A$1:$T$884,13,FALSE)</f>
        <v>XIII</v>
      </c>
      <c r="N169" s="108" t="str">
        <f>VLOOKUP(A169,'BASE REGISTROS'!$A$1:$T$884,14,FALSE)</f>
        <v>Providencia</v>
      </c>
      <c r="O169" s="108" t="str">
        <f>VLOOKUP(A169,'BASE REGISTROS'!$A$1:$T$884,15,FALSE)</f>
        <v xml:space="preserve">02-7903800
</v>
      </c>
      <c r="P169" s="108" t="str">
        <f>VLOOKUP(A169,'BASE REGISTROS'!$A$1:$T$884,16,FALSE)</f>
        <v>•	info@fundacionmicasa.cl</v>
      </c>
      <c r="Q169" s="108">
        <f>VLOOKUP(A169,'BASE REGISTROS'!$A$1:$T$884,17,FALSE)</f>
        <v>0</v>
      </c>
      <c r="R169" s="108">
        <f>VLOOKUP(A169,'BASE REGISTROS'!$A$1:$T$884,18,FALSE)</f>
        <v>93401</v>
      </c>
      <c r="S169" s="108" t="str">
        <f>VLOOKUP(A169,'BASE REGISTROS'!$A$1:$T$884,19,FALSE)</f>
        <v>Se acompaña certificado financiero correspondiente al año 2019, aprobado por el Subdepartamento de Supervisión Financiera Nacional.</v>
      </c>
      <c r="T169" s="129">
        <f>VLOOKUP(A169,'BASE REGISTROS'!$A$1:$T$884,20,FALSE)</f>
        <v>37970</v>
      </c>
      <c r="U169" s="128">
        <v>4250</v>
      </c>
      <c r="V169" s="130">
        <v>8844120</v>
      </c>
      <c r="W169" s="130">
        <v>37675950</v>
      </c>
      <c r="X169" s="131">
        <v>44316</v>
      </c>
      <c r="Y169" s="132" t="s">
        <v>7743</v>
      </c>
      <c r="Z169" s="132" t="s">
        <v>7744</v>
      </c>
      <c r="AA169" s="128" t="s">
        <v>7787</v>
      </c>
    </row>
    <row r="170" spans="1:27" ht="15.75" customHeight="1" x14ac:dyDescent="0.2">
      <c r="A170" s="128">
        <v>4250</v>
      </c>
      <c r="B170" s="108" t="str">
        <f>VLOOKUP(A170,'BASE REGISTROS'!$A$1:$T$884,2,FALSE)</f>
        <v xml:space="preserve">Fundación Mi Casa </v>
      </c>
      <c r="C170" s="136" t="str">
        <f>VLOOKUP(A170,'BASE REGISTROS'!$A$1:$T$884,3,FALSE)</f>
        <v>70015680K</v>
      </c>
      <c r="D170" s="108" t="str">
        <f>VLOOKUP(A170,'BASE REGISTROS'!$A$1:$T$884,4,FALSE)</f>
        <v>Fundación de derecho privado</v>
      </c>
      <c r="E170" s="108" t="str">
        <f>VLOOKUP(A170,'BASE REGISTROS'!$A$1:$T$884,5,FALSE)</f>
        <v>Otorgado por Decreto Supremo Nº 1360, de fecha 22 de febrero de 1952, del Ministerio de Justicia.</v>
      </c>
      <c r="F170" s="108" t="str">
        <f>VLOOKUP(A170,'BASE REGISTROS'!$A$1:$T$884,6,FALSE)</f>
        <v>Certificado de Vigencia extendido por el SRCeI, folio Nº 500355844114, de fecha 17 de noviembre de 2020.</v>
      </c>
      <c r="G170" s="108" t="str">
        <f>VLOOKUP(A170,'BASE REGISTROS'!$A$1:$T$884,7,FALSE)</f>
        <v>Readaptar  y moralizar a niños y jóvenes vagos o desamparados.</v>
      </c>
      <c r="H170" s="108" t="str">
        <f>VLOOKUP(A170,'BASE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0" s="108" t="str">
        <f>VLOOKUP(A170,'BASE REGISTROS'!$A$1:$T$884,9,FALSE)</f>
        <v>5 años.</v>
      </c>
      <c r="J170" s="129" t="str">
        <f>VLOOKUP(A170,'BASE REGISTROS'!$A$1:$T$884,10,FALSE)</f>
        <v xml:space="preserve"> 5 años
24 de octubre de 2019 al 24 de octubre del 2024
</v>
      </c>
      <c r="K170" s="108" t="str">
        <f>VLOOKUP(A170,'BASE REGISTROS'!$A$1:$T$884,11,FALSE)</f>
        <v xml:space="preserve">Gerente General: Delia María Del Gatto Reyes       
Presidente: Fernando Enrique Correa Ríos, 
Representante Legal:  Luis Mario Riquelme Navarro            
Mandataria: Paulina Andrea Herrera Godoy            
</v>
      </c>
      <c r="L170" s="108" t="str">
        <f>VLOOKUP(A170,'BASE REGISTROS'!$A$1:$T$884,12,FALSE)</f>
        <v xml:space="preserve">Luis Barros Valdes Nº 775, comuna de Providencia, Santiago.
</v>
      </c>
      <c r="M170" s="108" t="str">
        <f>VLOOKUP(A170,'BASE REGISTROS'!$A$1:$T$884,13,FALSE)</f>
        <v>XIII</v>
      </c>
      <c r="N170" s="108" t="str">
        <f>VLOOKUP(A170,'BASE REGISTROS'!$A$1:$T$884,14,FALSE)</f>
        <v>Providencia</v>
      </c>
      <c r="O170" s="108" t="str">
        <f>VLOOKUP(A170,'BASE REGISTROS'!$A$1:$T$884,15,FALSE)</f>
        <v xml:space="preserve">02-7903800
</v>
      </c>
      <c r="P170" s="108" t="str">
        <f>VLOOKUP(A170,'BASE REGISTROS'!$A$1:$T$884,16,FALSE)</f>
        <v>•	info@fundacionmicasa.cl</v>
      </c>
      <c r="Q170" s="108">
        <f>VLOOKUP(A170,'BASE REGISTROS'!$A$1:$T$884,17,FALSE)</f>
        <v>0</v>
      </c>
      <c r="R170" s="108">
        <f>VLOOKUP(A170,'BASE REGISTROS'!$A$1:$T$884,18,FALSE)</f>
        <v>93401</v>
      </c>
      <c r="S170" s="108" t="str">
        <f>VLOOKUP(A170,'BASE REGISTROS'!$A$1:$T$884,19,FALSE)</f>
        <v>Se acompaña certificado financiero correspondiente al año 2019, aprobado por el Subdepartamento de Supervisión Financiera Nacional.</v>
      </c>
      <c r="T170" s="129">
        <f>VLOOKUP(A170,'BASE REGISTROS'!$A$1:$T$884,20,FALSE)</f>
        <v>37970</v>
      </c>
      <c r="U170" s="128">
        <v>4250</v>
      </c>
      <c r="V170" s="130">
        <v>1086120</v>
      </c>
      <c r="W170" s="130">
        <v>20705191</v>
      </c>
      <c r="X170" s="131">
        <v>44316</v>
      </c>
      <c r="Y170" s="132" t="s">
        <v>7743</v>
      </c>
      <c r="Z170" s="132" t="s">
        <v>7744</v>
      </c>
      <c r="AA170" s="128" t="s">
        <v>7789</v>
      </c>
    </row>
    <row r="171" spans="1:27" ht="15.75" customHeight="1" x14ac:dyDescent="0.2">
      <c r="A171" s="128">
        <v>4250</v>
      </c>
      <c r="B171" s="108" t="str">
        <f>VLOOKUP(A171,'BASE REGISTROS'!$A$1:$T$884,2,FALSE)</f>
        <v xml:space="preserve">Fundación Mi Casa </v>
      </c>
      <c r="C171" s="136" t="str">
        <f>VLOOKUP(A171,'BASE REGISTROS'!$A$1:$T$884,3,FALSE)</f>
        <v>70015680K</v>
      </c>
      <c r="D171" s="108" t="str">
        <f>VLOOKUP(A171,'BASE REGISTROS'!$A$1:$T$884,4,FALSE)</f>
        <v>Fundación de derecho privado</v>
      </c>
      <c r="E171" s="108" t="str">
        <f>VLOOKUP(A171,'BASE REGISTROS'!$A$1:$T$884,5,FALSE)</f>
        <v>Otorgado por Decreto Supremo Nº 1360, de fecha 22 de febrero de 1952, del Ministerio de Justicia.</v>
      </c>
      <c r="F171" s="108" t="str">
        <f>VLOOKUP(A171,'BASE REGISTROS'!$A$1:$T$884,6,FALSE)</f>
        <v>Certificado de Vigencia extendido por el SRCeI, folio Nº 500355844114, de fecha 17 de noviembre de 2020.</v>
      </c>
      <c r="G171" s="108" t="str">
        <f>VLOOKUP(A171,'BASE REGISTROS'!$A$1:$T$884,7,FALSE)</f>
        <v>Readaptar  y moralizar a niños y jóvenes vagos o desamparados.</v>
      </c>
      <c r="H171" s="108" t="str">
        <f>VLOOKUP(A171,'BASE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1" s="108" t="str">
        <f>VLOOKUP(A171,'BASE REGISTROS'!$A$1:$T$884,9,FALSE)</f>
        <v>5 años.</v>
      </c>
      <c r="J171" s="129" t="str">
        <f>VLOOKUP(A171,'BASE REGISTROS'!$A$1:$T$884,10,FALSE)</f>
        <v xml:space="preserve"> 5 años
24 de octubre de 2019 al 24 de octubre del 2024
</v>
      </c>
      <c r="K171" s="108" t="str">
        <f>VLOOKUP(A171,'BASE REGISTROS'!$A$1:$T$884,11,FALSE)</f>
        <v xml:space="preserve">Gerente General: Delia María Del Gatto Reyes       
Presidente: Fernando Enrique Correa Ríos, 
Representante Legal:  Luis Mario Riquelme Navarro            
Mandataria: Paulina Andrea Herrera Godoy            
</v>
      </c>
      <c r="L171" s="108" t="str">
        <f>VLOOKUP(A171,'BASE REGISTROS'!$A$1:$T$884,12,FALSE)</f>
        <v xml:space="preserve">Luis Barros Valdes Nº 775, comuna de Providencia, Santiago.
</v>
      </c>
      <c r="M171" s="108" t="str">
        <f>VLOOKUP(A171,'BASE REGISTROS'!$A$1:$T$884,13,FALSE)</f>
        <v>XIII</v>
      </c>
      <c r="N171" s="108" t="str">
        <f>VLOOKUP(A171,'BASE REGISTROS'!$A$1:$T$884,14,FALSE)</f>
        <v>Providencia</v>
      </c>
      <c r="O171" s="108" t="str">
        <f>VLOOKUP(A171,'BASE REGISTROS'!$A$1:$T$884,15,FALSE)</f>
        <v xml:space="preserve">02-7903800
</v>
      </c>
      <c r="P171" s="108" t="str">
        <f>VLOOKUP(A171,'BASE REGISTROS'!$A$1:$T$884,16,FALSE)</f>
        <v>•	info@fundacionmicasa.cl</v>
      </c>
      <c r="Q171" s="108">
        <f>VLOOKUP(A171,'BASE REGISTROS'!$A$1:$T$884,17,FALSE)</f>
        <v>0</v>
      </c>
      <c r="R171" s="108">
        <f>VLOOKUP(A171,'BASE REGISTROS'!$A$1:$T$884,18,FALSE)</f>
        <v>93401</v>
      </c>
      <c r="S171" s="108" t="str">
        <f>VLOOKUP(A171,'BASE REGISTROS'!$A$1:$T$884,19,FALSE)</f>
        <v>Se acompaña certificado financiero correspondiente al año 2019, aprobado por el Subdepartamento de Supervisión Financiera Nacional.</v>
      </c>
      <c r="T171" s="129">
        <f>VLOOKUP(A171,'BASE REGISTROS'!$A$1:$T$884,20,FALSE)</f>
        <v>37970</v>
      </c>
      <c r="U171" s="128">
        <v>4250</v>
      </c>
      <c r="V171" s="130">
        <v>4137600</v>
      </c>
      <c r="W171" s="130">
        <v>16860720</v>
      </c>
      <c r="X171" s="131">
        <v>44316</v>
      </c>
      <c r="Y171" s="132" t="s">
        <v>7743</v>
      </c>
      <c r="Z171" s="132" t="s">
        <v>7744</v>
      </c>
      <c r="AA171" s="128" t="s">
        <v>7910</v>
      </c>
    </row>
    <row r="172" spans="1:27" ht="15.75" customHeight="1" x14ac:dyDescent="0.2">
      <c r="A172" s="128">
        <v>4250</v>
      </c>
      <c r="B172" s="108" t="str">
        <f>VLOOKUP(A172,'BASE REGISTROS'!$A$1:$T$884,2,FALSE)</f>
        <v xml:space="preserve">Fundación Mi Casa </v>
      </c>
      <c r="C172" s="136" t="str">
        <f>VLOOKUP(A172,'BASE REGISTROS'!$A$1:$T$884,3,FALSE)</f>
        <v>70015680K</v>
      </c>
      <c r="D172" s="108" t="str">
        <f>VLOOKUP(A172,'BASE REGISTROS'!$A$1:$T$884,4,FALSE)</f>
        <v>Fundación de derecho privado</v>
      </c>
      <c r="E172" s="108" t="str">
        <f>VLOOKUP(A172,'BASE REGISTROS'!$A$1:$T$884,5,FALSE)</f>
        <v>Otorgado por Decreto Supremo Nº 1360, de fecha 22 de febrero de 1952, del Ministerio de Justicia.</v>
      </c>
      <c r="F172" s="108" t="str">
        <f>VLOOKUP(A172,'BASE REGISTROS'!$A$1:$T$884,6,FALSE)</f>
        <v>Certificado de Vigencia extendido por el SRCeI, folio Nº 500355844114, de fecha 17 de noviembre de 2020.</v>
      </c>
      <c r="G172" s="108" t="str">
        <f>VLOOKUP(A172,'BASE REGISTROS'!$A$1:$T$884,7,FALSE)</f>
        <v>Readaptar  y moralizar a niños y jóvenes vagos o desamparados.</v>
      </c>
      <c r="H172" s="108" t="str">
        <f>VLOOKUP(A172,'BASE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2" s="108" t="str">
        <f>VLOOKUP(A172,'BASE REGISTROS'!$A$1:$T$884,9,FALSE)</f>
        <v>5 años.</v>
      </c>
      <c r="J172" s="129" t="str">
        <f>VLOOKUP(A172,'BASE REGISTROS'!$A$1:$T$884,10,FALSE)</f>
        <v xml:space="preserve"> 5 años
24 de octubre de 2019 al 24 de octubre del 2024
</v>
      </c>
      <c r="K172" s="108" t="str">
        <f>VLOOKUP(A172,'BASE REGISTROS'!$A$1:$T$884,11,FALSE)</f>
        <v xml:space="preserve">Gerente General: Delia María Del Gatto Reyes       
Presidente: Fernando Enrique Correa Ríos, 
Representante Legal:  Luis Mario Riquelme Navarro            
Mandataria: Paulina Andrea Herrera Godoy            
</v>
      </c>
      <c r="L172" s="108" t="str">
        <f>VLOOKUP(A172,'BASE REGISTROS'!$A$1:$T$884,12,FALSE)</f>
        <v xml:space="preserve">Luis Barros Valdes Nº 775, comuna de Providencia, Santiago.
</v>
      </c>
      <c r="M172" s="108" t="str">
        <f>VLOOKUP(A172,'BASE REGISTROS'!$A$1:$T$884,13,FALSE)</f>
        <v>XIII</v>
      </c>
      <c r="N172" s="108" t="str">
        <f>VLOOKUP(A172,'BASE REGISTROS'!$A$1:$T$884,14,FALSE)</f>
        <v>Providencia</v>
      </c>
      <c r="O172" s="108" t="str">
        <f>VLOOKUP(A172,'BASE REGISTROS'!$A$1:$T$884,15,FALSE)</f>
        <v xml:space="preserve">02-7903800
</v>
      </c>
      <c r="P172" s="108" t="str">
        <f>VLOOKUP(A172,'BASE REGISTROS'!$A$1:$T$884,16,FALSE)</f>
        <v>•	info@fundacionmicasa.cl</v>
      </c>
      <c r="Q172" s="108">
        <f>VLOOKUP(A172,'BASE REGISTROS'!$A$1:$T$884,17,FALSE)</f>
        <v>0</v>
      </c>
      <c r="R172" s="108">
        <f>VLOOKUP(A172,'BASE REGISTROS'!$A$1:$T$884,18,FALSE)</f>
        <v>93401</v>
      </c>
      <c r="S172" s="108" t="str">
        <f>VLOOKUP(A172,'BASE REGISTROS'!$A$1:$T$884,19,FALSE)</f>
        <v>Se acompaña certificado financiero correspondiente al año 2019, aprobado por el Subdepartamento de Supervisión Financiera Nacional.</v>
      </c>
      <c r="T172" s="129">
        <f>VLOOKUP(A172,'BASE REGISTROS'!$A$1:$T$884,20,FALSE)</f>
        <v>37970</v>
      </c>
      <c r="U172" s="128">
        <v>4250</v>
      </c>
      <c r="V172" s="130">
        <v>15373046</v>
      </c>
      <c r="W172" s="130">
        <v>61492184</v>
      </c>
      <c r="X172" s="131">
        <v>44316</v>
      </c>
      <c r="Y172" s="132" t="s">
        <v>7743</v>
      </c>
      <c r="Z172" s="132" t="s">
        <v>7744</v>
      </c>
      <c r="AA172" s="128" t="s">
        <v>7792</v>
      </c>
    </row>
    <row r="173" spans="1:27" ht="15.75" customHeight="1" x14ac:dyDescent="0.2">
      <c r="A173" s="128">
        <v>4250</v>
      </c>
      <c r="B173" s="108" t="str">
        <f>VLOOKUP(A173,'BASE REGISTROS'!$A$1:$T$884,2,FALSE)</f>
        <v xml:space="preserve">Fundación Mi Casa </v>
      </c>
      <c r="C173" s="136" t="str">
        <f>VLOOKUP(A173,'BASE REGISTROS'!$A$1:$T$884,3,FALSE)</f>
        <v>70015680K</v>
      </c>
      <c r="D173" s="108" t="str">
        <f>VLOOKUP(A173,'BASE REGISTROS'!$A$1:$T$884,4,FALSE)</f>
        <v>Fundación de derecho privado</v>
      </c>
      <c r="E173" s="108" t="str">
        <f>VLOOKUP(A173,'BASE REGISTROS'!$A$1:$T$884,5,FALSE)</f>
        <v>Otorgado por Decreto Supremo Nº 1360, de fecha 22 de febrero de 1952, del Ministerio de Justicia.</v>
      </c>
      <c r="F173" s="108" t="str">
        <f>VLOOKUP(A173,'BASE REGISTROS'!$A$1:$T$884,6,FALSE)</f>
        <v>Certificado de Vigencia extendido por el SRCeI, folio Nº 500355844114, de fecha 17 de noviembre de 2020.</v>
      </c>
      <c r="G173" s="108" t="str">
        <f>VLOOKUP(A173,'BASE REGISTROS'!$A$1:$T$884,7,FALSE)</f>
        <v>Readaptar  y moralizar a niños y jóvenes vagos o desamparados.</v>
      </c>
      <c r="H173" s="108" t="str">
        <f>VLOOKUP(A173,'BASE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3" s="108" t="str">
        <f>VLOOKUP(A173,'BASE REGISTROS'!$A$1:$T$884,9,FALSE)</f>
        <v>5 años.</v>
      </c>
      <c r="J173" s="129" t="str">
        <f>VLOOKUP(A173,'BASE REGISTROS'!$A$1:$T$884,10,FALSE)</f>
        <v xml:space="preserve"> 5 años
24 de octubre de 2019 al 24 de octubre del 2024
</v>
      </c>
      <c r="K173" s="108" t="str">
        <f>VLOOKUP(A173,'BASE REGISTROS'!$A$1:$T$884,11,FALSE)</f>
        <v xml:space="preserve">Gerente General: Delia María Del Gatto Reyes       
Presidente: Fernando Enrique Correa Ríos, 
Representante Legal:  Luis Mario Riquelme Navarro            
Mandataria: Paulina Andrea Herrera Godoy            
</v>
      </c>
      <c r="L173" s="108" t="str">
        <f>VLOOKUP(A173,'BASE REGISTROS'!$A$1:$T$884,12,FALSE)</f>
        <v xml:space="preserve">Luis Barros Valdes Nº 775, comuna de Providencia, Santiago.
</v>
      </c>
      <c r="M173" s="108" t="str">
        <f>VLOOKUP(A173,'BASE REGISTROS'!$A$1:$T$884,13,FALSE)</f>
        <v>XIII</v>
      </c>
      <c r="N173" s="108" t="str">
        <f>VLOOKUP(A173,'BASE REGISTROS'!$A$1:$T$884,14,FALSE)</f>
        <v>Providencia</v>
      </c>
      <c r="O173" s="108" t="str">
        <f>VLOOKUP(A173,'BASE REGISTROS'!$A$1:$T$884,15,FALSE)</f>
        <v xml:space="preserve">02-7903800
</v>
      </c>
      <c r="P173" s="108" t="str">
        <f>VLOOKUP(A173,'BASE REGISTROS'!$A$1:$T$884,16,FALSE)</f>
        <v>•	info@fundacionmicasa.cl</v>
      </c>
      <c r="Q173" s="108">
        <f>VLOOKUP(A173,'BASE REGISTROS'!$A$1:$T$884,17,FALSE)</f>
        <v>0</v>
      </c>
      <c r="R173" s="108">
        <f>VLOOKUP(A173,'BASE REGISTROS'!$A$1:$T$884,18,FALSE)</f>
        <v>93401</v>
      </c>
      <c r="S173" s="108" t="str">
        <f>VLOOKUP(A173,'BASE REGISTROS'!$A$1:$T$884,19,FALSE)</f>
        <v>Se acompaña certificado financiero correspondiente al año 2019, aprobado por el Subdepartamento de Supervisión Financiera Nacional.</v>
      </c>
      <c r="T173" s="129">
        <f>VLOOKUP(A173,'BASE REGISTROS'!$A$1:$T$884,20,FALSE)</f>
        <v>37970</v>
      </c>
      <c r="U173" s="128">
        <v>4250</v>
      </c>
      <c r="V173" s="130">
        <v>17920980</v>
      </c>
      <c r="W173" s="130">
        <v>118511208</v>
      </c>
      <c r="X173" s="131">
        <v>44316</v>
      </c>
      <c r="Y173" s="132" t="s">
        <v>7743</v>
      </c>
      <c r="Z173" s="132" t="s">
        <v>7744</v>
      </c>
      <c r="AA173" s="128" t="s">
        <v>7762</v>
      </c>
    </row>
    <row r="174" spans="1:27" ht="15.75" customHeight="1" x14ac:dyDescent="0.2">
      <c r="A174" s="128">
        <v>4250</v>
      </c>
      <c r="B174" s="108" t="str">
        <f>VLOOKUP(A174,'BASE REGISTROS'!$A$1:$T$884,2,FALSE)</f>
        <v xml:space="preserve">Fundación Mi Casa </v>
      </c>
      <c r="C174" s="136" t="str">
        <f>VLOOKUP(A174,'BASE REGISTROS'!$A$1:$T$884,3,FALSE)</f>
        <v>70015680K</v>
      </c>
      <c r="D174" s="108" t="str">
        <f>VLOOKUP(A174,'BASE REGISTROS'!$A$1:$T$884,4,FALSE)</f>
        <v>Fundación de derecho privado</v>
      </c>
      <c r="E174" s="108" t="str">
        <f>VLOOKUP(A174,'BASE REGISTROS'!$A$1:$T$884,5,FALSE)</f>
        <v>Otorgado por Decreto Supremo Nº 1360, de fecha 22 de febrero de 1952, del Ministerio de Justicia.</v>
      </c>
      <c r="F174" s="108" t="str">
        <f>VLOOKUP(A174,'BASE REGISTROS'!$A$1:$T$884,6,FALSE)</f>
        <v>Certificado de Vigencia extendido por el SRCeI, folio Nº 500355844114, de fecha 17 de noviembre de 2020.</v>
      </c>
      <c r="G174" s="108" t="str">
        <f>VLOOKUP(A174,'BASE REGISTROS'!$A$1:$T$884,7,FALSE)</f>
        <v>Readaptar  y moralizar a niños y jóvenes vagos o desamparados.</v>
      </c>
      <c r="H174" s="108" t="str">
        <f>VLOOKUP(A174,'BASE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4" s="108" t="str">
        <f>VLOOKUP(A174,'BASE REGISTROS'!$A$1:$T$884,9,FALSE)</f>
        <v>5 años.</v>
      </c>
      <c r="J174" s="129" t="str">
        <f>VLOOKUP(A174,'BASE REGISTROS'!$A$1:$T$884,10,FALSE)</f>
        <v xml:space="preserve"> 5 años
24 de octubre de 2019 al 24 de octubre del 2024
</v>
      </c>
      <c r="K174" s="108" t="str">
        <f>VLOOKUP(A174,'BASE REGISTROS'!$A$1:$T$884,11,FALSE)</f>
        <v xml:space="preserve">Gerente General: Delia María Del Gatto Reyes       
Presidente: Fernando Enrique Correa Ríos, 
Representante Legal:  Luis Mario Riquelme Navarro            
Mandataria: Paulina Andrea Herrera Godoy            
</v>
      </c>
      <c r="L174" s="108" t="str">
        <f>VLOOKUP(A174,'BASE REGISTROS'!$A$1:$T$884,12,FALSE)</f>
        <v xml:space="preserve">Luis Barros Valdes Nº 775, comuna de Providencia, Santiago.
</v>
      </c>
      <c r="M174" s="108" t="str">
        <f>VLOOKUP(A174,'BASE REGISTROS'!$A$1:$T$884,13,FALSE)</f>
        <v>XIII</v>
      </c>
      <c r="N174" s="108" t="str">
        <f>VLOOKUP(A174,'BASE REGISTROS'!$A$1:$T$884,14,FALSE)</f>
        <v>Providencia</v>
      </c>
      <c r="O174" s="108" t="str">
        <f>VLOOKUP(A174,'BASE REGISTROS'!$A$1:$T$884,15,FALSE)</f>
        <v xml:space="preserve">02-7903800
</v>
      </c>
      <c r="P174" s="108" t="str">
        <f>VLOOKUP(A174,'BASE REGISTROS'!$A$1:$T$884,16,FALSE)</f>
        <v>•	info@fundacionmicasa.cl</v>
      </c>
      <c r="Q174" s="108">
        <f>VLOOKUP(A174,'BASE REGISTROS'!$A$1:$T$884,17,FALSE)</f>
        <v>0</v>
      </c>
      <c r="R174" s="108">
        <f>VLOOKUP(A174,'BASE REGISTROS'!$A$1:$T$884,18,FALSE)</f>
        <v>93401</v>
      </c>
      <c r="S174" s="108" t="str">
        <f>VLOOKUP(A174,'BASE REGISTROS'!$A$1:$T$884,19,FALSE)</f>
        <v>Se acompaña certificado financiero correspondiente al año 2019, aprobado por el Subdepartamento de Supervisión Financiera Nacional.</v>
      </c>
      <c r="T174" s="129">
        <f>VLOOKUP(A174,'BASE REGISTROS'!$A$1:$T$884,20,FALSE)</f>
        <v>37970</v>
      </c>
      <c r="U174" s="128">
        <v>4250</v>
      </c>
      <c r="V174" s="130">
        <v>37153880</v>
      </c>
      <c r="W174" s="130">
        <v>148581792</v>
      </c>
      <c r="X174" s="131">
        <v>44316</v>
      </c>
      <c r="Y174" s="132" t="s">
        <v>7743</v>
      </c>
      <c r="Z174" s="132" t="s">
        <v>7744</v>
      </c>
      <c r="AA174" s="128" t="s">
        <v>7797</v>
      </c>
    </row>
    <row r="175" spans="1:27" ht="15.75" customHeight="1" x14ac:dyDescent="0.2">
      <c r="A175" s="128">
        <v>4250</v>
      </c>
      <c r="B175" s="108" t="str">
        <f>VLOOKUP(A175,'BASE REGISTROS'!$A$1:$T$884,2,FALSE)</f>
        <v xml:space="preserve">Fundación Mi Casa </v>
      </c>
      <c r="C175" s="136" t="str">
        <f>VLOOKUP(A175,'BASE REGISTROS'!$A$1:$T$884,3,FALSE)</f>
        <v>70015680K</v>
      </c>
      <c r="D175" s="108" t="str">
        <f>VLOOKUP(A175,'BASE REGISTROS'!$A$1:$T$884,4,FALSE)</f>
        <v>Fundación de derecho privado</v>
      </c>
      <c r="E175" s="108" t="str">
        <f>VLOOKUP(A175,'BASE REGISTROS'!$A$1:$T$884,5,FALSE)</f>
        <v>Otorgado por Decreto Supremo Nº 1360, de fecha 22 de febrero de 1952, del Ministerio de Justicia.</v>
      </c>
      <c r="F175" s="108" t="str">
        <f>VLOOKUP(A175,'BASE REGISTROS'!$A$1:$T$884,6,FALSE)</f>
        <v>Certificado de Vigencia extendido por el SRCeI, folio Nº 500355844114, de fecha 17 de noviembre de 2020.</v>
      </c>
      <c r="G175" s="108" t="str">
        <f>VLOOKUP(A175,'BASE REGISTROS'!$A$1:$T$884,7,FALSE)</f>
        <v>Readaptar  y moralizar a niños y jóvenes vagos o desamparados.</v>
      </c>
      <c r="H175" s="108" t="str">
        <f>VLOOKUP(A175,'BASE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5" s="108" t="str">
        <f>VLOOKUP(A175,'BASE REGISTROS'!$A$1:$T$884,9,FALSE)</f>
        <v>5 años.</v>
      </c>
      <c r="J175" s="129" t="str">
        <f>VLOOKUP(A175,'BASE REGISTROS'!$A$1:$T$884,10,FALSE)</f>
        <v xml:space="preserve"> 5 años
24 de octubre de 2019 al 24 de octubre del 2024
</v>
      </c>
      <c r="K175" s="108" t="str">
        <f>VLOOKUP(A175,'BASE REGISTROS'!$A$1:$T$884,11,FALSE)</f>
        <v xml:space="preserve">Gerente General: Delia María Del Gatto Reyes       
Presidente: Fernando Enrique Correa Ríos, 
Representante Legal:  Luis Mario Riquelme Navarro            
Mandataria: Paulina Andrea Herrera Godoy            
</v>
      </c>
      <c r="L175" s="108" t="str">
        <f>VLOOKUP(A175,'BASE REGISTROS'!$A$1:$T$884,12,FALSE)</f>
        <v xml:space="preserve">Luis Barros Valdes Nº 775, comuna de Providencia, Santiago.
</v>
      </c>
      <c r="M175" s="108" t="str">
        <f>VLOOKUP(A175,'BASE REGISTROS'!$A$1:$T$884,13,FALSE)</f>
        <v>XIII</v>
      </c>
      <c r="N175" s="108" t="str">
        <f>VLOOKUP(A175,'BASE REGISTROS'!$A$1:$T$884,14,FALSE)</f>
        <v>Providencia</v>
      </c>
      <c r="O175" s="108" t="str">
        <f>VLOOKUP(A175,'BASE REGISTROS'!$A$1:$T$884,15,FALSE)</f>
        <v xml:space="preserve">02-7903800
</v>
      </c>
      <c r="P175" s="108" t="str">
        <f>VLOOKUP(A175,'BASE REGISTROS'!$A$1:$T$884,16,FALSE)</f>
        <v>•	info@fundacionmicasa.cl</v>
      </c>
      <c r="Q175" s="108">
        <f>VLOOKUP(A175,'BASE REGISTROS'!$A$1:$T$884,17,FALSE)</f>
        <v>0</v>
      </c>
      <c r="R175" s="108">
        <f>VLOOKUP(A175,'BASE REGISTROS'!$A$1:$T$884,18,FALSE)</f>
        <v>93401</v>
      </c>
      <c r="S175" s="108" t="str">
        <f>VLOOKUP(A175,'BASE REGISTROS'!$A$1:$T$884,19,FALSE)</f>
        <v>Se acompaña certificado financiero correspondiente al año 2019, aprobado por el Subdepartamento de Supervisión Financiera Nacional.</v>
      </c>
      <c r="T175" s="129">
        <f>VLOOKUP(A175,'BASE REGISTROS'!$A$1:$T$884,20,FALSE)</f>
        <v>37970</v>
      </c>
      <c r="U175" s="128">
        <v>4250</v>
      </c>
      <c r="V175" s="130">
        <v>64934460</v>
      </c>
      <c r="W175" s="130">
        <v>225899487</v>
      </c>
      <c r="X175" s="131">
        <v>44316</v>
      </c>
      <c r="Y175" s="132" t="s">
        <v>7743</v>
      </c>
      <c r="Z175" s="132" t="s">
        <v>7744</v>
      </c>
      <c r="AA175" s="128" t="s">
        <v>7833</v>
      </c>
    </row>
    <row r="176" spans="1:27" ht="15.75" customHeight="1" x14ac:dyDescent="0.2">
      <c r="A176" s="128">
        <v>4250</v>
      </c>
      <c r="B176" s="108" t="str">
        <f>VLOOKUP(A176,'BASE REGISTROS'!$A$1:$T$884,2,FALSE)</f>
        <v xml:space="preserve">Fundación Mi Casa </v>
      </c>
      <c r="C176" s="136" t="str">
        <f>VLOOKUP(A176,'BASE REGISTROS'!$A$1:$T$884,3,FALSE)</f>
        <v>70015680K</v>
      </c>
      <c r="D176" s="108" t="str">
        <f>VLOOKUP(A176,'BASE REGISTROS'!$A$1:$T$884,4,FALSE)</f>
        <v>Fundación de derecho privado</v>
      </c>
      <c r="E176" s="108" t="str">
        <f>VLOOKUP(A176,'BASE REGISTROS'!$A$1:$T$884,5,FALSE)</f>
        <v>Otorgado por Decreto Supremo Nº 1360, de fecha 22 de febrero de 1952, del Ministerio de Justicia.</v>
      </c>
      <c r="F176" s="108" t="str">
        <f>VLOOKUP(A176,'BASE REGISTROS'!$A$1:$T$884,6,FALSE)</f>
        <v>Certificado de Vigencia extendido por el SRCeI, folio Nº 500355844114, de fecha 17 de noviembre de 2020.</v>
      </c>
      <c r="G176" s="108" t="str">
        <f>VLOOKUP(A176,'BASE REGISTROS'!$A$1:$T$884,7,FALSE)</f>
        <v>Readaptar  y moralizar a niños y jóvenes vagos o desamparados.</v>
      </c>
      <c r="H176" s="108" t="str">
        <f>VLOOKUP(A176,'BASE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6" s="108" t="str">
        <f>VLOOKUP(A176,'BASE REGISTROS'!$A$1:$T$884,9,FALSE)</f>
        <v>5 años.</v>
      </c>
      <c r="J176" s="129" t="str">
        <f>VLOOKUP(A176,'BASE REGISTROS'!$A$1:$T$884,10,FALSE)</f>
        <v xml:space="preserve"> 5 años
24 de octubre de 2019 al 24 de octubre del 2024
</v>
      </c>
      <c r="K176" s="108" t="str">
        <f>VLOOKUP(A176,'BASE REGISTROS'!$A$1:$T$884,11,FALSE)</f>
        <v xml:space="preserve">Gerente General: Delia María Del Gatto Reyes       
Presidente: Fernando Enrique Correa Ríos, 
Representante Legal:  Luis Mario Riquelme Navarro            
Mandataria: Paulina Andrea Herrera Godoy            
</v>
      </c>
      <c r="L176" s="108" t="str">
        <f>VLOOKUP(A176,'BASE REGISTROS'!$A$1:$T$884,12,FALSE)</f>
        <v xml:space="preserve">Luis Barros Valdes Nº 775, comuna de Providencia, Santiago.
</v>
      </c>
      <c r="M176" s="108" t="str">
        <f>VLOOKUP(A176,'BASE REGISTROS'!$A$1:$T$884,13,FALSE)</f>
        <v>XIII</v>
      </c>
      <c r="N176" s="108" t="str">
        <f>VLOOKUP(A176,'BASE REGISTROS'!$A$1:$T$884,14,FALSE)</f>
        <v>Providencia</v>
      </c>
      <c r="O176" s="108" t="str">
        <f>VLOOKUP(A176,'BASE REGISTROS'!$A$1:$T$884,15,FALSE)</f>
        <v xml:space="preserve">02-7903800
</v>
      </c>
      <c r="P176" s="108" t="str">
        <f>VLOOKUP(A176,'BASE REGISTROS'!$A$1:$T$884,16,FALSE)</f>
        <v>•	info@fundacionmicasa.cl</v>
      </c>
      <c r="Q176" s="108">
        <f>VLOOKUP(A176,'BASE REGISTROS'!$A$1:$T$884,17,FALSE)</f>
        <v>0</v>
      </c>
      <c r="R176" s="108">
        <f>VLOOKUP(A176,'BASE REGISTROS'!$A$1:$T$884,18,FALSE)</f>
        <v>93401</v>
      </c>
      <c r="S176" s="108" t="str">
        <f>VLOOKUP(A176,'BASE REGISTROS'!$A$1:$T$884,19,FALSE)</f>
        <v>Se acompaña certificado financiero correspondiente al año 2019, aprobado por el Subdepartamento de Supervisión Financiera Nacional.</v>
      </c>
      <c r="T176" s="129">
        <f>VLOOKUP(A176,'BASE REGISTROS'!$A$1:$T$884,20,FALSE)</f>
        <v>37970</v>
      </c>
      <c r="U176" s="128">
        <v>4250</v>
      </c>
      <c r="V176" s="130">
        <v>20783682</v>
      </c>
      <c r="W176" s="130">
        <v>144572549</v>
      </c>
      <c r="X176" s="131">
        <v>44316</v>
      </c>
      <c r="Y176" s="132" t="s">
        <v>7743</v>
      </c>
      <c r="Z176" s="132" t="s">
        <v>7744</v>
      </c>
      <c r="AA176" s="128" t="s">
        <v>7845</v>
      </c>
    </row>
    <row r="177" spans="1:27" ht="15.75" customHeight="1" x14ac:dyDescent="0.2">
      <c r="A177" s="128">
        <v>4250</v>
      </c>
      <c r="B177" s="108" t="str">
        <f>VLOOKUP(A177,'BASE REGISTROS'!$A$1:$T$884,2,FALSE)</f>
        <v xml:space="preserve">Fundación Mi Casa </v>
      </c>
      <c r="C177" s="136" t="str">
        <f>VLOOKUP(A177,'BASE REGISTROS'!$A$1:$T$884,3,FALSE)</f>
        <v>70015680K</v>
      </c>
      <c r="D177" s="108" t="str">
        <f>VLOOKUP(A177,'BASE REGISTROS'!$A$1:$T$884,4,FALSE)</f>
        <v>Fundación de derecho privado</v>
      </c>
      <c r="E177" s="108" t="str">
        <f>VLOOKUP(A177,'BASE REGISTROS'!$A$1:$T$884,5,FALSE)</f>
        <v>Otorgado por Decreto Supremo Nº 1360, de fecha 22 de febrero de 1952, del Ministerio de Justicia.</v>
      </c>
      <c r="F177" s="108" t="str">
        <f>VLOOKUP(A177,'BASE REGISTROS'!$A$1:$T$884,6,FALSE)</f>
        <v>Certificado de Vigencia extendido por el SRCeI, folio Nº 500355844114, de fecha 17 de noviembre de 2020.</v>
      </c>
      <c r="G177" s="108" t="str">
        <f>VLOOKUP(A177,'BASE REGISTROS'!$A$1:$T$884,7,FALSE)</f>
        <v>Readaptar  y moralizar a niños y jóvenes vagos o desamparados.</v>
      </c>
      <c r="H177" s="108" t="str">
        <f>VLOOKUP(A177,'BASE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7" s="108" t="str">
        <f>VLOOKUP(A177,'BASE REGISTROS'!$A$1:$T$884,9,FALSE)</f>
        <v>5 años.</v>
      </c>
      <c r="J177" s="129" t="str">
        <f>VLOOKUP(A177,'BASE REGISTROS'!$A$1:$T$884,10,FALSE)</f>
        <v xml:space="preserve"> 5 años
24 de octubre de 2019 al 24 de octubre del 2024
</v>
      </c>
      <c r="K177" s="108" t="str">
        <f>VLOOKUP(A177,'BASE REGISTROS'!$A$1:$T$884,11,FALSE)</f>
        <v xml:space="preserve">Gerente General: Delia María Del Gatto Reyes       
Presidente: Fernando Enrique Correa Ríos, 
Representante Legal:  Luis Mario Riquelme Navarro            
Mandataria: Paulina Andrea Herrera Godoy            
</v>
      </c>
      <c r="L177" s="108" t="str">
        <f>VLOOKUP(A177,'BASE REGISTROS'!$A$1:$T$884,12,FALSE)</f>
        <v xml:space="preserve">Luis Barros Valdes Nº 775, comuna de Providencia, Santiago.
</v>
      </c>
      <c r="M177" s="108" t="str">
        <f>VLOOKUP(A177,'BASE REGISTROS'!$A$1:$T$884,13,FALSE)</f>
        <v>XIII</v>
      </c>
      <c r="N177" s="108" t="str">
        <f>VLOOKUP(A177,'BASE REGISTROS'!$A$1:$T$884,14,FALSE)</f>
        <v>Providencia</v>
      </c>
      <c r="O177" s="108" t="str">
        <f>VLOOKUP(A177,'BASE REGISTROS'!$A$1:$T$884,15,FALSE)</f>
        <v xml:space="preserve">02-7903800
</v>
      </c>
      <c r="P177" s="108" t="str">
        <f>VLOOKUP(A177,'BASE REGISTROS'!$A$1:$T$884,16,FALSE)</f>
        <v>•	info@fundacionmicasa.cl</v>
      </c>
      <c r="Q177" s="108">
        <f>VLOOKUP(A177,'BASE REGISTROS'!$A$1:$T$884,17,FALSE)</f>
        <v>0</v>
      </c>
      <c r="R177" s="108">
        <f>VLOOKUP(A177,'BASE REGISTROS'!$A$1:$T$884,18,FALSE)</f>
        <v>93401</v>
      </c>
      <c r="S177" s="108" t="str">
        <f>VLOOKUP(A177,'BASE REGISTROS'!$A$1:$T$884,19,FALSE)</f>
        <v>Se acompaña certificado financiero correspondiente al año 2019, aprobado por el Subdepartamento de Supervisión Financiera Nacional.</v>
      </c>
      <c r="T177" s="129">
        <f>VLOOKUP(A177,'BASE REGISTROS'!$A$1:$T$884,20,FALSE)</f>
        <v>37970</v>
      </c>
      <c r="U177" s="128">
        <v>4250</v>
      </c>
      <c r="V177" s="130">
        <v>22239600</v>
      </c>
      <c r="W177" s="130">
        <v>82752000</v>
      </c>
      <c r="X177" s="131">
        <v>44316</v>
      </c>
      <c r="Y177" s="132" t="s">
        <v>7743</v>
      </c>
      <c r="Z177" s="132" t="s">
        <v>7744</v>
      </c>
      <c r="AA177" s="128" t="s">
        <v>7812</v>
      </c>
    </row>
    <row r="178" spans="1:27" ht="15.75" customHeight="1" x14ac:dyDescent="0.2">
      <c r="A178" s="128">
        <v>4250</v>
      </c>
      <c r="B178" s="108" t="str">
        <f>VLOOKUP(A178,'BASE REGISTROS'!$A$1:$T$884,2,FALSE)</f>
        <v xml:space="preserve">Fundación Mi Casa </v>
      </c>
      <c r="C178" s="136" t="str">
        <f>VLOOKUP(A178,'BASE REGISTROS'!$A$1:$T$884,3,FALSE)</f>
        <v>70015680K</v>
      </c>
      <c r="D178" s="108" t="str">
        <f>VLOOKUP(A178,'BASE REGISTROS'!$A$1:$T$884,4,FALSE)</f>
        <v>Fundación de derecho privado</v>
      </c>
      <c r="E178" s="108" t="str">
        <f>VLOOKUP(A178,'BASE REGISTROS'!$A$1:$T$884,5,FALSE)</f>
        <v>Otorgado por Decreto Supremo Nº 1360, de fecha 22 de febrero de 1952, del Ministerio de Justicia.</v>
      </c>
      <c r="F178" s="108" t="str">
        <f>VLOOKUP(A178,'BASE REGISTROS'!$A$1:$T$884,6,FALSE)</f>
        <v>Certificado de Vigencia extendido por el SRCeI, folio Nº 500355844114, de fecha 17 de noviembre de 2020.</v>
      </c>
      <c r="G178" s="108" t="str">
        <f>VLOOKUP(A178,'BASE REGISTROS'!$A$1:$T$884,7,FALSE)</f>
        <v>Readaptar  y moralizar a niños y jóvenes vagos o desamparados.</v>
      </c>
      <c r="H178" s="108" t="str">
        <f>VLOOKUP(A178,'BASE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8" s="108" t="str">
        <f>VLOOKUP(A178,'BASE REGISTROS'!$A$1:$T$884,9,FALSE)</f>
        <v>5 años.</v>
      </c>
      <c r="J178" s="129" t="str">
        <f>VLOOKUP(A178,'BASE REGISTROS'!$A$1:$T$884,10,FALSE)</f>
        <v xml:space="preserve"> 5 años
24 de octubre de 2019 al 24 de octubre del 2024
</v>
      </c>
      <c r="K178" s="108" t="str">
        <f>VLOOKUP(A178,'BASE REGISTROS'!$A$1:$T$884,11,FALSE)</f>
        <v xml:space="preserve">Gerente General: Delia María Del Gatto Reyes       
Presidente: Fernando Enrique Correa Ríos, 
Representante Legal:  Luis Mario Riquelme Navarro            
Mandataria: Paulina Andrea Herrera Godoy            
</v>
      </c>
      <c r="L178" s="108" t="str">
        <f>VLOOKUP(A178,'BASE REGISTROS'!$A$1:$T$884,12,FALSE)</f>
        <v xml:space="preserve">Luis Barros Valdes Nº 775, comuna de Providencia, Santiago.
</v>
      </c>
      <c r="M178" s="108" t="str">
        <f>VLOOKUP(A178,'BASE REGISTROS'!$A$1:$T$884,13,FALSE)</f>
        <v>XIII</v>
      </c>
      <c r="N178" s="108" t="str">
        <f>VLOOKUP(A178,'BASE REGISTROS'!$A$1:$T$884,14,FALSE)</f>
        <v>Providencia</v>
      </c>
      <c r="O178" s="108" t="str">
        <f>VLOOKUP(A178,'BASE REGISTROS'!$A$1:$T$884,15,FALSE)</f>
        <v xml:space="preserve">02-7903800
</v>
      </c>
      <c r="P178" s="108" t="str">
        <f>VLOOKUP(A178,'BASE REGISTROS'!$A$1:$T$884,16,FALSE)</f>
        <v>•	info@fundacionmicasa.cl</v>
      </c>
      <c r="Q178" s="108">
        <f>VLOOKUP(A178,'BASE REGISTROS'!$A$1:$T$884,17,FALSE)</f>
        <v>0</v>
      </c>
      <c r="R178" s="108">
        <f>VLOOKUP(A178,'BASE REGISTROS'!$A$1:$T$884,18,FALSE)</f>
        <v>93401</v>
      </c>
      <c r="S178" s="108" t="str">
        <f>VLOOKUP(A178,'BASE REGISTROS'!$A$1:$T$884,19,FALSE)</f>
        <v>Se acompaña certificado financiero correspondiente al año 2019, aprobado por el Subdepartamento de Supervisión Financiera Nacional.</v>
      </c>
      <c r="T178" s="129">
        <f>VLOOKUP(A178,'BASE REGISTROS'!$A$1:$T$884,20,FALSE)</f>
        <v>37970</v>
      </c>
      <c r="U178" s="128">
        <v>4250</v>
      </c>
      <c r="V178" s="130">
        <v>8016600</v>
      </c>
      <c r="W178" s="130">
        <v>32066400</v>
      </c>
      <c r="X178" s="131">
        <v>44316</v>
      </c>
      <c r="Y178" s="132" t="s">
        <v>7743</v>
      </c>
      <c r="Z178" s="132" t="s">
        <v>7744</v>
      </c>
      <c r="AA178" s="128" t="s">
        <v>7846</v>
      </c>
    </row>
    <row r="179" spans="1:27" ht="15.75" customHeight="1" x14ac:dyDescent="0.2">
      <c r="A179" s="128">
        <v>4250</v>
      </c>
      <c r="B179" s="108" t="str">
        <f>VLOOKUP(A179,'BASE REGISTROS'!$A$1:$T$884,2,FALSE)</f>
        <v xml:space="preserve">Fundación Mi Casa </v>
      </c>
      <c r="C179" s="136" t="str">
        <f>VLOOKUP(A179,'BASE REGISTROS'!$A$1:$T$884,3,FALSE)</f>
        <v>70015680K</v>
      </c>
      <c r="D179" s="108" t="str">
        <f>VLOOKUP(A179,'BASE REGISTROS'!$A$1:$T$884,4,FALSE)</f>
        <v>Fundación de derecho privado</v>
      </c>
      <c r="E179" s="108" t="str">
        <f>VLOOKUP(A179,'BASE REGISTROS'!$A$1:$T$884,5,FALSE)</f>
        <v>Otorgado por Decreto Supremo Nº 1360, de fecha 22 de febrero de 1952, del Ministerio de Justicia.</v>
      </c>
      <c r="F179" s="108" t="str">
        <f>VLOOKUP(A179,'BASE REGISTROS'!$A$1:$T$884,6,FALSE)</f>
        <v>Certificado de Vigencia extendido por el SRCeI, folio Nº 500355844114, de fecha 17 de noviembre de 2020.</v>
      </c>
      <c r="G179" s="108" t="str">
        <f>VLOOKUP(A179,'BASE REGISTROS'!$A$1:$T$884,7,FALSE)</f>
        <v>Readaptar  y moralizar a niños y jóvenes vagos o desamparados.</v>
      </c>
      <c r="H179" s="108" t="str">
        <f>VLOOKUP(A179,'BASE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9" s="108" t="str">
        <f>VLOOKUP(A179,'BASE REGISTROS'!$A$1:$T$884,9,FALSE)</f>
        <v>5 años.</v>
      </c>
      <c r="J179" s="129" t="str">
        <f>VLOOKUP(A179,'BASE REGISTROS'!$A$1:$T$884,10,FALSE)</f>
        <v xml:space="preserve"> 5 años
24 de octubre de 2019 al 24 de octubre del 2024
</v>
      </c>
      <c r="K179" s="108" t="str">
        <f>VLOOKUP(A179,'BASE REGISTROS'!$A$1:$T$884,11,FALSE)</f>
        <v xml:space="preserve">Gerente General: Delia María Del Gatto Reyes       
Presidente: Fernando Enrique Correa Ríos, 
Representante Legal:  Luis Mario Riquelme Navarro            
Mandataria: Paulina Andrea Herrera Godoy            
</v>
      </c>
      <c r="L179" s="108" t="str">
        <f>VLOOKUP(A179,'BASE REGISTROS'!$A$1:$T$884,12,FALSE)</f>
        <v xml:space="preserve">Luis Barros Valdes Nº 775, comuna de Providencia, Santiago.
</v>
      </c>
      <c r="M179" s="108" t="str">
        <f>VLOOKUP(A179,'BASE REGISTROS'!$A$1:$T$884,13,FALSE)</f>
        <v>XIII</v>
      </c>
      <c r="N179" s="108" t="str">
        <f>VLOOKUP(A179,'BASE REGISTROS'!$A$1:$T$884,14,FALSE)</f>
        <v>Providencia</v>
      </c>
      <c r="O179" s="108" t="str">
        <f>VLOOKUP(A179,'BASE REGISTROS'!$A$1:$T$884,15,FALSE)</f>
        <v xml:space="preserve">02-7903800
</v>
      </c>
      <c r="P179" s="108" t="str">
        <f>VLOOKUP(A179,'BASE REGISTROS'!$A$1:$T$884,16,FALSE)</f>
        <v>•	info@fundacionmicasa.cl</v>
      </c>
      <c r="Q179" s="108">
        <f>VLOOKUP(A179,'BASE REGISTROS'!$A$1:$T$884,17,FALSE)</f>
        <v>0</v>
      </c>
      <c r="R179" s="108">
        <f>VLOOKUP(A179,'BASE REGISTROS'!$A$1:$T$884,18,FALSE)</f>
        <v>93401</v>
      </c>
      <c r="S179" s="108" t="str">
        <f>VLOOKUP(A179,'BASE REGISTROS'!$A$1:$T$884,19,FALSE)</f>
        <v>Se acompaña certificado financiero correspondiente al año 2019, aprobado por el Subdepartamento de Supervisión Financiera Nacional.</v>
      </c>
      <c r="T179" s="129">
        <f>VLOOKUP(A179,'BASE REGISTROS'!$A$1:$T$884,20,FALSE)</f>
        <v>37970</v>
      </c>
      <c r="U179" s="128">
        <v>4250</v>
      </c>
      <c r="V179" s="130">
        <v>12185232</v>
      </c>
      <c r="W179" s="130">
        <v>37946964</v>
      </c>
      <c r="X179" s="131">
        <v>44316</v>
      </c>
      <c r="Y179" s="132" t="s">
        <v>7743</v>
      </c>
      <c r="Z179" s="132" t="s">
        <v>7744</v>
      </c>
      <c r="AA179" s="128" t="s">
        <v>7800</v>
      </c>
    </row>
    <row r="180" spans="1:27" ht="15.75" customHeight="1" x14ac:dyDescent="0.2">
      <c r="A180" s="128">
        <v>4250</v>
      </c>
      <c r="B180" s="108" t="str">
        <f>VLOOKUP(A180,'BASE REGISTROS'!$A$1:$T$884,2,FALSE)</f>
        <v xml:space="preserve">Fundación Mi Casa </v>
      </c>
      <c r="C180" s="136" t="str">
        <f>VLOOKUP(A180,'BASE REGISTROS'!$A$1:$T$884,3,FALSE)</f>
        <v>70015680K</v>
      </c>
      <c r="D180" s="108" t="str">
        <f>VLOOKUP(A180,'BASE REGISTROS'!$A$1:$T$884,4,FALSE)</f>
        <v>Fundación de derecho privado</v>
      </c>
      <c r="E180" s="108" t="str">
        <f>VLOOKUP(A180,'BASE REGISTROS'!$A$1:$T$884,5,FALSE)</f>
        <v>Otorgado por Decreto Supremo Nº 1360, de fecha 22 de febrero de 1952, del Ministerio de Justicia.</v>
      </c>
      <c r="F180" s="108" t="str">
        <f>VLOOKUP(A180,'BASE REGISTROS'!$A$1:$T$884,6,FALSE)</f>
        <v>Certificado de Vigencia extendido por el SRCeI, folio Nº 500355844114, de fecha 17 de noviembre de 2020.</v>
      </c>
      <c r="G180" s="108" t="str">
        <f>VLOOKUP(A180,'BASE REGISTROS'!$A$1:$T$884,7,FALSE)</f>
        <v>Readaptar  y moralizar a niños y jóvenes vagos o desamparados.</v>
      </c>
      <c r="H180" s="108" t="str">
        <f>VLOOKUP(A180,'BASE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0" s="108" t="str">
        <f>VLOOKUP(A180,'BASE REGISTROS'!$A$1:$T$884,9,FALSE)</f>
        <v>5 años.</v>
      </c>
      <c r="J180" s="129" t="str">
        <f>VLOOKUP(A180,'BASE REGISTROS'!$A$1:$T$884,10,FALSE)</f>
        <v xml:space="preserve"> 5 años
24 de octubre de 2019 al 24 de octubre del 2024
</v>
      </c>
      <c r="K180" s="108" t="str">
        <f>VLOOKUP(A180,'BASE REGISTROS'!$A$1:$T$884,11,FALSE)</f>
        <v xml:space="preserve">Gerente General: Delia María Del Gatto Reyes       
Presidente: Fernando Enrique Correa Ríos, 
Representante Legal:  Luis Mario Riquelme Navarro            
Mandataria: Paulina Andrea Herrera Godoy            
</v>
      </c>
      <c r="L180" s="108" t="str">
        <f>VLOOKUP(A180,'BASE REGISTROS'!$A$1:$T$884,12,FALSE)</f>
        <v xml:space="preserve">Luis Barros Valdes Nº 775, comuna de Providencia, Santiago.
</v>
      </c>
      <c r="M180" s="108" t="str">
        <f>VLOOKUP(A180,'BASE REGISTROS'!$A$1:$T$884,13,FALSE)</f>
        <v>XIII</v>
      </c>
      <c r="N180" s="108" t="str">
        <f>VLOOKUP(A180,'BASE REGISTROS'!$A$1:$T$884,14,FALSE)</f>
        <v>Providencia</v>
      </c>
      <c r="O180" s="108" t="str">
        <f>VLOOKUP(A180,'BASE REGISTROS'!$A$1:$T$884,15,FALSE)</f>
        <v xml:space="preserve">02-7903800
</v>
      </c>
      <c r="P180" s="108" t="str">
        <f>VLOOKUP(A180,'BASE REGISTROS'!$A$1:$T$884,16,FALSE)</f>
        <v>•	info@fundacionmicasa.cl</v>
      </c>
      <c r="Q180" s="108">
        <f>VLOOKUP(A180,'BASE REGISTROS'!$A$1:$T$884,17,FALSE)</f>
        <v>0</v>
      </c>
      <c r="R180" s="108">
        <f>VLOOKUP(A180,'BASE REGISTROS'!$A$1:$T$884,18,FALSE)</f>
        <v>93401</v>
      </c>
      <c r="S180" s="108" t="str">
        <f>VLOOKUP(A180,'BASE REGISTROS'!$A$1:$T$884,19,FALSE)</f>
        <v>Se acompaña certificado financiero correspondiente al año 2019, aprobado por el Subdepartamento de Supervisión Financiera Nacional.</v>
      </c>
      <c r="T180" s="129">
        <f>VLOOKUP(A180,'BASE REGISTROS'!$A$1:$T$884,20,FALSE)</f>
        <v>37970</v>
      </c>
      <c r="U180" s="128">
        <v>4250</v>
      </c>
      <c r="V180" s="130">
        <v>64594125</v>
      </c>
      <c r="W180" s="130">
        <v>218694232</v>
      </c>
      <c r="X180" s="131">
        <v>44316</v>
      </c>
      <c r="Y180" s="132" t="s">
        <v>7743</v>
      </c>
      <c r="Z180" s="132" t="s">
        <v>7744</v>
      </c>
      <c r="AA180" s="128" t="s">
        <v>195</v>
      </c>
    </row>
    <row r="181" spans="1:27" ht="15.75" customHeight="1" x14ac:dyDescent="0.2">
      <c r="A181" s="128">
        <v>4250</v>
      </c>
      <c r="B181" s="108" t="str">
        <f>VLOOKUP(A181,'BASE REGISTROS'!$A$1:$T$884,2,FALSE)</f>
        <v xml:space="preserve">Fundación Mi Casa </v>
      </c>
      <c r="C181" s="136" t="str">
        <f>VLOOKUP(A181,'BASE REGISTROS'!$A$1:$T$884,3,FALSE)</f>
        <v>70015680K</v>
      </c>
      <c r="D181" s="108" t="str">
        <f>VLOOKUP(A181,'BASE REGISTROS'!$A$1:$T$884,4,FALSE)</f>
        <v>Fundación de derecho privado</v>
      </c>
      <c r="E181" s="108" t="str">
        <f>VLOOKUP(A181,'BASE REGISTROS'!$A$1:$T$884,5,FALSE)</f>
        <v>Otorgado por Decreto Supremo Nº 1360, de fecha 22 de febrero de 1952, del Ministerio de Justicia.</v>
      </c>
      <c r="F181" s="108" t="str">
        <f>VLOOKUP(A181,'BASE REGISTROS'!$A$1:$T$884,6,FALSE)</f>
        <v>Certificado de Vigencia extendido por el SRCeI, folio Nº 500355844114, de fecha 17 de noviembre de 2020.</v>
      </c>
      <c r="G181" s="108" t="str">
        <f>VLOOKUP(A181,'BASE REGISTROS'!$A$1:$T$884,7,FALSE)</f>
        <v>Readaptar  y moralizar a niños y jóvenes vagos o desamparados.</v>
      </c>
      <c r="H181" s="108" t="str">
        <f>VLOOKUP(A181,'BASE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1" s="108" t="str">
        <f>VLOOKUP(A181,'BASE REGISTROS'!$A$1:$T$884,9,FALSE)</f>
        <v>5 años.</v>
      </c>
      <c r="J181" s="129" t="str">
        <f>VLOOKUP(A181,'BASE REGISTROS'!$A$1:$T$884,10,FALSE)</f>
        <v xml:space="preserve"> 5 años
24 de octubre de 2019 al 24 de octubre del 2024
</v>
      </c>
      <c r="K181" s="108" t="str">
        <f>VLOOKUP(A181,'BASE REGISTROS'!$A$1:$T$884,11,FALSE)</f>
        <v xml:space="preserve">Gerente General: Delia María Del Gatto Reyes       
Presidente: Fernando Enrique Correa Ríos, 
Representante Legal:  Luis Mario Riquelme Navarro            
Mandataria: Paulina Andrea Herrera Godoy            
</v>
      </c>
      <c r="L181" s="108" t="str">
        <f>VLOOKUP(A181,'BASE REGISTROS'!$A$1:$T$884,12,FALSE)</f>
        <v xml:space="preserve">Luis Barros Valdes Nº 775, comuna de Providencia, Santiago.
</v>
      </c>
      <c r="M181" s="108" t="str">
        <f>VLOOKUP(A181,'BASE REGISTROS'!$A$1:$T$884,13,FALSE)</f>
        <v>XIII</v>
      </c>
      <c r="N181" s="108" t="str">
        <f>VLOOKUP(A181,'BASE REGISTROS'!$A$1:$T$884,14,FALSE)</f>
        <v>Providencia</v>
      </c>
      <c r="O181" s="108" t="str">
        <f>VLOOKUP(A181,'BASE REGISTROS'!$A$1:$T$884,15,FALSE)</f>
        <v xml:space="preserve">02-7903800
</v>
      </c>
      <c r="P181" s="108" t="str">
        <f>VLOOKUP(A181,'BASE REGISTROS'!$A$1:$T$884,16,FALSE)</f>
        <v>•	info@fundacionmicasa.cl</v>
      </c>
      <c r="Q181" s="108">
        <f>VLOOKUP(A181,'BASE REGISTROS'!$A$1:$T$884,17,FALSE)</f>
        <v>0</v>
      </c>
      <c r="R181" s="108">
        <f>VLOOKUP(A181,'BASE REGISTROS'!$A$1:$T$884,18,FALSE)</f>
        <v>93401</v>
      </c>
      <c r="S181" s="108" t="str">
        <f>VLOOKUP(A181,'BASE REGISTROS'!$A$1:$T$884,19,FALSE)</f>
        <v>Se acompaña certificado financiero correspondiente al año 2019, aprobado por el Subdepartamento de Supervisión Financiera Nacional.</v>
      </c>
      <c r="T181" s="129">
        <f>VLOOKUP(A181,'BASE REGISTROS'!$A$1:$T$884,20,FALSE)</f>
        <v>37970</v>
      </c>
      <c r="U181" s="128">
        <v>4250</v>
      </c>
      <c r="V181" s="130">
        <v>7075296</v>
      </c>
      <c r="W181" s="130">
        <v>28301184</v>
      </c>
      <c r="X181" s="131">
        <v>44316</v>
      </c>
      <c r="Y181" s="132" t="s">
        <v>7743</v>
      </c>
      <c r="Z181" s="132" t="s">
        <v>7744</v>
      </c>
      <c r="AA181" s="128" t="s">
        <v>7848</v>
      </c>
    </row>
    <row r="182" spans="1:27" ht="15.75" customHeight="1" x14ac:dyDescent="0.2">
      <c r="A182" s="128">
        <v>4250</v>
      </c>
      <c r="B182" s="108" t="str">
        <f>VLOOKUP(A182,'BASE REGISTROS'!$A$1:$T$884,2,FALSE)</f>
        <v xml:space="preserve">Fundación Mi Casa </v>
      </c>
      <c r="C182" s="136" t="str">
        <f>VLOOKUP(A182,'BASE REGISTROS'!$A$1:$T$884,3,FALSE)</f>
        <v>70015680K</v>
      </c>
      <c r="D182" s="108" t="str">
        <f>VLOOKUP(A182,'BASE REGISTROS'!$A$1:$T$884,4,FALSE)</f>
        <v>Fundación de derecho privado</v>
      </c>
      <c r="E182" s="108" t="str">
        <f>VLOOKUP(A182,'BASE REGISTROS'!$A$1:$T$884,5,FALSE)</f>
        <v>Otorgado por Decreto Supremo Nº 1360, de fecha 22 de febrero de 1952, del Ministerio de Justicia.</v>
      </c>
      <c r="F182" s="108" t="str">
        <f>VLOOKUP(A182,'BASE REGISTROS'!$A$1:$T$884,6,FALSE)</f>
        <v>Certificado de Vigencia extendido por el SRCeI, folio Nº 500355844114, de fecha 17 de noviembre de 2020.</v>
      </c>
      <c r="G182" s="108" t="str">
        <f>VLOOKUP(A182,'BASE REGISTROS'!$A$1:$T$884,7,FALSE)</f>
        <v>Readaptar  y moralizar a niños y jóvenes vagos o desamparados.</v>
      </c>
      <c r="H182" s="108" t="str">
        <f>VLOOKUP(A182,'BASE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2" s="108" t="str">
        <f>VLOOKUP(A182,'BASE REGISTROS'!$A$1:$T$884,9,FALSE)</f>
        <v>5 años.</v>
      </c>
      <c r="J182" s="129" t="str">
        <f>VLOOKUP(A182,'BASE REGISTROS'!$A$1:$T$884,10,FALSE)</f>
        <v xml:space="preserve"> 5 años
24 de octubre de 2019 al 24 de octubre del 2024
</v>
      </c>
      <c r="K182" s="108" t="str">
        <f>VLOOKUP(A182,'BASE REGISTROS'!$A$1:$T$884,11,FALSE)</f>
        <v xml:space="preserve">Gerente General: Delia María Del Gatto Reyes       
Presidente: Fernando Enrique Correa Ríos, 
Representante Legal:  Luis Mario Riquelme Navarro            
Mandataria: Paulina Andrea Herrera Godoy            
</v>
      </c>
      <c r="L182" s="108" t="str">
        <f>VLOOKUP(A182,'BASE REGISTROS'!$A$1:$T$884,12,FALSE)</f>
        <v xml:space="preserve">Luis Barros Valdes Nº 775, comuna de Providencia, Santiago.
</v>
      </c>
      <c r="M182" s="108" t="str">
        <f>VLOOKUP(A182,'BASE REGISTROS'!$A$1:$T$884,13,FALSE)</f>
        <v>XIII</v>
      </c>
      <c r="N182" s="108" t="str">
        <f>VLOOKUP(A182,'BASE REGISTROS'!$A$1:$T$884,14,FALSE)</f>
        <v>Providencia</v>
      </c>
      <c r="O182" s="108" t="str">
        <f>VLOOKUP(A182,'BASE REGISTROS'!$A$1:$T$884,15,FALSE)</f>
        <v xml:space="preserve">02-7903800
</v>
      </c>
      <c r="P182" s="108" t="str">
        <f>VLOOKUP(A182,'BASE REGISTROS'!$A$1:$T$884,16,FALSE)</f>
        <v>•	info@fundacionmicasa.cl</v>
      </c>
      <c r="Q182" s="108">
        <f>VLOOKUP(A182,'BASE REGISTROS'!$A$1:$T$884,17,FALSE)</f>
        <v>0</v>
      </c>
      <c r="R182" s="108">
        <f>VLOOKUP(A182,'BASE REGISTROS'!$A$1:$T$884,18,FALSE)</f>
        <v>93401</v>
      </c>
      <c r="S182" s="108" t="str">
        <f>VLOOKUP(A182,'BASE REGISTROS'!$A$1:$T$884,19,FALSE)</f>
        <v>Se acompaña certificado financiero correspondiente al año 2019, aprobado por el Subdepartamento de Supervisión Financiera Nacional.</v>
      </c>
      <c r="T182" s="129">
        <f>VLOOKUP(A182,'BASE REGISTROS'!$A$1:$T$884,20,FALSE)</f>
        <v>37970</v>
      </c>
      <c r="U182" s="128">
        <v>4250</v>
      </c>
      <c r="V182" s="130">
        <v>50326500</v>
      </c>
      <c r="W182" s="130">
        <v>218052834</v>
      </c>
      <c r="X182" s="131">
        <v>44316</v>
      </c>
      <c r="Y182" s="132" t="s">
        <v>7743</v>
      </c>
      <c r="Z182" s="132" t="s">
        <v>7744</v>
      </c>
      <c r="AA182" s="128" t="s">
        <v>7802</v>
      </c>
    </row>
    <row r="183" spans="1:27" ht="15.75" customHeight="1" x14ac:dyDescent="0.2">
      <c r="A183" s="128">
        <v>4250</v>
      </c>
      <c r="B183" s="108" t="str">
        <f>VLOOKUP(A183,'BASE REGISTROS'!$A$1:$T$884,2,FALSE)</f>
        <v xml:space="preserve">Fundación Mi Casa </v>
      </c>
      <c r="C183" s="136" t="str">
        <f>VLOOKUP(A183,'BASE REGISTROS'!$A$1:$T$884,3,FALSE)</f>
        <v>70015680K</v>
      </c>
      <c r="D183" s="108" t="str">
        <f>VLOOKUP(A183,'BASE REGISTROS'!$A$1:$T$884,4,FALSE)</f>
        <v>Fundación de derecho privado</v>
      </c>
      <c r="E183" s="108" t="str">
        <f>VLOOKUP(A183,'BASE REGISTROS'!$A$1:$T$884,5,FALSE)</f>
        <v>Otorgado por Decreto Supremo Nº 1360, de fecha 22 de febrero de 1952, del Ministerio de Justicia.</v>
      </c>
      <c r="F183" s="108" t="str">
        <f>VLOOKUP(A183,'BASE REGISTROS'!$A$1:$T$884,6,FALSE)</f>
        <v>Certificado de Vigencia extendido por el SRCeI, folio Nº 500355844114, de fecha 17 de noviembre de 2020.</v>
      </c>
      <c r="G183" s="108" t="str">
        <f>VLOOKUP(A183,'BASE REGISTROS'!$A$1:$T$884,7,FALSE)</f>
        <v>Readaptar  y moralizar a niños y jóvenes vagos o desamparados.</v>
      </c>
      <c r="H183" s="108" t="str">
        <f>VLOOKUP(A183,'BASE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3" s="108" t="str">
        <f>VLOOKUP(A183,'BASE REGISTROS'!$A$1:$T$884,9,FALSE)</f>
        <v>5 años.</v>
      </c>
      <c r="J183" s="129" t="str">
        <f>VLOOKUP(A183,'BASE REGISTROS'!$A$1:$T$884,10,FALSE)</f>
        <v xml:space="preserve"> 5 años
24 de octubre de 2019 al 24 de octubre del 2024
</v>
      </c>
      <c r="K183" s="108" t="str">
        <f>VLOOKUP(A183,'BASE REGISTROS'!$A$1:$T$884,11,FALSE)</f>
        <v xml:space="preserve">Gerente General: Delia María Del Gatto Reyes       
Presidente: Fernando Enrique Correa Ríos, 
Representante Legal:  Luis Mario Riquelme Navarro            
Mandataria: Paulina Andrea Herrera Godoy            
</v>
      </c>
      <c r="L183" s="108" t="str">
        <f>VLOOKUP(A183,'BASE REGISTROS'!$A$1:$T$884,12,FALSE)</f>
        <v xml:space="preserve">Luis Barros Valdes Nº 775, comuna de Providencia, Santiago.
</v>
      </c>
      <c r="M183" s="108" t="str">
        <f>VLOOKUP(A183,'BASE REGISTROS'!$A$1:$T$884,13,FALSE)</f>
        <v>XIII</v>
      </c>
      <c r="N183" s="108" t="str">
        <f>VLOOKUP(A183,'BASE REGISTROS'!$A$1:$T$884,14,FALSE)</f>
        <v>Providencia</v>
      </c>
      <c r="O183" s="108" t="str">
        <f>VLOOKUP(A183,'BASE REGISTROS'!$A$1:$T$884,15,FALSE)</f>
        <v xml:space="preserve">02-7903800
</v>
      </c>
      <c r="P183" s="108" t="str">
        <f>VLOOKUP(A183,'BASE REGISTROS'!$A$1:$T$884,16,FALSE)</f>
        <v>•	info@fundacionmicasa.cl</v>
      </c>
      <c r="Q183" s="108">
        <f>VLOOKUP(A183,'BASE REGISTROS'!$A$1:$T$884,17,FALSE)</f>
        <v>0</v>
      </c>
      <c r="R183" s="108">
        <f>VLOOKUP(A183,'BASE REGISTROS'!$A$1:$T$884,18,FALSE)</f>
        <v>93401</v>
      </c>
      <c r="S183" s="108" t="str">
        <f>VLOOKUP(A183,'BASE REGISTROS'!$A$1:$T$884,19,FALSE)</f>
        <v>Se acompaña certificado financiero correspondiente al año 2019, aprobado por el Subdepartamento de Supervisión Financiera Nacional.</v>
      </c>
      <c r="T183" s="129">
        <f>VLOOKUP(A183,'BASE REGISTROS'!$A$1:$T$884,20,FALSE)</f>
        <v>37970</v>
      </c>
      <c r="U183" s="128">
        <v>4250</v>
      </c>
      <c r="V183" s="130">
        <v>10481920</v>
      </c>
      <c r="W183" s="130">
        <v>46506624</v>
      </c>
      <c r="X183" s="131">
        <v>44316</v>
      </c>
      <c r="Y183" s="132" t="s">
        <v>7743</v>
      </c>
      <c r="Z183" s="132" t="s">
        <v>7744</v>
      </c>
      <c r="AA183" s="128" t="s">
        <v>7752</v>
      </c>
    </row>
    <row r="184" spans="1:27" ht="15.75" customHeight="1" x14ac:dyDescent="0.2">
      <c r="A184" s="128">
        <v>4250</v>
      </c>
      <c r="B184" s="108" t="str">
        <f>VLOOKUP(A184,'BASE REGISTROS'!$A$1:$T$884,2,FALSE)</f>
        <v xml:space="preserve">Fundación Mi Casa </v>
      </c>
      <c r="C184" s="136" t="str">
        <f>VLOOKUP(A184,'BASE REGISTROS'!$A$1:$T$884,3,FALSE)</f>
        <v>70015680K</v>
      </c>
      <c r="D184" s="108" t="str">
        <f>VLOOKUP(A184,'BASE REGISTROS'!$A$1:$T$884,4,FALSE)</f>
        <v>Fundación de derecho privado</v>
      </c>
      <c r="E184" s="108" t="str">
        <f>VLOOKUP(A184,'BASE REGISTROS'!$A$1:$T$884,5,FALSE)</f>
        <v>Otorgado por Decreto Supremo Nº 1360, de fecha 22 de febrero de 1952, del Ministerio de Justicia.</v>
      </c>
      <c r="F184" s="108" t="str">
        <f>VLOOKUP(A184,'BASE REGISTROS'!$A$1:$T$884,6,FALSE)</f>
        <v>Certificado de Vigencia extendido por el SRCeI, folio Nº 500355844114, de fecha 17 de noviembre de 2020.</v>
      </c>
      <c r="G184" s="108" t="str">
        <f>VLOOKUP(A184,'BASE REGISTROS'!$A$1:$T$884,7,FALSE)</f>
        <v>Readaptar  y moralizar a niños y jóvenes vagos o desamparados.</v>
      </c>
      <c r="H184" s="108" t="str">
        <f>VLOOKUP(A184,'BASE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4" s="108" t="str">
        <f>VLOOKUP(A184,'BASE REGISTROS'!$A$1:$T$884,9,FALSE)</f>
        <v>5 años.</v>
      </c>
      <c r="J184" s="129" t="str">
        <f>VLOOKUP(A184,'BASE REGISTROS'!$A$1:$T$884,10,FALSE)</f>
        <v xml:space="preserve"> 5 años
24 de octubre de 2019 al 24 de octubre del 2024
</v>
      </c>
      <c r="K184" s="108" t="str">
        <f>VLOOKUP(A184,'BASE REGISTROS'!$A$1:$T$884,11,FALSE)</f>
        <v xml:space="preserve">Gerente General: Delia María Del Gatto Reyes       
Presidente: Fernando Enrique Correa Ríos, 
Representante Legal:  Luis Mario Riquelme Navarro            
Mandataria: Paulina Andrea Herrera Godoy            
</v>
      </c>
      <c r="L184" s="108" t="str">
        <f>VLOOKUP(A184,'BASE REGISTROS'!$A$1:$T$884,12,FALSE)</f>
        <v xml:space="preserve">Luis Barros Valdes Nº 775, comuna de Providencia, Santiago.
</v>
      </c>
      <c r="M184" s="108" t="str">
        <f>VLOOKUP(A184,'BASE REGISTROS'!$A$1:$T$884,13,FALSE)</f>
        <v>XIII</v>
      </c>
      <c r="N184" s="108" t="str">
        <f>VLOOKUP(A184,'BASE REGISTROS'!$A$1:$T$884,14,FALSE)</f>
        <v>Providencia</v>
      </c>
      <c r="O184" s="108" t="str">
        <f>VLOOKUP(A184,'BASE REGISTROS'!$A$1:$T$884,15,FALSE)</f>
        <v xml:space="preserve">02-7903800
</v>
      </c>
      <c r="P184" s="108" t="str">
        <f>VLOOKUP(A184,'BASE REGISTROS'!$A$1:$T$884,16,FALSE)</f>
        <v>•	info@fundacionmicasa.cl</v>
      </c>
      <c r="Q184" s="108">
        <f>VLOOKUP(A184,'BASE REGISTROS'!$A$1:$T$884,17,FALSE)</f>
        <v>0</v>
      </c>
      <c r="R184" s="108">
        <f>VLOOKUP(A184,'BASE REGISTROS'!$A$1:$T$884,18,FALSE)</f>
        <v>93401</v>
      </c>
      <c r="S184" s="108" t="str">
        <f>VLOOKUP(A184,'BASE REGISTROS'!$A$1:$T$884,19,FALSE)</f>
        <v>Se acompaña certificado financiero correspondiente al año 2019, aprobado por el Subdepartamento de Supervisión Financiera Nacional.</v>
      </c>
      <c r="T184" s="129">
        <f>VLOOKUP(A184,'BASE REGISTROS'!$A$1:$T$884,20,FALSE)</f>
        <v>37970</v>
      </c>
      <c r="U184" s="128">
        <v>4250</v>
      </c>
      <c r="V184" s="130">
        <v>11308681</v>
      </c>
      <c r="W184" s="130">
        <v>50409518</v>
      </c>
      <c r="X184" s="131">
        <v>44316</v>
      </c>
      <c r="Y184" s="132" t="s">
        <v>7743</v>
      </c>
      <c r="Z184" s="132" t="s">
        <v>7744</v>
      </c>
      <c r="AA184" s="128" t="s">
        <v>7849</v>
      </c>
    </row>
    <row r="185" spans="1:27" ht="15.75" customHeight="1" x14ac:dyDescent="0.2">
      <c r="A185" s="128">
        <v>4250</v>
      </c>
      <c r="B185" s="108" t="str">
        <f>VLOOKUP(A185,'BASE REGISTROS'!$A$1:$T$884,2,FALSE)</f>
        <v xml:space="preserve">Fundación Mi Casa </v>
      </c>
      <c r="C185" s="136" t="str">
        <f>VLOOKUP(A185,'BASE REGISTROS'!$A$1:$T$884,3,FALSE)</f>
        <v>70015680K</v>
      </c>
      <c r="D185" s="108" t="str">
        <f>VLOOKUP(A185,'BASE REGISTROS'!$A$1:$T$884,4,FALSE)</f>
        <v>Fundación de derecho privado</v>
      </c>
      <c r="E185" s="108" t="str">
        <f>VLOOKUP(A185,'BASE REGISTROS'!$A$1:$T$884,5,FALSE)</f>
        <v>Otorgado por Decreto Supremo Nº 1360, de fecha 22 de febrero de 1952, del Ministerio de Justicia.</v>
      </c>
      <c r="F185" s="108" t="str">
        <f>VLOOKUP(A185,'BASE REGISTROS'!$A$1:$T$884,6,FALSE)</f>
        <v>Certificado de Vigencia extendido por el SRCeI, folio Nº 500355844114, de fecha 17 de noviembre de 2020.</v>
      </c>
      <c r="G185" s="108" t="str">
        <f>VLOOKUP(A185,'BASE REGISTROS'!$A$1:$T$884,7,FALSE)</f>
        <v>Readaptar  y moralizar a niños y jóvenes vagos o desamparados.</v>
      </c>
      <c r="H185" s="108" t="str">
        <f>VLOOKUP(A185,'BASE REGISTROS'!$A$1:$T$884,8,FALSE)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5" s="108" t="str">
        <f>VLOOKUP(A185,'BASE REGISTROS'!$A$1:$T$884,9,FALSE)</f>
        <v>5 años.</v>
      </c>
      <c r="J185" s="129" t="str">
        <f>VLOOKUP(A185,'BASE REGISTROS'!$A$1:$T$884,10,FALSE)</f>
        <v xml:space="preserve"> 5 años
24 de octubre de 2019 al 24 de octubre del 2024
</v>
      </c>
      <c r="K185" s="108" t="str">
        <f>VLOOKUP(A185,'BASE REGISTROS'!$A$1:$T$884,11,FALSE)</f>
        <v xml:space="preserve">Gerente General: Delia María Del Gatto Reyes       
Presidente: Fernando Enrique Correa Ríos, 
Representante Legal:  Luis Mario Riquelme Navarro            
Mandataria: Paulina Andrea Herrera Godoy            
</v>
      </c>
      <c r="L185" s="108" t="str">
        <f>VLOOKUP(A185,'BASE REGISTROS'!$A$1:$T$884,12,FALSE)</f>
        <v xml:space="preserve">Luis Barros Valdes Nº 775, comuna de Providencia, Santiago.
</v>
      </c>
      <c r="M185" s="108" t="str">
        <f>VLOOKUP(A185,'BASE REGISTROS'!$A$1:$T$884,13,FALSE)</f>
        <v>XIII</v>
      </c>
      <c r="N185" s="108" t="str">
        <f>VLOOKUP(A185,'BASE REGISTROS'!$A$1:$T$884,14,FALSE)</f>
        <v>Providencia</v>
      </c>
      <c r="O185" s="108" t="str">
        <f>VLOOKUP(A185,'BASE REGISTROS'!$A$1:$T$884,15,FALSE)</f>
        <v xml:space="preserve">02-7903800
</v>
      </c>
      <c r="P185" s="108" t="str">
        <f>VLOOKUP(A185,'BASE REGISTROS'!$A$1:$T$884,16,FALSE)</f>
        <v>•	info@fundacionmicasa.cl</v>
      </c>
      <c r="Q185" s="108">
        <f>VLOOKUP(A185,'BASE REGISTROS'!$A$1:$T$884,17,FALSE)</f>
        <v>0</v>
      </c>
      <c r="R185" s="108">
        <f>VLOOKUP(A185,'BASE REGISTROS'!$A$1:$T$884,18,FALSE)</f>
        <v>93401</v>
      </c>
      <c r="S185" s="108" t="str">
        <f>VLOOKUP(A185,'BASE REGISTROS'!$A$1:$T$884,19,FALSE)</f>
        <v>Se acompaña certificado financiero correspondiente al año 2019, aprobado por el Subdepartamento de Supervisión Financiera Nacional.</v>
      </c>
      <c r="T185" s="129">
        <f>VLOOKUP(A185,'BASE REGISTROS'!$A$1:$T$884,20,FALSE)</f>
        <v>37970</v>
      </c>
      <c r="U185" s="128">
        <v>4250</v>
      </c>
      <c r="V185" s="130">
        <v>7758000</v>
      </c>
      <c r="W185" s="130">
        <v>34367940</v>
      </c>
      <c r="X185" s="131">
        <v>44316</v>
      </c>
      <c r="Y185" s="132" t="s">
        <v>7743</v>
      </c>
      <c r="Z185" s="132" t="s">
        <v>7744</v>
      </c>
      <c r="AA185" s="128" t="s">
        <v>7753</v>
      </c>
    </row>
    <row r="186" spans="1:27" ht="15.75" customHeight="1" x14ac:dyDescent="0.2">
      <c r="A186" s="128">
        <v>4300</v>
      </c>
      <c r="B186" s="108" t="str">
        <f>VLOOKUP(A186,'BASE REGISTROS'!$A$1:$T$884,2,FALSE)</f>
        <v>Fundación Mi Hogar de Cauquenes</v>
      </c>
      <c r="C186" s="136" t="str">
        <f>VLOOKUP(A186,'BASE REGISTROS'!$A$1:$T$884,3,FALSE)</f>
        <v>70717000K</v>
      </c>
      <c r="D186" s="108" t="str">
        <f>VLOOKUP(A186,'BASE REGISTROS'!$A$1:$T$884,4,FALSE)</f>
        <v>Fundación de Derecho Privado</v>
      </c>
      <c r="E186" s="108" t="str">
        <f>VLOOKUP(A186,'BASE REGISTROS'!$A$1:$T$884,5,FALSE)</f>
        <v>Otorgado por Decreto Supremo Nº 1083, de fecha 17 de junio de 1968, del Ministerio de Justicia.</v>
      </c>
      <c r="F186" s="108" t="str">
        <f>VLOOKUP(A186,'BASE REGISTROS'!$A$1:$T$884,6,FALSE)</f>
        <v xml:space="preserve">Se acompaña Certificado de Vigencia de Persona Jurídica Sin Fines de Lucro, emitido por el Servicio de Registro Civil e Identificación, emitido con fecha 21 de septiembre de 2020, Folio N° 500346476762.
</v>
      </c>
      <c r="G186" s="108" t="str">
        <f>VLOOKUP(A186,'BASE REGISTROS'!$A$1:$T$884,7,FALSE)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86" s="108" t="str">
        <f>VLOOKUP(A186,'BASE REGISTROS'!$A$1:$T$884,8,FALSE)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86" s="108" t="str">
        <f>VLOOKUP(A186,'BASE REGISTROS'!$A$1:$T$884,9,FALSE)</f>
        <v>2 años</v>
      </c>
      <c r="J186" s="129">
        <f>VLOOKUP(A186,'BASE REGISTROS'!$A$1:$T$884,10,FALSE)</f>
        <v>43622</v>
      </c>
      <c r="K186" s="108" t="str">
        <f>VLOOKUP(A186,'BASE REGISTROS'!$A$1:$T$884,11,FALSE)</f>
        <v xml:space="preserve">Presidente:   Felipe Zúñiga Peña          </v>
      </c>
      <c r="L186" s="108" t="str">
        <f>VLOOKUP(A186,'BASE REGISTROS'!$A$1:$T$884,12,FALSE)</f>
        <v xml:space="preserve">Avenida Doctor Meza Nº 1699, Cauquenes, Séptima Región, </v>
      </c>
      <c r="M186" s="108" t="str">
        <f>VLOOKUP(A186,'BASE REGISTROS'!$A$1:$T$884,13,FALSE)</f>
        <v>VII</v>
      </c>
      <c r="N186" s="108" t="str">
        <f>VLOOKUP(A186,'BASE REGISTROS'!$A$1:$T$884,14,FALSE)</f>
        <v>Cauquenes</v>
      </c>
      <c r="O186" s="108" t="str">
        <f>VLOOKUP(A186,'BASE REGISTROS'!$A$1:$T$884,15,FALSE)</f>
        <v xml:space="preserve">(73) 512356.
+569 79695268.
</v>
      </c>
      <c r="P186" s="108" t="str">
        <f>VLOOKUP(A186,'BASE REGISTROS'!$A$1:$T$884,16,FALSE)</f>
        <v>E-mail: fmihogarcauquenes@gmail.com</v>
      </c>
      <c r="Q186" s="108">
        <f>VLOOKUP(A186,'BASE REGISTROS'!$A$1:$T$884,17,FALSE)</f>
        <v>0</v>
      </c>
      <c r="R186" s="108">
        <f>VLOOKUP(A186,'BASE REGISTROS'!$A$1:$T$884,18,FALSE)</f>
        <v>93401</v>
      </c>
      <c r="S186" s="108" t="str">
        <f>VLOOKUP(A186,'BASE REGISTROS'!$A$1:$T$884,19,FALSE)</f>
        <v>Se adjunta certificado de antecedente financiero correspondiente al año 2019, aprobados por el Subdepartamento de Supervisión Financiera Nacional.</v>
      </c>
      <c r="T186" s="129">
        <f>VLOOKUP(A186,'BASE REGISTROS'!$A$1:$T$884,20,FALSE)</f>
        <v>37970</v>
      </c>
      <c r="U186" s="128">
        <v>4300</v>
      </c>
      <c r="V186" s="130">
        <v>21137997</v>
      </c>
      <c r="W186" s="130">
        <v>72772115</v>
      </c>
      <c r="X186" s="131">
        <v>44316</v>
      </c>
      <c r="Y186" s="132" t="s">
        <v>7743</v>
      </c>
      <c r="Z186" s="132" t="s">
        <v>7744</v>
      </c>
      <c r="AA186" s="128" t="s">
        <v>7773</v>
      </c>
    </row>
    <row r="187" spans="1:27" ht="15.75" customHeight="1" x14ac:dyDescent="0.2">
      <c r="A187" s="128">
        <v>4300</v>
      </c>
      <c r="B187" s="108" t="str">
        <f>VLOOKUP(A187,'BASE REGISTROS'!$A$1:$T$884,2,FALSE)</f>
        <v>Fundación Mi Hogar de Cauquenes</v>
      </c>
      <c r="C187" s="136" t="str">
        <f>VLOOKUP(A187,'BASE REGISTROS'!$A$1:$T$884,3,FALSE)</f>
        <v>70717000K</v>
      </c>
      <c r="D187" s="108" t="str">
        <f>VLOOKUP(A187,'BASE REGISTROS'!$A$1:$T$884,4,FALSE)</f>
        <v>Fundación de Derecho Privado</v>
      </c>
      <c r="E187" s="108" t="str">
        <f>VLOOKUP(A187,'BASE REGISTROS'!$A$1:$T$884,5,FALSE)</f>
        <v>Otorgado por Decreto Supremo Nº 1083, de fecha 17 de junio de 1968, del Ministerio de Justicia.</v>
      </c>
      <c r="F187" s="108" t="str">
        <f>VLOOKUP(A187,'BASE REGISTROS'!$A$1:$T$884,6,FALSE)</f>
        <v xml:space="preserve">Se acompaña Certificado de Vigencia de Persona Jurídica Sin Fines de Lucro, emitido por el Servicio de Registro Civil e Identificación, emitido con fecha 21 de septiembre de 2020, Folio N° 500346476762.
</v>
      </c>
      <c r="G187" s="108" t="str">
        <f>VLOOKUP(A187,'BASE REGISTROS'!$A$1:$T$884,7,FALSE)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87" s="108" t="str">
        <f>VLOOKUP(A187,'BASE REGISTROS'!$A$1:$T$884,8,FALSE)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87" s="108" t="str">
        <f>VLOOKUP(A187,'BASE REGISTROS'!$A$1:$T$884,9,FALSE)</f>
        <v>2 años</v>
      </c>
      <c r="J187" s="129">
        <f>VLOOKUP(A187,'BASE REGISTROS'!$A$1:$T$884,10,FALSE)</f>
        <v>43622</v>
      </c>
      <c r="K187" s="108" t="str">
        <f>VLOOKUP(A187,'BASE REGISTROS'!$A$1:$T$884,11,FALSE)</f>
        <v xml:space="preserve">Presidente:   Felipe Zúñiga Peña          </v>
      </c>
      <c r="L187" s="108" t="str">
        <f>VLOOKUP(A187,'BASE REGISTROS'!$A$1:$T$884,12,FALSE)</f>
        <v xml:space="preserve">Avenida Doctor Meza Nº 1699, Cauquenes, Séptima Región, </v>
      </c>
      <c r="M187" s="108" t="str">
        <f>VLOOKUP(A187,'BASE REGISTROS'!$A$1:$T$884,13,FALSE)</f>
        <v>VII</v>
      </c>
      <c r="N187" s="108" t="str">
        <f>VLOOKUP(A187,'BASE REGISTROS'!$A$1:$T$884,14,FALSE)</f>
        <v>Cauquenes</v>
      </c>
      <c r="O187" s="108" t="str">
        <f>VLOOKUP(A187,'BASE REGISTROS'!$A$1:$T$884,15,FALSE)</f>
        <v xml:space="preserve">(73) 512356.
+569 79695268.
</v>
      </c>
      <c r="P187" s="108" t="str">
        <f>VLOOKUP(A187,'BASE REGISTROS'!$A$1:$T$884,16,FALSE)</f>
        <v>E-mail: fmihogarcauquenes@gmail.com</v>
      </c>
      <c r="Q187" s="108">
        <f>VLOOKUP(A187,'BASE REGISTROS'!$A$1:$T$884,17,FALSE)</f>
        <v>0</v>
      </c>
      <c r="R187" s="108">
        <f>VLOOKUP(A187,'BASE REGISTROS'!$A$1:$T$884,18,FALSE)</f>
        <v>93401</v>
      </c>
      <c r="S187" s="108" t="str">
        <f>VLOOKUP(A187,'BASE REGISTROS'!$A$1:$T$884,19,FALSE)</f>
        <v>Se adjunta certificado de antecedente financiero correspondiente al año 2019, aprobados por el Subdepartamento de Supervisión Financiera Nacional.</v>
      </c>
      <c r="T187" s="129">
        <f>VLOOKUP(A187,'BASE REGISTROS'!$A$1:$T$884,20,FALSE)</f>
        <v>37970</v>
      </c>
      <c r="U187" s="128">
        <v>4300</v>
      </c>
      <c r="V187" s="130">
        <v>19719585</v>
      </c>
      <c r="W187" s="130">
        <v>67336252</v>
      </c>
      <c r="X187" s="131">
        <v>44316</v>
      </c>
      <c r="Y187" s="132" t="s">
        <v>7743</v>
      </c>
      <c r="Z187" s="132" t="s">
        <v>7744</v>
      </c>
      <c r="AA187" s="128" t="s">
        <v>7850</v>
      </c>
    </row>
    <row r="188" spans="1:27" ht="15.75" customHeight="1" x14ac:dyDescent="0.2">
      <c r="A188" s="128">
        <v>4400</v>
      </c>
      <c r="B188" s="108" t="str">
        <f>VLOOKUP(A188,'BASE REGISTROS'!$A$1:$T$884,2,FALSE)</f>
        <v>Fundación Niño y Patria</v>
      </c>
      <c r="C188" s="136">
        <f>VLOOKUP(A188,'BASE REGISTROS'!$A$1:$T$884,3,FALSE)</f>
        <v>702358000</v>
      </c>
      <c r="D188" s="108" t="str">
        <f>VLOOKUP(A188,'BASE REGISTROS'!$A$1:$T$884,4,FALSE)</f>
        <v>Fundación de Derecho Privado</v>
      </c>
      <c r="E188" s="108" t="str">
        <f>VLOOKUP(A188,'BASE REGISTROS'!$A$1:$T$884,5,FALSE)</f>
        <v>Otorgada por Decreto Supremo Nº 2940, de 10 de octubre de 1963, del Ministerio de Justicia</v>
      </c>
      <c r="F188" s="108" t="str">
        <f>VLOOKUP(A188,'BASE REGISTROS'!$A$1:$T$884,6,FALSE)</f>
        <v xml:space="preserve">Certificado de directorio de persona jurídica, folio N° 500342804846, de fecha 27 de agosto de 2020, emitido por el Servicio de Registro Civil e Identificación. </v>
      </c>
      <c r="G188" s="108" t="str">
        <f>VLOOKUP(A188,'BASE REGISTROS'!$A$1:$T$884,7,FALSE)</f>
        <v>Colaborar con los organismos públicos y privados en la solución de los problemas relacionados con la protección de menores en situación irregular. Velar por la prevención de la delincuencia.</v>
      </c>
      <c r="H188" s="108" t="str">
        <f>VLOOKUP(A188,'BASE REGISTROS'!$A$1:$T$884,8,FALSE)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88" s="108" t="str">
        <f>VLOOKUP(A188,'BASE REGISTROS'!$A$1:$T$884,9,FALSE)</f>
        <v>4 años, según certificado de directorio de persona jurídica, folio N° 500342804846, de fecha 27 de agosto de 2020, emitido por el Servicio de Registro Civil e Identificación</v>
      </c>
      <c r="J188" s="129" t="str">
        <f>VLOOKUP(A188,'BASE REGISTROS'!$A$1:$T$884,10,FALSE)</f>
        <v>12-12-2016 al 12-12-2020, según certificado de directorio de persona jurídica, folio N° 500342804846, de fecha 27 de agosto de 2020, emitido por el Servicio de Registro Civil e Identificación</v>
      </c>
      <c r="K188" s="108" t="str">
        <f>VLOOKUP(A188,'BASE REGISTROS'!$A$1:$T$884,11,FALSE)</f>
        <v xml:space="preserve">Jorge Steffens Sanhueza,                                           Erica Marianela Ponce Figueroa, </v>
      </c>
      <c r="L188" s="108" t="str">
        <f>VLOOKUP(A188,'BASE REGISTROS'!$A$1:$T$884,12,FALSE)</f>
        <v xml:space="preserve">Valenzuela Castillo N° 1520, oficina 101, Providencia
</v>
      </c>
      <c r="M188" s="108" t="str">
        <f>VLOOKUP(A188,'BASE REGISTROS'!$A$1:$T$884,13,FALSE)</f>
        <v>XIII</v>
      </c>
      <c r="N188" s="108" t="str">
        <f>VLOOKUP(A188,'BASE REGISTROS'!$A$1:$T$884,14,FALSE)</f>
        <v xml:space="preserve"> Providencia</v>
      </c>
      <c r="O188" s="108" t="str">
        <f>VLOOKUP(A188,'BASE REGISTROS'!$A$1:$T$884,15,FALSE)</f>
        <v>Fono 2333085 o 2318167</v>
      </c>
      <c r="P188" s="108" t="str">
        <f>VLOOKUP(A188,'BASE REGISTROS'!$A$1:$T$884,16,FALSE)</f>
        <v>contacto@fundacionninoypatria.cl</v>
      </c>
      <c r="Q188" s="108">
        <f>VLOOKUP(A188,'BASE REGISTROS'!$A$1:$T$884,17,FALSE)</f>
        <v>0</v>
      </c>
      <c r="R188" s="108" t="str">
        <f>VLOOKUP(A188,'BASE REGISTROS'!$A$1:$T$884,18,FALSE)</f>
        <v xml:space="preserve">93401: Instituciones de Asistencia Social </v>
      </c>
      <c r="S188" s="108" t="str">
        <f>VLOOKUP(A188,'BASE REGISTROS'!$A$1:$T$884,19,FALSE)</f>
        <v>Se  acompaña certificado de antecedentes financieros correspondiente al año 2019, aprobado por el Subdepartamento de Supervisión Financiera Nacional.</v>
      </c>
      <c r="T188" s="129">
        <f>VLOOKUP(A188,'BASE REGISTROS'!$A$1:$T$884,20,FALSE)</f>
        <v>37970</v>
      </c>
      <c r="U188" s="128">
        <v>4400</v>
      </c>
      <c r="V188" s="130">
        <v>19198464</v>
      </c>
      <c r="W188" s="130">
        <v>86914638</v>
      </c>
      <c r="X188" s="131">
        <v>44316</v>
      </c>
      <c r="Y188" s="132" t="s">
        <v>7743</v>
      </c>
      <c r="Z188" s="132" t="s">
        <v>7744</v>
      </c>
      <c r="AA188" s="128" t="s">
        <v>184</v>
      </c>
    </row>
    <row r="189" spans="1:27" ht="15.75" customHeight="1" x14ac:dyDescent="0.2">
      <c r="A189" s="128">
        <v>4400</v>
      </c>
      <c r="B189" s="108" t="str">
        <f>VLOOKUP(A189,'BASE REGISTROS'!$A$1:$T$884,2,FALSE)</f>
        <v>Fundación Niño y Patria</v>
      </c>
      <c r="C189" s="136">
        <f>VLOOKUP(A189,'BASE REGISTROS'!$A$1:$T$884,3,FALSE)</f>
        <v>702358000</v>
      </c>
      <c r="D189" s="108" t="str">
        <f>VLOOKUP(A189,'BASE REGISTROS'!$A$1:$T$884,4,FALSE)</f>
        <v>Fundación de Derecho Privado</v>
      </c>
      <c r="E189" s="108" t="str">
        <f>VLOOKUP(A189,'BASE REGISTROS'!$A$1:$T$884,5,FALSE)</f>
        <v>Otorgada por Decreto Supremo Nº 2940, de 10 de octubre de 1963, del Ministerio de Justicia</v>
      </c>
      <c r="F189" s="108" t="str">
        <f>VLOOKUP(A189,'BASE REGISTROS'!$A$1:$T$884,6,FALSE)</f>
        <v xml:space="preserve">Certificado de directorio de persona jurídica, folio N° 500342804846, de fecha 27 de agosto de 2020, emitido por el Servicio de Registro Civil e Identificación. </v>
      </c>
      <c r="G189" s="108" t="str">
        <f>VLOOKUP(A189,'BASE REGISTROS'!$A$1:$T$884,7,FALSE)</f>
        <v>Colaborar con los organismos públicos y privados en la solución de los problemas relacionados con la protección de menores en situación irregular. Velar por la prevención de la delincuencia.</v>
      </c>
      <c r="H189" s="108" t="str">
        <f>VLOOKUP(A189,'BASE REGISTROS'!$A$1:$T$884,8,FALSE)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89" s="108" t="str">
        <f>VLOOKUP(A189,'BASE REGISTROS'!$A$1:$T$884,9,FALSE)</f>
        <v>4 años, según certificado de directorio de persona jurídica, folio N° 500342804846, de fecha 27 de agosto de 2020, emitido por el Servicio de Registro Civil e Identificación</v>
      </c>
      <c r="J189" s="129" t="str">
        <f>VLOOKUP(A189,'BASE REGISTROS'!$A$1:$T$884,10,FALSE)</f>
        <v>12-12-2016 al 12-12-2020, según certificado de directorio de persona jurídica, folio N° 500342804846, de fecha 27 de agosto de 2020, emitido por el Servicio de Registro Civil e Identificación</v>
      </c>
      <c r="K189" s="108" t="str">
        <f>VLOOKUP(A189,'BASE REGISTROS'!$A$1:$T$884,11,FALSE)</f>
        <v xml:space="preserve">Jorge Steffens Sanhueza,                                           Erica Marianela Ponce Figueroa, </v>
      </c>
      <c r="L189" s="108" t="str">
        <f>VLOOKUP(A189,'BASE REGISTROS'!$A$1:$T$884,12,FALSE)</f>
        <v xml:space="preserve">Valenzuela Castillo N° 1520, oficina 101, Providencia
</v>
      </c>
      <c r="M189" s="108" t="str">
        <f>VLOOKUP(A189,'BASE REGISTROS'!$A$1:$T$884,13,FALSE)</f>
        <v>XIII</v>
      </c>
      <c r="N189" s="108" t="str">
        <f>VLOOKUP(A189,'BASE REGISTROS'!$A$1:$T$884,14,FALSE)</f>
        <v xml:space="preserve"> Providencia</v>
      </c>
      <c r="O189" s="108" t="str">
        <f>VLOOKUP(A189,'BASE REGISTROS'!$A$1:$T$884,15,FALSE)</f>
        <v>Fono 2333085 o 2318167</v>
      </c>
      <c r="P189" s="108" t="str">
        <f>VLOOKUP(A189,'BASE REGISTROS'!$A$1:$T$884,16,FALSE)</f>
        <v>contacto@fundacionninoypatria.cl</v>
      </c>
      <c r="Q189" s="108">
        <f>VLOOKUP(A189,'BASE REGISTROS'!$A$1:$T$884,17,FALSE)</f>
        <v>0</v>
      </c>
      <c r="R189" s="108" t="str">
        <f>VLOOKUP(A189,'BASE REGISTROS'!$A$1:$T$884,18,FALSE)</f>
        <v xml:space="preserve">93401: Instituciones de Asistencia Social </v>
      </c>
      <c r="S189" s="108" t="str">
        <f>VLOOKUP(A189,'BASE REGISTROS'!$A$1:$T$884,19,FALSE)</f>
        <v>Se  acompaña certificado de antecedentes financieros correspondiente al año 2019, aprobado por el Subdepartamento de Supervisión Financiera Nacional.</v>
      </c>
      <c r="T189" s="129">
        <f>VLOOKUP(A189,'BASE REGISTROS'!$A$1:$T$884,20,FALSE)</f>
        <v>37970</v>
      </c>
      <c r="U189" s="128">
        <v>4400</v>
      </c>
      <c r="V189" s="130">
        <v>40604046</v>
      </c>
      <c r="W189" s="130">
        <v>159741632</v>
      </c>
      <c r="X189" s="131">
        <v>44316</v>
      </c>
      <c r="Y189" s="132" t="s">
        <v>7743</v>
      </c>
      <c r="Z189" s="132" t="s">
        <v>7744</v>
      </c>
      <c r="AA189" s="128" t="s">
        <v>7851</v>
      </c>
    </row>
    <row r="190" spans="1:27" ht="15.75" customHeight="1" x14ac:dyDescent="0.2">
      <c r="A190" s="128">
        <v>4400</v>
      </c>
      <c r="B190" s="108" t="str">
        <f>VLOOKUP(A190,'BASE REGISTROS'!$A$1:$T$884,2,FALSE)</f>
        <v>Fundación Niño y Patria</v>
      </c>
      <c r="C190" s="136">
        <f>VLOOKUP(A190,'BASE REGISTROS'!$A$1:$T$884,3,FALSE)</f>
        <v>702358000</v>
      </c>
      <c r="D190" s="108" t="str">
        <f>VLOOKUP(A190,'BASE REGISTROS'!$A$1:$T$884,4,FALSE)</f>
        <v>Fundación de Derecho Privado</v>
      </c>
      <c r="E190" s="108" t="str">
        <f>VLOOKUP(A190,'BASE REGISTROS'!$A$1:$T$884,5,FALSE)</f>
        <v>Otorgada por Decreto Supremo Nº 2940, de 10 de octubre de 1963, del Ministerio de Justicia</v>
      </c>
      <c r="F190" s="108" t="str">
        <f>VLOOKUP(A190,'BASE REGISTROS'!$A$1:$T$884,6,FALSE)</f>
        <v xml:space="preserve">Certificado de directorio de persona jurídica, folio N° 500342804846, de fecha 27 de agosto de 2020, emitido por el Servicio de Registro Civil e Identificación. </v>
      </c>
      <c r="G190" s="108" t="str">
        <f>VLOOKUP(A190,'BASE REGISTROS'!$A$1:$T$884,7,FALSE)</f>
        <v>Colaborar con los organismos públicos y privados en la solución de los problemas relacionados con la protección de menores en situación irregular. Velar por la prevención de la delincuencia.</v>
      </c>
      <c r="H190" s="108" t="str">
        <f>VLOOKUP(A190,'BASE REGISTROS'!$A$1:$T$884,8,FALSE)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0" s="108" t="str">
        <f>VLOOKUP(A190,'BASE REGISTROS'!$A$1:$T$884,9,FALSE)</f>
        <v>4 años, según certificado de directorio de persona jurídica, folio N° 500342804846, de fecha 27 de agosto de 2020, emitido por el Servicio de Registro Civil e Identificación</v>
      </c>
      <c r="J190" s="129" t="str">
        <f>VLOOKUP(A190,'BASE REGISTROS'!$A$1:$T$884,10,FALSE)</f>
        <v>12-12-2016 al 12-12-2020, según certificado de directorio de persona jurídica, folio N° 500342804846, de fecha 27 de agosto de 2020, emitido por el Servicio de Registro Civil e Identificación</v>
      </c>
      <c r="K190" s="108" t="str">
        <f>VLOOKUP(A190,'BASE REGISTROS'!$A$1:$T$884,11,FALSE)</f>
        <v xml:space="preserve">Jorge Steffens Sanhueza,                                           Erica Marianela Ponce Figueroa, </v>
      </c>
      <c r="L190" s="108" t="str">
        <f>VLOOKUP(A190,'BASE REGISTROS'!$A$1:$T$884,12,FALSE)</f>
        <v xml:space="preserve">Valenzuela Castillo N° 1520, oficina 101, Providencia
</v>
      </c>
      <c r="M190" s="108" t="str">
        <f>VLOOKUP(A190,'BASE REGISTROS'!$A$1:$T$884,13,FALSE)</f>
        <v>XIII</v>
      </c>
      <c r="N190" s="108" t="str">
        <f>VLOOKUP(A190,'BASE REGISTROS'!$A$1:$T$884,14,FALSE)</f>
        <v xml:space="preserve"> Providencia</v>
      </c>
      <c r="O190" s="108" t="str">
        <f>VLOOKUP(A190,'BASE REGISTROS'!$A$1:$T$884,15,FALSE)</f>
        <v>Fono 2333085 o 2318167</v>
      </c>
      <c r="P190" s="108" t="str">
        <f>VLOOKUP(A190,'BASE REGISTROS'!$A$1:$T$884,16,FALSE)</f>
        <v>contacto@fundacionninoypatria.cl</v>
      </c>
      <c r="Q190" s="108">
        <f>VLOOKUP(A190,'BASE REGISTROS'!$A$1:$T$884,17,FALSE)</f>
        <v>0</v>
      </c>
      <c r="R190" s="108" t="str">
        <f>VLOOKUP(A190,'BASE REGISTROS'!$A$1:$T$884,18,FALSE)</f>
        <v xml:space="preserve">93401: Instituciones de Asistencia Social </v>
      </c>
      <c r="S190" s="108" t="str">
        <f>VLOOKUP(A190,'BASE REGISTROS'!$A$1:$T$884,19,FALSE)</f>
        <v>Se  acompaña certificado de antecedentes financieros correspondiente al año 2019, aprobado por el Subdepartamento de Supervisión Financiera Nacional.</v>
      </c>
      <c r="T190" s="129">
        <f>VLOOKUP(A190,'BASE REGISTROS'!$A$1:$T$884,20,FALSE)</f>
        <v>37970</v>
      </c>
      <c r="U190" s="128">
        <v>4400</v>
      </c>
      <c r="V190" s="130">
        <v>33718072</v>
      </c>
      <c r="W190" s="130">
        <v>87195096</v>
      </c>
      <c r="X190" s="131">
        <v>44316</v>
      </c>
      <c r="Y190" s="132" t="s">
        <v>7743</v>
      </c>
      <c r="Z190" s="132" t="s">
        <v>7744</v>
      </c>
      <c r="AA190" s="128" t="s">
        <v>7745</v>
      </c>
    </row>
    <row r="191" spans="1:27" ht="15.75" customHeight="1" x14ac:dyDescent="0.2">
      <c r="A191" s="128">
        <v>4400</v>
      </c>
      <c r="B191" s="108" t="str">
        <f>VLOOKUP(A191,'BASE REGISTROS'!$A$1:$T$884,2,FALSE)</f>
        <v>Fundación Niño y Patria</v>
      </c>
      <c r="C191" s="136">
        <f>VLOOKUP(A191,'BASE REGISTROS'!$A$1:$T$884,3,FALSE)</f>
        <v>702358000</v>
      </c>
      <c r="D191" s="108" t="str">
        <f>VLOOKUP(A191,'BASE REGISTROS'!$A$1:$T$884,4,FALSE)</f>
        <v>Fundación de Derecho Privado</v>
      </c>
      <c r="E191" s="108" t="str">
        <f>VLOOKUP(A191,'BASE REGISTROS'!$A$1:$T$884,5,FALSE)</f>
        <v>Otorgada por Decreto Supremo Nº 2940, de 10 de octubre de 1963, del Ministerio de Justicia</v>
      </c>
      <c r="F191" s="108" t="str">
        <f>VLOOKUP(A191,'BASE REGISTROS'!$A$1:$T$884,6,FALSE)</f>
        <v xml:space="preserve">Certificado de directorio de persona jurídica, folio N° 500342804846, de fecha 27 de agosto de 2020, emitido por el Servicio de Registro Civil e Identificación. </v>
      </c>
      <c r="G191" s="108" t="str">
        <f>VLOOKUP(A191,'BASE REGISTROS'!$A$1:$T$884,7,FALSE)</f>
        <v>Colaborar con los organismos públicos y privados en la solución de los problemas relacionados con la protección de menores en situación irregular. Velar por la prevención de la delincuencia.</v>
      </c>
      <c r="H191" s="108" t="str">
        <f>VLOOKUP(A191,'BASE REGISTROS'!$A$1:$T$884,8,FALSE)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1" s="108" t="str">
        <f>VLOOKUP(A191,'BASE REGISTROS'!$A$1:$T$884,9,FALSE)</f>
        <v>4 años, según certificado de directorio de persona jurídica, folio N° 500342804846, de fecha 27 de agosto de 2020, emitido por el Servicio de Registro Civil e Identificación</v>
      </c>
      <c r="J191" s="129" t="str">
        <f>VLOOKUP(A191,'BASE REGISTROS'!$A$1:$T$884,10,FALSE)</f>
        <v>12-12-2016 al 12-12-2020, según certificado de directorio de persona jurídica, folio N° 500342804846, de fecha 27 de agosto de 2020, emitido por el Servicio de Registro Civil e Identificación</v>
      </c>
      <c r="K191" s="108" t="str">
        <f>VLOOKUP(A191,'BASE REGISTROS'!$A$1:$T$884,11,FALSE)</f>
        <v xml:space="preserve">Jorge Steffens Sanhueza,                                           Erica Marianela Ponce Figueroa, </v>
      </c>
      <c r="L191" s="108" t="str">
        <f>VLOOKUP(A191,'BASE REGISTROS'!$A$1:$T$884,12,FALSE)</f>
        <v xml:space="preserve">Valenzuela Castillo N° 1520, oficina 101, Providencia
</v>
      </c>
      <c r="M191" s="108" t="str">
        <f>VLOOKUP(A191,'BASE REGISTROS'!$A$1:$T$884,13,FALSE)</f>
        <v>XIII</v>
      </c>
      <c r="N191" s="108" t="str">
        <f>VLOOKUP(A191,'BASE REGISTROS'!$A$1:$T$884,14,FALSE)</f>
        <v xml:space="preserve"> Providencia</v>
      </c>
      <c r="O191" s="108" t="str">
        <f>VLOOKUP(A191,'BASE REGISTROS'!$A$1:$T$884,15,FALSE)</f>
        <v>Fono 2333085 o 2318167</v>
      </c>
      <c r="P191" s="108" t="str">
        <f>VLOOKUP(A191,'BASE REGISTROS'!$A$1:$T$884,16,FALSE)</f>
        <v>contacto@fundacionninoypatria.cl</v>
      </c>
      <c r="Q191" s="108">
        <f>VLOOKUP(A191,'BASE REGISTROS'!$A$1:$T$884,17,FALSE)</f>
        <v>0</v>
      </c>
      <c r="R191" s="108" t="str">
        <f>VLOOKUP(A191,'BASE REGISTROS'!$A$1:$T$884,18,FALSE)</f>
        <v xml:space="preserve">93401: Instituciones de Asistencia Social </v>
      </c>
      <c r="S191" s="108" t="str">
        <f>VLOOKUP(A191,'BASE REGISTROS'!$A$1:$T$884,19,FALSE)</f>
        <v>Se  acompaña certificado de antecedentes financieros correspondiente al año 2019, aprobado por el Subdepartamento de Supervisión Financiera Nacional.</v>
      </c>
      <c r="T191" s="129">
        <f>VLOOKUP(A191,'BASE REGISTROS'!$A$1:$T$884,20,FALSE)</f>
        <v>37970</v>
      </c>
      <c r="U191" s="128">
        <v>4400</v>
      </c>
      <c r="V191" s="130">
        <v>16882309</v>
      </c>
      <c r="W191" s="130">
        <v>59213062</v>
      </c>
      <c r="X191" s="131">
        <v>44316</v>
      </c>
      <c r="Y191" s="132" t="s">
        <v>7743</v>
      </c>
      <c r="Z191" s="132" t="s">
        <v>7744</v>
      </c>
      <c r="AA191" s="128" t="s">
        <v>7820</v>
      </c>
    </row>
    <row r="192" spans="1:27" ht="15.75" customHeight="1" x14ac:dyDescent="0.2">
      <c r="A192" s="128">
        <v>4400</v>
      </c>
      <c r="B192" s="108" t="str">
        <f>VLOOKUP(A192,'BASE REGISTROS'!$A$1:$T$884,2,FALSE)</f>
        <v>Fundación Niño y Patria</v>
      </c>
      <c r="C192" s="136">
        <f>VLOOKUP(A192,'BASE REGISTROS'!$A$1:$T$884,3,FALSE)</f>
        <v>702358000</v>
      </c>
      <c r="D192" s="108" t="str">
        <f>VLOOKUP(A192,'BASE REGISTROS'!$A$1:$T$884,4,FALSE)</f>
        <v>Fundación de Derecho Privado</v>
      </c>
      <c r="E192" s="108" t="str">
        <f>VLOOKUP(A192,'BASE REGISTROS'!$A$1:$T$884,5,FALSE)</f>
        <v>Otorgada por Decreto Supremo Nº 2940, de 10 de octubre de 1963, del Ministerio de Justicia</v>
      </c>
      <c r="F192" s="108" t="str">
        <f>VLOOKUP(A192,'BASE REGISTROS'!$A$1:$T$884,6,FALSE)</f>
        <v xml:space="preserve">Certificado de directorio de persona jurídica, folio N° 500342804846, de fecha 27 de agosto de 2020, emitido por el Servicio de Registro Civil e Identificación. </v>
      </c>
      <c r="G192" s="108" t="str">
        <f>VLOOKUP(A192,'BASE REGISTROS'!$A$1:$T$884,7,FALSE)</f>
        <v>Colaborar con los organismos públicos y privados en la solución de los problemas relacionados con la protección de menores en situación irregular. Velar por la prevención de la delincuencia.</v>
      </c>
      <c r="H192" s="108" t="str">
        <f>VLOOKUP(A192,'BASE REGISTROS'!$A$1:$T$884,8,FALSE)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2" s="108" t="str">
        <f>VLOOKUP(A192,'BASE REGISTROS'!$A$1:$T$884,9,FALSE)</f>
        <v>4 años, según certificado de directorio de persona jurídica, folio N° 500342804846, de fecha 27 de agosto de 2020, emitido por el Servicio de Registro Civil e Identificación</v>
      </c>
      <c r="J192" s="129" t="str">
        <f>VLOOKUP(A192,'BASE REGISTROS'!$A$1:$T$884,10,FALSE)</f>
        <v>12-12-2016 al 12-12-2020, según certificado de directorio de persona jurídica, folio N° 500342804846, de fecha 27 de agosto de 2020, emitido por el Servicio de Registro Civil e Identificación</v>
      </c>
      <c r="K192" s="108" t="str">
        <f>VLOOKUP(A192,'BASE REGISTROS'!$A$1:$T$884,11,FALSE)</f>
        <v xml:space="preserve">Jorge Steffens Sanhueza,                                           Erica Marianela Ponce Figueroa, </v>
      </c>
      <c r="L192" s="108" t="str">
        <f>VLOOKUP(A192,'BASE REGISTROS'!$A$1:$T$884,12,FALSE)</f>
        <v xml:space="preserve">Valenzuela Castillo N° 1520, oficina 101, Providencia
</v>
      </c>
      <c r="M192" s="108" t="str">
        <f>VLOOKUP(A192,'BASE REGISTROS'!$A$1:$T$884,13,FALSE)</f>
        <v>XIII</v>
      </c>
      <c r="N192" s="108" t="str">
        <f>VLOOKUP(A192,'BASE REGISTROS'!$A$1:$T$884,14,FALSE)</f>
        <v xml:space="preserve"> Providencia</v>
      </c>
      <c r="O192" s="108" t="str">
        <f>VLOOKUP(A192,'BASE REGISTROS'!$A$1:$T$884,15,FALSE)</f>
        <v>Fono 2333085 o 2318167</v>
      </c>
      <c r="P192" s="108" t="str">
        <f>VLOOKUP(A192,'BASE REGISTROS'!$A$1:$T$884,16,FALSE)</f>
        <v>contacto@fundacionninoypatria.cl</v>
      </c>
      <c r="Q192" s="108">
        <f>VLOOKUP(A192,'BASE REGISTROS'!$A$1:$T$884,17,FALSE)</f>
        <v>0</v>
      </c>
      <c r="R192" s="108" t="str">
        <f>VLOOKUP(A192,'BASE REGISTROS'!$A$1:$T$884,18,FALSE)</f>
        <v xml:space="preserve">93401: Instituciones de Asistencia Social </v>
      </c>
      <c r="S192" s="108" t="str">
        <f>VLOOKUP(A192,'BASE REGISTROS'!$A$1:$T$884,19,FALSE)</f>
        <v>Se  acompaña certificado de antecedentes financieros correspondiente al año 2019, aprobado por el Subdepartamento de Supervisión Financiera Nacional.</v>
      </c>
      <c r="T192" s="129">
        <f>VLOOKUP(A192,'BASE REGISTROS'!$A$1:$T$884,20,FALSE)</f>
        <v>37970</v>
      </c>
      <c r="U192" s="128">
        <v>4400</v>
      </c>
      <c r="V192" s="130">
        <v>17326928</v>
      </c>
      <c r="W192" s="130">
        <v>61134863</v>
      </c>
      <c r="X192" s="131">
        <v>44316</v>
      </c>
      <c r="Y192" s="132" t="s">
        <v>7743</v>
      </c>
      <c r="Z192" s="132" t="s">
        <v>7744</v>
      </c>
      <c r="AA192" s="128" t="s">
        <v>7852</v>
      </c>
    </row>
    <row r="193" spans="1:27" ht="15.75" customHeight="1" x14ac:dyDescent="0.2">
      <c r="A193" s="128">
        <v>4425</v>
      </c>
      <c r="B193" s="108" t="str">
        <f>VLOOKUP(A193,'BASE REGISTROS'!$A$1:$T$884,2,FALSE)</f>
        <v xml:space="preserve">
Fundación Padre Semería
</v>
      </c>
      <c r="C193" s="136">
        <f>VLOOKUP(A193,'BASE REGISTROS'!$A$1:$T$884,3,FALSE)</f>
        <v>711789006</v>
      </c>
      <c r="D193" s="108" t="str">
        <f>VLOOKUP(A193,'BASE REGISTROS'!$A$1:$T$884,4,FALSE)</f>
        <v>Fundación de Derecho Privado</v>
      </c>
      <c r="E193" s="108" t="str">
        <f>VLOOKUP(A193,'BASE REGISTROS'!$A$1:$T$884,5,FALSE)</f>
        <v>Otorgado por Decreto Supremo Nº 954, de fecha 7 de noviembre de 1984, del Ministerio de Justicia.</v>
      </c>
      <c r="F193" s="108" t="str">
        <f>VLOOKUP(A193,'BASE REGISTROS'!$A$1:$T$884,6,FALSE)</f>
        <v xml:space="preserve">Certificado de Vigencia, folio 500339790937, de fecha 10 de agosto de 2020, del Servicio de Registro Civil e Identificación.
</v>
      </c>
      <c r="G193" s="108" t="str">
        <f>VLOOKUP(A193,'BASE REGISTROS'!$A$1:$T$884,7,FALSE)</f>
        <v xml:space="preserve">
Fundación Padre Semería
</v>
      </c>
      <c r="H193" s="108" t="str">
        <f>VLOOKUP(A193,'BASE REGISTROS'!$A$1:$T$884,8,FALSE)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93" s="108" t="str">
        <f>VLOOKUP(A193,'BASE REGISTROS'!$A$1:$T$884,9,FALSE)</f>
        <v>Los miembros del Directorio durarán en sus cargos indefinidamente, sin perjuicio de que los titulares de los cargos de Presidente, Vicepresidente, Tesorero y Secretario duarán en sus cargos por tres años, pudiendo ser reelegidos indefinidamente.</v>
      </c>
      <c r="J193" s="129" t="str">
        <f>VLOOKUP(A193,'BASE REGISTROS'!$A$1:$T$884,10,FALSE)</f>
        <v>07 de septiembre de 2020, duración indefinida.</v>
      </c>
      <c r="K193" s="108" t="str">
        <f>VLOOKUP(A193,'BASE REGISTROS'!$A$1:$T$884,11,FALSE)</f>
        <v xml:space="preserve">Mario Santiago Manríquez Santa Cruz, 
</v>
      </c>
      <c r="L193" s="108" t="str">
        <f>VLOOKUP(A193,'BASE REGISTROS'!$A$1:$T$884,12,FALSE)</f>
        <v xml:space="preserve">Avenida Gabriela 02980, La Pintana. 
</v>
      </c>
      <c r="M193" s="108" t="str">
        <f>VLOOKUP(A193,'BASE REGISTROS'!$A$1:$T$884,13,FALSE)</f>
        <v>XIII</v>
      </c>
      <c r="N193" s="108" t="str">
        <f>VLOOKUP(A193,'BASE REGISTROS'!$A$1:$T$884,14,FALSE)</f>
        <v>La Pintana.</v>
      </c>
      <c r="O193" s="108" t="str">
        <f>VLOOKUP(A193,'BASE REGISTROS'!$A$1:$T$884,15,FALSE)</f>
        <v>Telefono 56-2- 23815540</v>
      </c>
      <c r="P193" s="108" t="str">
        <f>VLOOKUP(A193,'BASE REGISTROS'!$A$1:$T$884,16,FALSE)</f>
        <v>Http://www.padresemeria.cl</v>
      </c>
      <c r="Q193" s="108">
        <f>VLOOKUP(A193,'BASE REGISTROS'!$A$1:$T$884,17,FALSE)</f>
        <v>0</v>
      </c>
      <c r="R193" s="108">
        <f>VLOOKUP(A193,'BASE REGISTROS'!$A$1:$T$884,18,FALSE)</f>
        <v>93401</v>
      </c>
      <c r="S193" s="108" t="str">
        <f>VLOOKUP(A193,'BASE REGISTROS'!$A$1:$T$884,19,FALSE)</f>
        <v xml:space="preserve">Certificado de Antecedentes Financieros del año 2019 aprobados por el Sub Departamento Supervisión Financiera
</v>
      </c>
      <c r="T193" s="129">
        <f>VLOOKUP(A193,'BASE REGISTROS'!$A$1:$T$884,20,FALSE)</f>
        <v>37970</v>
      </c>
      <c r="U193" s="128">
        <v>4425</v>
      </c>
      <c r="V193" s="130">
        <v>96257994</v>
      </c>
      <c r="W193" s="130">
        <v>158918245</v>
      </c>
      <c r="X193" s="131">
        <v>44316</v>
      </c>
      <c r="Y193" s="132" t="s">
        <v>7743</v>
      </c>
      <c r="Z193" s="132" t="s">
        <v>7744</v>
      </c>
      <c r="AA193" s="128" t="s">
        <v>7805</v>
      </c>
    </row>
    <row r="194" spans="1:27" ht="15.75" customHeight="1" x14ac:dyDescent="0.2">
      <c r="A194" s="128">
        <v>4425</v>
      </c>
      <c r="B194" s="108" t="str">
        <f>VLOOKUP(A194,'BASE REGISTROS'!$A$1:$T$884,2,FALSE)</f>
        <v xml:space="preserve">
Fundación Padre Semería
</v>
      </c>
      <c r="C194" s="136">
        <f>VLOOKUP(A194,'BASE REGISTROS'!$A$1:$T$884,3,FALSE)</f>
        <v>711789006</v>
      </c>
      <c r="D194" s="108" t="str">
        <f>VLOOKUP(A194,'BASE REGISTROS'!$A$1:$T$884,4,FALSE)</f>
        <v>Fundación de Derecho Privado</v>
      </c>
      <c r="E194" s="108" t="str">
        <f>VLOOKUP(A194,'BASE REGISTROS'!$A$1:$T$884,5,FALSE)</f>
        <v>Otorgado por Decreto Supremo Nº 954, de fecha 7 de noviembre de 1984, del Ministerio de Justicia.</v>
      </c>
      <c r="F194" s="108" t="str">
        <f>VLOOKUP(A194,'BASE REGISTROS'!$A$1:$T$884,6,FALSE)</f>
        <v xml:space="preserve">Certificado de Vigencia, folio 500339790937, de fecha 10 de agosto de 2020, del Servicio de Registro Civil e Identificación.
</v>
      </c>
      <c r="G194" s="108" t="str">
        <f>VLOOKUP(A194,'BASE REGISTROS'!$A$1:$T$884,7,FALSE)</f>
        <v xml:space="preserve">
Fundación Padre Semería
</v>
      </c>
      <c r="H194" s="108" t="str">
        <f>VLOOKUP(A194,'BASE REGISTROS'!$A$1:$T$884,8,FALSE)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94" s="108" t="str">
        <f>VLOOKUP(A194,'BASE REGISTROS'!$A$1:$T$884,9,FALSE)</f>
        <v>Los miembros del Directorio durarán en sus cargos indefinidamente, sin perjuicio de que los titulares de los cargos de Presidente, Vicepresidente, Tesorero y Secretario duarán en sus cargos por tres años, pudiendo ser reelegidos indefinidamente.</v>
      </c>
      <c r="J194" s="129" t="str">
        <f>VLOOKUP(A194,'BASE REGISTROS'!$A$1:$T$884,10,FALSE)</f>
        <v>07 de septiembre de 2020, duración indefinida.</v>
      </c>
      <c r="K194" s="108" t="str">
        <f>VLOOKUP(A194,'BASE REGISTROS'!$A$1:$T$884,11,FALSE)</f>
        <v xml:space="preserve">Mario Santiago Manríquez Santa Cruz, 
</v>
      </c>
      <c r="L194" s="108" t="str">
        <f>VLOOKUP(A194,'BASE REGISTROS'!$A$1:$T$884,12,FALSE)</f>
        <v xml:space="preserve">Avenida Gabriela 02980, La Pintana. 
</v>
      </c>
      <c r="M194" s="108" t="str">
        <f>VLOOKUP(A194,'BASE REGISTROS'!$A$1:$T$884,13,FALSE)</f>
        <v>XIII</v>
      </c>
      <c r="N194" s="108" t="str">
        <f>VLOOKUP(A194,'BASE REGISTROS'!$A$1:$T$884,14,FALSE)</f>
        <v>La Pintana.</v>
      </c>
      <c r="O194" s="108" t="str">
        <f>VLOOKUP(A194,'BASE REGISTROS'!$A$1:$T$884,15,FALSE)</f>
        <v>Telefono 56-2- 23815540</v>
      </c>
      <c r="P194" s="108" t="str">
        <f>VLOOKUP(A194,'BASE REGISTROS'!$A$1:$T$884,16,FALSE)</f>
        <v>Http://www.padresemeria.cl</v>
      </c>
      <c r="Q194" s="108">
        <f>VLOOKUP(A194,'BASE REGISTROS'!$A$1:$T$884,17,FALSE)</f>
        <v>0</v>
      </c>
      <c r="R194" s="108">
        <f>VLOOKUP(A194,'BASE REGISTROS'!$A$1:$T$884,18,FALSE)</f>
        <v>93401</v>
      </c>
      <c r="S194" s="108" t="str">
        <f>VLOOKUP(A194,'BASE REGISTROS'!$A$1:$T$884,19,FALSE)</f>
        <v xml:space="preserve">Certificado de Antecedentes Financieros del año 2019 aprobados por el Sub Departamento Supervisión Financiera
</v>
      </c>
      <c r="T194" s="129">
        <f>VLOOKUP(A194,'BASE REGISTROS'!$A$1:$T$884,20,FALSE)</f>
        <v>37970</v>
      </c>
      <c r="U194" s="128">
        <v>4425</v>
      </c>
      <c r="V194" s="130">
        <v>18015911</v>
      </c>
      <c r="W194" s="130">
        <v>69159478</v>
      </c>
      <c r="X194" s="131">
        <v>44316</v>
      </c>
      <c r="Y194" s="132" t="s">
        <v>7743</v>
      </c>
      <c r="Z194" s="132" t="s">
        <v>7744</v>
      </c>
      <c r="AA194" s="128" t="s">
        <v>7853</v>
      </c>
    </row>
    <row r="195" spans="1:27" ht="15.75" customHeight="1" x14ac:dyDescent="0.2">
      <c r="A195" s="128">
        <v>4450</v>
      </c>
      <c r="B195" s="108" t="str">
        <f>VLOOKUP(A195,'BASE REGISTROS'!$A$1:$T$884,2,FALSE)</f>
        <v>Fundación Paula Jaraquemada Alquízar</v>
      </c>
      <c r="C195" s="136">
        <f>VLOOKUP(A195,'BASE REGISTROS'!$A$1:$T$884,3,FALSE)</f>
        <v>706786007</v>
      </c>
      <c r="D195" s="108" t="str">
        <f>VLOOKUP(A195,'BASE REGISTROS'!$A$1:$T$884,4,FALSE)</f>
        <v>Fundación de Derecho Privado</v>
      </c>
      <c r="E195" s="108" t="str">
        <f>VLOOKUP(A195,'BASE REGISTROS'!$A$1:$T$884,5,FALSE)</f>
        <v xml:space="preserve">Decreto Supremo Nº 1554, de 2 de septiembre de 1976, del ministerio de Justicia. </v>
      </c>
      <c r="F195" s="108" t="str">
        <f>VLOOKUP(A195,'BASE REGISTROS'!$A$1:$T$884,6,FALSE)</f>
        <v xml:space="preserve">Certificado de Vigencia, folio Nº 500355316567, emitido por el SRCeI con fecha 10 de noviembre de 2020.
</v>
      </c>
      <c r="G195" s="108" t="str">
        <f>VLOOKUP(A195,'BASE REGISTROS'!$A$1:$T$884,7,FALSE)</f>
        <v>La capacitación y formación integral de personas de escasos recursos, sin costo para ellos y sin discriminación de ninguna especie, a fin de que puedan integrarse al desarrollo del país.</v>
      </c>
      <c r="H195" s="108" t="str">
        <f>VLOOKUP(A195,'BASE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5" s="108" t="str">
        <f>VLOOKUP(A195,'BASE REGISTROS'!$A$1:$T$884,9,FALSE)</f>
        <v xml:space="preserve">Los miembros del Directorio permanecerán en sus cargos dos años.
</v>
      </c>
      <c r="J195" s="129" t="str">
        <f>VLOOKUP(A195,'BASE REGISTROS'!$A$1:$T$884,10,FALSE)</f>
        <v>Con fecha 20 de diciembre de 2017 se ratifica el Directorio, según consta en el Acta de Sesión Ordinaria de Directorio de dicha fecha, reducida a escritura pública de fecha 04 de enero de 2018, de la 18° Notaría Pública.</v>
      </c>
      <c r="K195" s="108" t="str">
        <f>VLOOKUP(A195,'BASE REGISTROS'!$A$1:$T$884,11,FALSE)</f>
        <v xml:space="preserve">Representante Legal:
María Angélica Grez del Canto
</v>
      </c>
      <c r="L195" s="108" t="str">
        <f>VLOOKUP(A195,'BASE REGISTROS'!$A$1:$T$884,12,FALSE)</f>
        <v xml:space="preserve">Avenida 11 de septiembre Nº2250, oficina Nº1025, comuna de Providencia, Región Metropolitana.
</v>
      </c>
      <c r="M195" s="108" t="str">
        <f>VLOOKUP(A195,'BASE REGISTROS'!$A$1:$T$884,13,FALSE)</f>
        <v>XIII</v>
      </c>
      <c r="N195" s="108" t="str">
        <f>VLOOKUP(A195,'BASE REGISTROS'!$A$1:$T$884,14,FALSE)</f>
        <v>Providencia</v>
      </c>
      <c r="O195" s="108">
        <f>VLOOKUP(A195,'BASE REGISTROS'!$A$1:$T$884,15,FALSE)</f>
        <v>0</v>
      </c>
      <c r="P195" s="108" t="str">
        <f>VLOOKUP(A195,'BASE REGISTROS'!$A$1:$T$884,16,FALSE)</f>
        <v xml:space="preserve"> fundacion@paulajaraquemada.tie.cl</v>
      </c>
      <c r="Q195" s="108">
        <f>VLOOKUP(A195,'BASE REGISTROS'!$A$1:$T$884,17,FALSE)</f>
        <v>0</v>
      </c>
      <c r="R195" s="108">
        <f>VLOOKUP(A195,'BASE REGISTROS'!$A$1:$T$884,18,FALSE)</f>
        <v>93401</v>
      </c>
      <c r="S195" s="108" t="str">
        <f>VLOOKUP(A195,'BASE REGISTROS'!$A$1:$T$884,19,FALSE)</f>
        <v>Se acompaña certificado financiero correspondiente al año 2019,  aprobados por  USUFI</v>
      </c>
      <c r="T195" s="129">
        <f>VLOOKUP(A195,'BASE REGISTROS'!$A$1:$T$884,20,FALSE)</f>
        <v>37970</v>
      </c>
      <c r="U195" s="128">
        <v>4450</v>
      </c>
      <c r="V195" s="130">
        <v>10823962</v>
      </c>
      <c r="W195" s="130">
        <v>42302822</v>
      </c>
      <c r="X195" s="131">
        <v>44316</v>
      </c>
      <c r="Y195" s="132" t="s">
        <v>7743</v>
      </c>
      <c r="Z195" s="132" t="s">
        <v>7744</v>
      </c>
      <c r="AA195" s="128" t="s">
        <v>7764</v>
      </c>
    </row>
    <row r="196" spans="1:27" ht="15.75" customHeight="1" x14ac:dyDescent="0.2">
      <c r="A196" s="128">
        <v>4450</v>
      </c>
      <c r="B196" s="108" t="str">
        <f>VLOOKUP(A196,'BASE REGISTROS'!$A$1:$T$884,2,FALSE)</f>
        <v>Fundación Paula Jaraquemada Alquízar</v>
      </c>
      <c r="C196" s="136">
        <f>VLOOKUP(A196,'BASE REGISTROS'!$A$1:$T$884,3,FALSE)</f>
        <v>706786007</v>
      </c>
      <c r="D196" s="108" t="str">
        <f>VLOOKUP(A196,'BASE REGISTROS'!$A$1:$T$884,4,FALSE)</f>
        <v>Fundación de Derecho Privado</v>
      </c>
      <c r="E196" s="108" t="str">
        <f>VLOOKUP(A196,'BASE REGISTROS'!$A$1:$T$884,5,FALSE)</f>
        <v xml:space="preserve">Decreto Supremo Nº 1554, de 2 de septiembre de 1976, del ministerio de Justicia. </v>
      </c>
      <c r="F196" s="108" t="str">
        <f>VLOOKUP(A196,'BASE REGISTROS'!$A$1:$T$884,6,FALSE)</f>
        <v xml:space="preserve">Certificado de Vigencia, folio Nº 500355316567, emitido por el SRCeI con fecha 10 de noviembre de 2020.
</v>
      </c>
      <c r="G196" s="108" t="str">
        <f>VLOOKUP(A196,'BASE REGISTROS'!$A$1:$T$884,7,FALSE)</f>
        <v>La capacitación y formación integral de personas de escasos recursos, sin costo para ellos y sin discriminación de ninguna especie, a fin de que puedan integrarse al desarrollo del país.</v>
      </c>
      <c r="H196" s="108" t="str">
        <f>VLOOKUP(A196,'BASE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6" s="108" t="str">
        <f>VLOOKUP(A196,'BASE REGISTROS'!$A$1:$T$884,9,FALSE)</f>
        <v xml:space="preserve">Los miembros del Directorio permanecerán en sus cargos dos años.
</v>
      </c>
      <c r="J196" s="129" t="str">
        <f>VLOOKUP(A196,'BASE REGISTROS'!$A$1:$T$884,10,FALSE)</f>
        <v>Con fecha 20 de diciembre de 2017 se ratifica el Directorio, según consta en el Acta de Sesión Ordinaria de Directorio de dicha fecha, reducida a escritura pública de fecha 04 de enero de 2018, de la 18° Notaría Pública.</v>
      </c>
      <c r="K196" s="108" t="str">
        <f>VLOOKUP(A196,'BASE REGISTROS'!$A$1:$T$884,11,FALSE)</f>
        <v xml:space="preserve">Representante Legal:
María Angélica Grez del Canto
</v>
      </c>
      <c r="L196" s="108" t="str">
        <f>VLOOKUP(A196,'BASE REGISTROS'!$A$1:$T$884,12,FALSE)</f>
        <v xml:space="preserve">Avenida 11 de septiembre Nº2250, oficina Nº1025, comuna de Providencia, Región Metropolitana.
</v>
      </c>
      <c r="M196" s="108" t="str">
        <f>VLOOKUP(A196,'BASE REGISTROS'!$A$1:$T$884,13,FALSE)</f>
        <v>XIII</v>
      </c>
      <c r="N196" s="108" t="str">
        <f>VLOOKUP(A196,'BASE REGISTROS'!$A$1:$T$884,14,FALSE)</f>
        <v>Providencia</v>
      </c>
      <c r="O196" s="108">
        <f>VLOOKUP(A196,'BASE REGISTROS'!$A$1:$T$884,15,FALSE)</f>
        <v>0</v>
      </c>
      <c r="P196" s="108" t="str">
        <f>VLOOKUP(A196,'BASE REGISTROS'!$A$1:$T$884,16,FALSE)</f>
        <v xml:space="preserve"> fundacion@paulajaraquemada.tie.cl</v>
      </c>
      <c r="Q196" s="108">
        <f>VLOOKUP(A196,'BASE REGISTROS'!$A$1:$T$884,17,FALSE)</f>
        <v>0</v>
      </c>
      <c r="R196" s="108">
        <f>VLOOKUP(A196,'BASE REGISTROS'!$A$1:$T$884,18,FALSE)</f>
        <v>93401</v>
      </c>
      <c r="S196" s="108" t="str">
        <f>VLOOKUP(A196,'BASE REGISTROS'!$A$1:$T$884,19,FALSE)</f>
        <v>Se acompaña certificado financiero correspondiente al año 2019,  aprobados por  USUFI</v>
      </c>
      <c r="T196" s="129">
        <f>VLOOKUP(A196,'BASE REGISTROS'!$A$1:$T$884,20,FALSE)</f>
        <v>37970</v>
      </c>
      <c r="U196" s="128">
        <v>4450</v>
      </c>
      <c r="V196" s="130">
        <v>7959708</v>
      </c>
      <c r="W196" s="130">
        <v>32723244</v>
      </c>
      <c r="X196" s="131">
        <v>44316</v>
      </c>
      <c r="Y196" s="132" t="s">
        <v>7743</v>
      </c>
      <c r="Z196" s="132" t="s">
        <v>7744</v>
      </c>
      <c r="AA196" s="128" t="s">
        <v>7826</v>
      </c>
    </row>
    <row r="197" spans="1:27" ht="15.75" customHeight="1" x14ac:dyDescent="0.2">
      <c r="A197" s="128">
        <v>4450</v>
      </c>
      <c r="B197" s="108" t="str">
        <f>VLOOKUP(A197,'BASE REGISTROS'!$A$1:$T$884,2,FALSE)</f>
        <v>Fundación Paula Jaraquemada Alquízar</v>
      </c>
      <c r="C197" s="136">
        <f>VLOOKUP(A197,'BASE REGISTROS'!$A$1:$T$884,3,FALSE)</f>
        <v>706786007</v>
      </c>
      <c r="D197" s="108" t="str">
        <f>VLOOKUP(A197,'BASE REGISTROS'!$A$1:$T$884,4,FALSE)</f>
        <v>Fundación de Derecho Privado</v>
      </c>
      <c r="E197" s="108" t="str">
        <f>VLOOKUP(A197,'BASE REGISTROS'!$A$1:$T$884,5,FALSE)</f>
        <v xml:space="preserve">Decreto Supremo Nº 1554, de 2 de septiembre de 1976, del ministerio de Justicia. </v>
      </c>
      <c r="F197" s="108" t="str">
        <f>VLOOKUP(A197,'BASE REGISTROS'!$A$1:$T$884,6,FALSE)</f>
        <v xml:space="preserve">Certificado de Vigencia, folio Nº 500355316567, emitido por el SRCeI con fecha 10 de noviembre de 2020.
</v>
      </c>
      <c r="G197" s="108" t="str">
        <f>VLOOKUP(A197,'BASE REGISTROS'!$A$1:$T$884,7,FALSE)</f>
        <v>La capacitación y formación integral de personas de escasos recursos, sin costo para ellos y sin discriminación de ninguna especie, a fin de que puedan integrarse al desarrollo del país.</v>
      </c>
      <c r="H197" s="108" t="str">
        <f>VLOOKUP(A197,'BASE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7" s="108" t="str">
        <f>VLOOKUP(A197,'BASE REGISTROS'!$A$1:$T$884,9,FALSE)</f>
        <v xml:space="preserve">Los miembros del Directorio permanecerán en sus cargos dos años.
</v>
      </c>
      <c r="J197" s="129" t="str">
        <f>VLOOKUP(A197,'BASE REGISTROS'!$A$1:$T$884,10,FALSE)</f>
        <v>Con fecha 20 de diciembre de 2017 se ratifica el Directorio, según consta en el Acta de Sesión Ordinaria de Directorio de dicha fecha, reducida a escritura pública de fecha 04 de enero de 2018, de la 18° Notaría Pública.</v>
      </c>
      <c r="K197" s="108" t="str">
        <f>VLOOKUP(A197,'BASE REGISTROS'!$A$1:$T$884,11,FALSE)</f>
        <v xml:space="preserve">Representante Legal:
María Angélica Grez del Canto
</v>
      </c>
      <c r="L197" s="108" t="str">
        <f>VLOOKUP(A197,'BASE REGISTROS'!$A$1:$T$884,12,FALSE)</f>
        <v xml:space="preserve">Avenida 11 de septiembre Nº2250, oficina Nº1025, comuna de Providencia, Región Metropolitana.
</v>
      </c>
      <c r="M197" s="108" t="str">
        <f>VLOOKUP(A197,'BASE REGISTROS'!$A$1:$T$884,13,FALSE)</f>
        <v>XIII</v>
      </c>
      <c r="N197" s="108" t="str">
        <f>VLOOKUP(A197,'BASE REGISTROS'!$A$1:$T$884,14,FALSE)</f>
        <v>Providencia</v>
      </c>
      <c r="O197" s="108">
        <f>VLOOKUP(A197,'BASE REGISTROS'!$A$1:$T$884,15,FALSE)</f>
        <v>0</v>
      </c>
      <c r="P197" s="108" t="str">
        <f>VLOOKUP(A197,'BASE REGISTROS'!$A$1:$T$884,16,FALSE)</f>
        <v xml:space="preserve"> fundacion@paulajaraquemada.tie.cl</v>
      </c>
      <c r="Q197" s="108">
        <f>VLOOKUP(A197,'BASE REGISTROS'!$A$1:$T$884,17,FALSE)</f>
        <v>0</v>
      </c>
      <c r="R197" s="108">
        <f>VLOOKUP(A197,'BASE REGISTROS'!$A$1:$T$884,18,FALSE)</f>
        <v>93401</v>
      </c>
      <c r="S197" s="108" t="str">
        <f>VLOOKUP(A197,'BASE REGISTROS'!$A$1:$T$884,19,FALSE)</f>
        <v>Se acompaña certificado financiero correspondiente al año 2019,  aprobados por  USUFI</v>
      </c>
      <c r="T197" s="129">
        <f>VLOOKUP(A197,'BASE REGISTROS'!$A$1:$T$884,20,FALSE)</f>
        <v>37970</v>
      </c>
      <c r="U197" s="128">
        <v>4450</v>
      </c>
      <c r="V197" s="130">
        <v>6206400</v>
      </c>
      <c r="W197" s="130">
        <v>25756560</v>
      </c>
      <c r="X197" s="131">
        <v>44316</v>
      </c>
      <c r="Y197" s="132" t="s">
        <v>7743</v>
      </c>
      <c r="Z197" s="132" t="s">
        <v>7744</v>
      </c>
      <c r="AA197" s="128" t="s">
        <v>7748</v>
      </c>
    </row>
    <row r="198" spans="1:27" ht="15.75" customHeight="1" x14ac:dyDescent="0.2">
      <c r="A198" s="128">
        <v>4450</v>
      </c>
      <c r="B198" s="108" t="str">
        <f>VLOOKUP(A198,'BASE REGISTROS'!$A$1:$T$884,2,FALSE)</f>
        <v>Fundación Paula Jaraquemada Alquízar</v>
      </c>
      <c r="C198" s="136">
        <f>VLOOKUP(A198,'BASE REGISTROS'!$A$1:$T$884,3,FALSE)</f>
        <v>706786007</v>
      </c>
      <c r="D198" s="108" t="str">
        <f>VLOOKUP(A198,'BASE REGISTROS'!$A$1:$T$884,4,FALSE)</f>
        <v>Fundación de Derecho Privado</v>
      </c>
      <c r="E198" s="108" t="str">
        <f>VLOOKUP(A198,'BASE REGISTROS'!$A$1:$T$884,5,FALSE)</f>
        <v xml:space="preserve">Decreto Supremo Nº 1554, de 2 de septiembre de 1976, del ministerio de Justicia. </v>
      </c>
      <c r="F198" s="108" t="str">
        <f>VLOOKUP(A198,'BASE REGISTROS'!$A$1:$T$884,6,FALSE)</f>
        <v xml:space="preserve">Certificado de Vigencia, folio Nº 500355316567, emitido por el SRCeI con fecha 10 de noviembre de 2020.
</v>
      </c>
      <c r="G198" s="108" t="str">
        <f>VLOOKUP(A198,'BASE REGISTROS'!$A$1:$T$884,7,FALSE)</f>
        <v>La capacitación y formación integral de personas de escasos recursos, sin costo para ellos y sin discriminación de ninguna especie, a fin de que puedan integrarse al desarrollo del país.</v>
      </c>
      <c r="H198" s="108" t="str">
        <f>VLOOKUP(A198,'BASE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8" s="108" t="str">
        <f>VLOOKUP(A198,'BASE REGISTROS'!$A$1:$T$884,9,FALSE)</f>
        <v xml:space="preserve">Los miembros del Directorio permanecerán en sus cargos dos años.
</v>
      </c>
      <c r="J198" s="129" t="str">
        <f>VLOOKUP(A198,'BASE REGISTROS'!$A$1:$T$884,10,FALSE)</f>
        <v>Con fecha 20 de diciembre de 2017 se ratifica el Directorio, según consta en el Acta de Sesión Ordinaria de Directorio de dicha fecha, reducida a escritura pública de fecha 04 de enero de 2018, de la 18° Notaría Pública.</v>
      </c>
      <c r="K198" s="108" t="str">
        <f>VLOOKUP(A198,'BASE REGISTROS'!$A$1:$T$884,11,FALSE)</f>
        <v xml:space="preserve">Representante Legal:
María Angélica Grez del Canto
</v>
      </c>
      <c r="L198" s="108" t="str">
        <f>VLOOKUP(A198,'BASE REGISTROS'!$A$1:$T$884,12,FALSE)</f>
        <v xml:space="preserve">Avenida 11 de septiembre Nº2250, oficina Nº1025, comuna de Providencia, Región Metropolitana.
</v>
      </c>
      <c r="M198" s="108" t="str">
        <f>VLOOKUP(A198,'BASE REGISTROS'!$A$1:$T$884,13,FALSE)</f>
        <v>XIII</v>
      </c>
      <c r="N198" s="108" t="str">
        <f>VLOOKUP(A198,'BASE REGISTROS'!$A$1:$T$884,14,FALSE)</f>
        <v>Providencia</v>
      </c>
      <c r="O198" s="108">
        <f>VLOOKUP(A198,'BASE REGISTROS'!$A$1:$T$884,15,FALSE)</f>
        <v>0</v>
      </c>
      <c r="P198" s="108" t="str">
        <f>VLOOKUP(A198,'BASE REGISTROS'!$A$1:$T$884,16,FALSE)</f>
        <v xml:space="preserve"> fundacion@paulajaraquemada.tie.cl</v>
      </c>
      <c r="Q198" s="108">
        <f>VLOOKUP(A198,'BASE REGISTROS'!$A$1:$T$884,17,FALSE)</f>
        <v>0</v>
      </c>
      <c r="R198" s="108">
        <f>VLOOKUP(A198,'BASE REGISTROS'!$A$1:$T$884,18,FALSE)</f>
        <v>93401</v>
      </c>
      <c r="S198" s="108" t="str">
        <f>VLOOKUP(A198,'BASE REGISTROS'!$A$1:$T$884,19,FALSE)</f>
        <v>Se acompaña certificado financiero correspondiente al año 2019,  aprobados por  USUFI</v>
      </c>
      <c r="T198" s="129">
        <f>VLOOKUP(A198,'BASE REGISTROS'!$A$1:$T$884,20,FALSE)</f>
        <v>37970</v>
      </c>
      <c r="U198" s="128">
        <v>4450</v>
      </c>
      <c r="V198" s="130">
        <v>11851121</v>
      </c>
      <c r="W198" s="130">
        <v>38737246</v>
      </c>
      <c r="X198" s="131">
        <v>44316</v>
      </c>
      <c r="Y198" s="132" t="s">
        <v>7743</v>
      </c>
      <c r="Z198" s="132" t="s">
        <v>7744</v>
      </c>
      <c r="AA198" s="128" t="s">
        <v>7773</v>
      </c>
    </row>
    <row r="199" spans="1:27" ht="15.75" customHeight="1" x14ac:dyDescent="0.2">
      <c r="A199" s="128">
        <v>4450</v>
      </c>
      <c r="B199" s="108" t="str">
        <f>VLOOKUP(A199,'BASE REGISTROS'!$A$1:$T$884,2,FALSE)</f>
        <v>Fundación Paula Jaraquemada Alquízar</v>
      </c>
      <c r="C199" s="136">
        <f>VLOOKUP(A199,'BASE REGISTROS'!$A$1:$T$884,3,FALSE)</f>
        <v>706786007</v>
      </c>
      <c r="D199" s="108" t="str">
        <f>VLOOKUP(A199,'BASE REGISTROS'!$A$1:$T$884,4,FALSE)</f>
        <v>Fundación de Derecho Privado</v>
      </c>
      <c r="E199" s="108" t="str">
        <f>VLOOKUP(A199,'BASE REGISTROS'!$A$1:$T$884,5,FALSE)</f>
        <v xml:space="preserve">Decreto Supremo Nº 1554, de 2 de septiembre de 1976, del ministerio de Justicia. </v>
      </c>
      <c r="F199" s="108" t="str">
        <f>VLOOKUP(A199,'BASE REGISTROS'!$A$1:$T$884,6,FALSE)</f>
        <v xml:space="preserve">Certificado de Vigencia, folio Nº 500355316567, emitido por el SRCeI con fecha 10 de noviembre de 2020.
</v>
      </c>
      <c r="G199" s="108" t="str">
        <f>VLOOKUP(A199,'BASE REGISTROS'!$A$1:$T$884,7,FALSE)</f>
        <v>La capacitación y formación integral de personas de escasos recursos, sin costo para ellos y sin discriminación de ninguna especie, a fin de que puedan integrarse al desarrollo del país.</v>
      </c>
      <c r="H199" s="108" t="str">
        <f>VLOOKUP(A199,'BASE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9" s="108" t="str">
        <f>VLOOKUP(A199,'BASE REGISTROS'!$A$1:$T$884,9,FALSE)</f>
        <v xml:space="preserve">Los miembros del Directorio permanecerán en sus cargos dos años.
</v>
      </c>
      <c r="J199" s="129" t="str">
        <f>VLOOKUP(A199,'BASE REGISTROS'!$A$1:$T$884,10,FALSE)</f>
        <v>Con fecha 20 de diciembre de 2017 se ratifica el Directorio, según consta en el Acta de Sesión Ordinaria de Directorio de dicha fecha, reducida a escritura pública de fecha 04 de enero de 2018, de la 18° Notaría Pública.</v>
      </c>
      <c r="K199" s="108" t="str">
        <f>VLOOKUP(A199,'BASE REGISTROS'!$A$1:$T$884,11,FALSE)</f>
        <v xml:space="preserve">Representante Legal:
María Angélica Grez del Canto
</v>
      </c>
      <c r="L199" s="108" t="str">
        <f>VLOOKUP(A199,'BASE REGISTROS'!$A$1:$T$884,12,FALSE)</f>
        <v xml:space="preserve">Avenida 11 de septiembre Nº2250, oficina Nº1025, comuna de Providencia, Región Metropolitana.
</v>
      </c>
      <c r="M199" s="108" t="str">
        <f>VLOOKUP(A199,'BASE REGISTROS'!$A$1:$T$884,13,FALSE)</f>
        <v>XIII</v>
      </c>
      <c r="N199" s="108" t="str">
        <f>VLOOKUP(A199,'BASE REGISTROS'!$A$1:$T$884,14,FALSE)</f>
        <v>Providencia</v>
      </c>
      <c r="O199" s="108">
        <f>VLOOKUP(A199,'BASE REGISTROS'!$A$1:$T$884,15,FALSE)</f>
        <v>0</v>
      </c>
      <c r="P199" s="108" t="str">
        <f>VLOOKUP(A199,'BASE REGISTROS'!$A$1:$T$884,16,FALSE)</f>
        <v xml:space="preserve"> fundacion@paulajaraquemada.tie.cl</v>
      </c>
      <c r="Q199" s="108">
        <f>VLOOKUP(A199,'BASE REGISTROS'!$A$1:$T$884,17,FALSE)</f>
        <v>0</v>
      </c>
      <c r="R199" s="108">
        <f>VLOOKUP(A199,'BASE REGISTROS'!$A$1:$T$884,18,FALSE)</f>
        <v>93401</v>
      </c>
      <c r="S199" s="108" t="str">
        <f>VLOOKUP(A199,'BASE REGISTROS'!$A$1:$T$884,19,FALSE)</f>
        <v>Se acompaña certificado financiero correspondiente al año 2019,  aprobados por  USUFI</v>
      </c>
      <c r="T199" s="129">
        <f>VLOOKUP(A199,'BASE REGISTROS'!$A$1:$T$884,20,FALSE)</f>
        <v>37970</v>
      </c>
      <c r="U199" s="128">
        <v>4450</v>
      </c>
      <c r="V199" s="130">
        <v>7694384</v>
      </c>
      <c r="W199" s="130">
        <v>31927272</v>
      </c>
      <c r="X199" s="131">
        <v>44316</v>
      </c>
      <c r="Y199" s="132" t="s">
        <v>7743</v>
      </c>
      <c r="Z199" s="132" t="s">
        <v>7744</v>
      </c>
      <c r="AA199" s="128" t="s">
        <v>7854</v>
      </c>
    </row>
    <row r="200" spans="1:27" ht="15.75" customHeight="1" x14ac:dyDescent="0.2">
      <c r="A200" s="128">
        <v>4450</v>
      </c>
      <c r="B200" s="108" t="str">
        <f>VLOOKUP(A200,'BASE REGISTROS'!$A$1:$T$884,2,FALSE)</f>
        <v>Fundación Paula Jaraquemada Alquízar</v>
      </c>
      <c r="C200" s="136">
        <f>VLOOKUP(A200,'BASE REGISTROS'!$A$1:$T$884,3,FALSE)</f>
        <v>706786007</v>
      </c>
      <c r="D200" s="108" t="str">
        <f>VLOOKUP(A200,'BASE REGISTROS'!$A$1:$T$884,4,FALSE)</f>
        <v>Fundación de Derecho Privado</v>
      </c>
      <c r="E200" s="108" t="str">
        <f>VLOOKUP(A200,'BASE REGISTROS'!$A$1:$T$884,5,FALSE)</f>
        <v xml:space="preserve">Decreto Supremo Nº 1554, de 2 de septiembre de 1976, del ministerio de Justicia. </v>
      </c>
      <c r="F200" s="108" t="str">
        <f>VLOOKUP(A200,'BASE REGISTROS'!$A$1:$T$884,6,FALSE)</f>
        <v xml:space="preserve">Certificado de Vigencia, folio Nº 500355316567, emitido por el SRCeI con fecha 10 de noviembre de 2020.
</v>
      </c>
      <c r="G200" s="108" t="str">
        <f>VLOOKUP(A200,'BASE REGISTROS'!$A$1:$T$884,7,FALSE)</f>
        <v>La capacitación y formación integral de personas de escasos recursos, sin costo para ellos y sin discriminación de ninguna especie, a fin de que puedan integrarse al desarrollo del país.</v>
      </c>
      <c r="H200" s="108" t="str">
        <f>VLOOKUP(A200,'BASE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0" s="108" t="str">
        <f>VLOOKUP(A200,'BASE REGISTROS'!$A$1:$T$884,9,FALSE)</f>
        <v xml:space="preserve">Los miembros del Directorio permanecerán en sus cargos dos años.
</v>
      </c>
      <c r="J200" s="129" t="str">
        <f>VLOOKUP(A200,'BASE REGISTROS'!$A$1:$T$884,10,FALSE)</f>
        <v>Con fecha 20 de diciembre de 2017 se ratifica el Directorio, según consta en el Acta de Sesión Ordinaria de Directorio de dicha fecha, reducida a escritura pública de fecha 04 de enero de 2018, de la 18° Notaría Pública.</v>
      </c>
      <c r="K200" s="108" t="str">
        <f>VLOOKUP(A200,'BASE REGISTROS'!$A$1:$T$884,11,FALSE)</f>
        <v xml:space="preserve">Representante Legal:
María Angélica Grez del Canto
</v>
      </c>
      <c r="L200" s="108" t="str">
        <f>VLOOKUP(A200,'BASE REGISTROS'!$A$1:$T$884,12,FALSE)</f>
        <v xml:space="preserve">Avenida 11 de septiembre Nº2250, oficina Nº1025, comuna de Providencia, Región Metropolitana.
</v>
      </c>
      <c r="M200" s="108" t="str">
        <f>VLOOKUP(A200,'BASE REGISTROS'!$A$1:$T$884,13,FALSE)</f>
        <v>XIII</v>
      </c>
      <c r="N200" s="108" t="str">
        <f>VLOOKUP(A200,'BASE REGISTROS'!$A$1:$T$884,14,FALSE)</f>
        <v>Providencia</v>
      </c>
      <c r="O200" s="108">
        <f>VLOOKUP(A200,'BASE REGISTROS'!$A$1:$T$884,15,FALSE)</f>
        <v>0</v>
      </c>
      <c r="P200" s="108" t="str">
        <f>VLOOKUP(A200,'BASE REGISTROS'!$A$1:$T$884,16,FALSE)</f>
        <v xml:space="preserve"> fundacion@paulajaraquemada.tie.cl</v>
      </c>
      <c r="Q200" s="108">
        <f>VLOOKUP(A200,'BASE REGISTROS'!$A$1:$T$884,17,FALSE)</f>
        <v>0</v>
      </c>
      <c r="R200" s="108">
        <f>VLOOKUP(A200,'BASE REGISTROS'!$A$1:$T$884,18,FALSE)</f>
        <v>93401</v>
      </c>
      <c r="S200" s="108" t="str">
        <f>VLOOKUP(A200,'BASE REGISTROS'!$A$1:$T$884,19,FALSE)</f>
        <v>Se acompaña certificado financiero correspondiente al año 2019,  aprobados por  USUFI</v>
      </c>
      <c r="T200" s="129">
        <f>VLOOKUP(A200,'BASE REGISTROS'!$A$1:$T$884,20,FALSE)</f>
        <v>37970</v>
      </c>
      <c r="U200" s="128">
        <v>4450</v>
      </c>
      <c r="V200" s="130">
        <v>7944192</v>
      </c>
      <c r="W200" s="130">
        <v>35550259</v>
      </c>
      <c r="X200" s="131">
        <v>44316</v>
      </c>
      <c r="Y200" s="132" t="s">
        <v>7743</v>
      </c>
      <c r="Z200" s="132" t="s">
        <v>7744</v>
      </c>
      <c r="AA200" s="128" t="s">
        <v>184</v>
      </c>
    </row>
    <row r="201" spans="1:27" ht="15.75" customHeight="1" x14ac:dyDescent="0.2">
      <c r="A201" s="128">
        <v>4450</v>
      </c>
      <c r="B201" s="108" t="str">
        <f>VLOOKUP(A201,'BASE REGISTROS'!$A$1:$T$884,2,FALSE)</f>
        <v>Fundación Paula Jaraquemada Alquízar</v>
      </c>
      <c r="C201" s="136">
        <f>VLOOKUP(A201,'BASE REGISTROS'!$A$1:$T$884,3,FALSE)</f>
        <v>706786007</v>
      </c>
      <c r="D201" s="108" t="str">
        <f>VLOOKUP(A201,'BASE REGISTROS'!$A$1:$T$884,4,FALSE)</f>
        <v>Fundación de Derecho Privado</v>
      </c>
      <c r="E201" s="108" t="str">
        <f>VLOOKUP(A201,'BASE REGISTROS'!$A$1:$T$884,5,FALSE)</f>
        <v xml:space="preserve">Decreto Supremo Nº 1554, de 2 de septiembre de 1976, del ministerio de Justicia. </v>
      </c>
      <c r="F201" s="108" t="str">
        <f>VLOOKUP(A201,'BASE REGISTROS'!$A$1:$T$884,6,FALSE)</f>
        <v xml:space="preserve">Certificado de Vigencia, folio Nº 500355316567, emitido por el SRCeI con fecha 10 de noviembre de 2020.
</v>
      </c>
      <c r="G201" s="108" t="str">
        <f>VLOOKUP(A201,'BASE REGISTROS'!$A$1:$T$884,7,FALSE)</f>
        <v>La capacitación y formación integral de personas de escasos recursos, sin costo para ellos y sin discriminación de ninguna especie, a fin de que puedan integrarse al desarrollo del país.</v>
      </c>
      <c r="H201" s="108" t="str">
        <f>VLOOKUP(A201,'BASE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1" s="108" t="str">
        <f>VLOOKUP(A201,'BASE REGISTROS'!$A$1:$T$884,9,FALSE)</f>
        <v xml:space="preserve">Los miembros del Directorio permanecerán en sus cargos dos años.
</v>
      </c>
      <c r="J201" s="129" t="str">
        <f>VLOOKUP(A201,'BASE REGISTROS'!$A$1:$T$884,10,FALSE)</f>
        <v>Con fecha 20 de diciembre de 2017 se ratifica el Directorio, según consta en el Acta de Sesión Ordinaria de Directorio de dicha fecha, reducida a escritura pública de fecha 04 de enero de 2018, de la 18° Notaría Pública.</v>
      </c>
      <c r="K201" s="108" t="str">
        <f>VLOOKUP(A201,'BASE REGISTROS'!$A$1:$T$884,11,FALSE)</f>
        <v xml:space="preserve">Representante Legal:
María Angélica Grez del Canto
</v>
      </c>
      <c r="L201" s="108" t="str">
        <f>VLOOKUP(A201,'BASE REGISTROS'!$A$1:$T$884,12,FALSE)</f>
        <v xml:space="preserve">Avenida 11 de septiembre Nº2250, oficina Nº1025, comuna de Providencia, Región Metropolitana.
</v>
      </c>
      <c r="M201" s="108" t="str">
        <f>VLOOKUP(A201,'BASE REGISTROS'!$A$1:$T$884,13,FALSE)</f>
        <v>XIII</v>
      </c>
      <c r="N201" s="108" t="str">
        <f>VLOOKUP(A201,'BASE REGISTROS'!$A$1:$T$884,14,FALSE)</f>
        <v>Providencia</v>
      </c>
      <c r="O201" s="108">
        <f>VLOOKUP(A201,'BASE REGISTROS'!$A$1:$T$884,15,FALSE)</f>
        <v>0</v>
      </c>
      <c r="P201" s="108" t="str">
        <f>VLOOKUP(A201,'BASE REGISTROS'!$A$1:$T$884,16,FALSE)</f>
        <v xml:space="preserve"> fundacion@paulajaraquemada.tie.cl</v>
      </c>
      <c r="Q201" s="108">
        <f>VLOOKUP(A201,'BASE REGISTROS'!$A$1:$T$884,17,FALSE)</f>
        <v>0</v>
      </c>
      <c r="R201" s="108">
        <f>VLOOKUP(A201,'BASE REGISTROS'!$A$1:$T$884,18,FALSE)</f>
        <v>93401</v>
      </c>
      <c r="S201" s="108" t="str">
        <f>VLOOKUP(A201,'BASE REGISTROS'!$A$1:$T$884,19,FALSE)</f>
        <v>Se acompaña certificado financiero correspondiente al año 2019,  aprobados por  USUFI</v>
      </c>
      <c r="T201" s="129">
        <f>VLOOKUP(A201,'BASE REGISTROS'!$A$1:$T$884,20,FALSE)</f>
        <v>37970</v>
      </c>
      <c r="U201" s="128">
        <v>4450</v>
      </c>
      <c r="V201" s="130">
        <v>10526055</v>
      </c>
      <c r="W201" s="130">
        <v>34358631</v>
      </c>
      <c r="X201" s="131">
        <v>44316</v>
      </c>
      <c r="Y201" s="132" t="s">
        <v>7743</v>
      </c>
      <c r="Z201" s="132" t="s">
        <v>7744</v>
      </c>
      <c r="AA201" s="128" t="s">
        <v>7855</v>
      </c>
    </row>
    <row r="202" spans="1:27" ht="15.75" customHeight="1" x14ac:dyDescent="0.2">
      <c r="A202" s="128">
        <v>4450</v>
      </c>
      <c r="B202" s="108" t="str">
        <f>VLOOKUP(A202,'BASE REGISTROS'!$A$1:$T$884,2,FALSE)</f>
        <v>Fundación Paula Jaraquemada Alquízar</v>
      </c>
      <c r="C202" s="136">
        <f>VLOOKUP(A202,'BASE REGISTROS'!$A$1:$T$884,3,FALSE)</f>
        <v>706786007</v>
      </c>
      <c r="D202" s="108" t="str">
        <f>VLOOKUP(A202,'BASE REGISTROS'!$A$1:$T$884,4,FALSE)</f>
        <v>Fundación de Derecho Privado</v>
      </c>
      <c r="E202" s="108" t="str">
        <f>VLOOKUP(A202,'BASE REGISTROS'!$A$1:$T$884,5,FALSE)</f>
        <v xml:space="preserve">Decreto Supremo Nº 1554, de 2 de septiembre de 1976, del ministerio de Justicia. </v>
      </c>
      <c r="F202" s="108" t="str">
        <f>VLOOKUP(A202,'BASE REGISTROS'!$A$1:$T$884,6,FALSE)</f>
        <v xml:space="preserve">Certificado de Vigencia, folio Nº 500355316567, emitido por el SRCeI con fecha 10 de noviembre de 2020.
</v>
      </c>
      <c r="G202" s="108" t="str">
        <f>VLOOKUP(A202,'BASE REGISTROS'!$A$1:$T$884,7,FALSE)</f>
        <v>La capacitación y formación integral de personas de escasos recursos, sin costo para ellos y sin discriminación de ninguna especie, a fin de que puedan integrarse al desarrollo del país.</v>
      </c>
      <c r="H202" s="108" t="str">
        <f>VLOOKUP(A202,'BASE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2" s="108" t="str">
        <f>VLOOKUP(A202,'BASE REGISTROS'!$A$1:$T$884,9,FALSE)</f>
        <v xml:space="preserve">Los miembros del Directorio permanecerán en sus cargos dos años.
</v>
      </c>
      <c r="J202" s="129" t="str">
        <f>VLOOKUP(A202,'BASE REGISTROS'!$A$1:$T$884,10,FALSE)</f>
        <v>Con fecha 20 de diciembre de 2017 se ratifica el Directorio, según consta en el Acta de Sesión Ordinaria de Directorio de dicha fecha, reducida a escritura pública de fecha 04 de enero de 2018, de la 18° Notaría Pública.</v>
      </c>
      <c r="K202" s="108" t="str">
        <f>VLOOKUP(A202,'BASE REGISTROS'!$A$1:$T$884,11,FALSE)</f>
        <v xml:space="preserve">Representante Legal:
María Angélica Grez del Canto
</v>
      </c>
      <c r="L202" s="108" t="str">
        <f>VLOOKUP(A202,'BASE REGISTROS'!$A$1:$T$884,12,FALSE)</f>
        <v xml:space="preserve">Avenida 11 de septiembre Nº2250, oficina Nº1025, comuna de Providencia, Región Metropolitana.
</v>
      </c>
      <c r="M202" s="108" t="str">
        <f>VLOOKUP(A202,'BASE REGISTROS'!$A$1:$T$884,13,FALSE)</f>
        <v>XIII</v>
      </c>
      <c r="N202" s="108" t="str">
        <f>VLOOKUP(A202,'BASE REGISTROS'!$A$1:$T$884,14,FALSE)</f>
        <v>Providencia</v>
      </c>
      <c r="O202" s="108">
        <f>VLOOKUP(A202,'BASE REGISTROS'!$A$1:$T$884,15,FALSE)</f>
        <v>0</v>
      </c>
      <c r="P202" s="108" t="str">
        <f>VLOOKUP(A202,'BASE REGISTROS'!$A$1:$T$884,16,FALSE)</f>
        <v xml:space="preserve"> fundacion@paulajaraquemada.tie.cl</v>
      </c>
      <c r="Q202" s="108">
        <f>VLOOKUP(A202,'BASE REGISTROS'!$A$1:$T$884,17,FALSE)</f>
        <v>0</v>
      </c>
      <c r="R202" s="108">
        <f>VLOOKUP(A202,'BASE REGISTROS'!$A$1:$T$884,18,FALSE)</f>
        <v>93401</v>
      </c>
      <c r="S202" s="108" t="str">
        <f>VLOOKUP(A202,'BASE REGISTROS'!$A$1:$T$884,19,FALSE)</f>
        <v>Se acompaña certificado financiero correspondiente al año 2019,  aprobados por  USUFI</v>
      </c>
      <c r="T202" s="129">
        <f>VLOOKUP(A202,'BASE REGISTROS'!$A$1:$T$884,20,FALSE)</f>
        <v>37970</v>
      </c>
      <c r="U202" s="128">
        <v>4450</v>
      </c>
      <c r="V202" s="130">
        <v>5042700</v>
      </c>
      <c r="W202" s="130">
        <v>20015640</v>
      </c>
      <c r="X202" s="131">
        <v>44316</v>
      </c>
      <c r="Y202" s="132" t="s">
        <v>7743</v>
      </c>
      <c r="Z202" s="132" t="s">
        <v>7744</v>
      </c>
      <c r="AA202" s="128" t="s">
        <v>7856</v>
      </c>
    </row>
    <row r="203" spans="1:27" ht="15.75" customHeight="1" x14ac:dyDescent="0.2">
      <c r="A203" s="128">
        <v>4450</v>
      </c>
      <c r="B203" s="108" t="str">
        <f>VLOOKUP(A203,'BASE REGISTROS'!$A$1:$T$884,2,FALSE)</f>
        <v>Fundación Paula Jaraquemada Alquízar</v>
      </c>
      <c r="C203" s="136">
        <f>VLOOKUP(A203,'BASE REGISTROS'!$A$1:$T$884,3,FALSE)</f>
        <v>706786007</v>
      </c>
      <c r="D203" s="108" t="str">
        <f>VLOOKUP(A203,'BASE REGISTROS'!$A$1:$T$884,4,FALSE)</f>
        <v>Fundación de Derecho Privado</v>
      </c>
      <c r="E203" s="108" t="str">
        <f>VLOOKUP(A203,'BASE REGISTROS'!$A$1:$T$884,5,FALSE)</f>
        <v xml:space="preserve">Decreto Supremo Nº 1554, de 2 de septiembre de 1976, del ministerio de Justicia. </v>
      </c>
      <c r="F203" s="108" t="str">
        <f>VLOOKUP(A203,'BASE REGISTROS'!$A$1:$T$884,6,FALSE)</f>
        <v xml:space="preserve">Certificado de Vigencia, folio Nº 500355316567, emitido por el SRCeI con fecha 10 de noviembre de 2020.
</v>
      </c>
      <c r="G203" s="108" t="str">
        <f>VLOOKUP(A203,'BASE REGISTROS'!$A$1:$T$884,7,FALSE)</f>
        <v>La capacitación y formación integral de personas de escasos recursos, sin costo para ellos y sin discriminación de ninguna especie, a fin de que puedan integrarse al desarrollo del país.</v>
      </c>
      <c r="H203" s="108" t="str">
        <f>VLOOKUP(A203,'BASE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3" s="108" t="str">
        <f>VLOOKUP(A203,'BASE REGISTROS'!$A$1:$T$884,9,FALSE)</f>
        <v xml:space="preserve">Los miembros del Directorio permanecerán en sus cargos dos años.
</v>
      </c>
      <c r="J203" s="129" t="str">
        <f>VLOOKUP(A203,'BASE REGISTROS'!$A$1:$T$884,10,FALSE)</f>
        <v>Con fecha 20 de diciembre de 2017 se ratifica el Directorio, según consta en el Acta de Sesión Ordinaria de Directorio de dicha fecha, reducida a escritura pública de fecha 04 de enero de 2018, de la 18° Notaría Pública.</v>
      </c>
      <c r="K203" s="108" t="str">
        <f>VLOOKUP(A203,'BASE REGISTROS'!$A$1:$T$884,11,FALSE)</f>
        <v xml:space="preserve">Representante Legal:
María Angélica Grez del Canto
</v>
      </c>
      <c r="L203" s="108" t="str">
        <f>VLOOKUP(A203,'BASE REGISTROS'!$A$1:$T$884,12,FALSE)</f>
        <v xml:space="preserve">Avenida 11 de septiembre Nº2250, oficina Nº1025, comuna de Providencia, Región Metropolitana.
</v>
      </c>
      <c r="M203" s="108" t="str">
        <f>VLOOKUP(A203,'BASE REGISTROS'!$A$1:$T$884,13,FALSE)</f>
        <v>XIII</v>
      </c>
      <c r="N203" s="108" t="str">
        <f>VLOOKUP(A203,'BASE REGISTROS'!$A$1:$T$884,14,FALSE)</f>
        <v>Providencia</v>
      </c>
      <c r="O203" s="108">
        <f>VLOOKUP(A203,'BASE REGISTROS'!$A$1:$T$884,15,FALSE)</f>
        <v>0</v>
      </c>
      <c r="P203" s="108" t="str">
        <f>VLOOKUP(A203,'BASE REGISTROS'!$A$1:$T$884,16,FALSE)</f>
        <v xml:space="preserve"> fundacion@paulajaraquemada.tie.cl</v>
      </c>
      <c r="Q203" s="108">
        <f>VLOOKUP(A203,'BASE REGISTROS'!$A$1:$T$884,17,FALSE)</f>
        <v>0</v>
      </c>
      <c r="R203" s="108">
        <f>VLOOKUP(A203,'BASE REGISTROS'!$A$1:$T$884,18,FALSE)</f>
        <v>93401</v>
      </c>
      <c r="S203" s="108" t="str">
        <f>VLOOKUP(A203,'BASE REGISTROS'!$A$1:$T$884,19,FALSE)</f>
        <v>Se acompaña certificado financiero correspondiente al año 2019,  aprobados por  USUFI</v>
      </c>
      <c r="T203" s="129">
        <f>VLOOKUP(A203,'BASE REGISTROS'!$A$1:$T$884,20,FALSE)</f>
        <v>37970</v>
      </c>
      <c r="U203" s="128">
        <v>4450</v>
      </c>
      <c r="V203" s="130">
        <v>27153000</v>
      </c>
      <c r="W203" s="130">
        <v>91078920</v>
      </c>
      <c r="X203" s="131">
        <v>44316</v>
      </c>
      <c r="Y203" s="132" t="s">
        <v>7743</v>
      </c>
      <c r="Z203" s="132" t="s">
        <v>7744</v>
      </c>
      <c r="AA203" s="128" t="s">
        <v>7857</v>
      </c>
    </row>
    <row r="204" spans="1:27" ht="15.75" customHeight="1" x14ac:dyDescent="0.2">
      <c r="A204" s="128">
        <v>4450</v>
      </c>
      <c r="B204" s="108" t="str">
        <f>VLOOKUP(A204,'BASE REGISTROS'!$A$1:$T$884,2,FALSE)</f>
        <v>Fundación Paula Jaraquemada Alquízar</v>
      </c>
      <c r="C204" s="136">
        <f>VLOOKUP(A204,'BASE REGISTROS'!$A$1:$T$884,3,FALSE)</f>
        <v>706786007</v>
      </c>
      <c r="D204" s="108" t="str">
        <f>VLOOKUP(A204,'BASE REGISTROS'!$A$1:$T$884,4,FALSE)</f>
        <v>Fundación de Derecho Privado</v>
      </c>
      <c r="E204" s="108" t="str">
        <f>VLOOKUP(A204,'BASE REGISTROS'!$A$1:$T$884,5,FALSE)</f>
        <v xml:space="preserve">Decreto Supremo Nº 1554, de 2 de septiembre de 1976, del ministerio de Justicia. </v>
      </c>
      <c r="F204" s="108" t="str">
        <f>VLOOKUP(A204,'BASE REGISTROS'!$A$1:$T$884,6,FALSE)</f>
        <v xml:space="preserve">Certificado de Vigencia, folio Nº 500355316567, emitido por el SRCeI con fecha 10 de noviembre de 2020.
</v>
      </c>
      <c r="G204" s="108" t="str">
        <f>VLOOKUP(A204,'BASE REGISTROS'!$A$1:$T$884,7,FALSE)</f>
        <v>La capacitación y formación integral de personas de escasos recursos, sin costo para ellos y sin discriminación de ninguna especie, a fin de que puedan integrarse al desarrollo del país.</v>
      </c>
      <c r="H204" s="108" t="str">
        <f>VLOOKUP(A204,'BASE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4" s="108" t="str">
        <f>VLOOKUP(A204,'BASE REGISTROS'!$A$1:$T$884,9,FALSE)</f>
        <v xml:space="preserve">Los miembros del Directorio permanecerán en sus cargos dos años.
</v>
      </c>
      <c r="J204" s="129" t="str">
        <f>VLOOKUP(A204,'BASE REGISTROS'!$A$1:$T$884,10,FALSE)</f>
        <v>Con fecha 20 de diciembre de 2017 se ratifica el Directorio, según consta en el Acta de Sesión Ordinaria de Directorio de dicha fecha, reducida a escritura pública de fecha 04 de enero de 2018, de la 18° Notaría Pública.</v>
      </c>
      <c r="K204" s="108" t="str">
        <f>VLOOKUP(A204,'BASE REGISTROS'!$A$1:$T$884,11,FALSE)</f>
        <v xml:space="preserve">Representante Legal:
María Angélica Grez del Canto
</v>
      </c>
      <c r="L204" s="108" t="str">
        <f>VLOOKUP(A204,'BASE REGISTROS'!$A$1:$T$884,12,FALSE)</f>
        <v xml:space="preserve">Avenida 11 de septiembre Nº2250, oficina Nº1025, comuna de Providencia, Región Metropolitana.
</v>
      </c>
      <c r="M204" s="108" t="str">
        <f>VLOOKUP(A204,'BASE REGISTROS'!$A$1:$T$884,13,FALSE)</f>
        <v>XIII</v>
      </c>
      <c r="N204" s="108" t="str">
        <f>VLOOKUP(A204,'BASE REGISTROS'!$A$1:$T$884,14,FALSE)</f>
        <v>Providencia</v>
      </c>
      <c r="O204" s="108">
        <f>VLOOKUP(A204,'BASE REGISTROS'!$A$1:$T$884,15,FALSE)</f>
        <v>0</v>
      </c>
      <c r="P204" s="108" t="str">
        <f>VLOOKUP(A204,'BASE REGISTROS'!$A$1:$T$884,16,FALSE)</f>
        <v xml:space="preserve"> fundacion@paulajaraquemada.tie.cl</v>
      </c>
      <c r="Q204" s="108">
        <f>VLOOKUP(A204,'BASE REGISTROS'!$A$1:$T$884,17,FALSE)</f>
        <v>0</v>
      </c>
      <c r="R204" s="108">
        <f>VLOOKUP(A204,'BASE REGISTROS'!$A$1:$T$884,18,FALSE)</f>
        <v>93401</v>
      </c>
      <c r="S204" s="108" t="str">
        <f>VLOOKUP(A204,'BASE REGISTROS'!$A$1:$T$884,19,FALSE)</f>
        <v>Se acompaña certificado financiero correspondiente al año 2019,  aprobados por  USUFI</v>
      </c>
      <c r="T204" s="129">
        <f>VLOOKUP(A204,'BASE REGISTROS'!$A$1:$T$884,20,FALSE)</f>
        <v>37970</v>
      </c>
      <c r="U204" s="128">
        <v>4450</v>
      </c>
      <c r="V204" s="130">
        <v>6439140</v>
      </c>
      <c r="W204" s="130">
        <v>25060590</v>
      </c>
      <c r="X204" s="131">
        <v>44316</v>
      </c>
      <c r="Y204" s="132" t="s">
        <v>7743</v>
      </c>
      <c r="Z204" s="132" t="s">
        <v>7744</v>
      </c>
      <c r="AA204" s="128" t="s">
        <v>7858</v>
      </c>
    </row>
    <row r="205" spans="1:27" ht="15.75" customHeight="1" x14ac:dyDescent="0.2">
      <c r="A205" s="128">
        <v>4450</v>
      </c>
      <c r="B205" s="108" t="str">
        <f>VLOOKUP(A205,'BASE REGISTROS'!$A$1:$T$884,2,FALSE)</f>
        <v>Fundación Paula Jaraquemada Alquízar</v>
      </c>
      <c r="C205" s="136">
        <f>VLOOKUP(A205,'BASE REGISTROS'!$A$1:$T$884,3,FALSE)</f>
        <v>706786007</v>
      </c>
      <c r="D205" s="108" t="str">
        <f>VLOOKUP(A205,'BASE REGISTROS'!$A$1:$T$884,4,FALSE)</f>
        <v>Fundación de Derecho Privado</v>
      </c>
      <c r="E205" s="108" t="str">
        <f>VLOOKUP(A205,'BASE REGISTROS'!$A$1:$T$884,5,FALSE)</f>
        <v xml:space="preserve">Decreto Supremo Nº 1554, de 2 de septiembre de 1976, del ministerio de Justicia. </v>
      </c>
      <c r="F205" s="108" t="str">
        <f>VLOOKUP(A205,'BASE REGISTROS'!$A$1:$T$884,6,FALSE)</f>
        <v xml:space="preserve">Certificado de Vigencia, folio Nº 500355316567, emitido por el SRCeI con fecha 10 de noviembre de 2020.
</v>
      </c>
      <c r="G205" s="108" t="str">
        <f>VLOOKUP(A205,'BASE REGISTROS'!$A$1:$T$884,7,FALSE)</f>
        <v>La capacitación y formación integral de personas de escasos recursos, sin costo para ellos y sin discriminación de ninguna especie, a fin de que puedan integrarse al desarrollo del país.</v>
      </c>
      <c r="H205" s="108" t="str">
        <f>VLOOKUP(A205,'BASE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5" s="108" t="str">
        <f>VLOOKUP(A205,'BASE REGISTROS'!$A$1:$T$884,9,FALSE)</f>
        <v xml:space="preserve">Los miembros del Directorio permanecerán en sus cargos dos años.
</v>
      </c>
      <c r="J205" s="129" t="str">
        <f>VLOOKUP(A205,'BASE REGISTROS'!$A$1:$T$884,10,FALSE)</f>
        <v>Con fecha 20 de diciembre de 2017 se ratifica el Directorio, según consta en el Acta de Sesión Ordinaria de Directorio de dicha fecha, reducida a escritura pública de fecha 04 de enero de 2018, de la 18° Notaría Pública.</v>
      </c>
      <c r="K205" s="108" t="str">
        <f>VLOOKUP(A205,'BASE REGISTROS'!$A$1:$T$884,11,FALSE)</f>
        <v xml:space="preserve">Representante Legal:
María Angélica Grez del Canto
</v>
      </c>
      <c r="L205" s="108" t="str">
        <f>VLOOKUP(A205,'BASE REGISTROS'!$A$1:$T$884,12,FALSE)</f>
        <v xml:space="preserve">Avenida 11 de septiembre Nº2250, oficina Nº1025, comuna de Providencia, Región Metropolitana.
</v>
      </c>
      <c r="M205" s="108" t="str">
        <f>VLOOKUP(A205,'BASE REGISTROS'!$A$1:$T$884,13,FALSE)</f>
        <v>XIII</v>
      </c>
      <c r="N205" s="108" t="str">
        <f>VLOOKUP(A205,'BASE REGISTROS'!$A$1:$T$884,14,FALSE)</f>
        <v>Providencia</v>
      </c>
      <c r="O205" s="108">
        <f>VLOOKUP(A205,'BASE REGISTROS'!$A$1:$T$884,15,FALSE)</f>
        <v>0</v>
      </c>
      <c r="P205" s="108" t="str">
        <f>VLOOKUP(A205,'BASE REGISTROS'!$A$1:$T$884,16,FALSE)</f>
        <v xml:space="preserve"> fundacion@paulajaraquemada.tie.cl</v>
      </c>
      <c r="Q205" s="108">
        <f>VLOOKUP(A205,'BASE REGISTROS'!$A$1:$T$884,17,FALSE)</f>
        <v>0</v>
      </c>
      <c r="R205" s="108">
        <f>VLOOKUP(A205,'BASE REGISTROS'!$A$1:$T$884,18,FALSE)</f>
        <v>93401</v>
      </c>
      <c r="S205" s="108" t="str">
        <f>VLOOKUP(A205,'BASE REGISTROS'!$A$1:$T$884,19,FALSE)</f>
        <v>Se acompaña certificado financiero correspondiente al año 2019,  aprobados por  USUFI</v>
      </c>
      <c r="T205" s="129">
        <f>VLOOKUP(A205,'BASE REGISTROS'!$A$1:$T$884,20,FALSE)</f>
        <v>37970</v>
      </c>
      <c r="U205" s="128">
        <v>4450</v>
      </c>
      <c r="V205" s="130">
        <v>8313473</v>
      </c>
      <c r="W205" s="130">
        <v>30777537</v>
      </c>
      <c r="X205" s="131">
        <v>44316</v>
      </c>
      <c r="Y205" s="132" t="s">
        <v>7743</v>
      </c>
      <c r="Z205" s="132" t="s">
        <v>7744</v>
      </c>
      <c r="AA205" s="128" t="s">
        <v>7859</v>
      </c>
    </row>
    <row r="206" spans="1:27" ht="15.75" customHeight="1" x14ac:dyDescent="0.2">
      <c r="A206" s="128">
        <v>4450</v>
      </c>
      <c r="B206" s="108" t="str">
        <f>VLOOKUP(A206,'BASE REGISTROS'!$A$1:$T$884,2,FALSE)</f>
        <v>Fundación Paula Jaraquemada Alquízar</v>
      </c>
      <c r="C206" s="136">
        <f>VLOOKUP(A206,'BASE REGISTROS'!$A$1:$T$884,3,FALSE)</f>
        <v>706786007</v>
      </c>
      <c r="D206" s="108" t="str">
        <f>VLOOKUP(A206,'BASE REGISTROS'!$A$1:$T$884,4,FALSE)</f>
        <v>Fundación de Derecho Privado</v>
      </c>
      <c r="E206" s="108" t="str">
        <f>VLOOKUP(A206,'BASE REGISTROS'!$A$1:$T$884,5,FALSE)</f>
        <v xml:space="preserve">Decreto Supremo Nº 1554, de 2 de septiembre de 1976, del ministerio de Justicia. </v>
      </c>
      <c r="F206" s="108" t="str">
        <f>VLOOKUP(A206,'BASE REGISTROS'!$A$1:$T$884,6,FALSE)</f>
        <v xml:space="preserve">Certificado de Vigencia, folio Nº 500355316567, emitido por el SRCeI con fecha 10 de noviembre de 2020.
</v>
      </c>
      <c r="G206" s="108" t="str">
        <f>VLOOKUP(A206,'BASE REGISTROS'!$A$1:$T$884,7,FALSE)</f>
        <v>La capacitación y formación integral de personas de escasos recursos, sin costo para ellos y sin discriminación de ninguna especie, a fin de que puedan integrarse al desarrollo del país.</v>
      </c>
      <c r="H206" s="108" t="str">
        <f>VLOOKUP(A206,'BASE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6" s="108" t="str">
        <f>VLOOKUP(A206,'BASE REGISTROS'!$A$1:$T$884,9,FALSE)</f>
        <v xml:space="preserve">Los miembros del Directorio permanecerán en sus cargos dos años.
</v>
      </c>
      <c r="J206" s="129" t="str">
        <f>VLOOKUP(A206,'BASE REGISTROS'!$A$1:$T$884,10,FALSE)</f>
        <v>Con fecha 20 de diciembre de 2017 se ratifica el Directorio, según consta en el Acta de Sesión Ordinaria de Directorio de dicha fecha, reducida a escritura pública de fecha 04 de enero de 2018, de la 18° Notaría Pública.</v>
      </c>
      <c r="K206" s="108" t="str">
        <f>VLOOKUP(A206,'BASE REGISTROS'!$A$1:$T$884,11,FALSE)</f>
        <v xml:space="preserve">Representante Legal:
María Angélica Grez del Canto
</v>
      </c>
      <c r="L206" s="108" t="str">
        <f>VLOOKUP(A206,'BASE REGISTROS'!$A$1:$T$884,12,FALSE)</f>
        <v xml:space="preserve">Avenida 11 de septiembre Nº2250, oficina Nº1025, comuna de Providencia, Región Metropolitana.
</v>
      </c>
      <c r="M206" s="108" t="str">
        <f>VLOOKUP(A206,'BASE REGISTROS'!$A$1:$T$884,13,FALSE)</f>
        <v>XIII</v>
      </c>
      <c r="N206" s="108" t="str">
        <f>VLOOKUP(A206,'BASE REGISTROS'!$A$1:$T$884,14,FALSE)</f>
        <v>Providencia</v>
      </c>
      <c r="O206" s="108">
        <f>VLOOKUP(A206,'BASE REGISTROS'!$A$1:$T$884,15,FALSE)</f>
        <v>0</v>
      </c>
      <c r="P206" s="108" t="str">
        <f>VLOOKUP(A206,'BASE REGISTROS'!$A$1:$T$884,16,FALSE)</f>
        <v xml:space="preserve"> fundacion@paulajaraquemada.tie.cl</v>
      </c>
      <c r="Q206" s="108">
        <f>VLOOKUP(A206,'BASE REGISTROS'!$A$1:$T$884,17,FALSE)</f>
        <v>0</v>
      </c>
      <c r="R206" s="108">
        <f>VLOOKUP(A206,'BASE REGISTROS'!$A$1:$T$884,18,FALSE)</f>
        <v>93401</v>
      </c>
      <c r="S206" s="108" t="str">
        <f>VLOOKUP(A206,'BASE REGISTROS'!$A$1:$T$884,19,FALSE)</f>
        <v>Se acompaña certificado financiero correspondiente al año 2019,  aprobados por  USUFI</v>
      </c>
      <c r="T206" s="129">
        <f>VLOOKUP(A206,'BASE REGISTROS'!$A$1:$T$884,20,FALSE)</f>
        <v>37970</v>
      </c>
      <c r="U206" s="128">
        <v>4450</v>
      </c>
      <c r="V206" s="130">
        <v>11419776</v>
      </c>
      <c r="W206" s="130">
        <v>45821851</v>
      </c>
      <c r="X206" s="131">
        <v>44316</v>
      </c>
      <c r="Y206" s="132" t="s">
        <v>7743</v>
      </c>
      <c r="Z206" s="132" t="s">
        <v>7744</v>
      </c>
      <c r="AA206" s="128" t="s">
        <v>7860</v>
      </c>
    </row>
    <row r="207" spans="1:27" ht="15.75" customHeight="1" x14ac:dyDescent="0.2">
      <c r="A207" s="128">
        <v>4450</v>
      </c>
      <c r="B207" s="108" t="str">
        <f>VLOOKUP(A207,'BASE REGISTROS'!$A$1:$T$884,2,FALSE)</f>
        <v>Fundación Paula Jaraquemada Alquízar</v>
      </c>
      <c r="C207" s="136">
        <f>VLOOKUP(A207,'BASE REGISTROS'!$A$1:$T$884,3,FALSE)</f>
        <v>706786007</v>
      </c>
      <c r="D207" s="108" t="str">
        <f>VLOOKUP(A207,'BASE REGISTROS'!$A$1:$T$884,4,FALSE)</f>
        <v>Fundación de Derecho Privado</v>
      </c>
      <c r="E207" s="108" t="str">
        <f>VLOOKUP(A207,'BASE REGISTROS'!$A$1:$T$884,5,FALSE)</f>
        <v xml:space="preserve">Decreto Supremo Nº 1554, de 2 de septiembre de 1976, del ministerio de Justicia. </v>
      </c>
      <c r="F207" s="108" t="str">
        <f>VLOOKUP(A207,'BASE REGISTROS'!$A$1:$T$884,6,FALSE)</f>
        <v xml:space="preserve">Certificado de Vigencia, folio Nº 500355316567, emitido por el SRCeI con fecha 10 de noviembre de 2020.
</v>
      </c>
      <c r="G207" s="108" t="str">
        <f>VLOOKUP(A207,'BASE REGISTROS'!$A$1:$T$884,7,FALSE)</f>
        <v>La capacitación y formación integral de personas de escasos recursos, sin costo para ellos y sin discriminación de ninguna especie, a fin de que puedan integrarse al desarrollo del país.</v>
      </c>
      <c r="H207" s="108" t="str">
        <f>VLOOKUP(A207,'BASE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7" s="108" t="str">
        <f>VLOOKUP(A207,'BASE REGISTROS'!$A$1:$T$884,9,FALSE)</f>
        <v xml:space="preserve">Los miembros del Directorio permanecerán en sus cargos dos años.
</v>
      </c>
      <c r="J207" s="129" t="str">
        <f>VLOOKUP(A207,'BASE REGISTROS'!$A$1:$T$884,10,FALSE)</f>
        <v>Con fecha 20 de diciembre de 2017 se ratifica el Directorio, según consta en el Acta de Sesión Ordinaria de Directorio de dicha fecha, reducida a escritura pública de fecha 04 de enero de 2018, de la 18° Notaría Pública.</v>
      </c>
      <c r="K207" s="108" t="str">
        <f>VLOOKUP(A207,'BASE REGISTROS'!$A$1:$T$884,11,FALSE)</f>
        <v xml:space="preserve">Representante Legal:
María Angélica Grez del Canto
</v>
      </c>
      <c r="L207" s="108" t="str">
        <f>VLOOKUP(A207,'BASE REGISTROS'!$A$1:$T$884,12,FALSE)</f>
        <v xml:space="preserve">Avenida 11 de septiembre Nº2250, oficina Nº1025, comuna de Providencia, Región Metropolitana.
</v>
      </c>
      <c r="M207" s="108" t="str">
        <f>VLOOKUP(A207,'BASE REGISTROS'!$A$1:$T$884,13,FALSE)</f>
        <v>XIII</v>
      </c>
      <c r="N207" s="108" t="str">
        <f>VLOOKUP(A207,'BASE REGISTROS'!$A$1:$T$884,14,FALSE)</f>
        <v>Providencia</v>
      </c>
      <c r="O207" s="108">
        <f>VLOOKUP(A207,'BASE REGISTROS'!$A$1:$T$884,15,FALSE)</f>
        <v>0</v>
      </c>
      <c r="P207" s="108" t="str">
        <f>VLOOKUP(A207,'BASE REGISTROS'!$A$1:$T$884,16,FALSE)</f>
        <v xml:space="preserve"> fundacion@paulajaraquemada.tie.cl</v>
      </c>
      <c r="Q207" s="108">
        <f>VLOOKUP(A207,'BASE REGISTROS'!$A$1:$T$884,17,FALSE)</f>
        <v>0</v>
      </c>
      <c r="R207" s="108">
        <f>VLOOKUP(A207,'BASE REGISTROS'!$A$1:$T$884,18,FALSE)</f>
        <v>93401</v>
      </c>
      <c r="S207" s="108" t="str">
        <f>VLOOKUP(A207,'BASE REGISTROS'!$A$1:$T$884,19,FALSE)</f>
        <v>Se acompaña certificado financiero correspondiente al año 2019,  aprobados por  USUFI</v>
      </c>
      <c r="T207" s="129">
        <f>VLOOKUP(A207,'BASE REGISTROS'!$A$1:$T$884,20,FALSE)</f>
        <v>37970</v>
      </c>
      <c r="U207" s="128">
        <v>4450</v>
      </c>
      <c r="V207" s="130">
        <v>46785395</v>
      </c>
      <c r="W207" s="130">
        <v>174059975</v>
      </c>
      <c r="X207" s="131">
        <v>44316</v>
      </c>
      <c r="Y207" s="132" t="s">
        <v>7743</v>
      </c>
      <c r="Z207" s="132" t="s">
        <v>7744</v>
      </c>
      <c r="AA207" s="128" t="s">
        <v>7745</v>
      </c>
    </row>
    <row r="208" spans="1:27" ht="15.75" customHeight="1" x14ac:dyDescent="0.2">
      <c r="A208" s="128">
        <v>4450</v>
      </c>
      <c r="B208" s="108" t="str">
        <f>VLOOKUP(A208,'BASE REGISTROS'!$A$1:$T$884,2,FALSE)</f>
        <v>Fundación Paula Jaraquemada Alquízar</v>
      </c>
      <c r="C208" s="136">
        <f>VLOOKUP(A208,'BASE REGISTROS'!$A$1:$T$884,3,FALSE)</f>
        <v>706786007</v>
      </c>
      <c r="D208" s="108" t="str">
        <f>VLOOKUP(A208,'BASE REGISTROS'!$A$1:$T$884,4,FALSE)</f>
        <v>Fundación de Derecho Privado</v>
      </c>
      <c r="E208" s="108" t="str">
        <f>VLOOKUP(A208,'BASE REGISTROS'!$A$1:$T$884,5,FALSE)</f>
        <v xml:space="preserve">Decreto Supremo Nº 1554, de 2 de septiembre de 1976, del ministerio de Justicia. </v>
      </c>
      <c r="F208" s="108" t="str">
        <f>VLOOKUP(A208,'BASE REGISTROS'!$A$1:$T$884,6,FALSE)</f>
        <v xml:space="preserve">Certificado de Vigencia, folio Nº 500355316567, emitido por el SRCeI con fecha 10 de noviembre de 2020.
</v>
      </c>
      <c r="G208" s="108" t="str">
        <f>VLOOKUP(A208,'BASE REGISTROS'!$A$1:$T$884,7,FALSE)</f>
        <v>La capacitación y formación integral de personas de escasos recursos, sin costo para ellos y sin discriminación de ninguna especie, a fin de que puedan integrarse al desarrollo del país.</v>
      </c>
      <c r="H208" s="108" t="str">
        <f>VLOOKUP(A208,'BASE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8" s="108" t="str">
        <f>VLOOKUP(A208,'BASE REGISTROS'!$A$1:$T$884,9,FALSE)</f>
        <v xml:space="preserve">Los miembros del Directorio permanecerán en sus cargos dos años.
</v>
      </c>
      <c r="J208" s="129" t="str">
        <f>VLOOKUP(A208,'BASE REGISTROS'!$A$1:$T$884,10,FALSE)</f>
        <v>Con fecha 20 de diciembre de 2017 se ratifica el Directorio, según consta en el Acta de Sesión Ordinaria de Directorio de dicha fecha, reducida a escritura pública de fecha 04 de enero de 2018, de la 18° Notaría Pública.</v>
      </c>
      <c r="K208" s="108" t="str">
        <f>VLOOKUP(A208,'BASE REGISTROS'!$A$1:$T$884,11,FALSE)</f>
        <v xml:space="preserve">Representante Legal:
María Angélica Grez del Canto
</v>
      </c>
      <c r="L208" s="108" t="str">
        <f>VLOOKUP(A208,'BASE REGISTROS'!$A$1:$T$884,12,FALSE)</f>
        <v xml:space="preserve">Avenida 11 de septiembre Nº2250, oficina Nº1025, comuna de Providencia, Región Metropolitana.
</v>
      </c>
      <c r="M208" s="108" t="str">
        <f>VLOOKUP(A208,'BASE REGISTROS'!$A$1:$T$884,13,FALSE)</f>
        <v>XIII</v>
      </c>
      <c r="N208" s="108" t="str">
        <f>VLOOKUP(A208,'BASE REGISTROS'!$A$1:$T$884,14,FALSE)</f>
        <v>Providencia</v>
      </c>
      <c r="O208" s="108">
        <f>VLOOKUP(A208,'BASE REGISTROS'!$A$1:$T$884,15,FALSE)</f>
        <v>0</v>
      </c>
      <c r="P208" s="108" t="str">
        <f>VLOOKUP(A208,'BASE REGISTROS'!$A$1:$T$884,16,FALSE)</f>
        <v xml:space="preserve"> fundacion@paulajaraquemada.tie.cl</v>
      </c>
      <c r="Q208" s="108">
        <f>VLOOKUP(A208,'BASE REGISTROS'!$A$1:$T$884,17,FALSE)</f>
        <v>0</v>
      </c>
      <c r="R208" s="108">
        <f>VLOOKUP(A208,'BASE REGISTROS'!$A$1:$T$884,18,FALSE)</f>
        <v>93401</v>
      </c>
      <c r="S208" s="108" t="str">
        <f>VLOOKUP(A208,'BASE REGISTROS'!$A$1:$T$884,19,FALSE)</f>
        <v>Se acompaña certificado financiero correspondiente al año 2019,  aprobados por  USUFI</v>
      </c>
      <c r="T208" s="129">
        <f>VLOOKUP(A208,'BASE REGISTROS'!$A$1:$T$884,20,FALSE)</f>
        <v>37970</v>
      </c>
      <c r="U208" s="128">
        <v>4450</v>
      </c>
      <c r="V208" s="130">
        <v>10706040</v>
      </c>
      <c r="W208" s="130">
        <v>33436980</v>
      </c>
      <c r="X208" s="131">
        <v>44316</v>
      </c>
      <c r="Y208" s="132" t="s">
        <v>7743</v>
      </c>
      <c r="Z208" s="132" t="s">
        <v>7744</v>
      </c>
      <c r="AA208" s="128" t="s">
        <v>7861</v>
      </c>
    </row>
    <row r="209" spans="1:27" ht="15.75" customHeight="1" x14ac:dyDescent="0.2">
      <c r="A209" s="128">
        <v>4450</v>
      </c>
      <c r="B209" s="108" t="str">
        <f>VLOOKUP(A209,'BASE REGISTROS'!$A$1:$T$884,2,FALSE)</f>
        <v>Fundación Paula Jaraquemada Alquízar</v>
      </c>
      <c r="C209" s="136">
        <f>VLOOKUP(A209,'BASE REGISTROS'!$A$1:$T$884,3,FALSE)</f>
        <v>706786007</v>
      </c>
      <c r="D209" s="108" t="str">
        <f>VLOOKUP(A209,'BASE REGISTROS'!$A$1:$T$884,4,FALSE)</f>
        <v>Fundación de Derecho Privado</v>
      </c>
      <c r="E209" s="108" t="str">
        <f>VLOOKUP(A209,'BASE REGISTROS'!$A$1:$T$884,5,FALSE)</f>
        <v xml:space="preserve">Decreto Supremo Nº 1554, de 2 de septiembre de 1976, del ministerio de Justicia. </v>
      </c>
      <c r="F209" s="108" t="str">
        <f>VLOOKUP(A209,'BASE REGISTROS'!$A$1:$T$884,6,FALSE)</f>
        <v xml:space="preserve">Certificado de Vigencia, folio Nº 500355316567, emitido por el SRCeI con fecha 10 de noviembre de 2020.
</v>
      </c>
      <c r="G209" s="108" t="str">
        <f>VLOOKUP(A209,'BASE REGISTROS'!$A$1:$T$884,7,FALSE)</f>
        <v>La capacitación y formación integral de personas de escasos recursos, sin costo para ellos y sin discriminación de ninguna especie, a fin de que puedan integrarse al desarrollo del país.</v>
      </c>
      <c r="H209" s="108" t="str">
        <f>VLOOKUP(A209,'BASE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9" s="108" t="str">
        <f>VLOOKUP(A209,'BASE REGISTROS'!$A$1:$T$884,9,FALSE)</f>
        <v xml:space="preserve">Los miembros del Directorio permanecerán en sus cargos dos años.
</v>
      </c>
      <c r="J209" s="129" t="str">
        <f>VLOOKUP(A209,'BASE REGISTROS'!$A$1:$T$884,10,FALSE)</f>
        <v>Con fecha 20 de diciembre de 2017 se ratifica el Directorio, según consta en el Acta de Sesión Ordinaria de Directorio de dicha fecha, reducida a escritura pública de fecha 04 de enero de 2018, de la 18° Notaría Pública.</v>
      </c>
      <c r="K209" s="108" t="str">
        <f>VLOOKUP(A209,'BASE REGISTROS'!$A$1:$T$884,11,FALSE)</f>
        <v xml:space="preserve">Representante Legal:
María Angélica Grez del Canto
</v>
      </c>
      <c r="L209" s="108" t="str">
        <f>VLOOKUP(A209,'BASE REGISTROS'!$A$1:$T$884,12,FALSE)</f>
        <v xml:space="preserve">Avenida 11 de septiembre Nº2250, oficina Nº1025, comuna de Providencia, Región Metropolitana.
</v>
      </c>
      <c r="M209" s="108" t="str">
        <f>VLOOKUP(A209,'BASE REGISTROS'!$A$1:$T$884,13,FALSE)</f>
        <v>XIII</v>
      </c>
      <c r="N209" s="108" t="str">
        <f>VLOOKUP(A209,'BASE REGISTROS'!$A$1:$T$884,14,FALSE)</f>
        <v>Providencia</v>
      </c>
      <c r="O209" s="108">
        <f>VLOOKUP(A209,'BASE REGISTROS'!$A$1:$T$884,15,FALSE)</f>
        <v>0</v>
      </c>
      <c r="P209" s="108" t="str">
        <f>VLOOKUP(A209,'BASE REGISTROS'!$A$1:$T$884,16,FALSE)</f>
        <v xml:space="preserve"> fundacion@paulajaraquemada.tie.cl</v>
      </c>
      <c r="Q209" s="108">
        <f>VLOOKUP(A209,'BASE REGISTROS'!$A$1:$T$884,17,FALSE)</f>
        <v>0</v>
      </c>
      <c r="R209" s="108">
        <f>VLOOKUP(A209,'BASE REGISTROS'!$A$1:$T$884,18,FALSE)</f>
        <v>93401</v>
      </c>
      <c r="S209" s="108" t="str">
        <f>VLOOKUP(A209,'BASE REGISTROS'!$A$1:$T$884,19,FALSE)</f>
        <v>Se acompaña certificado financiero correspondiente al año 2019,  aprobados por  USUFI</v>
      </c>
      <c r="T209" s="129">
        <f>VLOOKUP(A209,'BASE REGISTROS'!$A$1:$T$884,20,FALSE)</f>
        <v>37970</v>
      </c>
      <c r="U209" s="128">
        <v>4450</v>
      </c>
      <c r="V209" s="130">
        <v>12955860</v>
      </c>
      <c r="W209" s="130">
        <v>50582160</v>
      </c>
      <c r="X209" s="131">
        <v>44316</v>
      </c>
      <c r="Y209" s="132" t="s">
        <v>7743</v>
      </c>
      <c r="Z209" s="132" t="s">
        <v>7744</v>
      </c>
      <c r="AA209" s="128" t="s">
        <v>7791</v>
      </c>
    </row>
    <row r="210" spans="1:27" ht="15.75" customHeight="1" x14ac:dyDescent="0.2">
      <c r="A210" s="128">
        <v>4450</v>
      </c>
      <c r="B210" s="108" t="str">
        <f>VLOOKUP(A210,'BASE REGISTROS'!$A$1:$T$884,2,FALSE)</f>
        <v>Fundación Paula Jaraquemada Alquízar</v>
      </c>
      <c r="C210" s="136">
        <f>VLOOKUP(A210,'BASE REGISTROS'!$A$1:$T$884,3,FALSE)</f>
        <v>706786007</v>
      </c>
      <c r="D210" s="108" t="str">
        <f>VLOOKUP(A210,'BASE REGISTROS'!$A$1:$T$884,4,FALSE)</f>
        <v>Fundación de Derecho Privado</v>
      </c>
      <c r="E210" s="108" t="str">
        <f>VLOOKUP(A210,'BASE REGISTROS'!$A$1:$T$884,5,FALSE)</f>
        <v xml:space="preserve">Decreto Supremo Nº 1554, de 2 de septiembre de 1976, del ministerio de Justicia. </v>
      </c>
      <c r="F210" s="108" t="str">
        <f>VLOOKUP(A210,'BASE REGISTROS'!$A$1:$T$884,6,FALSE)</f>
        <v xml:space="preserve">Certificado de Vigencia, folio Nº 500355316567, emitido por el SRCeI con fecha 10 de noviembre de 2020.
</v>
      </c>
      <c r="G210" s="108" t="str">
        <f>VLOOKUP(A210,'BASE REGISTROS'!$A$1:$T$884,7,FALSE)</f>
        <v>La capacitación y formación integral de personas de escasos recursos, sin costo para ellos y sin discriminación de ninguna especie, a fin de que puedan integrarse al desarrollo del país.</v>
      </c>
      <c r="H210" s="108" t="str">
        <f>VLOOKUP(A210,'BASE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0" s="108" t="str">
        <f>VLOOKUP(A210,'BASE REGISTROS'!$A$1:$T$884,9,FALSE)</f>
        <v xml:space="preserve">Los miembros del Directorio permanecerán en sus cargos dos años.
</v>
      </c>
      <c r="J210" s="129" t="str">
        <f>VLOOKUP(A210,'BASE REGISTROS'!$A$1:$T$884,10,FALSE)</f>
        <v>Con fecha 20 de diciembre de 2017 se ratifica el Directorio, según consta en el Acta de Sesión Ordinaria de Directorio de dicha fecha, reducida a escritura pública de fecha 04 de enero de 2018, de la 18° Notaría Pública.</v>
      </c>
      <c r="K210" s="108" t="str">
        <f>VLOOKUP(A210,'BASE REGISTROS'!$A$1:$T$884,11,FALSE)</f>
        <v xml:space="preserve">Representante Legal:
María Angélica Grez del Canto
</v>
      </c>
      <c r="L210" s="108" t="str">
        <f>VLOOKUP(A210,'BASE REGISTROS'!$A$1:$T$884,12,FALSE)</f>
        <v xml:space="preserve">Avenida 11 de septiembre Nº2250, oficina Nº1025, comuna de Providencia, Región Metropolitana.
</v>
      </c>
      <c r="M210" s="108" t="str">
        <f>VLOOKUP(A210,'BASE REGISTROS'!$A$1:$T$884,13,FALSE)</f>
        <v>XIII</v>
      </c>
      <c r="N210" s="108" t="str">
        <f>VLOOKUP(A210,'BASE REGISTROS'!$A$1:$T$884,14,FALSE)</f>
        <v>Providencia</v>
      </c>
      <c r="O210" s="108">
        <f>VLOOKUP(A210,'BASE REGISTROS'!$A$1:$T$884,15,FALSE)</f>
        <v>0</v>
      </c>
      <c r="P210" s="108" t="str">
        <f>VLOOKUP(A210,'BASE REGISTROS'!$A$1:$T$884,16,FALSE)</f>
        <v xml:space="preserve"> fundacion@paulajaraquemada.tie.cl</v>
      </c>
      <c r="Q210" s="108">
        <f>VLOOKUP(A210,'BASE REGISTROS'!$A$1:$T$884,17,FALSE)</f>
        <v>0</v>
      </c>
      <c r="R210" s="108">
        <f>VLOOKUP(A210,'BASE REGISTROS'!$A$1:$T$884,18,FALSE)</f>
        <v>93401</v>
      </c>
      <c r="S210" s="108" t="str">
        <f>VLOOKUP(A210,'BASE REGISTROS'!$A$1:$T$884,19,FALSE)</f>
        <v>Se acompaña certificado financiero correspondiente al año 2019,  aprobados por  USUFI</v>
      </c>
      <c r="T210" s="129">
        <f>VLOOKUP(A210,'BASE REGISTROS'!$A$1:$T$884,20,FALSE)</f>
        <v>37970</v>
      </c>
      <c r="U210" s="128">
        <v>4450</v>
      </c>
      <c r="V210" s="130">
        <v>6439140</v>
      </c>
      <c r="W210" s="130">
        <v>25135920</v>
      </c>
      <c r="X210" s="131">
        <v>44316</v>
      </c>
      <c r="Y210" s="132" t="s">
        <v>7743</v>
      </c>
      <c r="Z210" s="132" t="s">
        <v>7744</v>
      </c>
      <c r="AA210" s="128" t="s">
        <v>7862</v>
      </c>
    </row>
    <row r="211" spans="1:27" ht="15.75" customHeight="1" x14ac:dyDescent="0.2">
      <c r="A211" s="128">
        <v>4450</v>
      </c>
      <c r="B211" s="108" t="str">
        <f>VLOOKUP(A211,'BASE REGISTROS'!$A$1:$T$884,2,FALSE)</f>
        <v>Fundación Paula Jaraquemada Alquízar</v>
      </c>
      <c r="C211" s="136">
        <f>VLOOKUP(A211,'BASE REGISTROS'!$A$1:$T$884,3,FALSE)</f>
        <v>706786007</v>
      </c>
      <c r="D211" s="108" t="str">
        <f>VLOOKUP(A211,'BASE REGISTROS'!$A$1:$T$884,4,FALSE)</f>
        <v>Fundación de Derecho Privado</v>
      </c>
      <c r="E211" s="108" t="str">
        <f>VLOOKUP(A211,'BASE REGISTROS'!$A$1:$T$884,5,FALSE)</f>
        <v xml:space="preserve">Decreto Supremo Nº 1554, de 2 de septiembre de 1976, del ministerio de Justicia. </v>
      </c>
      <c r="F211" s="108" t="str">
        <f>VLOOKUP(A211,'BASE REGISTROS'!$A$1:$T$884,6,FALSE)</f>
        <v xml:space="preserve">Certificado de Vigencia, folio Nº 500355316567, emitido por el SRCeI con fecha 10 de noviembre de 2020.
</v>
      </c>
      <c r="G211" s="108" t="str">
        <f>VLOOKUP(A211,'BASE REGISTROS'!$A$1:$T$884,7,FALSE)</f>
        <v>La capacitación y formación integral de personas de escasos recursos, sin costo para ellos y sin discriminación de ninguna especie, a fin de que puedan integrarse al desarrollo del país.</v>
      </c>
      <c r="H211" s="108" t="str">
        <f>VLOOKUP(A211,'BASE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1" s="108" t="str">
        <f>VLOOKUP(A211,'BASE REGISTROS'!$A$1:$T$884,9,FALSE)</f>
        <v xml:space="preserve">Los miembros del Directorio permanecerán en sus cargos dos años.
</v>
      </c>
      <c r="J211" s="129" t="str">
        <f>VLOOKUP(A211,'BASE REGISTROS'!$A$1:$T$884,10,FALSE)</f>
        <v>Con fecha 20 de diciembre de 2017 se ratifica el Directorio, según consta en el Acta de Sesión Ordinaria de Directorio de dicha fecha, reducida a escritura pública de fecha 04 de enero de 2018, de la 18° Notaría Pública.</v>
      </c>
      <c r="K211" s="108" t="str">
        <f>VLOOKUP(A211,'BASE REGISTROS'!$A$1:$T$884,11,FALSE)</f>
        <v xml:space="preserve">Representante Legal:
María Angélica Grez del Canto
</v>
      </c>
      <c r="L211" s="108" t="str">
        <f>VLOOKUP(A211,'BASE REGISTROS'!$A$1:$T$884,12,FALSE)</f>
        <v xml:space="preserve">Avenida 11 de septiembre Nº2250, oficina Nº1025, comuna de Providencia, Región Metropolitana.
</v>
      </c>
      <c r="M211" s="108" t="str">
        <f>VLOOKUP(A211,'BASE REGISTROS'!$A$1:$T$884,13,FALSE)</f>
        <v>XIII</v>
      </c>
      <c r="N211" s="108" t="str">
        <f>VLOOKUP(A211,'BASE REGISTROS'!$A$1:$T$884,14,FALSE)</f>
        <v>Providencia</v>
      </c>
      <c r="O211" s="108">
        <f>VLOOKUP(A211,'BASE REGISTROS'!$A$1:$T$884,15,FALSE)</f>
        <v>0</v>
      </c>
      <c r="P211" s="108" t="str">
        <f>VLOOKUP(A211,'BASE REGISTROS'!$A$1:$T$884,16,FALSE)</f>
        <v xml:space="preserve"> fundacion@paulajaraquemada.tie.cl</v>
      </c>
      <c r="Q211" s="108">
        <f>VLOOKUP(A211,'BASE REGISTROS'!$A$1:$T$884,17,FALSE)</f>
        <v>0</v>
      </c>
      <c r="R211" s="108">
        <f>VLOOKUP(A211,'BASE REGISTROS'!$A$1:$T$884,18,FALSE)</f>
        <v>93401</v>
      </c>
      <c r="S211" s="108" t="str">
        <f>VLOOKUP(A211,'BASE REGISTROS'!$A$1:$T$884,19,FALSE)</f>
        <v>Se acompaña certificado financiero correspondiente al año 2019,  aprobados por  USUFI</v>
      </c>
      <c r="T211" s="129">
        <f>VLOOKUP(A211,'BASE REGISTROS'!$A$1:$T$884,20,FALSE)</f>
        <v>37970</v>
      </c>
      <c r="U211" s="128">
        <v>4450</v>
      </c>
      <c r="V211" s="130">
        <v>12335220</v>
      </c>
      <c r="W211" s="130">
        <v>36772920</v>
      </c>
      <c r="X211" s="131">
        <v>44316</v>
      </c>
      <c r="Y211" s="132" t="s">
        <v>7743</v>
      </c>
      <c r="Z211" s="132" t="s">
        <v>7744</v>
      </c>
      <c r="AA211" s="128" t="s">
        <v>7863</v>
      </c>
    </row>
    <row r="212" spans="1:27" ht="15.75" customHeight="1" x14ac:dyDescent="0.2">
      <c r="A212" s="128">
        <v>4450</v>
      </c>
      <c r="B212" s="108" t="str">
        <f>VLOOKUP(A212,'BASE REGISTROS'!$A$1:$T$884,2,FALSE)</f>
        <v>Fundación Paula Jaraquemada Alquízar</v>
      </c>
      <c r="C212" s="136">
        <f>VLOOKUP(A212,'BASE REGISTROS'!$A$1:$T$884,3,FALSE)</f>
        <v>706786007</v>
      </c>
      <c r="D212" s="108" t="str">
        <f>VLOOKUP(A212,'BASE REGISTROS'!$A$1:$T$884,4,FALSE)</f>
        <v>Fundación de Derecho Privado</v>
      </c>
      <c r="E212" s="108" t="str">
        <f>VLOOKUP(A212,'BASE REGISTROS'!$A$1:$T$884,5,FALSE)</f>
        <v xml:space="preserve">Decreto Supremo Nº 1554, de 2 de septiembre de 1976, del ministerio de Justicia. </v>
      </c>
      <c r="F212" s="108" t="str">
        <f>VLOOKUP(A212,'BASE REGISTROS'!$A$1:$T$884,6,FALSE)</f>
        <v xml:space="preserve">Certificado de Vigencia, folio Nº 500355316567, emitido por el SRCeI con fecha 10 de noviembre de 2020.
</v>
      </c>
      <c r="G212" s="108" t="str">
        <f>VLOOKUP(A212,'BASE REGISTROS'!$A$1:$T$884,7,FALSE)</f>
        <v>La capacitación y formación integral de personas de escasos recursos, sin costo para ellos y sin discriminación de ninguna especie, a fin de que puedan integrarse al desarrollo del país.</v>
      </c>
      <c r="H212" s="108" t="str">
        <f>VLOOKUP(A212,'BASE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2" s="108" t="str">
        <f>VLOOKUP(A212,'BASE REGISTROS'!$A$1:$T$884,9,FALSE)</f>
        <v xml:space="preserve">Los miembros del Directorio permanecerán en sus cargos dos años.
</v>
      </c>
      <c r="J212" s="129" t="str">
        <f>VLOOKUP(A212,'BASE REGISTROS'!$A$1:$T$884,10,FALSE)</f>
        <v>Con fecha 20 de diciembre de 2017 se ratifica el Directorio, según consta en el Acta de Sesión Ordinaria de Directorio de dicha fecha, reducida a escritura pública de fecha 04 de enero de 2018, de la 18° Notaría Pública.</v>
      </c>
      <c r="K212" s="108" t="str">
        <f>VLOOKUP(A212,'BASE REGISTROS'!$A$1:$T$884,11,FALSE)</f>
        <v xml:space="preserve">Representante Legal:
María Angélica Grez del Canto
</v>
      </c>
      <c r="L212" s="108" t="str">
        <f>VLOOKUP(A212,'BASE REGISTROS'!$A$1:$T$884,12,FALSE)</f>
        <v xml:space="preserve">Avenida 11 de septiembre Nº2250, oficina Nº1025, comuna de Providencia, Región Metropolitana.
</v>
      </c>
      <c r="M212" s="108" t="str">
        <f>VLOOKUP(A212,'BASE REGISTROS'!$A$1:$T$884,13,FALSE)</f>
        <v>XIII</v>
      </c>
      <c r="N212" s="108" t="str">
        <f>VLOOKUP(A212,'BASE REGISTROS'!$A$1:$T$884,14,FALSE)</f>
        <v>Providencia</v>
      </c>
      <c r="O212" s="108">
        <f>VLOOKUP(A212,'BASE REGISTROS'!$A$1:$T$884,15,FALSE)</f>
        <v>0</v>
      </c>
      <c r="P212" s="108" t="str">
        <f>VLOOKUP(A212,'BASE REGISTROS'!$A$1:$T$884,16,FALSE)</f>
        <v xml:space="preserve"> fundacion@paulajaraquemada.tie.cl</v>
      </c>
      <c r="Q212" s="108">
        <f>VLOOKUP(A212,'BASE REGISTROS'!$A$1:$T$884,17,FALSE)</f>
        <v>0</v>
      </c>
      <c r="R212" s="108">
        <f>VLOOKUP(A212,'BASE REGISTROS'!$A$1:$T$884,18,FALSE)</f>
        <v>93401</v>
      </c>
      <c r="S212" s="108" t="str">
        <f>VLOOKUP(A212,'BASE REGISTROS'!$A$1:$T$884,19,FALSE)</f>
        <v>Se acompaña certificado financiero correspondiente al año 2019,  aprobados por  USUFI</v>
      </c>
      <c r="T212" s="129">
        <f>VLOOKUP(A212,'BASE REGISTROS'!$A$1:$T$884,20,FALSE)</f>
        <v>37970</v>
      </c>
      <c r="U212" s="128">
        <v>4450</v>
      </c>
      <c r="V212" s="130">
        <v>6439140</v>
      </c>
      <c r="W212" s="130">
        <v>25058340</v>
      </c>
      <c r="X212" s="131">
        <v>44316</v>
      </c>
      <c r="Y212" s="132" t="s">
        <v>7743</v>
      </c>
      <c r="Z212" s="132" t="s">
        <v>7744</v>
      </c>
      <c r="AA212" s="128" t="s">
        <v>7864</v>
      </c>
    </row>
    <row r="213" spans="1:27" ht="15.75" customHeight="1" x14ac:dyDescent="0.2">
      <c r="A213" s="128">
        <v>4450</v>
      </c>
      <c r="B213" s="108" t="str">
        <f>VLOOKUP(A213,'BASE REGISTROS'!$A$1:$T$884,2,FALSE)</f>
        <v>Fundación Paula Jaraquemada Alquízar</v>
      </c>
      <c r="C213" s="136">
        <f>VLOOKUP(A213,'BASE REGISTROS'!$A$1:$T$884,3,FALSE)</f>
        <v>706786007</v>
      </c>
      <c r="D213" s="108" t="str">
        <f>VLOOKUP(A213,'BASE REGISTROS'!$A$1:$T$884,4,FALSE)</f>
        <v>Fundación de Derecho Privado</v>
      </c>
      <c r="E213" s="108" t="str">
        <f>VLOOKUP(A213,'BASE REGISTROS'!$A$1:$T$884,5,FALSE)</f>
        <v xml:space="preserve">Decreto Supremo Nº 1554, de 2 de septiembre de 1976, del ministerio de Justicia. </v>
      </c>
      <c r="F213" s="108" t="str">
        <f>VLOOKUP(A213,'BASE REGISTROS'!$A$1:$T$884,6,FALSE)</f>
        <v xml:space="preserve">Certificado de Vigencia, folio Nº 500355316567, emitido por el SRCeI con fecha 10 de noviembre de 2020.
</v>
      </c>
      <c r="G213" s="108" t="str">
        <f>VLOOKUP(A213,'BASE REGISTROS'!$A$1:$T$884,7,FALSE)</f>
        <v>La capacitación y formación integral de personas de escasos recursos, sin costo para ellos y sin discriminación de ninguna especie, a fin de que puedan integrarse al desarrollo del país.</v>
      </c>
      <c r="H213" s="108" t="str">
        <f>VLOOKUP(A213,'BASE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3" s="108" t="str">
        <f>VLOOKUP(A213,'BASE REGISTROS'!$A$1:$T$884,9,FALSE)</f>
        <v xml:space="preserve">Los miembros del Directorio permanecerán en sus cargos dos años.
</v>
      </c>
      <c r="J213" s="129" t="str">
        <f>VLOOKUP(A213,'BASE REGISTROS'!$A$1:$T$884,10,FALSE)</f>
        <v>Con fecha 20 de diciembre de 2017 se ratifica el Directorio, según consta en el Acta de Sesión Ordinaria de Directorio de dicha fecha, reducida a escritura pública de fecha 04 de enero de 2018, de la 18° Notaría Pública.</v>
      </c>
      <c r="K213" s="108" t="str">
        <f>VLOOKUP(A213,'BASE REGISTROS'!$A$1:$T$884,11,FALSE)</f>
        <v xml:space="preserve">Representante Legal:
María Angélica Grez del Canto
</v>
      </c>
      <c r="L213" s="108" t="str">
        <f>VLOOKUP(A213,'BASE REGISTROS'!$A$1:$T$884,12,FALSE)</f>
        <v xml:space="preserve">Avenida 11 de septiembre Nº2250, oficina Nº1025, comuna de Providencia, Región Metropolitana.
</v>
      </c>
      <c r="M213" s="108" t="str">
        <f>VLOOKUP(A213,'BASE REGISTROS'!$A$1:$T$884,13,FALSE)</f>
        <v>XIII</v>
      </c>
      <c r="N213" s="108" t="str">
        <f>VLOOKUP(A213,'BASE REGISTROS'!$A$1:$T$884,14,FALSE)</f>
        <v>Providencia</v>
      </c>
      <c r="O213" s="108">
        <f>VLOOKUP(A213,'BASE REGISTROS'!$A$1:$T$884,15,FALSE)</f>
        <v>0</v>
      </c>
      <c r="P213" s="108" t="str">
        <f>VLOOKUP(A213,'BASE REGISTROS'!$A$1:$T$884,16,FALSE)</f>
        <v xml:space="preserve"> fundacion@paulajaraquemada.tie.cl</v>
      </c>
      <c r="Q213" s="108">
        <f>VLOOKUP(A213,'BASE REGISTROS'!$A$1:$T$884,17,FALSE)</f>
        <v>0</v>
      </c>
      <c r="R213" s="108">
        <f>VLOOKUP(A213,'BASE REGISTROS'!$A$1:$T$884,18,FALSE)</f>
        <v>93401</v>
      </c>
      <c r="S213" s="108" t="str">
        <f>VLOOKUP(A213,'BASE REGISTROS'!$A$1:$T$884,19,FALSE)</f>
        <v>Se acompaña certificado financiero correspondiente al año 2019,  aprobados por  USUFI</v>
      </c>
      <c r="T213" s="129">
        <f>VLOOKUP(A213,'BASE REGISTROS'!$A$1:$T$884,20,FALSE)</f>
        <v>37970</v>
      </c>
      <c r="U213" s="128">
        <v>4450</v>
      </c>
      <c r="V213" s="130">
        <v>26355478</v>
      </c>
      <c r="W213" s="130">
        <v>83346299</v>
      </c>
      <c r="X213" s="131">
        <v>44316</v>
      </c>
      <c r="Y213" s="132" t="s">
        <v>7743</v>
      </c>
      <c r="Z213" s="132" t="s">
        <v>7744</v>
      </c>
      <c r="AA213" s="128" t="s">
        <v>7799</v>
      </c>
    </row>
    <row r="214" spans="1:27" ht="15.75" customHeight="1" x14ac:dyDescent="0.2">
      <c r="A214" s="128">
        <v>4450</v>
      </c>
      <c r="B214" s="108" t="str">
        <f>VLOOKUP(A214,'BASE REGISTROS'!$A$1:$T$884,2,FALSE)</f>
        <v>Fundación Paula Jaraquemada Alquízar</v>
      </c>
      <c r="C214" s="136">
        <f>VLOOKUP(A214,'BASE REGISTROS'!$A$1:$T$884,3,FALSE)</f>
        <v>706786007</v>
      </c>
      <c r="D214" s="108" t="str">
        <f>VLOOKUP(A214,'BASE REGISTROS'!$A$1:$T$884,4,FALSE)</f>
        <v>Fundación de Derecho Privado</v>
      </c>
      <c r="E214" s="108" t="str">
        <f>VLOOKUP(A214,'BASE REGISTROS'!$A$1:$T$884,5,FALSE)</f>
        <v xml:space="preserve">Decreto Supremo Nº 1554, de 2 de septiembre de 1976, del ministerio de Justicia. </v>
      </c>
      <c r="F214" s="108" t="str">
        <f>VLOOKUP(A214,'BASE REGISTROS'!$A$1:$T$884,6,FALSE)</f>
        <v xml:space="preserve">Certificado de Vigencia, folio Nº 500355316567, emitido por el SRCeI con fecha 10 de noviembre de 2020.
</v>
      </c>
      <c r="G214" s="108" t="str">
        <f>VLOOKUP(A214,'BASE REGISTROS'!$A$1:$T$884,7,FALSE)</f>
        <v>La capacitación y formación integral de personas de escasos recursos, sin costo para ellos y sin discriminación de ninguna especie, a fin de que puedan integrarse al desarrollo del país.</v>
      </c>
      <c r="H214" s="108" t="str">
        <f>VLOOKUP(A214,'BASE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4" s="108" t="str">
        <f>VLOOKUP(A214,'BASE REGISTROS'!$A$1:$T$884,9,FALSE)</f>
        <v xml:space="preserve">Los miembros del Directorio permanecerán en sus cargos dos años.
</v>
      </c>
      <c r="J214" s="129" t="str">
        <f>VLOOKUP(A214,'BASE REGISTROS'!$A$1:$T$884,10,FALSE)</f>
        <v>Con fecha 20 de diciembre de 2017 se ratifica el Directorio, según consta en el Acta de Sesión Ordinaria de Directorio de dicha fecha, reducida a escritura pública de fecha 04 de enero de 2018, de la 18° Notaría Pública.</v>
      </c>
      <c r="K214" s="108" t="str">
        <f>VLOOKUP(A214,'BASE REGISTROS'!$A$1:$T$884,11,FALSE)</f>
        <v xml:space="preserve">Representante Legal:
María Angélica Grez del Canto
</v>
      </c>
      <c r="L214" s="108" t="str">
        <f>VLOOKUP(A214,'BASE REGISTROS'!$A$1:$T$884,12,FALSE)</f>
        <v xml:space="preserve">Avenida 11 de septiembre Nº2250, oficina Nº1025, comuna de Providencia, Región Metropolitana.
</v>
      </c>
      <c r="M214" s="108" t="str">
        <f>VLOOKUP(A214,'BASE REGISTROS'!$A$1:$T$884,13,FALSE)</f>
        <v>XIII</v>
      </c>
      <c r="N214" s="108" t="str">
        <f>VLOOKUP(A214,'BASE REGISTROS'!$A$1:$T$884,14,FALSE)</f>
        <v>Providencia</v>
      </c>
      <c r="O214" s="108">
        <f>VLOOKUP(A214,'BASE REGISTROS'!$A$1:$T$884,15,FALSE)</f>
        <v>0</v>
      </c>
      <c r="P214" s="108" t="str">
        <f>VLOOKUP(A214,'BASE REGISTROS'!$A$1:$T$884,16,FALSE)</f>
        <v xml:space="preserve"> fundacion@paulajaraquemada.tie.cl</v>
      </c>
      <c r="Q214" s="108">
        <f>VLOOKUP(A214,'BASE REGISTROS'!$A$1:$T$884,17,FALSE)</f>
        <v>0</v>
      </c>
      <c r="R214" s="108">
        <f>VLOOKUP(A214,'BASE REGISTROS'!$A$1:$T$884,18,FALSE)</f>
        <v>93401</v>
      </c>
      <c r="S214" s="108" t="str">
        <f>VLOOKUP(A214,'BASE REGISTROS'!$A$1:$T$884,19,FALSE)</f>
        <v>Se acompaña certificado financiero correspondiente al año 2019,  aprobados por  USUFI</v>
      </c>
      <c r="T214" s="129">
        <f>VLOOKUP(A214,'BASE REGISTROS'!$A$1:$T$884,20,FALSE)</f>
        <v>37970</v>
      </c>
      <c r="U214" s="128">
        <v>4450</v>
      </c>
      <c r="V214" s="130">
        <v>9076860</v>
      </c>
      <c r="W214" s="130">
        <v>37275638</v>
      </c>
      <c r="X214" s="131">
        <v>44316</v>
      </c>
      <c r="Y214" s="132" t="s">
        <v>7743</v>
      </c>
      <c r="Z214" s="132" t="s">
        <v>7744</v>
      </c>
      <c r="AA214" s="128" t="s">
        <v>7847</v>
      </c>
    </row>
    <row r="215" spans="1:27" ht="15.75" customHeight="1" x14ac:dyDescent="0.2">
      <c r="A215" s="128">
        <v>4450</v>
      </c>
      <c r="B215" s="108" t="str">
        <f>VLOOKUP(A215,'BASE REGISTROS'!$A$1:$T$884,2,FALSE)</f>
        <v>Fundación Paula Jaraquemada Alquízar</v>
      </c>
      <c r="C215" s="136">
        <f>VLOOKUP(A215,'BASE REGISTROS'!$A$1:$T$884,3,FALSE)</f>
        <v>706786007</v>
      </c>
      <c r="D215" s="108" t="str">
        <f>VLOOKUP(A215,'BASE REGISTROS'!$A$1:$T$884,4,FALSE)</f>
        <v>Fundación de Derecho Privado</v>
      </c>
      <c r="E215" s="108" t="str">
        <f>VLOOKUP(A215,'BASE REGISTROS'!$A$1:$T$884,5,FALSE)</f>
        <v xml:space="preserve">Decreto Supremo Nº 1554, de 2 de septiembre de 1976, del ministerio de Justicia. </v>
      </c>
      <c r="F215" s="108" t="str">
        <f>VLOOKUP(A215,'BASE REGISTROS'!$A$1:$T$884,6,FALSE)</f>
        <v xml:space="preserve">Certificado de Vigencia, folio Nº 500355316567, emitido por el SRCeI con fecha 10 de noviembre de 2020.
</v>
      </c>
      <c r="G215" s="108" t="str">
        <f>VLOOKUP(A215,'BASE REGISTROS'!$A$1:$T$884,7,FALSE)</f>
        <v>La capacitación y formación integral de personas de escasos recursos, sin costo para ellos y sin discriminación de ninguna especie, a fin de que puedan integrarse al desarrollo del país.</v>
      </c>
      <c r="H215" s="108" t="str">
        <f>VLOOKUP(A215,'BASE REGISTROS'!$A$1:$T$884,8,FALSE)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5" s="108" t="str">
        <f>VLOOKUP(A215,'BASE REGISTROS'!$A$1:$T$884,9,FALSE)</f>
        <v xml:space="preserve">Los miembros del Directorio permanecerán en sus cargos dos años.
</v>
      </c>
      <c r="J215" s="129" t="str">
        <f>VLOOKUP(A215,'BASE REGISTROS'!$A$1:$T$884,10,FALSE)</f>
        <v>Con fecha 20 de diciembre de 2017 se ratifica el Directorio, según consta en el Acta de Sesión Ordinaria de Directorio de dicha fecha, reducida a escritura pública de fecha 04 de enero de 2018, de la 18° Notaría Pública.</v>
      </c>
      <c r="K215" s="108" t="str">
        <f>VLOOKUP(A215,'BASE REGISTROS'!$A$1:$T$884,11,FALSE)</f>
        <v xml:space="preserve">Representante Legal:
María Angélica Grez del Canto
</v>
      </c>
      <c r="L215" s="108" t="str">
        <f>VLOOKUP(A215,'BASE REGISTROS'!$A$1:$T$884,12,FALSE)</f>
        <v xml:space="preserve">Avenida 11 de septiembre Nº2250, oficina Nº1025, comuna de Providencia, Región Metropolitana.
</v>
      </c>
      <c r="M215" s="108" t="str">
        <f>VLOOKUP(A215,'BASE REGISTROS'!$A$1:$T$884,13,FALSE)</f>
        <v>XIII</v>
      </c>
      <c r="N215" s="108" t="str">
        <f>VLOOKUP(A215,'BASE REGISTROS'!$A$1:$T$884,14,FALSE)</f>
        <v>Providencia</v>
      </c>
      <c r="O215" s="108">
        <f>VLOOKUP(A215,'BASE REGISTROS'!$A$1:$T$884,15,FALSE)</f>
        <v>0</v>
      </c>
      <c r="P215" s="108" t="str">
        <f>VLOOKUP(A215,'BASE REGISTROS'!$A$1:$T$884,16,FALSE)</f>
        <v xml:space="preserve"> fundacion@paulajaraquemada.tie.cl</v>
      </c>
      <c r="Q215" s="108">
        <f>VLOOKUP(A215,'BASE REGISTROS'!$A$1:$T$884,17,FALSE)</f>
        <v>0</v>
      </c>
      <c r="R215" s="108">
        <f>VLOOKUP(A215,'BASE REGISTROS'!$A$1:$T$884,18,FALSE)</f>
        <v>93401</v>
      </c>
      <c r="S215" s="108" t="str">
        <f>VLOOKUP(A215,'BASE REGISTROS'!$A$1:$T$884,19,FALSE)</f>
        <v>Se acompaña certificado financiero correspondiente al año 2019,  aprobados por  USUFI</v>
      </c>
      <c r="T215" s="129">
        <f>VLOOKUP(A215,'BASE REGISTROS'!$A$1:$T$884,20,FALSE)</f>
        <v>37970</v>
      </c>
      <c r="U215" s="128">
        <v>4450</v>
      </c>
      <c r="V215" s="130">
        <v>7075296</v>
      </c>
      <c r="W215" s="130">
        <v>28301184</v>
      </c>
      <c r="X215" s="131">
        <v>44316</v>
      </c>
      <c r="Y215" s="132" t="s">
        <v>7743</v>
      </c>
      <c r="Z215" s="132" t="s">
        <v>7744</v>
      </c>
      <c r="AA215" s="128" t="s">
        <v>7865</v>
      </c>
    </row>
    <row r="216" spans="1:27" ht="15.75" customHeight="1" x14ac:dyDescent="0.2">
      <c r="A216" s="128">
        <v>4550</v>
      </c>
      <c r="B216" s="108" t="str">
        <f>VLOOKUP(A216,'BASE REGISTROS'!$A$1:$T$884,2,FALSE)</f>
        <v>Fundación Refugio de Cristo</v>
      </c>
      <c r="C216" s="136">
        <f>VLOOKUP(A216,'BASE REGISTROS'!$A$1:$T$884,3,FALSE)</f>
        <v>700155609</v>
      </c>
      <c r="D216" s="108" t="str">
        <f>VLOOKUP(A216,'BASE REGISTROS'!$A$1:$T$884,4,FALSE)</f>
        <v>Fundación de Derecho Privado</v>
      </c>
      <c r="E216" s="108" t="str">
        <f>VLOOKUP(A216,'BASE REGISTROS'!$A$1:$T$884,5,FALSE)</f>
        <v>Decreto Supremo Nº 2410, de 15 de mayo de 1953, del Ministerio de Justicia.</v>
      </c>
      <c r="F216" s="108" t="str">
        <f>VLOOKUP(A216,'BASE REGISTROS'!$A$1:$T$884,6,FALSE)</f>
        <v xml:space="preserve">Certificado de Vigencia de Persona Jurídica sin fines de lucro folio 500328044989, de fecha 08 de julio de 2020, emitido por el Servicio de Registro Civil e Identificación
</v>
      </c>
      <c r="G216" s="108" t="str">
        <f>VLOOKUP(A216,'BASE REGISTROS'!$A$1:$T$884,7,FALSE)</f>
        <v>La creación y mantenimiento de obras de beneficencia y educación gratuita por medio de asilos para dirigentes y de escuelas tanto diurnas como nocturnas.</v>
      </c>
      <c r="H216" s="108" t="str">
        <f>VLOOKUP(A216,'BASE REGISTROS'!$A$1:$T$884,8,FALSE)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6" s="108" t="str">
        <f>VLOOKUP(A216,'BASE REGISTROS'!$A$1:$T$884,9,FALSE)</f>
        <v>Tres años. El Presidente, Vicepresidente, Tesorero y Secretario durarán en sus cargos un año, plazo que se entenderá prorrogado en un lapso igual hasta que se designen sus sucesores.</v>
      </c>
      <c r="J216" s="129" t="str">
        <f>VLOOKUP(A216,'BASE REGISTROS'!$A$1:$T$884,10,FALSE)</f>
        <v>08 de agosto de 2016, conforme al acta de fecha 08 de agosto de 2016, reducida a escritura pública con fecha 24 de noviembre de 2016, ante doña María Angelica Galan Bäurle, Notario Público de Valparaíso.</v>
      </c>
      <c r="K216" s="108" t="str">
        <f>VLOOKUP(A216,'BASE REGISTROS'!$A$1:$T$884,11,FALSE)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6" s="108" t="str">
        <f>VLOOKUP(A216,'BASE REGISTROS'!$A$1:$T$884,12,FALSE)</f>
        <v xml:space="preserve">Victoria Nº 2370, Valparaíso.
Casilla 424, Valparaíso.
</v>
      </c>
      <c r="M216" s="108" t="str">
        <f>VLOOKUP(A216,'BASE REGISTROS'!$A$1:$T$884,13,FALSE)</f>
        <v>V</v>
      </c>
      <c r="N216" s="108" t="str">
        <f>VLOOKUP(A216,'BASE REGISTROS'!$A$1:$T$884,14,FALSE)</f>
        <v>Valparaíso</v>
      </c>
      <c r="O216" s="108" t="str">
        <f>VLOOKUP(A216,'BASE REGISTROS'!$A$1:$T$884,15,FALSE)</f>
        <v xml:space="preserve">(32) 2213431-2237148-2238963, </v>
      </c>
      <c r="P216" s="108" t="str">
        <f>VLOOKUP(A216,'BASE REGISTROS'!$A$1:$T$884,16,FALSE)</f>
        <v>info@refugiodecristo.cl</v>
      </c>
      <c r="Q216" s="108">
        <f>VLOOKUP(A216,'BASE REGISTROS'!$A$1:$T$884,17,FALSE)</f>
        <v>0</v>
      </c>
      <c r="R216" s="108">
        <f>VLOOKUP(A216,'BASE REGISTROS'!$A$1:$T$884,18,FALSE)</f>
        <v>93401</v>
      </c>
      <c r="S216" s="108" t="str">
        <f>VLOOKUP(A216,'BASE REGISTROS'!$A$1:$T$884,19,FALSE)</f>
        <v xml:space="preserve">Certificado financiero correspondiente al año 2019 APROBADOS POR EL  Subdepartamento de Supervisión Financiero. </v>
      </c>
      <c r="T216" s="129">
        <f>VLOOKUP(A216,'BASE REGISTROS'!$A$1:$T$884,20,FALSE)</f>
        <v>37970</v>
      </c>
      <c r="U216" s="128">
        <v>4550</v>
      </c>
      <c r="V216" s="130">
        <v>29050234</v>
      </c>
      <c r="W216" s="130">
        <v>124751229</v>
      </c>
      <c r="X216" s="131">
        <v>44316</v>
      </c>
      <c r="Y216" s="132" t="s">
        <v>7743</v>
      </c>
      <c r="Z216" s="132" t="s">
        <v>7744</v>
      </c>
      <c r="AA216" s="128" t="s">
        <v>7748</v>
      </c>
    </row>
    <row r="217" spans="1:27" ht="15.75" customHeight="1" x14ac:dyDescent="0.2">
      <c r="A217" s="128">
        <v>4550</v>
      </c>
      <c r="B217" s="108" t="str">
        <f>VLOOKUP(A217,'BASE REGISTROS'!$A$1:$T$884,2,FALSE)</f>
        <v>Fundación Refugio de Cristo</v>
      </c>
      <c r="C217" s="136">
        <f>VLOOKUP(A217,'BASE REGISTROS'!$A$1:$T$884,3,FALSE)</f>
        <v>700155609</v>
      </c>
      <c r="D217" s="108" t="str">
        <f>VLOOKUP(A217,'BASE REGISTROS'!$A$1:$T$884,4,FALSE)</f>
        <v>Fundación de Derecho Privado</v>
      </c>
      <c r="E217" s="108" t="str">
        <f>VLOOKUP(A217,'BASE REGISTROS'!$A$1:$T$884,5,FALSE)</f>
        <v>Decreto Supremo Nº 2410, de 15 de mayo de 1953, del Ministerio de Justicia.</v>
      </c>
      <c r="F217" s="108" t="str">
        <f>VLOOKUP(A217,'BASE REGISTROS'!$A$1:$T$884,6,FALSE)</f>
        <v xml:space="preserve">Certificado de Vigencia de Persona Jurídica sin fines de lucro folio 500328044989, de fecha 08 de julio de 2020, emitido por el Servicio de Registro Civil e Identificación
</v>
      </c>
      <c r="G217" s="108" t="str">
        <f>VLOOKUP(A217,'BASE REGISTROS'!$A$1:$T$884,7,FALSE)</f>
        <v>La creación y mantenimiento de obras de beneficencia y educación gratuita por medio de asilos para dirigentes y de escuelas tanto diurnas como nocturnas.</v>
      </c>
      <c r="H217" s="108" t="str">
        <f>VLOOKUP(A217,'BASE REGISTROS'!$A$1:$T$884,8,FALSE)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7" s="108" t="str">
        <f>VLOOKUP(A217,'BASE REGISTROS'!$A$1:$T$884,9,FALSE)</f>
        <v>Tres años. El Presidente, Vicepresidente, Tesorero y Secretario durarán en sus cargos un año, plazo que se entenderá prorrogado en un lapso igual hasta que se designen sus sucesores.</v>
      </c>
      <c r="J217" s="129" t="str">
        <f>VLOOKUP(A217,'BASE REGISTROS'!$A$1:$T$884,10,FALSE)</f>
        <v>08 de agosto de 2016, conforme al acta de fecha 08 de agosto de 2016, reducida a escritura pública con fecha 24 de noviembre de 2016, ante doña María Angelica Galan Bäurle, Notario Público de Valparaíso.</v>
      </c>
      <c r="K217" s="108" t="str">
        <f>VLOOKUP(A217,'BASE REGISTROS'!$A$1:$T$884,11,FALSE)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7" s="108" t="str">
        <f>VLOOKUP(A217,'BASE REGISTROS'!$A$1:$T$884,12,FALSE)</f>
        <v xml:space="preserve">Victoria Nº 2370, Valparaíso.
Casilla 424, Valparaíso.
</v>
      </c>
      <c r="M217" s="108" t="str">
        <f>VLOOKUP(A217,'BASE REGISTROS'!$A$1:$T$884,13,FALSE)</f>
        <v>V</v>
      </c>
      <c r="N217" s="108" t="str">
        <f>VLOOKUP(A217,'BASE REGISTROS'!$A$1:$T$884,14,FALSE)</f>
        <v>Valparaíso</v>
      </c>
      <c r="O217" s="108" t="str">
        <f>VLOOKUP(A217,'BASE REGISTROS'!$A$1:$T$884,15,FALSE)</f>
        <v xml:space="preserve">(32) 2213431-2237148-2238963, </v>
      </c>
      <c r="P217" s="108" t="str">
        <f>VLOOKUP(A217,'BASE REGISTROS'!$A$1:$T$884,16,FALSE)</f>
        <v>info@refugiodecristo.cl</v>
      </c>
      <c r="Q217" s="108">
        <f>VLOOKUP(A217,'BASE REGISTROS'!$A$1:$T$884,17,FALSE)</f>
        <v>0</v>
      </c>
      <c r="R217" s="108">
        <f>VLOOKUP(A217,'BASE REGISTROS'!$A$1:$T$884,18,FALSE)</f>
        <v>93401</v>
      </c>
      <c r="S217" s="108" t="str">
        <f>VLOOKUP(A217,'BASE REGISTROS'!$A$1:$T$884,19,FALSE)</f>
        <v xml:space="preserve">Certificado financiero correspondiente al año 2019 APROBADOS POR EL  Subdepartamento de Supervisión Financiero. </v>
      </c>
      <c r="T217" s="129">
        <f>VLOOKUP(A217,'BASE REGISTROS'!$A$1:$T$884,20,FALSE)</f>
        <v>37970</v>
      </c>
      <c r="U217" s="128">
        <v>4550</v>
      </c>
      <c r="V217" s="130">
        <v>17371321</v>
      </c>
      <c r="W217" s="130">
        <v>56999379</v>
      </c>
      <c r="X217" s="131">
        <v>44316</v>
      </c>
      <c r="Y217" s="132" t="s">
        <v>7743</v>
      </c>
      <c r="Z217" s="132" t="s">
        <v>7744</v>
      </c>
      <c r="AA217" s="128" t="s">
        <v>7866</v>
      </c>
    </row>
    <row r="218" spans="1:27" ht="15.75" customHeight="1" x14ac:dyDescent="0.2">
      <c r="A218" s="128">
        <v>4550</v>
      </c>
      <c r="B218" s="108" t="str">
        <f>VLOOKUP(A218,'BASE REGISTROS'!$A$1:$T$884,2,FALSE)</f>
        <v>Fundación Refugio de Cristo</v>
      </c>
      <c r="C218" s="136">
        <f>VLOOKUP(A218,'BASE REGISTROS'!$A$1:$T$884,3,FALSE)</f>
        <v>700155609</v>
      </c>
      <c r="D218" s="108" t="str">
        <f>VLOOKUP(A218,'BASE REGISTROS'!$A$1:$T$884,4,FALSE)</f>
        <v>Fundación de Derecho Privado</v>
      </c>
      <c r="E218" s="108" t="str">
        <f>VLOOKUP(A218,'BASE REGISTROS'!$A$1:$T$884,5,FALSE)</f>
        <v>Decreto Supremo Nº 2410, de 15 de mayo de 1953, del Ministerio de Justicia.</v>
      </c>
      <c r="F218" s="108" t="str">
        <f>VLOOKUP(A218,'BASE REGISTROS'!$A$1:$T$884,6,FALSE)</f>
        <v xml:space="preserve">Certificado de Vigencia de Persona Jurídica sin fines de lucro folio 500328044989, de fecha 08 de julio de 2020, emitido por el Servicio de Registro Civil e Identificación
</v>
      </c>
      <c r="G218" s="108" t="str">
        <f>VLOOKUP(A218,'BASE REGISTROS'!$A$1:$T$884,7,FALSE)</f>
        <v>La creación y mantenimiento de obras de beneficencia y educación gratuita por medio de asilos para dirigentes y de escuelas tanto diurnas como nocturnas.</v>
      </c>
      <c r="H218" s="108" t="str">
        <f>VLOOKUP(A218,'BASE REGISTROS'!$A$1:$T$884,8,FALSE)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8" s="108" t="str">
        <f>VLOOKUP(A218,'BASE REGISTROS'!$A$1:$T$884,9,FALSE)</f>
        <v>Tres años. El Presidente, Vicepresidente, Tesorero y Secretario durarán en sus cargos un año, plazo que se entenderá prorrogado en un lapso igual hasta que se designen sus sucesores.</v>
      </c>
      <c r="J218" s="129" t="str">
        <f>VLOOKUP(A218,'BASE REGISTROS'!$A$1:$T$884,10,FALSE)</f>
        <v>08 de agosto de 2016, conforme al acta de fecha 08 de agosto de 2016, reducida a escritura pública con fecha 24 de noviembre de 2016, ante doña María Angelica Galan Bäurle, Notario Público de Valparaíso.</v>
      </c>
      <c r="K218" s="108" t="str">
        <f>VLOOKUP(A218,'BASE REGISTROS'!$A$1:$T$884,11,FALSE)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8" s="108" t="str">
        <f>VLOOKUP(A218,'BASE REGISTROS'!$A$1:$T$884,12,FALSE)</f>
        <v xml:space="preserve">Victoria Nº 2370, Valparaíso.
Casilla 424, Valparaíso.
</v>
      </c>
      <c r="M218" s="108" t="str">
        <f>VLOOKUP(A218,'BASE REGISTROS'!$A$1:$T$884,13,FALSE)</f>
        <v>V</v>
      </c>
      <c r="N218" s="108" t="str">
        <f>VLOOKUP(A218,'BASE REGISTROS'!$A$1:$T$884,14,FALSE)</f>
        <v>Valparaíso</v>
      </c>
      <c r="O218" s="108" t="str">
        <f>VLOOKUP(A218,'BASE REGISTROS'!$A$1:$T$884,15,FALSE)</f>
        <v xml:space="preserve">(32) 2213431-2237148-2238963, </v>
      </c>
      <c r="P218" s="108" t="str">
        <f>VLOOKUP(A218,'BASE REGISTROS'!$A$1:$T$884,16,FALSE)</f>
        <v>info@refugiodecristo.cl</v>
      </c>
      <c r="Q218" s="108">
        <f>VLOOKUP(A218,'BASE REGISTROS'!$A$1:$T$884,17,FALSE)</f>
        <v>0</v>
      </c>
      <c r="R218" s="108">
        <f>VLOOKUP(A218,'BASE REGISTROS'!$A$1:$T$884,18,FALSE)</f>
        <v>93401</v>
      </c>
      <c r="S218" s="108" t="str">
        <f>VLOOKUP(A218,'BASE REGISTROS'!$A$1:$T$884,19,FALSE)</f>
        <v xml:space="preserve">Certificado financiero correspondiente al año 2019 APROBADOS POR EL  Subdepartamento de Supervisión Financiero. </v>
      </c>
      <c r="T218" s="129">
        <f>VLOOKUP(A218,'BASE REGISTROS'!$A$1:$T$884,20,FALSE)</f>
        <v>37970</v>
      </c>
      <c r="U218" s="128">
        <v>4550</v>
      </c>
      <c r="V218" s="130">
        <v>19358108</v>
      </c>
      <c r="W218" s="130">
        <v>57874545</v>
      </c>
      <c r="X218" s="131">
        <v>44316</v>
      </c>
      <c r="Y218" s="132" t="s">
        <v>7743</v>
      </c>
      <c r="Z218" s="132" t="s">
        <v>7744</v>
      </c>
      <c r="AA218" s="128" t="s">
        <v>7867</v>
      </c>
    </row>
    <row r="219" spans="1:27" ht="15.75" customHeight="1" x14ac:dyDescent="0.2">
      <c r="A219" s="128">
        <v>4550</v>
      </c>
      <c r="B219" s="108" t="str">
        <f>VLOOKUP(A219,'BASE REGISTROS'!$A$1:$T$884,2,FALSE)</f>
        <v>Fundación Refugio de Cristo</v>
      </c>
      <c r="C219" s="136">
        <f>VLOOKUP(A219,'BASE REGISTROS'!$A$1:$T$884,3,FALSE)</f>
        <v>700155609</v>
      </c>
      <c r="D219" s="108" t="str">
        <f>VLOOKUP(A219,'BASE REGISTROS'!$A$1:$T$884,4,FALSE)</f>
        <v>Fundación de Derecho Privado</v>
      </c>
      <c r="E219" s="108" t="str">
        <f>VLOOKUP(A219,'BASE REGISTROS'!$A$1:$T$884,5,FALSE)</f>
        <v>Decreto Supremo Nº 2410, de 15 de mayo de 1953, del Ministerio de Justicia.</v>
      </c>
      <c r="F219" s="108" t="str">
        <f>VLOOKUP(A219,'BASE REGISTROS'!$A$1:$T$884,6,FALSE)</f>
        <v xml:space="preserve">Certificado de Vigencia de Persona Jurídica sin fines de lucro folio 500328044989, de fecha 08 de julio de 2020, emitido por el Servicio de Registro Civil e Identificación
</v>
      </c>
      <c r="G219" s="108" t="str">
        <f>VLOOKUP(A219,'BASE REGISTROS'!$A$1:$T$884,7,FALSE)</f>
        <v>La creación y mantenimiento de obras de beneficencia y educación gratuita por medio de asilos para dirigentes y de escuelas tanto diurnas como nocturnas.</v>
      </c>
      <c r="H219" s="108" t="str">
        <f>VLOOKUP(A219,'BASE REGISTROS'!$A$1:$T$884,8,FALSE)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9" s="108" t="str">
        <f>VLOOKUP(A219,'BASE REGISTROS'!$A$1:$T$884,9,FALSE)</f>
        <v>Tres años. El Presidente, Vicepresidente, Tesorero y Secretario durarán en sus cargos un año, plazo que se entenderá prorrogado en un lapso igual hasta que se designen sus sucesores.</v>
      </c>
      <c r="J219" s="129" t="str">
        <f>VLOOKUP(A219,'BASE REGISTROS'!$A$1:$T$884,10,FALSE)</f>
        <v>08 de agosto de 2016, conforme al acta de fecha 08 de agosto de 2016, reducida a escritura pública con fecha 24 de noviembre de 2016, ante doña María Angelica Galan Bäurle, Notario Público de Valparaíso.</v>
      </c>
      <c r="K219" s="108" t="str">
        <f>VLOOKUP(A219,'BASE REGISTROS'!$A$1:$T$884,11,FALSE)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9" s="108" t="str">
        <f>VLOOKUP(A219,'BASE REGISTROS'!$A$1:$T$884,12,FALSE)</f>
        <v xml:space="preserve">Victoria Nº 2370, Valparaíso.
Casilla 424, Valparaíso.
</v>
      </c>
      <c r="M219" s="108" t="str">
        <f>VLOOKUP(A219,'BASE REGISTROS'!$A$1:$T$884,13,FALSE)</f>
        <v>V</v>
      </c>
      <c r="N219" s="108" t="str">
        <f>VLOOKUP(A219,'BASE REGISTROS'!$A$1:$T$884,14,FALSE)</f>
        <v>Valparaíso</v>
      </c>
      <c r="O219" s="108" t="str">
        <f>VLOOKUP(A219,'BASE REGISTROS'!$A$1:$T$884,15,FALSE)</f>
        <v xml:space="preserve">(32) 2213431-2237148-2238963, </v>
      </c>
      <c r="P219" s="108" t="str">
        <f>VLOOKUP(A219,'BASE REGISTROS'!$A$1:$T$884,16,FALSE)</f>
        <v>info@refugiodecristo.cl</v>
      </c>
      <c r="Q219" s="108">
        <f>VLOOKUP(A219,'BASE REGISTROS'!$A$1:$T$884,17,FALSE)</f>
        <v>0</v>
      </c>
      <c r="R219" s="108">
        <f>VLOOKUP(A219,'BASE REGISTROS'!$A$1:$T$884,18,FALSE)</f>
        <v>93401</v>
      </c>
      <c r="S219" s="108" t="str">
        <f>VLOOKUP(A219,'BASE REGISTROS'!$A$1:$T$884,19,FALSE)</f>
        <v xml:space="preserve">Certificado financiero correspondiente al año 2019 APROBADOS POR EL  Subdepartamento de Supervisión Financiero. </v>
      </c>
      <c r="T219" s="129">
        <f>VLOOKUP(A219,'BASE REGISTROS'!$A$1:$T$884,20,FALSE)</f>
        <v>37970</v>
      </c>
      <c r="U219" s="128">
        <v>4550</v>
      </c>
      <c r="V219" s="130">
        <v>27264782</v>
      </c>
      <c r="W219" s="130">
        <v>103124616</v>
      </c>
      <c r="X219" s="131">
        <v>44316</v>
      </c>
      <c r="Y219" s="132" t="s">
        <v>7743</v>
      </c>
      <c r="Z219" s="132" t="s">
        <v>7744</v>
      </c>
      <c r="AA219" s="128" t="s">
        <v>7749</v>
      </c>
    </row>
    <row r="220" spans="1:27" ht="15.75" customHeight="1" x14ac:dyDescent="0.2">
      <c r="A220" s="128">
        <v>4550</v>
      </c>
      <c r="B220" s="108" t="str">
        <f>VLOOKUP(A220,'BASE REGISTROS'!$A$1:$T$884,2,FALSE)</f>
        <v>Fundación Refugio de Cristo</v>
      </c>
      <c r="C220" s="136">
        <f>VLOOKUP(A220,'BASE REGISTROS'!$A$1:$T$884,3,FALSE)</f>
        <v>700155609</v>
      </c>
      <c r="D220" s="108" t="str">
        <f>VLOOKUP(A220,'BASE REGISTROS'!$A$1:$T$884,4,FALSE)</f>
        <v>Fundación de Derecho Privado</v>
      </c>
      <c r="E220" s="108" t="str">
        <f>VLOOKUP(A220,'BASE REGISTROS'!$A$1:$T$884,5,FALSE)</f>
        <v>Decreto Supremo Nº 2410, de 15 de mayo de 1953, del Ministerio de Justicia.</v>
      </c>
      <c r="F220" s="108" t="str">
        <f>VLOOKUP(A220,'BASE REGISTROS'!$A$1:$T$884,6,FALSE)</f>
        <v xml:space="preserve">Certificado de Vigencia de Persona Jurídica sin fines de lucro folio 500328044989, de fecha 08 de julio de 2020, emitido por el Servicio de Registro Civil e Identificación
</v>
      </c>
      <c r="G220" s="108" t="str">
        <f>VLOOKUP(A220,'BASE REGISTROS'!$A$1:$T$884,7,FALSE)</f>
        <v>La creación y mantenimiento de obras de beneficencia y educación gratuita por medio de asilos para dirigentes y de escuelas tanto diurnas como nocturnas.</v>
      </c>
      <c r="H220" s="108" t="str">
        <f>VLOOKUP(A220,'BASE REGISTROS'!$A$1:$T$884,8,FALSE)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0" s="108" t="str">
        <f>VLOOKUP(A220,'BASE REGISTROS'!$A$1:$T$884,9,FALSE)</f>
        <v>Tres años. El Presidente, Vicepresidente, Tesorero y Secretario durarán en sus cargos un año, plazo que se entenderá prorrogado en un lapso igual hasta que se designen sus sucesores.</v>
      </c>
      <c r="J220" s="129" t="str">
        <f>VLOOKUP(A220,'BASE REGISTROS'!$A$1:$T$884,10,FALSE)</f>
        <v>08 de agosto de 2016, conforme al acta de fecha 08 de agosto de 2016, reducida a escritura pública con fecha 24 de noviembre de 2016, ante doña María Angelica Galan Bäurle, Notario Público de Valparaíso.</v>
      </c>
      <c r="K220" s="108" t="str">
        <f>VLOOKUP(A220,'BASE REGISTROS'!$A$1:$T$884,11,FALSE)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0" s="108" t="str">
        <f>VLOOKUP(A220,'BASE REGISTROS'!$A$1:$T$884,12,FALSE)</f>
        <v xml:space="preserve">Victoria Nº 2370, Valparaíso.
Casilla 424, Valparaíso.
</v>
      </c>
      <c r="M220" s="108" t="str">
        <f>VLOOKUP(A220,'BASE REGISTROS'!$A$1:$T$884,13,FALSE)</f>
        <v>V</v>
      </c>
      <c r="N220" s="108" t="str">
        <f>VLOOKUP(A220,'BASE REGISTROS'!$A$1:$T$884,14,FALSE)</f>
        <v>Valparaíso</v>
      </c>
      <c r="O220" s="108" t="str">
        <f>VLOOKUP(A220,'BASE REGISTROS'!$A$1:$T$884,15,FALSE)</f>
        <v xml:space="preserve">(32) 2213431-2237148-2238963, </v>
      </c>
      <c r="P220" s="108" t="str">
        <f>VLOOKUP(A220,'BASE REGISTROS'!$A$1:$T$884,16,FALSE)</f>
        <v>info@refugiodecristo.cl</v>
      </c>
      <c r="Q220" s="108">
        <f>VLOOKUP(A220,'BASE REGISTROS'!$A$1:$T$884,17,FALSE)</f>
        <v>0</v>
      </c>
      <c r="R220" s="108">
        <f>VLOOKUP(A220,'BASE REGISTROS'!$A$1:$T$884,18,FALSE)</f>
        <v>93401</v>
      </c>
      <c r="S220" s="108" t="str">
        <f>VLOOKUP(A220,'BASE REGISTROS'!$A$1:$T$884,19,FALSE)</f>
        <v xml:space="preserve">Certificado financiero correspondiente al año 2019 APROBADOS POR EL  Subdepartamento de Supervisión Financiero. </v>
      </c>
      <c r="T220" s="129">
        <f>VLOOKUP(A220,'BASE REGISTROS'!$A$1:$T$884,20,FALSE)</f>
        <v>37970</v>
      </c>
      <c r="U220" s="128">
        <v>4550</v>
      </c>
      <c r="V220" s="130">
        <v>23318409</v>
      </c>
      <c r="W220" s="130">
        <v>74363929</v>
      </c>
      <c r="X220" s="131">
        <v>44316</v>
      </c>
      <c r="Y220" s="132" t="s">
        <v>7743</v>
      </c>
      <c r="Z220" s="132" t="s">
        <v>7744</v>
      </c>
      <c r="AA220" s="128" t="s">
        <v>7750</v>
      </c>
    </row>
    <row r="221" spans="1:27" ht="15.75" customHeight="1" x14ac:dyDescent="0.2">
      <c r="A221" s="128">
        <v>4550</v>
      </c>
      <c r="B221" s="108" t="str">
        <f>VLOOKUP(A221,'BASE REGISTROS'!$A$1:$T$884,2,FALSE)</f>
        <v>Fundación Refugio de Cristo</v>
      </c>
      <c r="C221" s="136">
        <f>VLOOKUP(A221,'BASE REGISTROS'!$A$1:$T$884,3,FALSE)</f>
        <v>700155609</v>
      </c>
      <c r="D221" s="108" t="str">
        <f>VLOOKUP(A221,'BASE REGISTROS'!$A$1:$T$884,4,FALSE)</f>
        <v>Fundación de Derecho Privado</v>
      </c>
      <c r="E221" s="108" t="str">
        <f>VLOOKUP(A221,'BASE REGISTROS'!$A$1:$T$884,5,FALSE)</f>
        <v>Decreto Supremo Nº 2410, de 15 de mayo de 1953, del Ministerio de Justicia.</v>
      </c>
      <c r="F221" s="108" t="str">
        <f>VLOOKUP(A221,'BASE REGISTROS'!$A$1:$T$884,6,FALSE)</f>
        <v xml:space="preserve">Certificado de Vigencia de Persona Jurídica sin fines de lucro folio 500328044989, de fecha 08 de julio de 2020, emitido por el Servicio de Registro Civil e Identificación
</v>
      </c>
      <c r="G221" s="108" t="str">
        <f>VLOOKUP(A221,'BASE REGISTROS'!$A$1:$T$884,7,FALSE)</f>
        <v>La creación y mantenimiento de obras de beneficencia y educación gratuita por medio de asilos para dirigentes y de escuelas tanto diurnas como nocturnas.</v>
      </c>
      <c r="H221" s="108" t="str">
        <f>VLOOKUP(A221,'BASE REGISTROS'!$A$1:$T$884,8,FALSE)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1" s="108" t="str">
        <f>VLOOKUP(A221,'BASE REGISTROS'!$A$1:$T$884,9,FALSE)</f>
        <v>Tres años. El Presidente, Vicepresidente, Tesorero y Secretario durarán en sus cargos un año, plazo que se entenderá prorrogado en un lapso igual hasta que se designen sus sucesores.</v>
      </c>
      <c r="J221" s="129" t="str">
        <f>VLOOKUP(A221,'BASE REGISTROS'!$A$1:$T$884,10,FALSE)</f>
        <v>08 de agosto de 2016, conforme al acta de fecha 08 de agosto de 2016, reducida a escritura pública con fecha 24 de noviembre de 2016, ante doña María Angelica Galan Bäurle, Notario Público de Valparaíso.</v>
      </c>
      <c r="K221" s="108" t="str">
        <f>VLOOKUP(A221,'BASE REGISTROS'!$A$1:$T$884,11,FALSE)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1" s="108" t="str">
        <f>VLOOKUP(A221,'BASE REGISTROS'!$A$1:$T$884,12,FALSE)</f>
        <v xml:space="preserve">Victoria Nº 2370, Valparaíso.
Casilla 424, Valparaíso.
</v>
      </c>
      <c r="M221" s="108" t="str">
        <f>VLOOKUP(A221,'BASE REGISTROS'!$A$1:$T$884,13,FALSE)</f>
        <v>V</v>
      </c>
      <c r="N221" s="108" t="str">
        <f>VLOOKUP(A221,'BASE REGISTROS'!$A$1:$T$884,14,FALSE)</f>
        <v>Valparaíso</v>
      </c>
      <c r="O221" s="108" t="str">
        <f>VLOOKUP(A221,'BASE REGISTROS'!$A$1:$T$884,15,FALSE)</f>
        <v xml:space="preserve">(32) 2213431-2237148-2238963, </v>
      </c>
      <c r="P221" s="108" t="str">
        <f>VLOOKUP(A221,'BASE REGISTROS'!$A$1:$T$884,16,FALSE)</f>
        <v>info@refugiodecristo.cl</v>
      </c>
      <c r="Q221" s="108">
        <f>VLOOKUP(A221,'BASE REGISTROS'!$A$1:$T$884,17,FALSE)</f>
        <v>0</v>
      </c>
      <c r="R221" s="108">
        <f>VLOOKUP(A221,'BASE REGISTROS'!$A$1:$T$884,18,FALSE)</f>
        <v>93401</v>
      </c>
      <c r="S221" s="108" t="str">
        <f>VLOOKUP(A221,'BASE REGISTROS'!$A$1:$T$884,19,FALSE)</f>
        <v xml:space="preserve">Certificado financiero correspondiente al año 2019 APROBADOS POR EL  Subdepartamento de Supervisión Financiero. </v>
      </c>
      <c r="T221" s="129">
        <f>VLOOKUP(A221,'BASE REGISTROS'!$A$1:$T$884,20,FALSE)</f>
        <v>37970</v>
      </c>
      <c r="U221" s="128">
        <v>4550</v>
      </c>
      <c r="V221" s="130">
        <v>0</v>
      </c>
      <c r="W221" s="130">
        <v>13147224</v>
      </c>
      <c r="X221" s="131">
        <v>44316</v>
      </c>
      <c r="Y221" s="132" t="s">
        <v>7743</v>
      </c>
      <c r="Z221" s="132" t="s">
        <v>7744</v>
      </c>
      <c r="AA221" s="128" t="s">
        <v>7752</v>
      </c>
    </row>
    <row r="222" spans="1:27" ht="15.75" customHeight="1" x14ac:dyDescent="0.2">
      <c r="A222" s="128">
        <v>4550</v>
      </c>
      <c r="B222" s="108" t="str">
        <f>VLOOKUP(A222,'BASE REGISTROS'!$A$1:$T$884,2,FALSE)</f>
        <v>Fundación Refugio de Cristo</v>
      </c>
      <c r="C222" s="136">
        <f>VLOOKUP(A222,'BASE REGISTROS'!$A$1:$T$884,3,FALSE)</f>
        <v>700155609</v>
      </c>
      <c r="D222" s="108" t="str">
        <f>VLOOKUP(A222,'BASE REGISTROS'!$A$1:$T$884,4,FALSE)</f>
        <v>Fundación de Derecho Privado</v>
      </c>
      <c r="E222" s="108" t="str">
        <f>VLOOKUP(A222,'BASE REGISTROS'!$A$1:$T$884,5,FALSE)</f>
        <v>Decreto Supremo Nº 2410, de 15 de mayo de 1953, del Ministerio de Justicia.</v>
      </c>
      <c r="F222" s="108" t="str">
        <f>VLOOKUP(A222,'BASE REGISTROS'!$A$1:$T$884,6,FALSE)</f>
        <v xml:space="preserve">Certificado de Vigencia de Persona Jurídica sin fines de lucro folio 500328044989, de fecha 08 de julio de 2020, emitido por el Servicio de Registro Civil e Identificación
</v>
      </c>
      <c r="G222" s="108" t="str">
        <f>VLOOKUP(A222,'BASE REGISTROS'!$A$1:$T$884,7,FALSE)</f>
        <v>La creación y mantenimiento de obras de beneficencia y educación gratuita por medio de asilos para dirigentes y de escuelas tanto diurnas como nocturnas.</v>
      </c>
      <c r="H222" s="108" t="str">
        <f>VLOOKUP(A222,'BASE REGISTROS'!$A$1:$T$884,8,FALSE)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2" s="108" t="str">
        <f>VLOOKUP(A222,'BASE REGISTROS'!$A$1:$T$884,9,FALSE)</f>
        <v>Tres años. El Presidente, Vicepresidente, Tesorero y Secretario durarán en sus cargos un año, plazo que se entenderá prorrogado en un lapso igual hasta que se designen sus sucesores.</v>
      </c>
      <c r="J222" s="129" t="str">
        <f>VLOOKUP(A222,'BASE REGISTROS'!$A$1:$T$884,10,FALSE)</f>
        <v>08 de agosto de 2016, conforme al acta de fecha 08 de agosto de 2016, reducida a escritura pública con fecha 24 de noviembre de 2016, ante doña María Angelica Galan Bäurle, Notario Público de Valparaíso.</v>
      </c>
      <c r="K222" s="108" t="str">
        <f>VLOOKUP(A222,'BASE REGISTROS'!$A$1:$T$884,11,FALSE)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2" s="108" t="str">
        <f>VLOOKUP(A222,'BASE REGISTROS'!$A$1:$T$884,12,FALSE)</f>
        <v xml:space="preserve">Victoria Nº 2370, Valparaíso.
Casilla 424, Valparaíso.
</v>
      </c>
      <c r="M222" s="108" t="str">
        <f>VLOOKUP(A222,'BASE REGISTROS'!$A$1:$T$884,13,FALSE)</f>
        <v>V</v>
      </c>
      <c r="N222" s="108" t="str">
        <f>VLOOKUP(A222,'BASE REGISTROS'!$A$1:$T$884,14,FALSE)</f>
        <v>Valparaíso</v>
      </c>
      <c r="O222" s="108" t="str">
        <f>VLOOKUP(A222,'BASE REGISTROS'!$A$1:$T$884,15,FALSE)</f>
        <v xml:space="preserve">(32) 2213431-2237148-2238963, </v>
      </c>
      <c r="P222" s="108" t="str">
        <f>VLOOKUP(A222,'BASE REGISTROS'!$A$1:$T$884,16,FALSE)</f>
        <v>info@refugiodecristo.cl</v>
      </c>
      <c r="Q222" s="108">
        <f>VLOOKUP(A222,'BASE REGISTROS'!$A$1:$T$884,17,FALSE)</f>
        <v>0</v>
      </c>
      <c r="R222" s="108">
        <f>VLOOKUP(A222,'BASE REGISTROS'!$A$1:$T$884,18,FALSE)</f>
        <v>93401</v>
      </c>
      <c r="S222" s="108" t="str">
        <f>VLOOKUP(A222,'BASE REGISTROS'!$A$1:$T$884,19,FALSE)</f>
        <v xml:space="preserve">Certificado financiero correspondiente al año 2019 APROBADOS POR EL  Subdepartamento de Supervisión Financiero. </v>
      </c>
      <c r="T222" s="129">
        <f>VLOOKUP(A222,'BASE REGISTROS'!$A$1:$T$884,20,FALSE)</f>
        <v>37970</v>
      </c>
      <c r="U222" s="128">
        <v>4550</v>
      </c>
      <c r="V222" s="130">
        <v>26433258</v>
      </c>
      <c r="W222" s="130">
        <v>90053817</v>
      </c>
      <c r="X222" s="131">
        <v>44316</v>
      </c>
      <c r="Y222" s="132" t="s">
        <v>7743</v>
      </c>
      <c r="Z222" s="132" t="s">
        <v>7744</v>
      </c>
      <c r="AA222" s="128" t="s">
        <v>7803</v>
      </c>
    </row>
    <row r="223" spans="1:27" ht="15.75" customHeight="1" x14ac:dyDescent="0.2">
      <c r="A223" s="128">
        <v>5070</v>
      </c>
      <c r="B223" s="108" t="str">
        <f>VLOOKUP(A223,'BASE REGISTROS'!$A$1:$T$884,2,FALSE)</f>
        <v xml:space="preserve">
I. Municipalidad de Combarbalá
</v>
      </c>
      <c r="C223" s="136">
        <f>VLOOKUP(A223,'BASE REGISTROS'!$A$1:$T$884,3,FALSE)</f>
        <v>690411008</v>
      </c>
      <c r="D223" s="108" t="str">
        <f>VLOOKUP(A223,'BASE REGISTROS'!$A$1:$T$884,4,FALSE)</f>
        <v>Municipalidad</v>
      </c>
      <c r="E223" s="108" t="str">
        <f>VLOOKUP(A223,'BASE REGISTROS'!$A$1:$T$884,5,FALSE)</f>
        <v>Constitución Política de la República, art. 107.</v>
      </c>
      <c r="F223" s="108" t="str">
        <f>VLOOKUP(A223,'BASE REGISTROS'!$A$1:$T$884,6,FALSE)</f>
        <v>Indefinida.</v>
      </c>
      <c r="G223" s="108" t="str">
        <f>VLOOKUP(A223,'BASE REGISTROS'!$A$1:$T$884,7,FALSE)</f>
        <v>Según Ley Orgánica Nº 18.695, arts. 1º al 4º.</v>
      </c>
      <c r="H223" s="108" t="str">
        <f>VLOOKUP(A223,'BASE REGISTROS'!$A$1:$T$884,8,FALSE)</f>
        <v>no tiene</v>
      </c>
      <c r="I223" s="108">
        <f>VLOOKUP(A223,'BASE REGISTROS'!$A$1:$T$884,9,FALSE)</f>
        <v>0</v>
      </c>
      <c r="J223" s="129">
        <f>VLOOKUP(A223,'BASE REGISTROS'!$A$1:$T$884,10,FALSE)</f>
        <v>0</v>
      </c>
      <c r="K223" s="108" t="str">
        <f>VLOOKUP(A223,'BASE REGISTROS'!$A$1:$T$884,11,FALSE)</f>
        <v xml:space="preserve">Pedro Miguel Ángel Castillo Díaz, </v>
      </c>
      <c r="L223" s="108" t="str">
        <f>VLOOKUP(A223,'BASE REGISTROS'!$A$1:$T$884,12,FALSE)</f>
        <v xml:space="preserve">Plaza de Armas Nº 438, provincia de Limarí, comuna de Combarbalá, Región de Coquimbo.
</v>
      </c>
      <c r="M223" s="108" t="str">
        <f>VLOOKUP(A223,'BASE REGISTROS'!$A$1:$T$884,13,FALSE)</f>
        <v>IV</v>
      </c>
      <c r="N223" s="108" t="str">
        <f>VLOOKUP(A223,'BASE REGISTROS'!$A$1:$T$884,14,FALSE)</f>
        <v>Combarbalá</v>
      </c>
      <c r="O223" s="108" t="str">
        <f>VLOOKUP(A223,'BASE REGISTROS'!$A$1:$T$884,15,FALSE)</f>
        <v>Fono (53) 741033
        (53) 741133
        (53) 741007</v>
      </c>
      <c r="P223" s="108">
        <f>VLOOKUP(A223,'BASE REGISTROS'!$A$1:$T$884,16,FALSE)</f>
        <v>0</v>
      </c>
      <c r="Q223" s="108">
        <f>VLOOKUP(A223,'BASE REGISTROS'!$A$1:$T$884,17,FALSE)</f>
        <v>0</v>
      </c>
      <c r="R223" s="108">
        <f>VLOOKUP(A223,'BASE REGISTROS'!$A$1:$T$884,18,FALSE)</f>
        <v>91001</v>
      </c>
      <c r="S223" s="108" t="str">
        <f>VLOOKUP(A223,'BASE REGISTROS'!$A$1:$T$884,19,FALSE)</f>
        <v xml:space="preserve">No se acompañan. Aplica Informe Jurídico Nº 09, de fecha 14 de marzo de 2011 del Departamento Jurídico y Dictamen Nº 070791, de 2009, de la Contraloría General de la República.  
</v>
      </c>
      <c r="T223" s="129">
        <f>VLOOKUP(A223,'BASE REGISTROS'!$A$1:$T$884,20,FALSE)</f>
        <v>41394</v>
      </c>
      <c r="U223" s="128">
        <v>5070</v>
      </c>
      <c r="V223" s="130">
        <v>6935755</v>
      </c>
      <c r="W223" s="130">
        <v>25249697</v>
      </c>
      <c r="X223" s="131">
        <v>44316</v>
      </c>
      <c r="Y223" s="132" t="s">
        <v>7743</v>
      </c>
      <c r="Z223" s="132" t="s">
        <v>7744</v>
      </c>
      <c r="AA223" s="128" t="s">
        <v>7868</v>
      </c>
    </row>
    <row r="224" spans="1:27" ht="15.75" customHeight="1" x14ac:dyDescent="0.2">
      <c r="A224" s="128">
        <v>5150</v>
      </c>
      <c r="B224" s="108" t="str">
        <f>VLOOKUP(A224,'BASE REGISTROS'!$A$1:$T$884,2,FALSE)</f>
        <v xml:space="preserve">
I. Municipalidad de Coyhaique
</v>
      </c>
      <c r="C224" s="136">
        <f>VLOOKUP(A224,'BASE REGISTROS'!$A$1:$T$884,3,FALSE)</f>
        <v>692403002</v>
      </c>
      <c r="D224" s="108" t="str">
        <f>VLOOKUP(A224,'BASE REGISTROS'!$A$1:$T$884,4,FALSE)</f>
        <v>Municipalidad</v>
      </c>
      <c r="E224" s="108" t="str">
        <f>VLOOKUP(A224,'BASE REGISTROS'!$A$1:$T$884,5,FALSE)</f>
        <v>Constitución Política de la República, art. 107.</v>
      </c>
      <c r="F224" s="108" t="str">
        <f>VLOOKUP(A224,'BASE REGISTROS'!$A$1:$T$884,6,FALSE)</f>
        <v>Indefinida.</v>
      </c>
      <c r="G224" s="108" t="str">
        <f>VLOOKUP(A224,'BASE REGISTROS'!$A$1:$T$884,7,FALSE)</f>
        <v>Según Ley Orgánica Nº 18.695, arts. 1º al 4º.</v>
      </c>
      <c r="H224" s="108" t="str">
        <f>VLOOKUP(A224,'BASE REGISTROS'!$A$1:$T$884,8,FALSE)</f>
        <v>no tiene</v>
      </c>
      <c r="I224" s="108">
        <f>VLOOKUP(A224,'BASE REGISTROS'!$A$1:$T$884,9,FALSE)</f>
        <v>0</v>
      </c>
      <c r="J224" s="129">
        <f>VLOOKUP(A224,'BASE REGISTROS'!$A$1:$T$884,10,FALSE)</f>
        <v>0</v>
      </c>
      <c r="K224" s="108" t="str">
        <f>VLOOKUP(A224,'BASE REGISTROS'!$A$1:$T$884,11,FALSE)</f>
        <v xml:space="preserve">Rigoberto Alejandro Huala Canumán, </v>
      </c>
      <c r="L224" s="108" t="str">
        <f>VLOOKUP(A224,'BASE REGISTROS'!$A$1:$T$884,12,FALSE)</f>
        <v>Francisco Bilbao Nº357, Coyhaique, Undécima Región.</v>
      </c>
      <c r="M224" s="108" t="str">
        <f>VLOOKUP(A224,'BASE REGISTROS'!$A$1:$T$884,13,FALSE)</f>
        <v>XI</v>
      </c>
      <c r="N224" s="108" t="str">
        <f>VLOOKUP(A224,'BASE REGISTROS'!$A$1:$T$884,14,FALSE)</f>
        <v>Coyhaique</v>
      </c>
      <c r="O224" s="108">
        <f>VLOOKUP(A224,'BASE REGISTROS'!$A$1:$T$884,15,FALSE)</f>
        <v>0</v>
      </c>
      <c r="P224" s="108">
        <f>VLOOKUP(A224,'BASE REGISTROS'!$A$1:$T$884,16,FALSE)</f>
        <v>0</v>
      </c>
      <c r="Q224" s="108">
        <f>VLOOKUP(A224,'BASE REGISTROS'!$A$1:$T$884,17,FALSE)</f>
        <v>0</v>
      </c>
      <c r="R224" s="108">
        <f>VLOOKUP(A224,'BASE REGISTROS'!$A$1:$T$884,18,FALSE)</f>
        <v>91001</v>
      </c>
      <c r="S224" s="108" t="str">
        <f>VLOOKUP(A224,'BASE REGISTROS'!$A$1:$T$884,19,FALSE)</f>
        <v xml:space="preserve">No se acompañan. Aplica Informe Jurídico Nº 09, de  fecha 14 de marzo de 2011 del Departamento Jurídico y Dictamen Nº 070791, de 2009, de la Contraloría General de la República.  
</v>
      </c>
      <c r="T224" s="129">
        <f>VLOOKUP(A224,'BASE REGISTROS'!$A$1:$T$884,20,FALSE)</f>
        <v>37970</v>
      </c>
      <c r="U224" s="128">
        <v>5150</v>
      </c>
      <c r="V224" s="130">
        <v>0</v>
      </c>
      <c r="W224" s="130">
        <v>13355364</v>
      </c>
      <c r="X224" s="131">
        <v>44316</v>
      </c>
      <c r="Y224" s="132" t="s">
        <v>7743</v>
      </c>
      <c r="Z224" s="132" t="s">
        <v>7744</v>
      </c>
      <c r="AA224" s="128" t="s">
        <v>7766</v>
      </c>
    </row>
    <row r="225" spans="1:27" ht="15.75" customHeight="1" x14ac:dyDescent="0.2">
      <c r="A225" s="128">
        <v>5200</v>
      </c>
      <c r="B225" s="108" t="str">
        <f>VLOOKUP(A225,'BASE REGISTROS'!$A$1:$T$884,2,FALSE)</f>
        <v xml:space="preserve">
I. Municipalidad de La Florida
</v>
      </c>
      <c r="C225" s="136">
        <f>VLOOKUP(A225,'BASE REGISTROS'!$A$1:$T$884,3,FALSE)</f>
        <v>690707004</v>
      </c>
      <c r="D225" s="108" t="str">
        <f>VLOOKUP(A225,'BASE REGISTROS'!$A$1:$T$884,4,FALSE)</f>
        <v xml:space="preserve">
I. Municipalidad de La Florida
</v>
      </c>
      <c r="E225" s="108" t="str">
        <f>VLOOKUP(A225,'BASE REGISTROS'!$A$1:$T$884,5,FALSE)</f>
        <v>Constitución Política de la República, art. 107.</v>
      </c>
      <c r="F225" s="108" t="str">
        <f>VLOOKUP(A225,'BASE REGISTROS'!$A$1:$T$884,6,FALSE)</f>
        <v>Indefinida.</v>
      </c>
      <c r="G225" s="108" t="str">
        <f>VLOOKUP(A225,'BASE REGISTROS'!$A$1:$T$884,7,FALSE)</f>
        <v>Según Ley Orgánica Nº 18.695, arts. 1º al 4º.</v>
      </c>
      <c r="H225" s="108" t="str">
        <f>VLOOKUP(A225,'BASE REGISTROS'!$A$1:$T$884,8,FALSE)</f>
        <v>no tiene</v>
      </c>
      <c r="I225" s="108">
        <f>VLOOKUP(A225,'BASE REGISTROS'!$A$1:$T$884,9,FALSE)</f>
        <v>0</v>
      </c>
      <c r="J225" s="129">
        <f>VLOOKUP(A225,'BASE REGISTROS'!$A$1:$T$884,10,FALSE)</f>
        <v>0</v>
      </c>
      <c r="K225" s="108" t="str">
        <f>VLOOKUP(A225,'BASE REGISTROS'!$A$1:$T$884,11,FALSE)</f>
        <v xml:space="preserve">Rodolfo Carter Fernández, </v>
      </c>
      <c r="L225" s="108" t="str">
        <f>VLOOKUP(A225,'BASE REGISTROS'!$A$1:$T$884,12,FALSE)</f>
        <v xml:space="preserve">Serafín Zamora Nº 6600, La Florida, Región Metropolitana. </v>
      </c>
      <c r="M225" s="108" t="str">
        <f>VLOOKUP(A225,'BASE REGISTROS'!$A$1:$T$884,13,FALSE)</f>
        <v>XIII</v>
      </c>
      <c r="N225" s="108" t="str">
        <f>VLOOKUP(A225,'BASE REGISTROS'!$A$1:$T$884,14,FALSE)</f>
        <v>La Florida</v>
      </c>
      <c r="O225" s="108" t="str">
        <f>VLOOKUP(A225,'BASE REGISTROS'!$A$1:$T$884,15,FALSE)</f>
        <v>Teléfono: 6365000;</v>
      </c>
      <c r="P225" s="108">
        <f>VLOOKUP(A225,'BASE REGISTROS'!$A$1:$T$884,16,FALSE)</f>
        <v>0</v>
      </c>
      <c r="Q225" s="108">
        <f>VLOOKUP(A225,'BASE REGISTROS'!$A$1:$T$884,17,FALSE)</f>
        <v>0</v>
      </c>
      <c r="R225" s="108">
        <f>VLOOKUP(A225,'BASE REGISTROS'!$A$1:$T$884,18,FALSE)</f>
        <v>91001</v>
      </c>
      <c r="S225" s="108" t="str">
        <f>VLOOKUP(A225,'BASE REGISTROS'!$A$1:$T$884,19,FALSE)</f>
        <v xml:space="preserve">No se acompañan. Aplica Informe Jurídico Nº 09, de  fecha 14 de marzo de 2011 del Departamento Jurídico y Dictamen Nº 070791, de 2009, de la Contraloría General de la República.  
</v>
      </c>
      <c r="T225" s="129">
        <f>VLOOKUP(A225,'BASE REGISTROS'!$A$1:$T$884,20,FALSE)</f>
        <v>37970</v>
      </c>
      <c r="U225" s="128">
        <v>5200</v>
      </c>
      <c r="V225" s="130">
        <v>10468611</v>
      </c>
      <c r="W225" s="130">
        <v>41874444</v>
      </c>
      <c r="X225" s="131">
        <v>44316</v>
      </c>
      <c r="Y225" s="132" t="s">
        <v>7743</v>
      </c>
      <c r="Z225" s="132" t="s">
        <v>7744</v>
      </c>
      <c r="AA225" s="128" t="s">
        <v>7824</v>
      </c>
    </row>
    <row r="226" spans="1:27" ht="15.75" customHeight="1" x14ac:dyDescent="0.2">
      <c r="A226" s="128">
        <v>5650</v>
      </c>
      <c r="B226" s="108" t="str">
        <f>VLOOKUP(A226,'BASE REGISTROS'!$A$1:$T$884,2,FALSE)</f>
        <v xml:space="preserve">Prelatura de Illapel (Obispado de Illapel)  </v>
      </c>
      <c r="C226" s="136">
        <f>VLOOKUP(A226,'BASE REGISTROS'!$A$1:$T$884,3,FALSE)</f>
        <v>708967009</v>
      </c>
      <c r="D226" s="108" t="str">
        <f>VLOOKUP(A226,'BASE REGISTROS'!$A$1:$T$884,4,FALSE)</f>
        <v xml:space="preserve">Institución eclesiástica.
</v>
      </c>
      <c r="E226" s="108" t="str">
        <f>VLOOKUP(A226,'BASE REGISTROS'!$A$1:$T$884,5,FALSE)</f>
        <v xml:space="preserve">Institución eclesiastica. Erigida conforme al derecho canónico Bula “Ad Similitudem Hominis”
</v>
      </c>
      <c r="F226" s="108" t="str">
        <f>VLOOKUP(A226,'BASE REGISTROS'!$A$1:$T$884,6,FALSE)</f>
        <v xml:space="preserve">Indefinida
</v>
      </c>
      <c r="G226" s="108" t="str">
        <f>VLOOKUP(A226,'BASE REGISTROS'!$A$1:$T$884,7,FALSE)</f>
        <v xml:space="preserve">Organización religiosa.
</v>
      </c>
      <c r="H226" s="108" t="str">
        <f>VLOOKUP(A226,'BASE REGISTROS'!$A$1:$T$884,8,FALSE)</f>
        <v>no tiene</v>
      </c>
      <c r="I226" s="108">
        <f>VLOOKUP(A226,'BASE REGISTROS'!$A$1:$T$884,9,FALSE)</f>
        <v>0</v>
      </c>
      <c r="J226" s="129">
        <f>VLOOKUP(A226,'BASE REGISTROS'!$A$1:$T$884,10,FALSE)</f>
        <v>0</v>
      </c>
      <c r="K226" s="108" t="str">
        <f>VLOOKUP(A226,'BASE REGISTROS'!$A$1:$T$884,11,FALSE)</f>
        <v xml:space="preserve">Jorge Vega Velasco </v>
      </c>
      <c r="L226" s="108" t="str">
        <f>VLOOKUP(A226,'BASE REGISTROS'!$A$1:$T$884,12,FALSE)</f>
        <v xml:space="preserve">Constitución N°0 020, comuna Illapel, Región de Coquimbo. 
</v>
      </c>
      <c r="M226" s="108" t="str">
        <f>VLOOKUP(A226,'BASE REGISTROS'!$A$1:$T$884,13,FALSE)</f>
        <v>IV</v>
      </c>
      <c r="N226" s="108" t="str">
        <f>VLOOKUP(A226,'BASE REGISTROS'!$A$1:$T$884,14,FALSE)</f>
        <v xml:space="preserve"> Illapel</v>
      </c>
      <c r="O226" s="108" t="str">
        <f>VLOOKUP(A226,'BASE REGISTROS'!$A$1:$T$884,15,FALSE)</f>
        <v>Fono 53 521143</v>
      </c>
      <c r="P226" s="108" t="str">
        <f>VLOOKUP(A226,'BASE REGISTROS'!$A$1:$T$884,16,FALSE)</f>
        <v>illapel@episcopado.cl</v>
      </c>
      <c r="Q226" s="108">
        <f>VLOOKUP(A226,'BASE REGISTROS'!$A$1:$T$884,17,FALSE)</f>
        <v>0</v>
      </c>
      <c r="R226" s="108" t="str">
        <f>VLOOKUP(A226,'BASE REGISTROS'!$A$1:$T$884,18,FALSE)</f>
        <v xml:space="preserve">93910 Organizaciones religiosas </v>
      </c>
      <c r="S226" s="108" t="str">
        <f>VLOOKUP(A226,'BASE REGISTROS'!$A$1:$T$884,19,FALSE)</f>
        <v>Certificado financiero correspondiente al año 2020, aprobado por el Sub Departamento de Supervisión Financiera.</v>
      </c>
      <c r="T226" s="129">
        <f>VLOOKUP(A226,'BASE REGISTROS'!$A$1:$T$884,20,FALSE)</f>
        <v>37970</v>
      </c>
      <c r="U226" s="128">
        <v>5650</v>
      </c>
      <c r="V226" s="130">
        <v>9374767</v>
      </c>
      <c r="W226" s="130">
        <v>27151448</v>
      </c>
      <c r="X226" s="131">
        <v>44316</v>
      </c>
      <c r="Y226" s="132" t="s">
        <v>7743</v>
      </c>
      <c r="Z226" s="132" t="s">
        <v>7744</v>
      </c>
      <c r="AA226" s="128" t="s">
        <v>7869</v>
      </c>
    </row>
    <row r="227" spans="1:27" ht="15.75" customHeight="1" x14ac:dyDescent="0.2">
      <c r="A227" s="128">
        <v>5800</v>
      </c>
      <c r="B227" s="108" t="str">
        <f>VLOOKUP(A227,'BASE REGISTROS'!$A$1:$T$884,2,FALSE)</f>
        <v>Corporación Obra Don Guanella</v>
      </c>
      <c r="C227" s="136">
        <f>VLOOKUP(A227,'BASE REGISTROS'!$A$1:$T$884,3,FALSE)</f>
        <v>700159108</v>
      </c>
      <c r="D227" s="108" t="str">
        <f>VLOOKUP(A227,'BASE REGISTROS'!$A$1:$T$884,4,FALSE)</f>
        <v>Corporación de Derecho Privado.</v>
      </c>
      <c r="E227" s="108" t="str">
        <f>VLOOKUP(A227,'BASE REGISTROS'!$A$1:$T$884,5,FALSE)</f>
        <v xml:space="preserve">Decreto Supremo Nº2440, de 23 de abril de 1951, del Ministerio de Justicia. </v>
      </c>
      <c r="F227" s="108" t="str">
        <f>VLOOKUP(A227,'BASE REGISTROS'!$A$1:$T$884,6,FALSE)</f>
        <v>Certificado de Vigencia Folio Nº 500355737092, de fecha 12 de noviembre de 2020, del Servicio de Registro Civil e Identificación.</v>
      </c>
      <c r="G227" s="108" t="str">
        <f>VLOOKUP(A227,'BASE REGISTROS'!$A$1:$T$884,7,FALSE)</f>
        <v>Organizar un establecimiento que permita recoger a los niños huérfanos y desamparados, educándoles y en lo posible, procurándoles una profesión; recoger a los ancianos e inválidos, a fin de proporcionarles habitación y sustento.</v>
      </c>
      <c r="H227" s="108" t="str">
        <f>VLOOKUP(A227,'BASE REGISTROS'!$A$1:$T$884,8,FALSE)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27" s="108" t="str">
        <f>VLOOKUP(A227,'BASE REGISTROS'!$A$1:$T$884,9,FALSE)</f>
        <v xml:space="preserve">5 años, pudiendo ser reelegidos indefinidamente.
</v>
      </c>
      <c r="J227" s="129" t="str">
        <f>VLOOKUP(A227,'BASE REGISTROS'!$A$1:$T$884,10,FALSE)</f>
        <v xml:space="preserve">23 de abril de 2018, según acta de asamblea de socios reducida a escritura pública con fecha 16 de mayo de 2018, ante don Humberto Quezada Moreno, Notario Público Titular de la Vigésimo Sexta Notaría de Santiago.
</v>
      </c>
      <c r="K227" s="108" t="str">
        <f>VLOOKUP(A227,'BASE REGISTROS'!$A$1:$T$884,11,FALSE)</f>
        <v xml:space="preserve">R.P. Silvano Poletto Goldin, , y a R.P. Jorge Álvaro Poblete Escobedo, para que, cada uno singularmente o en conjunto, anteponiendo su firma el nombre de la corporación, la obligue y represente. 
</v>
      </c>
      <c r="L227" s="108" t="str">
        <f>VLOOKUP(A227,'BASE REGISTROS'!$A$1:$T$884,12,FALSE)</f>
        <v xml:space="preserve">Panamericana Norte Km. 25, Batuco, Lampa, Región Metropolitana
</v>
      </c>
      <c r="M227" s="108" t="str">
        <f>VLOOKUP(A227,'BASE REGISTROS'!$A$1:$T$884,13,FALSE)</f>
        <v>XIII</v>
      </c>
      <c r="N227" s="108" t="str">
        <f>VLOOKUP(A227,'BASE REGISTROS'!$A$1:$T$884,14,FALSE)</f>
        <v>Lampa</v>
      </c>
      <c r="O227" s="108" t="str">
        <f>VLOOKUP(A227,'BASE REGISTROS'!$A$1:$T$884,15,FALSE)</f>
        <v>F. 7331581</v>
      </c>
      <c r="P227" s="108" t="str">
        <f>VLOOKUP(A227,'BASE REGISTROS'!$A$1:$T$884,16,FALSE)</f>
        <v>: hogarsanricardo@gmail.com</v>
      </c>
      <c r="Q227" s="108">
        <f>VLOOKUP(A227,'BASE REGISTROS'!$A$1:$T$884,17,FALSE)</f>
        <v>0</v>
      </c>
      <c r="R227" s="108">
        <f>VLOOKUP(A227,'BASE REGISTROS'!$A$1:$T$884,18,FALSE)</f>
        <v>93401</v>
      </c>
      <c r="S227" s="108" t="str">
        <f>VLOOKUP(A227,'BASE REGISTROS'!$A$1:$T$884,19,FALSE)</f>
        <v>Se acompañan antecedentes financieros correspondientes al año 2019 aprobados por el Subdepartamento de Supervisión Financiera.</v>
      </c>
      <c r="T227" s="129">
        <f>VLOOKUP(A227,'BASE REGISTROS'!$A$1:$T$884,20,FALSE)</f>
        <v>37970</v>
      </c>
      <c r="U227" s="128">
        <v>5800</v>
      </c>
      <c r="V227" s="130">
        <v>26113929</v>
      </c>
      <c r="W227" s="130">
        <v>98922282</v>
      </c>
      <c r="X227" s="131">
        <v>44316</v>
      </c>
      <c r="Y227" s="132" t="s">
        <v>7743</v>
      </c>
      <c r="Z227" s="132" t="s">
        <v>7744</v>
      </c>
      <c r="AA227" s="128" t="s">
        <v>7842</v>
      </c>
    </row>
    <row r="228" spans="1:27" ht="15.75" customHeight="1" x14ac:dyDescent="0.2">
      <c r="A228" s="128">
        <v>5850</v>
      </c>
      <c r="B228" s="108" t="str">
        <f>VLOOKUP(A228,'BASE REGISTROS'!$A$1:$T$884,2,FALSE)</f>
        <v xml:space="preserve">
Orden de la Bienaventurada Virgen María de la Merced o Congregación Provincia Mercedaria de Chile.
</v>
      </c>
      <c r="C228" s="136">
        <f>VLOOKUP(A228,'BASE REGISTROS'!$A$1:$T$884,3,FALSE)</f>
        <v>700270009</v>
      </c>
      <c r="D228" s="108" t="str">
        <f>VLOOKUP(A228,'BASE REGISTROS'!$A$1:$T$884,4,FALSE)</f>
        <v xml:space="preserve">Organización religiosa.
</v>
      </c>
      <c r="E228" s="108" t="str">
        <f>VLOOKUP(A228,'BASE REGISTROS'!$A$1:$T$884,5,FALSE)</f>
        <v xml:space="preserve">Institución eclesiastica. Erigida de acuerdo al Derecho Canónico, en la Arquidiócesis de Santiago.
</v>
      </c>
      <c r="F228" s="108" t="str">
        <f>VLOOKUP(A228,'BASE REGISTROS'!$A$1:$T$884,6,FALSE)</f>
        <v xml:space="preserve">Indefinida.Consta en el Certificado C/14143/2019 y 1302/2020, de fecha 17 de octubre de 2019, autorizado por doña Marcela Arriaza Morales, Notaria del Arzobispado de Santiago.
</v>
      </c>
      <c r="G228" s="108" t="str">
        <f>VLOOKUP(A228,'BASE REGISTROS'!$A$1:$T$884,7,FALSE)</f>
        <v>Actividad religiosa.</v>
      </c>
      <c r="H228" s="108" t="str">
        <f>VLOOKUP(A228,'BASE REGISTROS'!$A$1:$T$884,8,FALSE)</f>
        <v>no tiene</v>
      </c>
      <c r="I228" s="108">
        <f>VLOOKUP(A228,'BASE REGISTROS'!$A$1:$T$884,9,FALSE)</f>
        <v>0</v>
      </c>
      <c r="J228" s="129">
        <f>VLOOKUP(A228,'BASE REGISTROS'!$A$1:$T$884,10,FALSE)</f>
        <v>0</v>
      </c>
      <c r="K228" s="108" t="str">
        <f>VLOOKUP(A228,'BASE REGISTROS'!$A$1:$T$884,11,FALSE)</f>
        <v>Mario Andres Salas Becerra      Viviana Contreras Menodoza (representante legal del Hogar San Pedro Armengol y Residencia San pedro Armengol El Salto en lo relativo a contratos con SENAME en la Región Metropolitana)</v>
      </c>
      <c r="L228" s="108" t="str">
        <f>VLOOKUP(A228,'BASE REGISTROS'!$A$1:$T$884,12,FALSE)</f>
        <v xml:space="preserve">Huérfanos Nº 669, of 614, Casilla 525, 
</v>
      </c>
      <c r="M228" s="108" t="str">
        <f>VLOOKUP(A228,'BASE REGISTROS'!$A$1:$T$884,13,FALSE)</f>
        <v>XIII</v>
      </c>
      <c r="N228" s="108" t="str">
        <f>VLOOKUP(A228,'BASE REGISTROS'!$A$1:$T$884,14,FALSE)</f>
        <v xml:space="preserve">Santiago </v>
      </c>
      <c r="O228" s="108" t="str">
        <f>VLOOKUP(A228,'BASE REGISTROS'!$A$1:$T$884,15,FALSE)</f>
        <v>Teléfono 02-6395684</v>
      </c>
      <c r="P228" s="108">
        <f>VLOOKUP(A228,'BASE REGISTROS'!$A$1:$T$884,16,FALSE)</f>
        <v>0</v>
      </c>
      <c r="Q228" s="108">
        <f>VLOOKUP(A228,'BASE REGISTROS'!$A$1:$T$884,17,FALSE)</f>
        <v>0</v>
      </c>
      <c r="R228" s="108" t="str">
        <f>VLOOKUP(A228,'BASE REGISTROS'!$A$1:$T$884,18,FALSE)</f>
        <v>93910 Organizaciones religiosas.</v>
      </c>
      <c r="S228" s="108" t="str">
        <f>VLOOKUP(A228,'BASE REGISTROS'!$A$1:$T$884,19,FALSE)</f>
        <v xml:space="preserve">Acompaña certificado financiero correspondiente al año 2019, aprobado por el Sub Departamento de Supervisión Nacional. </v>
      </c>
      <c r="T228" s="129">
        <f>VLOOKUP(A228,'BASE REGISTROS'!$A$1:$T$884,20,FALSE)</f>
        <v>37970</v>
      </c>
      <c r="U228" s="128">
        <v>5850</v>
      </c>
      <c r="V228" s="130">
        <v>16302144</v>
      </c>
      <c r="W228" s="130">
        <v>66967532</v>
      </c>
      <c r="X228" s="131">
        <v>44316</v>
      </c>
      <c r="Y228" s="132" t="s">
        <v>7743</v>
      </c>
      <c r="Z228" s="132" t="s">
        <v>7744</v>
      </c>
      <c r="AA228" s="128" t="s">
        <v>7831</v>
      </c>
    </row>
    <row r="229" spans="1:27" ht="15.75" customHeight="1" x14ac:dyDescent="0.2">
      <c r="A229" s="128">
        <v>5850</v>
      </c>
      <c r="B229" s="108" t="str">
        <f>VLOOKUP(A229,'BASE REGISTROS'!$A$1:$T$884,2,FALSE)</f>
        <v xml:space="preserve">
Orden de la Bienaventurada Virgen María de la Merced o Congregación Provincia Mercedaria de Chile.
</v>
      </c>
      <c r="C229" s="136">
        <f>VLOOKUP(A229,'BASE REGISTROS'!$A$1:$T$884,3,FALSE)</f>
        <v>700270009</v>
      </c>
      <c r="D229" s="108" t="str">
        <f>VLOOKUP(A229,'BASE REGISTROS'!$A$1:$T$884,4,FALSE)</f>
        <v xml:space="preserve">Organización religiosa.
</v>
      </c>
      <c r="E229" s="108" t="str">
        <f>VLOOKUP(A229,'BASE REGISTROS'!$A$1:$T$884,5,FALSE)</f>
        <v xml:space="preserve">Institución eclesiastica. Erigida de acuerdo al Derecho Canónico, en la Arquidiócesis de Santiago.
</v>
      </c>
      <c r="F229" s="108" t="str">
        <f>VLOOKUP(A229,'BASE REGISTROS'!$A$1:$T$884,6,FALSE)</f>
        <v xml:space="preserve">Indefinida.Consta en el Certificado C/14143/2019 y 1302/2020, de fecha 17 de octubre de 2019, autorizado por doña Marcela Arriaza Morales, Notaria del Arzobispado de Santiago.
</v>
      </c>
      <c r="G229" s="108" t="str">
        <f>VLOOKUP(A229,'BASE REGISTROS'!$A$1:$T$884,7,FALSE)</f>
        <v>Actividad religiosa.</v>
      </c>
      <c r="H229" s="108" t="str">
        <f>VLOOKUP(A229,'BASE REGISTROS'!$A$1:$T$884,8,FALSE)</f>
        <v>no tiene</v>
      </c>
      <c r="I229" s="108">
        <f>VLOOKUP(A229,'BASE REGISTROS'!$A$1:$T$884,9,FALSE)</f>
        <v>0</v>
      </c>
      <c r="J229" s="129">
        <f>VLOOKUP(A229,'BASE REGISTROS'!$A$1:$T$884,10,FALSE)</f>
        <v>0</v>
      </c>
      <c r="K229" s="108" t="str">
        <f>VLOOKUP(A229,'BASE REGISTROS'!$A$1:$T$884,11,FALSE)</f>
        <v>Mario Andres Salas Becerra      Viviana Contreras Menodoza (representante legal del Hogar San Pedro Armengol y Residencia San pedro Armengol El Salto en lo relativo a contratos con SENAME en la Región Metropolitana)</v>
      </c>
      <c r="L229" s="108" t="str">
        <f>VLOOKUP(A229,'BASE REGISTROS'!$A$1:$T$884,12,FALSE)</f>
        <v xml:space="preserve">Huérfanos Nº 669, of 614, Casilla 525, 
</v>
      </c>
      <c r="M229" s="108" t="str">
        <f>VLOOKUP(A229,'BASE REGISTROS'!$A$1:$T$884,13,FALSE)</f>
        <v>XIII</v>
      </c>
      <c r="N229" s="108" t="str">
        <f>VLOOKUP(A229,'BASE REGISTROS'!$A$1:$T$884,14,FALSE)</f>
        <v xml:space="preserve">Santiago </v>
      </c>
      <c r="O229" s="108" t="str">
        <f>VLOOKUP(A229,'BASE REGISTROS'!$A$1:$T$884,15,FALSE)</f>
        <v>Teléfono 02-6395684</v>
      </c>
      <c r="P229" s="108">
        <f>VLOOKUP(A229,'BASE REGISTROS'!$A$1:$T$884,16,FALSE)</f>
        <v>0</v>
      </c>
      <c r="Q229" s="108">
        <f>VLOOKUP(A229,'BASE REGISTROS'!$A$1:$T$884,17,FALSE)</f>
        <v>0</v>
      </c>
      <c r="R229" s="108" t="str">
        <f>VLOOKUP(A229,'BASE REGISTROS'!$A$1:$T$884,18,FALSE)</f>
        <v>93910 Organizaciones religiosas.</v>
      </c>
      <c r="S229" s="108" t="str">
        <f>VLOOKUP(A229,'BASE REGISTROS'!$A$1:$T$884,19,FALSE)</f>
        <v xml:space="preserve">Acompaña certificado financiero correspondiente al año 2019, aprobado por el Sub Departamento de Supervisión Nacional. </v>
      </c>
      <c r="T229" s="129">
        <f>VLOOKUP(A229,'BASE REGISTROS'!$A$1:$T$884,20,FALSE)</f>
        <v>37970</v>
      </c>
      <c r="U229" s="128">
        <v>5850</v>
      </c>
      <c r="V229" s="130">
        <v>16512127</v>
      </c>
      <c r="W229" s="130">
        <v>73309799</v>
      </c>
      <c r="X229" s="131">
        <v>44316</v>
      </c>
      <c r="Y229" s="132" t="s">
        <v>7743</v>
      </c>
      <c r="Z229" s="132" t="s">
        <v>7744</v>
      </c>
      <c r="AA229" s="128" t="s">
        <v>7849</v>
      </c>
    </row>
    <row r="230" spans="1:27" ht="15.75" customHeight="1" x14ac:dyDescent="0.2">
      <c r="A230" s="128">
        <v>5900</v>
      </c>
      <c r="B230" s="108" t="str">
        <f>VLOOKUP(A230,'BASE REGISTROS'!$A$1:$T$884,2,FALSE)</f>
        <v>Sanatorio Marítimo San Juan de Dios</v>
      </c>
      <c r="C230" s="136">
        <f>VLOOKUP(A230,'BASE REGISTROS'!$A$1:$T$884,3,FALSE)</f>
        <v>823695004</v>
      </c>
      <c r="D230" s="108" t="str">
        <f>VLOOKUP(A230,'BASE REGISTROS'!$A$1:$T$884,4,FALSE)</f>
        <v>Organización Religiosa.</v>
      </c>
      <c r="E230" s="108" t="str">
        <f>VLOOKUP(A230,'BASE REGISTROS'!$A$1:$T$884,5,FALSE)</f>
        <v>Decreto Eclesiástico emanado del Obispado de Valparaíso</v>
      </c>
      <c r="F230" s="108" t="str">
        <f>VLOOKUP(A230,'BASE REGISTROS'!$A$1:$T$884,6,FALSE)</f>
        <v>Certificado Nº 306, del Obispado de Valparaíso, de fecha 22 de agosto de 2007.</v>
      </c>
      <c r="G230" s="108" t="str">
        <f>VLOOKUP(A230,'BASE REGISTROS'!$A$1:$T$884,7,FALSE)</f>
        <v>Actividades Religiosas.</v>
      </c>
      <c r="H230" s="108" t="str">
        <f>VLOOKUP(A230,'BASE REGISTROS'!$A$1:$T$884,8,FALSE)</f>
        <v>no tiene</v>
      </c>
      <c r="I230" s="108">
        <f>VLOOKUP(A230,'BASE REGISTROS'!$A$1:$T$884,9,FALSE)</f>
        <v>0</v>
      </c>
      <c r="J230" s="129">
        <f>VLOOKUP(A230,'BASE REGISTROS'!$A$1:$T$884,10,FALSE)</f>
        <v>0</v>
      </c>
      <c r="K230" s="108" t="str">
        <f>VLOOKUP(A230,'BASE REGISTROS'!$A$1:$T$884,11,FALSE)</f>
        <v xml:space="preserve">Representante Legal: Elías Alberto Reales, 
Delegación de poder a Gerente General, Andrés Pinto Escobar,
</v>
      </c>
      <c r="L230" s="108" t="str">
        <f>VLOOKUP(A230,'BASE REGISTROS'!$A$1:$T$884,12,FALSE)</f>
        <v xml:space="preserve">Avda. San Martín Nº 1355, comuna Viña del Mar.
</v>
      </c>
      <c r="M230" s="108" t="str">
        <f>VLOOKUP(A230,'BASE REGISTROS'!$A$1:$T$884,13,FALSE)</f>
        <v>V</v>
      </c>
      <c r="N230" s="108" t="str">
        <f>VLOOKUP(A230,'BASE REGISTROS'!$A$1:$T$884,14,FALSE)</f>
        <v>Viña del Mar</v>
      </c>
      <c r="O230" s="108" t="str">
        <f>VLOOKUP(A230,'BASE REGISTROS'!$A$1:$T$884,15,FALSE)</f>
        <v>Teléfono: (32) 460220.</v>
      </c>
      <c r="P230" s="108">
        <f>VLOOKUP(A230,'BASE REGISTROS'!$A$1:$T$884,16,FALSE)</f>
        <v>0</v>
      </c>
      <c r="Q230" s="108">
        <f>VLOOKUP(A230,'BASE REGISTROS'!$A$1:$T$884,17,FALSE)</f>
        <v>0</v>
      </c>
      <c r="R230" s="108">
        <f>VLOOKUP(A230,'BASE REGISTROS'!$A$1:$T$884,18,FALSE)</f>
        <v>93910</v>
      </c>
      <c r="S230" s="108" t="str">
        <f>VLOOKUP(A230,'BASE REGISTROS'!$A$1:$T$884,19,FALSE)</f>
        <v>Se acompaña certificado financiero, correspondiente al año 2019,aprobado por el  Departamento de Administración y Finanzas.</v>
      </c>
      <c r="T230" s="129">
        <f>VLOOKUP(A230,'BASE REGISTROS'!$A$1:$T$884,20,FALSE)</f>
        <v>37970</v>
      </c>
      <c r="U230" s="128">
        <v>5900</v>
      </c>
      <c r="V230" s="130">
        <v>25792764</v>
      </c>
      <c r="W230" s="130">
        <v>94045024</v>
      </c>
      <c r="X230" s="131">
        <v>44316</v>
      </c>
      <c r="Y230" s="132" t="s">
        <v>7743</v>
      </c>
      <c r="Z230" s="132" t="s">
        <v>7744</v>
      </c>
      <c r="AA230" s="128" t="s">
        <v>7753</v>
      </c>
    </row>
    <row r="231" spans="1:27" ht="15.75" customHeight="1" x14ac:dyDescent="0.2">
      <c r="A231" s="128">
        <v>5950</v>
      </c>
      <c r="B231" s="108" t="str">
        <f>VLOOKUP(A231,'BASE REGISTROS'!$A$1:$T$884,2,FALSE)</f>
        <v>Fundación Patronato de los Sagrados Corazones de Valparaíso</v>
      </c>
      <c r="C231" s="136">
        <f>VLOOKUP(A231,'BASE REGISTROS'!$A$1:$T$884,3,FALSE)</f>
        <v>708401005</v>
      </c>
      <c r="D231" s="108" t="str">
        <f>VLOOKUP(A231,'BASE REGISTROS'!$A$1:$T$884,4,FALSE)</f>
        <v>Fundación de Derecho Privado.</v>
      </c>
      <c r="E231" s="108" t="str">
        <f>VLOOKUP(A231,'BASE REGISTROS'!$A$1:$T$884,5,FALSE)</f>
        <v xml:space="preserve">Decreto Supremo 2431, de fecha 31 de agosto de 1905, del Ministerio de Justicia. </v>
      </c>
      <c r="F231" s="108" t="str">
        <f>VLOOKUP(A231,'BASE REGISTROS'!$A$1:$T$884,6,FALSE)</f>
        <v>Certificado de vigencia de persona jurídica sin fines de lucro, folio 500351252327, de fecha 19 de octubre d 2020, emitido por el Servicio de de Registro Civil e Identificación.</v>
      </c>
      <c r="G231" s="108" t="str">
        <f>VLOOKUP(A231,'BASE REGISTROS'!$A$1:$T$884,7,FALSE)</f>
        <v>Procurar el mayor bien religioso, intelectual y moral de los miembros de la clase obrera, por medio de la caridad de la clase acomodada, y de la protección mutua que aquellos mismos se presten.</v>
      </c>
      <c r="H231" s="108" t="str">
        <f>VLOOKUP(A231,'BASE REGISTROS'!$A$1:$T$884,8,FALSE)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31" s="108" t="str">
        <f>VLOOKUP(A231,'BASE REGISTROS'!$A$1:$T$884,9,FALSE)</f>
        <v xml:space="preserve">2 años.
</v>
      </c>
      <c r="J231" s="129" t="str">
        <f>VLOOKUP(A231,'BASE REGISTROS'!$A$1:$T$884,10,FALSE)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31" s="108" t="str">
        <f>VLOOKUP(A231,'BASE REGISTROS'!$A$1:$T$884,11,FALSE)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31" s="108" t="str">
        <f>VLOOKUP(A231,'BASE REGISTROS'!$A$1:$T$884,12,FALSE)</f>
        <v xml:space="preserve">Las Heras Nº 785, comuna de Valparaíso
</v>
      </c>
      <c r="M231" s="108" t="str">
        <f>VLOOKUP(A231,'BASE REGISTROS'!$A$1:$T$884,13,FALSE)</f>
        <v>V</v>
      </c>
      <c r="N231" s="108" t="str">
        <f>VLOOKUP(A231,'BASE REGISTROS'!$A$1:$T$884,14,FALSE)</f>
        <v>Valparaíso</v>
      </c>
      <c r="O231" s="108" t="str">
        <f>VLOOKUP(A231,'BASE REGISTROS'!$A$1:$T$884,15,FALSE)</f>
        <v>Fono: 32- 214336-2218274-2214336</v>
      </c>
      <c r="P231" s="108" t="str">
        <f>VLOOKUP(A231,'BASE REGISTROS'!$A$1:$T$884,16,FALSE)</f>
        <v>patronatosscc7@gmail.com</v>
      </c>
      <c r="Q231" s="108">
        <f>VLOOKUP(A231,'BASE REGISTROS'!$A$1:$T$884,17,FALSE)</f>
        <v>0</v>
      </c>
      <c r="R231" s="108" t="str">
        <f>VLOOKUP(A231,'BASE REGISTROS'!$A$1:$T$884,18,FALSE)</f>
        <v>93401: Instituciones de Asistencia Social.</v>
      </c>
      <c r="S231" s="108" t="str">
        <f>VLOOKUP(A231,'BASE REGISTROS'!$A$1:$T$884,19,FALSE)</f>
        <v xml:space="preserve">Se acompaña Certificado Financiero correspondiente al año 2019 aprobado por el Sub Departamento de Supervisión Financiera Nacional.
</v>
      </c>
      <c r="T231" s="129">
        <f>VLOOKUP(A231,'BASE REGISTROS'!$A$1:$T$884,20,FALSE)</f>
        <v>37970</v>
      </c>
      <c r="U231" s="128">
        <v>5950</v>
      </c>
      <c r="V231" s="130">
        <v>75701646</v>
      </c>
      <c r="W231" s="130">
        <v>324173940</v>
      </c>
      <c r="X231" s="131">
        <v>44316</v>
      </c>
      <c r="Y231" s="132" t="s">
        <v>7743</v>
      </c>
      <c r="Z231" s="132" t="s">
        <v>7744</v>
      </c>
      <c r="AA231" s="128" t="s">
        <v>7752</v>
      </c>
    </row>
    <row r="232" spans="1:27" ht="15.75" customHeight="1" x14ac:dyDescent="0.2">
      <c r="A232" s="128">
        <v>5950</v>
      </c>
      <c r="B232" s="108" t="str">
        <f>VLOOKUP(A232,'BASE REGISTROS'!$A$1:$T$884,2,FALSE)</f>
        <v>Fundación Patronato de los Sagrados Corazones de Valparaíso</v>
      </c>
      <c r="C232" s="136">
        <f>VLOOKUP(A232,'BASE REGISTROS'!$A$1:$T$884,3,FALSE)</f>
        <v>708401005</v>
      </c>
      <c r="D232" s="108" t="str">
        <f>VLOOKUP(A232,'BASE REGISTROS'!$A$1:$T$884,4,FALSE)</f>
        <v>Fundación de Derecho Privado.</v>
      </c>
      <c r="E232" s="108" t="str">
        <f>VLOOKUP(A232,'BASE REGISTROS'!$A$1:$T$884,5,FALSE)</f>
        <v xml:space="preserve">Decreto Supremo 2431, de fecha 31 de agosto de 1905, del Ministerio de Justicia. </v>
      </c>
      <c r="F232" s="108" t="str">
        <f>VLOOKUP(A232,'BASE REGISTROS'!$A$1:$T$884,6,FALSE)</f>
        <v>Certificado de vigencia de persona jurídica sin fines de lucro, folio 500351252327, de fecha 19 de octubre d 2020, emitido por el Servicio de de Registro Civil e Identificación.</v>
      </c>
      <c r="G232" s="108" t="str">
        <f>VLOOKUP(A232,'BASE REGISTROS'!$A$1:$T$884,7,FALSE)</f>
        <v>Procurar el mayor bien religioso, intelectual y moral de los miembros de la clase obrera, por medio de la caridad de la clase acomodada, y de la protección mutua que aquellos mismos se presten.</v>
      </c>
      <c r="H232" s="108" t="str">
        <f>VLOOKUP(A232,'BASE REGISTROS'!$A$1:$T$884,8,FALSE)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32" s="108" t="str">
        <f>VLOOKUP(A232,'BASE REGISTROS'!$A$1:$T$884,9,FALSE)</f>
        <v xml:space="preserve">2 años.
</v>
      </c>
      <c r="J232" s="129" t="str">
        <f>VLOOKUP(A232,'BASE REGISTROS'!$A$1:$T$884,10,FALSE)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32" s="108" t="str">
        <f>VLOOKUP(A232,'BASE REGISTROS'!$A$1:$T$884,11,FALSE)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32" s="108" t="str">
        <f>VLOOKUP(A232,'BASE REGISTROS'!$A$1:$T$884,12,FALSE)</f>
        <v xml:space="preserve">Las Heras Nº 785, comuna de Valparaíso
</v>
      </c>
      <c r="M232" s="108" t="str">
        <f>VLOOKUP(A232,'BASE REGISTROS'!$A$1:$T$884,13,FALSE)</f>
        <v>V</v>
      </c>
      <c r="N232" s="108" t="str">
        <f>VLOOKUP(A232,'BASE REGISTROS'!$A$1:$T$884,14,FALSE)</f>
        <v>Valparaíso</v>
      </c>
      <c r="O232" s="108" t="str">
        <f>VLOOKUP(A232,'BASE REGISTROS'!$A$1:$T$884,15,FALSE)</f>
        <v>Fono: 32- 214336-2218274-2214336</v>
      </c>
      <c r="P232" s="108" t="str">
        <f>VLOOKUP(A232,'BASE REGISTROS'!$A$1:$T$884,16,FALSE)</f>
        <v>patronatosscc7@gmail.com</v>
      </c>
      <c r="Q232" s="108">
        <f>VLOOKUP(A232,'BASE REGISTROS'!$A$1:$T$884,17,FALSE)</f>
        <v>0</v>
      </c>
      <c r="R232" s="108" t="str">
        <f>VLOOKUP(A232,'BASE REGISTROS'!$A$1:$T$884,18,FALSE)</f>
        <v>93401: Instituciones de Asistencia Social.</v>
      </c>
      <c r="S232" s="108" t="str">
        <f>VLOOKUP(A232,'BASE REGISTROS'!$A$1:$T$884,19,FALSE)</f>
        <v xml:space="preserve">Se acompaña Certificado Financiero correspondiente al año 2019 aprobado por el Sub Departamento de Supervisión Financiera Nacional.
</v>
      </c>
      <c r="T232" s="129">
        <f>VLOOKUP(A232,'BASE REGISTROS'!$A$1:$T$884,20,FALSE)</f>
        <v>37970</v>
      </c>
      <c r="U232" s="128">
        <v>5950</v>
      </c>
      <c r="V232" s="130">
        <v>19688636</v>
      </c>
      <c r="W232" s="130">
        <v>73060319</v>
      </c>
      <c r="X232" s="131">
        <v>44316</v>
      </c>
      <c r="Y232" s="132" t="s">
        <v>7743</v>
      </c>
      <c r="Z232" s="132" t="s">
        <v>7744</v>
      </c>
      <c r="AA232" s="128" t="s">
        <v>7753</v>
      </c>
    </row>
    <row r="233" spans="1:27" ht="15.75" customHeight="1" x14ac:dyDescent="0.2">
      <c r="A233" s="128">
        <v>6100</v>
      </c>
      <c r="B233" s="108" t="str">
        <f>VLOOKUP(A233,'BASE REGISTROS'!$A$1:$T$884,2,FALSE)</f>
        <v>Sociedad de Asistencia y Capacitación (antes denominada Sociedad Protectora de la Infancia)</v>
      </c>
      <c r="C233" s="136">
        <f>VLOOKUP(A233,'BASE REGISTROS'!$A$1:$T$884,3,FALSE)</f>
        <v>700124509</v>
      </c>
      <c r="D233" s="108" t="str">
        <f>VLOOKUP(A233,'BASE REGISTROS'!$A$1:$T$884,4,FALSE)</f>
        <v>Corporación de Derecho Privado.</v>
      </c>
      <c r="E233" s="108" t="str">
        <f>VLOOKUP(A233,'BASE REGISTROS'!$A$1:$T$884,5,FALSE)</f>
        <v xml:space="preserve">Otorgado por Decreto Supremo Nº 180, de fecha 7 de febrero de 1895, por el Ministerio de Justicia.  </v>
      </c>
      <c r="F233" s="108" t="str">
        <f>VLOOKUP(A233,'BASE REGISTROS'!$A$1:$T$884,6,FALSE)</f>
        <v xml:space="preserve">Certificado de vigencia de Persona Jurídica sin fines de lucro, Folio N° 500343749201, de 2 de septiembre del 20º20, del Servicio de Registro Civil e Identificación.
</v>
      </c>
      <c r="G233" s="108" t="str">
        <f>VLOOKUP(A233,'BASE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3" s="108" t="str">
        <f>VLOOKUP(A233,'BASE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3" s="108" t="str">
        <f>VLOOKUP(A233,'BASE REGISTROS'!$A$1:$T$884,9,FALSE)</f>
        <v>dos años</v>
      </c>
      <c r="J233" s="129" t="str">
        <f>VLOOKUP(A233,'BASE REGISTROS'!$A$1:$T$884,10,FALSE)</f>
        <v>08 de noviembre de 2018 al 08 de noviembre de 2020.</v>
      </c>
      <c r="K233" s="108" t="str">
        <f>VLOOKUP(A233,'BASE REGISTROS'!$A$1:$T$884,11,FALSE)</f>
        <v xml:space="preserve">Alicia  Amunátegui  Monckeberg   
María Inés Ross Amunategui.       
Gerente General:  Francisco Javier Loeser Bravo. 
</v>
      </c>
      <c r="L233" s="108" t="str">
        <f>VLOOKUP(A233,'BASE REGISTROS'!$A$1:$T$884,12,FALSE)</f>
        <v xml:space="preserve">Concha y Toro Nº 2188, Metro Protectora de la Infancia, comuna de Puente Alto (dirección según última carta remitida por la institución).
Concha y Toro 1898, P.34 ½ Vic. Mackenna, comuna de Puente Alto.
</v>
      </c>
      <c r="M233" s="108" t="str">
        <f>VLOOKUP(A233,'BASE REGISTROS'!$A$1:$T$884,13,FALSE)</f>
        <v>XIII</v>
      </c>
      <c r="N233" s="108" t="str">
        <f>VLOOKUP(A233,'BASE REGISTROS'!$A$1:$T$884,14,FALSE)</f>
        <v>comuna de Puente Alto</v>
      </c>
      <c r="O233" s="108" t="str">
        <f>VLOOKUP(A233,'BASE REGISTROS'!$A$1:$T$884,15,FALSE)</f>
        <v>Teléfono: 4848800 - 4848900</v>
      </c>
      <c r="P233" s="108" t="str">
        <f>VLOOKUP(A233,'BASE REGISTROS'!$A$1:$T$884,16,FALSE)</f>
        <v>secretaria.presidencia@protectora.cl
Secretario.gerencia@protectora.cl</v>
      </c>
      <c r="Q233" s="108">
        <f>VLOOKUP(A233,'BASE REGISTROS'!$A$1:$T$884,17,FALSE)</f>
        <v>0</v>
      </c>
      <c r="R233" s="108">
        <f>VLOOKUP(A233,'BASE REGISTROS'!$A$1:$T$884,18,FALSE)</f>
        <v>93401</v>
      </c>
      <c r="S233" s="108" t="str">
        <f>VLOOKUP(A233,'BASE REGISTROS'!$A$1:$T$884,19,FALSE)</f>
        <v>Antecedentes financieros correspondientes al año 2019, aprobados por el Sub Depto de Supervisión Financiera Nacional.</v>
      </c>
      <c r="T233" s="129">
        <f>VLOOKUP(A233,'BASE REGISTROS'!$A$1:$T$884,20,FALSE)</f>
        <v>37970</v>
      </c>
      <c r="U233" s="128">
        <v>6100</v>
      </c>
      <c r="V233" s="130">
        <v>0</v>
      </c>
      <c r="W233" s="130">
        <v>50337950</v>
      </c>
      <c r="X233" s="131">
        <v>44316</v>
      </c>
      <c r="Y233" s="132" t="s">
        <v>7743</v>
      </c>
      <c r="Z233" s="132" t="s">
        <v>7744</v>
      </c>
      <c r="AA233" s="128" t="s">
        <v>7771</v>
      </c>
    </row>
    <row r="234" spans="1:27" ht="15.75" customHeight="1" x14ac:dyDescent="0.2">
      <c r="A234" s="128">
        <v>6100</v>
      </c>
      <c r="B234" s="108" t="str">
        <f>VLOOKUP(A234,'BASE REGISTROS'!$A$1:$T$884,2,FALSE)</f>
        <v>Sociedad de Asistencia y Capacitación (antes denominada Sociedad Protectora de la Infancia)</v>
      </c>
      <c r="C234" s="136">
        <f>VLOOKUP(A234,'BASE REGISTROS'!$A$1:$T$884,3,FALSE)</f>
        <v>700124509</v>
      </c>
      <c r="D234" s="108" t="str">
        <f>VLOOKUP(A234,'BASE REGISTROS'!$A$1:$T$884,4,FALSE)</f>
        <v>Corporación de Derecho Privado.</v>
      </c>
      <c r="E234" s="108" t="str">
        <f>VLOOKUP(A234,'BASE REGISTROS'!$A$1:$T$884,5,FALSE)</f>
        <v xml:space="preserve">Otorgado por Decreto Supremo Nº 180, de fecha 7 de febrero de 1895, por el Ministerio de Justicia.  </v>
      </c>
      <c r="F234" s="108" t="str">
        <f>VLOOKUP(A234,'BASE REGISTROS'!$A$1:$T$884,6,FALSE)</f>
        <v xml:space="preserve">Certificado de vigencia de Persona Jurídica sin fines de lucro, Folio N° 500343749201, de 2 de septiembre del 20º20, del Servicio de Registro Civil e Identificación.
</v>
      </c>
      <c r="G234" s="108" t="str">
        <f>VLOOKUP(A234,'BASE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4" s="108" t="str">
        <f>VLOOKUP(A234,'BASE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4" s="108" t="str">
        <f>VLOOKUP(A234,'BASE REGISTROS'!$A$1:$T$884,9,FALSE)</f>
        <v>dos años</v>
      </c>
      <c r="J234" s="129" t="str">
        <f>VLOOKUP(A234,'BASE REGISTROS'!$A$1:$T$884,10,FALSE)</f>
        <v>08 de noviembre de 2018 al 08 de noviembre de 2020.</v>
      </c>
      <c r="K234" s="108" t="str">
        <f>VLOOKUP(A234,'BASE REGISTROS'!$A$1:$T$884,11,FALSE)</f>
        <v xml:space="preserve">Alicia  Amunátegui  Monckeberg   
María Inés Ross Amunategui.       
Gerente General:  Francisco Javier Loeser Bravo. 
</v>
      </c>
      <c r="L234" s="108" t="str">
        <f>VLOOKUP(A234,'BASE REGISTROS'!$A$1:$T$884,12,FALSE)</f>
        <v xml:space="preserve">Concha y Toro Nº 2188, Metro Protectora de la Infancia, comuna de Puente Alto (dirección según última carta remitida por la institución).
Concha y Toro 1898, P.34 ½ Vic. Mackenna, comuna de Puente Alto.
</v>
      </c>
      <c r="M234" s="108" t="str">
        <f>VLOOKUP(A234,'BASE REGISTROS'!$A$1:$T$884,13,FALSE)</f>
        <v>XIII</v>
      </c>
      <c r="N234" s="108" t="str">
        <f>VLOOKUP(A234,'BASE REGISTROS'!$A$1:$T$884,14,FALSE)</f>
        <v>comuna de Puente Alto</v>
      </c>
      <c r="O234" s="108" t="str">
        <f>VLOOKUP(A234,'BASE REGISTROS'!$A$1:$T$884,15,FALSE)</f>
        <v>Teléfono: 4848800 - 4848900</v>
      </c>
      <c r="P234" s="108" t="str">
        <f>VLOOKUP(A234,'BASE REGISTROS'!$A$1:$T$884,16,FALSE)</f>
        <v>secretaria.presidencia@protectora.cl
Secretario.gerencia@protectora.cl</v>
      </c>
      <c r="Q234" s="108">
        <f>VLOOKUP(A234,'BASE REGISTROS'!$A$1:$T$884,17,FALSE)</f>
        <v>0</v>
      </c>
      <c r="R234" s="108">
        <f>VLOOKUP(A234,'BASE REGISTROS'!$A$1:$T$884,18,FALSE)</f>
        <v>93401</v>
      </c>
      <c r="S234" s="108" t="str">
        <f>VLOOKUP(A234,'BASE REGISTROS'!$A$1:$T$884,19,FALSE)</f>
        <v>Antecedentes financieros correspondientes al año 2019, aprobados por el Sub Depto de Supervisión Financiera Nacional.</v>
      </c>
      <c r="T234" s="129">
        <f>VLOOKUP(A234,'BASE REGISTROS'!$A$1:$T$884,20,FALSE)</f>
        <v>37970</v>
      </c>
      <c r="U234" s="128">
        <v>6100</v>
      </c>
      <c r="V234" s="130">
        <v>8921700</v>
      </c>
      <c r="W234" s="130">
        <v>30644100</v>
      </c>
      <c r="X234" s="131">
        <v>44316</v>
      </c>
      <c r="Y234" s="132" t="s">
        <v>7743</v>
      </c>
      <c r="Z234" s="132" t="s">
        <v>7744</v>
      </c>
      <c r="AA234" s="128" t="s">
        <v>7760</v>
      </c>
    </row>
    <row r="235" spans="1:27" ht="15.75" customHeight="1" x14ac:dyDescent="0.2">
      <c r="A235" s="128">
        <v>6100</v>
      </c>
      <c r="B235" s="108" t="str">
        <f>VLOOKUP(A235,'BASE REGISTROS'!$A$1:$T$884,2,FALSE)</f>
        <v>Sociedad de Asistencia y Capacitación (antes denominada Sociedad Protectora de la Infancia)</v>
      </c>
      <c r="C235" s="136">
        <f>VLOOKUP(A235,'BASE REGISTROS'!$A$1:$T$884,3,FALSE)</f>
        <v>700124509</v>
      </c>
      <c r="D235" s="108" t="str">
        <f>VLOOKUP(A235,'BASE REGISTROS'!$A$1:$T$884,4,FALSE)</f>
        <v>Corporación de Derecho Privado.</v>
      </c>
      <c r="E235" s="108" t="str">
        <f>VLOOKUP(A235,'BASE REGISTROS'!$A$1:$T$884,5,FALSE)</f>
        <v xml:space="preserve">Otorgado por Decreto Supremo Nº 180, de fecha 7 de febrero de 1895, por el Ministerio de Justicia.  </v>
      </c>
      <c r="F235" s="108" t="str">
        <f>VLOOKUP(A235,'BASE REGISTROS'!$A$1:$T$884,6,FALSE)</f>
        <v xml:space="preserve">Certificado de vigencia de Persona Jurídica sin fines de lucro, Folio N° 500343749201, de 2 de septiembre del 20º20, del Servicio de Registro Civil e Identificación.
</v>
      </c>
      <c r="G235" s="108" t="str">
        <f>VLOOKUP(A235,'BASE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5" s="108" t="str">
        <f>VLOOKUP(A235,'BASE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5" s="108" t="str">
        <f>VLOOKUP(A235,'BASE REGISTROS'!$A$1:$T$884,9,FALSE)</f>
        <v>dos años</v>
      </c>
      <c r="J235" s="129" t="str">
        <f>VLOOKUP(A235,'BASE REGISTROS'!$A$1:$T$884,10,FALSE)</f>
        <v>08 de noviembre de 2018 al 08 de noviembre de 2020.</v>
      </c>
      <c r="K235" s="108" t="str">
        <f>VLOOKUP(A235,'BASE REGISTROS'!$A$1:$T$884,11,FALSE)</f>
        <v xml:space="preserve">Alicia  Amunátegui  Monckeberg   
María Inés Ross Amunategui.       
Gerente General:  Francisco Javier Loeser Bravo. 
</v>
      </c>
      <c r="L235" s="108" t="str">
        <f>VLOOKUP(A235,'BASE REGISTROS'!$A$1:$T$884,12,FALSE)</f>
        <v xml:space="preserve">Concha y Toro Nº 2188, Metro Protectora de la Infancia, comuna de Puente Alto (dirección según última carta remitida por la institución).
Concha y Toro 1898, P.34 ½ Vic. Mackenna, comuna de Puente Alto.
</v>
      </c>
      <c r="M235" s="108" t="str">
        <f>VLOOKUP(A235,'BASE REGISTROS'!$A$1:$T$884,13,FALSE)</f>
        <v>XIII</v>
      </c>
      <c r="N235" s="108" t="str">
        <f>VLOOKUP(A235,'BASE REGISTROS'!$A$1:$T$884,14,FALSE)</f>
        <v>comuna de Puente Alto</v>
      </c>
      <c r="O235" s="108" t="str">
        <f>VLOOKUP(A235,'BASE REGISTROS'!$A$1:$T$884,15,FALSE)</f>
        <v>Teléfono: 4848800 - 4848900</v>
      </c>
      <c r="P235" s="108" t="str">
        <f>VLOOKUP(A235,'BASE REGISTROS'!$A$1:$T$884,16,FALSE)</f>
        <v>secretaria.presidencia@protectora.cl
Secretario.gerencia@protectora.cl</v>
      </c>
      <c r="Q235" s="108">
        <f>VLOOKUP(A235,'BASE REGISTROS'!$A$1:$T$884,17,FALSE)</f>
        <v>0</v>
      </c>
      <c r="R235" s="108">
        <f>VLOOKUP(A235,'BASE REGISTROS'!$A$1:$T$884,18,FALSE)</f>
        <v>93401</v>
      </c>
      <c r="S235" s="108" t="str">
        <f>VLOOKUP(A235,'BASE REGISTROS'!$A$1:$T$884,19,FALSE)</f>
        <v>Antecedentes financieros correspondientes al año 2019, aprobados por el Sub Depto de Supervisión Financiera Nacional.</v>
      </c>
      <c r="T235" s="129">
        <f>VLOOKUP(A235,'BASE REGISTROS'!$A$1:$T$884,20,FALSE)</f>
        <v>37970</v>
      </c>
      <c r="U235" s="128">
        <v>6100</v>
      </c>
      <c r="V235" s="130">
        <v>63819947</v>
      </c>
      <c r="W235" s="130">
        <v>150039896</v>
      </c>
      <c r="X235" s="131">
        <v>44316</v>
      </c>
      <c r="Y235" s="132" t="s">
        <v>7743</v>
      </c>
      <c r="Z235" s="132" t="s">
        <v>7744</v>
      </c>
      <c r="AA235" s="128" t="s">
        <v>7775</v>
      </c>
    </row>
    <row r="236" spans="1:27" ht="15.75" customHeight="1" x14ac:dyDescent="0.2">
      <c r="A236" s="128">
        <v>6100</v>
      </c>
      <c r="B236" s="108" t="str">
        <f>VLOOKUP(A236,'BASE REGISTROS'!$A$1:$T$884,2,FALSE)</f>
        <v>Sociedad de Asistencia y Capacitación (antes denominada Sociedad Protectora de la Infancia)</v>
      </c>
      <c r="C236" s="136">
        <f>VLOOKUP(A236,'BASE REGISTROS'!$A$1:$T$884,3,FALSE)</f>
        <v>700124509</v>
      </c>
      <c r="D236" s="108" t="str">
        <f>VLOOKUP(A236,'BASE REGISTROS'!$A$1:$T$884,4,FALSE)</f>
        <v>Corporación de Derecho Privado.</v>
      </c>
      <c r="E236" s="108" t="str">
        <f>VLOOKUP(A236,'BASE REGISTROS'!$A$1:$T$884,5,FALSE)</f>
        <v xml:space="preserve">Otorgado por Decreto Supremo Nº 180, de fecha 7 de febrero de 1895, por el Ministerio de Justicia.  </v>
      </c>
      <c r="F236" s="108" t="str">
        <f>VLOOKUP(A236,'BASE REGISTROS'!$A$1:$T$884,6,FALSE)</f>
        <v xml:space="preserve">Certificado de vigencia de Persona Jurídica sin fines de lucro, Folio N° 500343749201, de 2 de septiembre del 20º20, del Servicio de Registro Civil e Identificación.
</v>
      </c>
      <c r="G236" s="108" t="str">
        <f>VLOOKUP(A236,'BASE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6" s="108" t="str">
        <f>VLOOKUP(A236,'BASE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6" s="108" t="str">
        <f>VLOOKUP(A236,'BASE REGISTROS'!$A$1:$T$884,9,FALSE)</f>
        <v>dos años</v>
      </c>
      <c r="J236" s="129" t="str">
        <f>VLOOKUP(A236,'BASE REGISTROS'!$A$1:$T$884,10,FALSE)</f>
        <v>08 de noviembre de 2018 al 08 de noviembre de 2020.</v>
      </c>
      <c r="K236" s="108" t="str">
        <f>VLOOKUP(A236,'BASE REGISTROS'!$A$1:$T$884,11,FALSE)</f>
        <v xml:space="preserve">Alicia  Amunátegui  Monckeberg   
María Inés Ross Amunategui.       
Gerente General:  Francisco Javier Loeser Bravo. 
</v>
      </c>
      <c r="L236" s="108" t="str">
        <f>VLOOKUP(A236,'BASE REGISTROS'!$A$1:$T$884,12,FALSE)</f>
        <v xml:space="preserve">Concha y Toro Nº 2188, Metro Protectora de la Infancia, comuna de Puente Alto (dirección según última carta remitida por la institución).
Concha y Toro 1898, P.34 ½ Vic. Mackenna, comuna de Puente Alto.
</v>
      </c>
      <c r="M236" s="108" t="str">
        <f>VLOOKUP(A236,'BASE REGISTROS'!$A$1:$T$884,13,FALSE)</f>
        <v>XIII</v>
      </c>
      <c r="N236" s="108" t="str">
        <f>VLOOKUP(A236,'BASE REGISTROS'!$A$1:$T$884,14,FALSE)</f>
        <v>comuna de Puente Alto</v>
      </c>
      <c r="O236" s="108" t="str">
        <f>VLOOKUP(A236,'BASE REGISTROS'!$A$1:$T$884,15,FALSE)</f>
        <v>Teléfono: 4848800 - 4848900</v>
      </c>
      <c r="P236" s="108" t="str">
        <f>VLOOKUP(A236,'BASE REGISTROS'!$A$1:$T$884,16,FALSE)</f>
        <v>secretaria.presidencia@protectora.cl
Secretario.gerencia@protectora.cl</v>
      </c>
      <c r="Q236" s="108">
        <f>VLOOKUP(A236,'BASE REGISTROS'!$A$1:$T$884,17,FALSE)</f>
        <v>0</v>
      </c>
      <c r="R236" s="108">
        <f>VLOOKUP(A236,'BASE REGISTROS'!$A$1:$T$884,18,FALSE)</f>
        <v>93401</v>
      </c>
      <c r="S236" s="108" t="str">
        <f>VLOOKUP(A236,'BASE REGISTROS'!$A$1:$T$884,19,FALSE)</f>
        <v>Antecedentes financieros correspondientes al año 2019, aprobados por el Sub Depto de Supervisión Financiera Nacional.</v>
      </c>
      <c r="T236" s="129">
        <f>VLOOKUP(A236,'BASE REGISTROS'!$A$1:$T$884,20,FALSE)</f>
        <v>37970</v>
      </c>
      <c r="U236" s="128">
        <v>6100</v>
      </c>
      <c r="V236" s="130">
        <v>17464190</v>
      </c>
      <c r="W236" s="130">
        <v>65900487</v>
      </c>
      <c r="X236" s="131">
        <v>44316</v>
      </c>
      <c r="Y236" s="132" t="s">
        <v>7743</v>
      </c>
      <c r="Z236" s="132" t="s">
        <v>7744</v>
      </c>
      <c r="AA236" s="128" t="s">
        <v>159</v>
      </c>
    </row>
    <row r="237" spans="1:27" ht="15.75" customHeight="1" x14ac:dyDescent="0.2">
      <c r="A237" s="128">
        <v>6100</v>
      </c>
      <c r="B237" s="108" t="str">
        <f>VLOOKUP(A237,'BASE REGISTROS'!$A$1:$T$884,2,FALSE)</f>
        <v>Sociedad de Asistencia y Capacitación (antes denominada Sociedad Protectora de la Infancia)</v>
      </c>
      <c r="C237" s="136">
        <f>VLOOKUP(A237,'BASE REGISTROS'!$A$1:$T$884,3,FALSE)</f>
        <v>700124509</v>
      </c>
      <c r="D237" s="108" t="str">
        <f>VLOOKUP(A237,'BASE REGISTROS'!$A$1:$T$884,4,FALSE)</f>
        <v>Corporación de Derecho Privado.</v>
      </c>
      <c r="E237" s="108" t="str">
        <f>VLOOKUP(A237,'BASE REGISTROS'!$A$1:$T$884,5,FALSE)</f>
        <v xml:space="preserve">Otorgado por Decreto Supremo Nº 180, de fecha 7 de febrero de 1895, por el Ministerio de Justicia.  </v>
      </c>
      <c r="F237" s="108" t="str">
        <f>VLOOKUP(A237,'BASE REGISTROS'!$A$1:$T$884,6,FALSE)</f>
        <v xml:space="preserve">Certificado de vigencia de Persona Jurídica sin fines de lucro, Folio N° 500343749201, de 2 de septiembre del 20º20, del Servicio de Registro Civil e Identificación.
</v>
      </c>
      <c r="G237" s="108" t="str">
        <f>VLOOKUP(A237,'BASE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7" s="108" t="str">
        <f>VLOOKUP(A237,'BASE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7" s="108" t="str">
        <f>VLOOKUP(A237,'BASE REGISTROS'!$A$1:$T$884,9,FALSE)</f>
        <v>dos años</v>
      </c>
      <c r="J237" s="129" t="str">
        <f>VLOOKUP(A237,'BASE REGISTROS'!$A$1:$T$884,10,FALSE)</f>
        <v>08 de noviembre de 2018 al 08 de noviembre de 2020.</v>
      </c>
      <c r="K237" s="108" t="str">
        <f>VLOOKUP(A237,'BASE REGISTROS'!$A$1:$T$884,11,FALSE)</f>
        <v xml:space="preserve">Alicia  Amunátegui  Monckeberg   
María Inés Ross Amunategui.       
Gerente General:  Francisco Javier Loeser Bravo. 
</v>
      </c>
      <c r="L237" s="108" t="str">
        <f>VLOOKUP(A237,'BASE REGISTROS'!$A$1:$T$884,12,FALSE)</f>
        <v xml:space="preserve">Concha y Toro Nº 2188, Metro Protectora de la Infancia, comuna de Puente Alto (dirección según última carta remitida por la institución).
Concha y Toro 1898, P.34 ½ Vic. Mackenna, comuna de Puente Alto.
</v>
      </c>
      <c r="M237" s="108" t="str">
        <f>VLOOKUP(A237,'BASE REGISTROS'!$A$1:$T$884,13,FALSE)</f>
        <v>XIII</v>
      </c>
      <c r="N237" s="108" t="str">
        <f>VLOOKUP(A237,'BASE REGISTROS'!$A$1:$T$884,14,FALSE)</f>
        <v>comuna de Puente Alto</v>
      </c>
      <c r="O237" s="108" t="str">
        <f>VLOOKUP(A237,'BASE REGISTROS'!$A$1:$T$884,15,FALSE)</f>
        <v>Teléfono: 4848800 - 4848900</v>
      </c>
      <c r="P237" s="108" t="str">
        <f>VLOOKUP(A237,'BASE REGISTROS'!$A$1:$T$884,16,FALSE)</f>
        <v>secretaria.presidencia@protectora.cl
Secretario.gerencia@protectora.cl</v>
      </c>
      <c r="Q237" s="108">
        <f>VLOOKUP(A237,'BASE REGISTROS'!$A$1:$T$884,17,FALSE)</f>
        <v>0</v>
      </c>
      <c r="R237" s="108">
        <f>VLOOKUP(A237,'BASE REGISTROS'!$A$1:$T$884,18,FALSE)</f>
        <v>93401</v>
      </c>
      <c r="S237" s="108" t="str">
        <f>VLOOKUP(A237,'BASE REGISTROS'!$A$1:$T$884,19,FALSE)</f>
        <v>Antecedentes financieros correspondientes al año 2019, aprobados por el Sub Depto de Supervisión Financiera Nacional.</v>
      </c>
      <c r="T237" s="129">
        <f>VLOOKUP(A237,'BASE REGISTROS'!$A$1:$T$884,20,FALSE)</f>
        <v>37970</v>
      </c>
      <c r="U237" s="128">
        <v>6100</v>
      </c>
      <c r="V237" s="130">
        <v>8223480</v>
      </c>
      <c r="W237" s="130">
        <v>31965210</v>
      </c>
      <c r="X237" s="131">
        <v>44316</v>
      </c>
      <c r="Y237" s="132" t="s">
        <v>7743</v>
      </c>
      <c r="Z237" s="132" t="s">
        <v>7744</v>
      </c>
      <c r="AA237" s="128" t="s">
        <v>7823</v>
      </c>
    </row>
    <row r="238" spans="1:27" ht="15.75" customHeight="1" x14ac:dyDescent="0.2">
      <c r="A238" s="128">
        <v>6100</v>
      </c>
      <c r="B238" s="108" t="str">
        <f>VLOOKUP(A238,'BASE REGISTROS'!$A$1:$T$884,2,FALSE)</f>
        <v>Sociedad de Asistencia y Capacitación (antes denominada Sociedad Protectora de la Infancia)</v>
      </c>
      <c r="C238" s="136">
        <f>VLOOKUP(A238,'BASE REGISTROS'!$A$1:$T$884,3,FALSE)</f>
        <v>700124509</v>
      </c>
      <c r="D238" s="108" t="str">
        <f>VLOOKUP(A238,'BASE REGISTROS'!$A$1:$T$884,4,FALSE)</f>
        <v>Corporación de Derecho Privado.</v>
      </c>
      <c r="E238" s="108" t="str">
        <f>VLOOKUP(A238,'BASE REGISTROS'!$A$1:$T$884,5,FALSE)</f>
        <v xml:space="preserve">Otorgado por Decreto Supremo Nº 180, de fecha 7 de febrero de 1895, por el Ministerio de Justicia.  </v>
      </c>
      <c r="F238" s="108" t="str">
        <f>VLOOKUP(A238,'BASE REGISTROS'!$A$1:$T$884,6,FALSE)</f>
        <v xml:space="preserve">Certificado de vigencia de Persona Jurídica sin fines de lucro, Folio N° 500343749201, de 2 de septiembre del 20º20, del Servicio de Registro Civil e Identificación.
</v>
      </c>
      <c r="G238" s="108" t="str">
        <f>VLOOKUP(A238,'BASE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8" s="108" t="str">
        <f>VLOOKUP(A238,'BASE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8" s="108" t="str">
        <f>VLOOKUP(A238,'BASE REGISTROS'!$A$1:$T$884,9,FALSE)</f>
        <v>dos años</v>
      </c>
      <c r="J238" s="129" t="str">
        <f>VLOOKUP(A238,'BASE REGISTROS'!$A$1:$T$884,10,FALSE)</f>
        <v>08 de noviembre de 2018 al 08 de noviembre de 2020.</v>
      </c>
      <c r="K238" s="108" t="str">
        <f>VLOOKUP(A238,'BASE REGISTROS'!$A$1:$T$884,11,FALSE)</f>
        <v xml:space="preserve">Alicia  Amunátegui  Monckeberg   
María Inés Ross Amunategui.       
Gerente General:  Francisco Javier Loeser Bravo. 
</v>
      </c>
      <c r="L238" s="108" t="str">
        <f>VLOOKUP(A238,'BASE REGISTROS'!$A$1:$T$884,12,FALSE)</f>
        <v xml:space="preserve">Concha y Toro Nº 2188, Metro Protectora de la Infancia, comuna de Puente Alto (dirección según última carta remitida por la institución).
Concha y Toro 1898, P.34 ½ Vic. Mackenna, comuna de Puente Alto.
</v>
      </c>
      <c r="M238" s="108" t="str">
        <f>VLOOKUP(A238,'BASE REGISTROS'!$A$1:$T$884,13,FALSE)</f>
        <v>XIII</v>
      </c>
      <c r="N238" s="108" t="str">
        <f>VLOOKUP(A238,'BASE REGISTROS'!$A$1:$T$884,14,FALSE)</f>
        <v>comuna de Puente Alto</v>
      </c>
      <c r="O238" s="108" t="str">
        <f>VLOOKUP(A238,'BASE REGISTROS'!$A$1:$T$884,15,FALSE)</f>
        <v>Teléfono: 4848800 - 4848900</v>
      </c>
      <c r="P238" s="108" t="str">
        <f>VLOOKUP(A238,'BASE REGISTROS'!$A$1:$T$884,16,FALSE)</f>
        <v>secretaria.presidencia@protectora.cl
Secretario.gerencia@protectora.cl</v>
      </c>
      <c r="Q238" s="108">
        <f>VLOOKUP(A238,'BASE REGISTROS'!$A$1:$T$884,17,FALSE)</f>
        <v>0</v>
      </c>
      <c r="R238" s="108">
        <f>VLOOKUP(A238,'BASE REGISTROS'!$A$1:$T$884,18,FALSE)</f>
        <v>93401</v>
      </c>
      <c r="S238" s="108" t="str">
        <f>VLOOKUP(A238,'BASE REGISTROS'!$A$1:$T$884,19,FALSE)</f>
        <v>Antecedentes financieros correspondientes al año 2019, aprobados por el Sub Depto de Supervisión Financiera Nacional.</v>
      </c>
      <c r="T238" s="129">
        <f>VLOOKUP(A238,'BASE REGISTROS'!$A$1:$T$884,20,FALSE)</f>
        <v>37970</v>
      </c>
      <c r="U238" s="128">
        <v>6100</v>
      </c>
      <c r="V238" s="130">
        <v>53889770</v>
      </c>
      <c r="W238" s="130">
        <v>190454846</v>
      </c>
      <c r="X238" s="131">
        <v>44316</v>
      </c>
      <c r="Y238" s="132" t="s">
        <v>7743</v>
      </c>
      <c r="Z238" s="132" t="s">
        <v>7744</v>
      </c>
      <c r="AA238" s="128" t="s">
        <v>7807</v>
      </c>
    </row>
    <row r="239" spans="1:27" ht="15.75" customHeight="1" x14ac:dyDescent="0.2">
      <c r="A239" s="128">
        <v>6100</v>
      </c>
      <c r="B239" s="108" t="str">
        <f>VLOOKUP(A239,'BASE REGISTROS'!$A$1:$T$884,2,FALSE)</f>
        <v>Sociedad de Asistencia y Capacitación (antes denominada Sociedad Protectora de la Infancia)</v>
      </c>
      <c r="C239" s="136">
        <f>VLOOKUP(A239,'BASE REGISTROS'!$A$1:$T$884,3,FALSE)</f>
        <v>700124509</v>
      </c>
      <c r="D239" s="108" t="str">
        <f>VLOOKUP(A239,'BASE REGISTROS'!$A$1:$T$884,4,FALSE)</f>
        <v>Corporación de Derecho Privado.</v>
      </c>
      <c r="E239" s="108" t="str">
        <f>VLOOKUP(A239,'BASE REGISTROS'!$A$1:$T$884,5,FALSE)</f>
        <v xml:space="preserve">Otorgado por Decreto Supremo Nº 180, de fecha 7 de febrero de 1895, por el Ministerio de Justicia.  </v>
      </c>
      <c r="F239" s="108" t="str">
        <f>VLOOKUP(A239,'BASE REGISTROS'!$A$1:$T$884,6,FALSE)</f>
        <v xml:space="preserve">Certificado de vigencia de Persona Jurídica sin fines de lucro, Folio N° 500343749201, de 2 de septiembre del 20º20, del Servicio de Registro Civil e Identificación.
</v>
      </c>
      <c r="G239" s="108" t="str">
        <f>VLOOKUP(A239,'BASE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9" s="108" t="str">
        <f>VLOOKUP(A239,'BASE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9" s="108" t="str">
        <f>VLOOKUP(A239,'BASE REGISTROS'!$A$1:$T$884,9,FALSE)</f>
        <v>dos años</v>
      </c>
      <c r="J239" s="129" t="str">
        <f>VLOOKUP(A239,'BASE REGISTROS'!$A$1:$T$884,10,FALSE)</f>
        <v>08 de noviembre de 2018 al 08 de noviembre de 2020.</v>
      </c>
      <c r="K239" s="108" t="str">
        <f>VLOOKUP(A239,'BASE REGISTROS'!$A$1:$T$884,11,FALSE)</f>
        <v xml:space="preserve">Alicia  Amunátegui  Monckeberg   
María Inés Ross Amunategui.       
Gerente General:  Francisco Javier Loeser Bravo. 
</v>
      </c>
      <c r="L239" s="108" t="str">
        <f>VLOOKUP(A239,'BASE REGISTROS'!$A$1:$T$884,12,FALSE)</f>
        <v xml:space="preserve">Concha y Toro Nº 2188, Metro Protectora de la Infancia, comuna de Puente Alto (dirección según última carta remitida por la institución).
Concha y Toro 1898, P.34 ½ Vic. Mackenna, comuna de Puente Alto.
</v>
      </c>
      <c r="M239" s="108" t="str">
        <f>VLOOKUP(A239,'BASE REGISTROS'!$A$1:$T$884,13,FALSE)</f>
        <v>XIII</v>
      </c>
      <c r="N239" s="108" t="str">
        <f>VLOOKUP(A239,'BASE REGISTROS'!$A$1:$T$884,14,FALSE)</f>
        <v>comuna de Puente Alto</v>
      </c>
      <c r="O239" s="108" t="str">
        <f>VLOOKUP(A239,'BASE REGISTROS'!$A$1:$T$884,15,FALSE)</f>
        <v>Teléfono: 4848800 - 4848900</v>
      </c>
      <c r="P239" s="108" t="str">
        <f>VLOOKUP(A239,'BASE REGISTROS'!$A$1:$T$884,16,FALSE)</f>
        <v>secretaria.presidencia@protectora.cl
Secretario.gerencia@protectora.cl</v>
      </c>
      <c r="Q239" s="108">
        <f>VLOOKUP(A239,'BASE REGISTROS'!$A$1:$T$884,17,FALSE)</f>
        <v>0</v>
      </c>
      <c r="R239" s="108">
        <f>VLOOKUP(A239,'BASE REGISTROS'!$A$1:$T$884,18,FALSE)</f>
        <v>93401</v>
      </c>
      <c r="S239" s="108" t="str">
        <f>VLOOKUP(A239,'BASE REGISTROS'!$A$1:$T$884,19,FALSE)</f>
        <v>Antecedentes financieros correspondientes al año 2019, aprobados por el Sub Depto de Supervisión Financiera Nacional.</v>
      </c>
      <c r="T239" s="129">
        <f>VLOOKUP(A239,'BASE REGISTROS'!$A$1:$T$884,20,FALSE)</f>
        <v>37970</v>
      </c>
      <c r="U239" s="128">
        <v>6100</v>
      </c>
      <c r="V239" s="130">
        <v>9619920</v>
      </c>
      <c r="W239" s="130">
        <v>31962960</v>
      </c>
      <c r="X239" s="131">
        <v>44316</v>
      </c>
      <c r="Y239" s="132" t="s">
        <v>7743</v>
      </c>
      <c r="Z239" s="132" t="s">
        <v>7744</v>
      </c>
      <c r="AA239" s="128" t="s">
        <v>7870</v>
      </c>
    </row>
    <row r="240" spans="1:27" ht="15.75" customHeight="1" x14ac:dyDescent="0.2">
      <c r="A240" s="128">
        <v>6100</v>
      </c>
      <c r="B240" s="108" t="str">
        <f>VLOOKUP(A240,'BASE REGISTROS'!$A$1:$T$884,2,FALSE)</f>
        <v>Sociedad de Asistencia y Capacitación (antes denominada Sociedad Protectora de la Infancia)</v>
      </c>
      <c r="C240" s="136">
        <f>VLOOKUP(A240,'BASE REGISTROS'!$A$1:$T$884,3,FALSE)</f>
        <v>700124509</v>
      </c>
      <c r="D240" s="108" t="str">
        <f>VLOOKUP(A240,'BASE REGISTROS'!$A$1:$T$884,4,FALSE)</f>
        <v>Corporación de Derecho Privado.</v>
      </c>
      <c r="E240" s="108" t="str">
        <f>VLOOKUP(A240,'BASE REGISTROS'!$A$1:$T$884,5,FALSE)</f>
        <v xml:space="preserve">Otorgado por Decreto Supremo Nº 180, de fecha 7 de febrero de 1895, por el Ministerio de Justicia.  </v>
      </c>
      <c r="F240" s="108" t="str">
        <f>VLOOKUP(A240,'BASE REGISTROS'!$A$1:$T$884,6,FALSE)</f>
        <v xml:space="preserve">Certificado de vigencia de Persona Jurídica sin fines de lucro, Folio N° 500343749201, de 2 de septiembre del 20º20, del Servicio de Registro Civil e Identificación.
</v>
      </c>
      <c r="G240" s="108" t="str">
        <f>VLOOKUP(A240,'BASE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0" s="108" t="str">
        <f>VLOOKUP(A240,'BASE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0" s="108" t="str">
        <f>VLOOKUP(A240,'BASE REGISTROS'!$A$1:$T$884,9,FALSE)</f>
        <v>dos años</v>
      </c>
      <c r="J240" s="129" t="str">
        <f>VLOOKUP(A240,'BASE REGISTROS'!$A$1:$T$884,10,FALSE)</f>
        <v>08 de noviembre de 2018 al 08 de noviembre de 2020.</v>
      </c>
      <c r="K240" s="108" t="str">
        <f>VLOOKUP(A240,'BASE REGISTROS'!$A$1:$T$884,11,FALSE)</f>
        <v xml:space="preserve">Alicia  Amunátegui  Monckeberg   
María Inés Ross Amunategui.       
Gerente General:  Francisco Javier Loeser Bravo. 
</v>
      </c>
      <c r="L240" s="108" t="str">
        <f>VLOOKUP(A240,'BASE REGISTROS'!$A$1:$T$884,12,FALSE)</f>
        <v xml:space="preserve">Concha y Toro Nº 2188, Metro Protectora de la Infancia, comuna de Puente Alto (dirección según última carta remitida por la institución).
Concha y Toro 1898, P.34 ½ Vic. Mackenna, comuna de Puente Alto.
</v>
      </c>
      <c r="M240" s="108" t="str">
        <f>VLOOKUP(A240,'BASE REGISTROS'!$A$1:$T$884,13,FALSE)</f>
        <v>XIII</v>
      </c>
      <c r="N240" s="108" t="str">
        <f>VLOOKUP(A240,'BASE REGISTROS'!$A$1:$T$884,14,FALSE)</f>
        <v>comuna de Puente Alto</v>
      </c>
      <c r="O240" s="108" t="str">
        <f>VLOOKUP(A240,'BASE REGISTROS'!$A$1:$T$884,15,FALSE)</f>
        <v>Teléfono: 4848800 - 4848900</v>
      </c>
      <c r="P240" s="108" t="str">
        <f>VLOOKUP(A240,'BASE REGISTROS'!$A$1:$T$884,16,FALSE)</f>
        <v>secretaria.presidencia@protectora.cl
Secretario.gerencia@protectora.cl</v>
      </c>
      <c r="Q240" s="108">
        <f>VLOOKUP(A240,'BASE REGISTROS'!$A$1:$T$884,17,FALSE)</f>
        <v>0</v>
      </c>
      <c r="R240" s="108">
        <f>VLOOKUP(A240,'BASE REGISTROS'!$A$1:$T$884,18,FALSE)</f>
        <v>93401</v>
      </c>
      <c r="S240" s="108" t="str">
        <f>VLOOKUP(A240,'BASE REGISTROS'!$A$1:$T$884,19,FALSE)</f>
        <v>Antecedentes financieros correspondientes al año 2019, aprobados por el Sub Depto de Supervisión Financiera Nacional.</v>
      </c>
      <c r="T240" s="129">
        <f>VLOOKUP(A240,'BASE REGISTROS'!$A$1:$T$884,20,FALSE)</f>
        <v>37970</v>
      </c>
      <c r="U240" s="128">
        <v>6100</v>
      </c>
      <c r="V240" s="130">
        <v>10783620</v>
      </c>
      <c r="W240" s="130">
        <v>37781460</v>
      </c>
      <c r="X240" s="131">
        <v>44316</v>
      </c>
      <c r="Y240" s="132" t="s">
        <v>7743</v>
      </c>
      <c r="Z240" s="132" t="s">
        <v>7744</v>
      </c>
      <c r="AA240" s="128" t="s">
        <v>7824</v>
      </c>
    </row>
    <row r="241" spans="1:27" ht="15.75" customHeight="1" x14ac:dyDescent="0.2">
      <c r="A241" s="128">
        <v>6100</v>
      </c>
      <c r="B241" s="108" t="str">
        <f>VLOOKUP(A241,'BASE REGISTROS'!$A$1:$T$884,2,FALSE)</f>
        <v>Sociedad de Asistencia y Capacitación (antes denominada Sociedad Protectora de la Infancia)</v>
      </c>
      <c r="C241" s="136">
        <f>VLOOKUP(A241,'BASE REGISTROS'!$A$1:$T$884,3,FALSE)</f>
        <v>700124509</v>
      </c>
      <c r="D241" s="108" t="str">
        <f>VLOOKUP(A241,'BASE REGISTROS'!$A$1:$T$884,4,FALSE)</f>
        <v>Corporación de Derecho Privado.</v>
      </c>
      <c r="E241" s="108" t="str">
        <f>VLOOKUP(A241,'BASE REGISTROS'!$A$1:$T$884,5,FALSE)</f>
        <v xml:space="preserve">Otorgado por Decreto Supremo Nº 180, de fecha 7 de febrero de 1895, por el Ministerio de Justicia.  </v>
      </c>
      <c r="F241" s="108" t="str">
        <f>VLOOKUP(A241,'BASE REGISTROS'!$A$1:$T$884,6,FALSE)</f>
        <v xml:space="preserve">Certificado de vigencia de Persona Jurídica sin fines de lucro, Folio N° 500343749201, de 2 de septiembre del 20º20, del Servicio de Registro Civil e Identificación.
</v>
      </c>
      <c r="G241" s="108" t="str">
        <f>VLOOKUP(A241,'BASE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1" s="108" t="str">
        <f>VLOOKUP(A241,'BASE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1" s="108" t="str">
        <f>VLOOKUP(A241,'BASE REGISTROS'!$A$1:$T$884,9,FALSE)</f>
        <v>dos años</v>
      </c>
      <c r="J241" s="129" t="str">
        <f>VLOOKUP(A241,'BASE REGISTROS'!$A$1:$T$884,10,FALSE)</f>
        <v>08 de noviembre de 2018 al 08 de noviembre de 2020.</v>
      </c>
      <c r="K241" s="108" t="str">
        <f>VLOOKUP(A241,'BASE REGISTROS'!$A$1:$T$884,11,FALSE)</f>
        <v xml:space="preserve">Alicia  Amunátegui  Monckeberg   
María Inés Ross Amunategui.       
Gerente General:  Francisco Javier Loeser Bravo. 
</v>
      </c>
      <c r="L241" s="108" t="str">
        <f>VLOOKUP(A241,'BASE REGISTROS'!$A$1:$T$884,12,FALSE)</f>
        <v xml:space="preserve">Concha y Toro Nº 2188, Metro Protectora de la Infancia, comuna de Puente Alto (dirección según última carta remitida por la institución).
Concha y Toro 1898, P.34 ½ Vic. Mackenna, comuna de Puente Alto.
</v>
      </c>
      <c r="M241" s="108" t="str">
        <f>VLOOKUP(A241,'BASE REGISTROS'!$A$1:$T$884,13,FALSE)</f>
        <v>XIII</v>
      </c>
      <c r="N241" s="108" t="str">
        <f>VLOOKUP(A241,'BASE REGISTROS'!$A$1:$T$884,14,FALSE)</f>
        <v>comuna de Puente Alto</v>
      </c>
      <c r="O241" s="108" t="str">
        <f>VLOOKUP(A241,'BASE REGISTROS'!$A$1:$T$884,15,FALSE)</f>
        <v>Teléfono: 4848800 - 4848900</v>
      </c>
      <c r="P241" s="108" t="str">
        <f>VLOOKUP(A241,'BASE REGISTROS'!$A$1:$T$884,16,FALSE)</f>
        <v>secretaria.presidencia@protectora.cl
Secretario.gerencia@protectora.cl</v>
      </c>
      <c r="Q241" s="108">
        <f>VLOOKUP(A241,'BASE REGISTROS'!$A$1:$T$884,17,FALSE)</f>
        <v>0</v>
      </c>
      <c r="R241" s="108">
        <f>VLOOKUP(A241,'BASE REGISTROS'!$A$1:$T$884,18,FALSE)</f>
        <v>93401</v>
      </c>
      <c r="S241" s="108" t="str">
        <f>VLOOKUP(A241,'BASE REGISTROS'!$A$1:$T$884,19,FALSE)</f>
        <v>Antecedentes financieros correspondientes al año 2019, aprobados por el Sub Depto de Supervisión Financiera Nacional.</v>
      </c>
      <c r="T241" s="129">
        <f>VLOOKUP(A241,'BASE REGISTROS'!$A$1:$T$884,20,FALSE)</f>
        <v>37970</v>
      </c>
      <c r="U241" s="128">
        <v>6100</v>
      </c>
      <c r="V241" s="130">
        <v>13177739</v>
      </c>
      <c r="W241" s="130">
        <v>44839689</v>
      </c>
      <c r="X241" s="131">
        <v>44316</v>
      </c>
      <c r="Y241" s="132" t="s">
        <v>7743</v>
      </c>
      <c r="Z241" s="132" t="s">
        <v>7744</v>
      </c>
      <c r="AA241" s="128" t="s">
        <v>7757</v>
      </c>
    </row>
    <row r="242" spans="1:27" ht="15.75" customHeight="1" x14ac:dyDescent="0.2">
      <c r="A242" s="128">
        <v>6100</v>
      </c>
      <c r="B242" s="108" t="str">
        <f>VLOOKUP(A242,'BASE REGISTROS'!$A$1:$T$884,2,FALSE)</f>
        <v>Sociedad de Asistencia y Capacitación (antes denominada Sociedad Protectora de la Infancia)</v>
      </c>
      <c r="C242" s="136">
        <f>VLOOKUP(A242,'BASE REGISTROS'!$A$1:$T$884,3,FALSE)</f>
        <v>700124509</v>
      </c>
      <c r="D242" s="108" t="str">
        <f>VLOOKUP(A242,'BASE REGISTROS'!$A$1:$T$884,4,FALSE)</f>
        <v>Corporación de Derecho Privado.</v>
      </c>
      <c r="E242" s="108" t="str">
        <f>VLOOKUP(A242,'BASE REGISTROS'!$A$1:$T$884,5,FALSE)</f>
        <v xml:space="preserve">Otorgado por Decreto Supremo Nº 180, de fecha 7 de febrero de 1895, por el Ministerio de Justicia.  </v>
      </c>
      <c r="F242" s="108" t="str">
        <f>VLOOKUP(A242,'BASE REGISTROS'!$A$1:$T$884,6,FALSE)</f>
        <v xml:space="preserve">Certificado de vigencia de Persona Jurídica sin fines de lucro, Folio N° 500343749201, de 2 de septiembre del 20º20, del Servicio de Registro Civil e Identificación.
</v>
      </c>
      <c r="G242" s="108" t="str">
        <f>VLOOKUP(A242,'BASE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2" s="108" t="str">
        <f>VLOOKUP(A242,'BASE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2" s="108" t="str">
        <f>VLOOKUP(A242,'BASE REGISTROS'!$A$1:$T$884,9,FALSE)</f>
        <v>dos años</v>
      </c>
      <c r="J242" s="129" t="str">
        <f>VLOOKUP(A242,'BASE REGISTROS'!$A$1:$T$884,10,FALSE)</f>
        <v>08 de noviembre de 2018 al 08 de noviembre de 2020.</v>
      </c>
      <c r="K242" s="108" t="str">
        <f>VLOOKUP(A242,'BASE REGISTROS'!$A$1:$T$884,11,FALSE)</f>
        <v xml:space="preserve">Alicia  Amunátegui  Monckeberg   
María Inés Ross Amunategui.       
Gerente General:  Francisco Javier Loeser Bravo. 
</v>
      </c>
      <c r="L242" s="108" t="str">
        <f>VLOOKUP(A242,'BASE REGISTROS'!$A$1:$T$884,12,FALSE)</f>
        <v xml:space="preserve">Concha y Toro Nº 2188, Metro Protectora de la Infancia, comuna de Puente Alto (dirección según última carta remitida por la institución).
Concha y Toro 1898, P.34 ½ Vic. Mackenna, comuna de Puente Alto.
</v>
      </c>
      <c r="M242" s="108" t="str">
        <f>VLOOKUP(A242,'BASE REGISTROS'!$A$1:$T$884,13,FALSE)</f>
        <v>XIII</v>
      </c>
      <c r="N242" s="108" t="str">
        <f>VLOOKUP(A242,'BASE REGISTROS'!$A$1:$T$884,14,FALSE)</f>
        <v>comuna de Puente Alto</v>
      </c>
      <c r="O242" s="108" t="str">
        <f>VLOOKUP(A242,'BASE REGISTROS'!$A$1:$T$884,15,FALSE)</f>
        <v>Teléfono: 4848800 - 4848900</v>
      </c>
      <c r="P242" s="108" t="str">
        <f>VLOOKUP(A242,'BASE REGISTROS'!$A$1:$T$884,16,FALSE)</f>
        <v>secretaria.presidencia@protectora.cl
Secretario.gerencia@protectora.cl</v>
      </c>
      <c r="Q242" s="108">
        <f>VLOOKUP(A242,'BASE REGISTROS'!$A$1:$T$884,17,FALSE)</f>
        <v>0</v>
      </c>
      <c r="R242" s="108">
        <f>VLOOKUP(A242,'BASE REGISTROS'!$A$1:$T$884,18,FALSE)</f>
        <v>93401</v>
      </c>
      <c r="S242" s="108" t="str">
        <f>VLOOKUP(A242,'BASE REGISTROS'!$A$1:$T$884,19,FALSE)</f>
        <v>Antecedentes financieros correspondientes al año 2019, aprobados por el Sub Depto de Supervisión Financiera Nacional.</v>
      </c>
      <c r="T242" s="129">
        <f>VLOOKUP(A242,'BASE REGISTROS'!$A$1:$T$884,20,FALSE)</f>
        <v>37970</v>
      </c>
      <c r="U242" s="128">
        <v>6100</v>
      </c>
      <c r="V242" s="130">
        <v>10473300</v>
      </c>
      <c r="W242" s="130">
        <v>32971500</v>
      </c>
      <c r="X242" s="131">
        <v>44316</v>
      </c>
      <c r="Y242" s="132" t="s">
        <v>7743</v>
      </c>
      <c r="Z242" s="132" t="s">
        <v>7744</v>
      </c>
      <c r="AA242" s="128" t="s">
        <v>7785</v>
      </c>
    </row>
    <row r="243" spans="1:27" ht="15.75" customHeight="1" x14ac:dyDescent="0.2">
      <c r="A243" s="128">
        <v>6100</v>
      </c>
      <c r="B243" s="108" t="str">
        <f>VLOOKUP(A243,'BASE REGISTROS'!$A$1:$T$884,2,FALSE)</f>
        <v>Sociedad de Asistencia y Capacitación (antes denominada Sociedad Protectora de la Infancia)</v>
      </c>
      <c r="C243" s="136">
        <f>VLOOKUP(A243,'BASE REGISTROS'!$A$1:$T$884,3,FALSE)</f>
        <v>700124509</v>
      </c>
      <c r="D243" s="108" t="str">
        <f>VLOOKUP(A243,'BASE REGISTROS'!$A$1:$T$884,4,FALSE)</f>
        <v>Corporación de Derecho Privado.</v>
      </c>
      <c r="E243" s="108" t="str">
        <f>VLOOKUP(A243,'BASE REGISTROS'!$A$1:$T$884,5,FALSE)</f>
        <v xml:space="preserve">Otorgado por Decreto Supremo Nº 180, de fecha 7 de febrero de 1895, por el Ministerio de Justicia.  </v>
      </c>
      <c r="F243" s="108" t="str">
        <f>VLOOKUP(A243,'BASE REGISTROS'!$A$1:$T$884,6,FALSE)</f>
        <v xml:space="preserve">Certificado de vigencia de Persona Jurídica sin fines de lucro, Folio N° 500343749201, de 2 de septiembre del 20º20, del Servicio de Registro Civil e Identificación.
</v>
      </c>
      <c r="G243" s="108" t="str">
        <f>VLOOKUP(A243,'BASE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3" s="108" t="str">
        <f>VLOOKUP(A243,'BASE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3" s="108" t="str">
        <f>VLOOKUP(A243,'BASE REGISTROS'!$A$1:$T$884,9,FALSE)</f>
        <v>dos años</v>
      </c>
      <c r="J243" s="129" t="str">
        <f>VLOOKUP(A243,'BASE REGISTROS'!$A$1:$T$884,10,FALSE)</f>
        <v>08 de noviembre de 2018 al 08 de noviembre de 2020.</v>
      </c>
      <c r="K243" s="108" t="str">
        <f>VLOOKUP(A243,'BASE REGISTROS'!$A$1:$T$884,11,FALSE)</f>
        <v xml:space="preserve">Alicia  Amunátegui  Monckeberg   
María Inés Ross Amunategui.       
Gerente General:  Francisco Javier Loeser Bravo. 
</v>
      </c>
      <c r="L243" s="108" t="str">
        <f>VLOOKUP(A243,'BASE REGISTROS'!$A$1:$T$884,12,FALSE)</f>
        <v xml:space="preserve">Concha y Toro Nº 2188, Metro Protectora de la Infancia, comuna de Puente Alto (dirección según última carta remitida por la institución).
Concha y Toro 1898, P.34 ½ Vic. Mackenna, comuna de Puente Alto.
</v>
      </c>
      <c r="M243" s="108" t="str">
        <f>VLOOKUP(A243,'BASE REGISTROS'!$A$1:$T$884,13,FALSE)</f>
        <v>XIII</v>
      </c>
      <c r="N243" s="108" t="str">
        <f>VLOOKUP(A243,'BASE REGISTROS'!$A$1:$T$884,14,FALSE)</f>
        <v>comuna de Puente Alto</v>
      </c>
      <c r="O243" s="108" t="str">
        <f>VLOOKUP(A243,'BASE REGISTROS'!$A$1:$T$884,15,FALSE)</f>
        <v>Teléfono: 4848800 - 4848900</v>
      </c>
      <c r="P243" s="108" t="str">
        <f>VLOOKUP(A243,'BASE REGISTROS'!$A$1:$T$884,16,FALSE)</f>
        <v>secretaria.presidencia@protectora.cl
Secretario.gerencia@protectora.cl</v>
      </c>
      <c r="Q243" s="108">
        <f>VLOOKUP(A243,'BASE REGISTROS'!$A$1:$T$884,17,FALSE)</f>
        <v>0</v>
      </c>
      <c r="R243" s="108">
        <f>VLOOKUP(A243,'BASE REGISTROS'!$A$1:$T$884,18,FALSE)</f>
        <v>93401</v>
      </c>
      <c r="S243" s="108" t="str">
        <f>VLOOKUP(A243,'BASE REGISTROS'!$A$1:$T$884,19,FALSE)</f>
        <v>Antecedentes financieros correspondientes al año 2019, aprobados por el Sub Depto de Supervisión Financiera Nacional.</v>
      </c>
      <c r="T243" s="129">
        <f>VLOOKUP(A243,'BASE REGISTROS'!$A$1:$T$884,20,FALSE)</f>
        <v>37970</v>
      </c>
      <c r="U243" s="128">
        <v>6100</v>
      </c>
      <c r="V243" s="130">
        <v>11481840</v>
      </c>
      <c r="W243" s="130">
        <v>39255480</v>
      </c>
      <c r="X243" s="131">
        <v>44316</v>
      </c>
      <c r="Y243" s="132" t="s">
        <v>7743</v>
      </c>
      <c r="Z243" s="132" t="s">
        <v>7744</v>
      </c>
      <c r="AA243" s="128" t="s">
        <v>7790</v>
      </c>
    </row>
    <row r="244" spans="1:27" ht="15.75" customHeight="1" x14ac:dyDescent="0.2">
      <c r="A244" s="128">
        <v>6100</v>
      </c>
      <c r="B244" s="108" t="str">
        <f>VLOOKUP(A244,'BASE REGISTROS'!$A$1:$T$884,2,FALSE)</f>
        <v>Sociedad de Asistencia y Capacitación (antes denominada Sociedad Protectora de la Infancia)</v>
      </c>
      <c r="C244" s="136">
        <f>VLOOKUP(A244,'BASE REGISTROS'!$A$1:$T$884,3,FALSE)</f>
        <v>700124509</v>
      </c>
      <c r="D244" s="108" t="str">
        <f>VLOOKUP(A244,'BASE REGISTROS'!$A$1:$T$884,4,FALSE)</f>
        <v>Corporación de Derecho Privado.</v>
      </c>
      <c r="E244" s="108" t="str">
        <f>VLOOKUP(A244,'BASE REGISTROS'!$A$1:$T$884,5,FALSE)</f>
        <v xml:space="preserve">Otorgado por Decreto Supremo Nº 180, de fecha 7 de febrero de 1895, por el Ministerio de Justicia.  </v>
      </c>
      <c r="F244" s="108" t="str">
        <f>VLOOKUP(A244,'BASE REGISTROS'!$A$1:$T$884,6,FALSE)</f>
        <v xml:space="preserve">Certificado de vigencia de Persona Jurídica sin fines de lucro, Folio N° 500343749201, de 2 de septiembre del 20º20, del Servicio de Registro Civil e Identificación.
</v>
      </c>
      <c r="G244" s="108" t="str">
        <f>VLOOKUP(A244,'BASE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4" s="108" t="str">
        <f>VLOOKUP(A244,'BASE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4" s="108" t="str">
        <f>VLOOKUP(A244,'BASE REGISTROS'!$A$1:$T$884,9,FALSE)</f>
        <v>dos años</v>
      </c>
      <c r="J244" s="129" t="str">
        <f>VLOOKUP(A244,'BASE REGISTROS'!$A$1:$T$884,10,FALSE)</f>
        <v>08 de noviembre de 2018 al 08 de noviembre de 2020.</v>
      </c>
      <c r="K244" s="108" t="str">
        <f>VLOOKUP(A244,'BASE REGISTROS'!$A$1:$T$884,11,FALSE)</f>
        <v xml:space="preserve">Alicia  Amunátegui  Monckeberg   
María Inés Ross Amunategui.       
Gerente General:  Francisco Javier Loeser Bravo. 
</v>
      </c>
      <c r="L244" s="108" t="str">
        <f>VLOOKUP(A244,'BASE REGISTROS'!$A$1:$T$884,12,FALSE)</f>
        <v xml:space="preserve">Concha y Toro Nº 2188, Metro Protectora de la Infancia, comuna de Puente Alto (dirección según última carta remitida por la institución).
Concha y Toro 1898, P.34 ½ Vic. Mackenna, comuna de Puente Alto.
</v>
      </c>
      <c r="M244" s="108" t="str">
        <f>VLOOKUP(A244,'BASE REGISTROS'!$A$1:$T$884,13,FALSE)</f>
        <v>XIII</v>
      </c>
      <c r="N244" s="108" t="str">
        <f>VLOOKUP(A244,'BASE REGISTROS'!$A$1:$T$884,14,FALSE)</f>
        <v>comuna de Puente Alto</v>
      </c>
      <c r="O244" s="108" t="str">
        <f>VLOOKUP(A244,'BASE REGISTROS'!$A$1:$T$884,15,FALSE)</f>
        <v>Teléfono: 4848800 - 4848900</v>
      </c>
      <c r="P244" s="108" t="str">
        <f>VLOOKUP(A244,'BASE REGISTROS'!$A$1:$T$884,16,FALSE)</f>
        <v>secretaria.presidencia@protectora.cl
Secretario.gerencia@protectora.cl</v>
      </c>
      <c r="Q244" s="108">
        <f>VLOOKUP(A244,'BASE REGISTROS'!$A$1:$T$884,17,FALSE)</f>
        <v>0</v>
      </c>
      <c r="R244" s="108">
        <f>VLOOKUP(A244,'BASE REGISTROS'!$A$1:$T$884,18,FALSE)</f>
        <v>93401</v>
      </c>
      <c r="S244" s="108" t="str">
        <f>VLOOKUP(A244,'BASE REGISTROS'!$A$1:$T$884,19,FALSE)</f>
        <v>Antecedentes financieros correspondientes al año 2019, aprobados por el Sub Depto de Supervisión Financiera Nacional.</v>
      </c>
      <c r="T244" s="129">
        <f>VLOOKUP(A244,'BASE REGISTROS'!$A$1:$T$884,20,FALSE)</f>
        <v>37970</v>
      </c>
      <c r="U244" s="128">
        <v>6100</v>
      </c>
      <c r="V244" s="130">
        <v>96889145</v>
      </c>
      <c r="W244" s="130">
        <v>358686252</v>
      </c>
      <c r="X244" s="131">
        <v>44316</v>
      </c>
      <c r="Y244" s="132" t="s">
        <v>7743</v>
      </c>
      <c r="Z244" s="132" t="s">
        <v>7744</v>
      </c>
      <c r="AA244" s="128" t="s">
        <v>7791</v>
      </c>
    </row>
    <row r="245" spans="1:27" ht="15.75" customHeight="1" x14ac:dyDescent="0.2">
      <c r="A245" s="128">
        <v>6100</v>
      </c>
      <c r="B245" s="108" t="str">
        <f>VLOOKUP(A245,'BASE REGISTROS'!$A$1:$T$884,2,FALSE)</f>
        <v>Sociedad de Asistencia y Capacitación (antes denominada Sociedad Protectora de la Infancia)</v>
      </c>
      <c r="C245" s="136">
        <f>VLOOKUP(A245,'BASE REGISTROS'!$A$1:$T$884,3,FALSE)</f>
        <v>700124509</v>
      </c>
      <c r="D245" s="108" t="str">
        <f>VLOOKUP(A245,'BASE REGISTROS'!$A$1:$T$884,4,FALSE)</f>
        <v>Corporación de Derecho Privado.</v>
      </c>
      <c r="E245" s="108" t="str">
        <f>VLOOKUP(A245,'BASE REGISTROS'!$A$1:$T$884,5,FALSE)</f>
        <v xml:space="preserve">Otorgado por Decreto Supremo Nº 180, de fecha 7 de febrero de 1895, por el Ministerio de Justicia.  </v>
      </c>
      <c r="F245" s="108" t="str">
        <f>VLOOKUP(A245,'BASE REGISTROS'!$A$1:$T$884,6,FALSE)</f>
        <v xml:space="preserve">Certificado de vigencia de Persona Jurídica sin fines de lucro, Folio N° 500343749201, de 2 de septiembre del 20º20, del Servicio de Registro Civil e Identificación.
</v>
      </c>
      <c r="G245" s="108" t="str">
        <f>VLOOKUP(A245,'BASE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5" s="108" t="str">
        <f>VLOOKUP(A245,'BASE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5" s="108" t="str">
        <f>VLOOKUP(A245,'BASE REGISTROS'!$A$1:$T$884,9,FALSE)</f>
        <v>dos años</v>
      </c>
      <c r="J245" s="129" t="str">
        <f>VLOOKUP(A245,'BASE REGISTROS'!$A$1:$T$884,10,FALSE)</f>
        <v>08 de noviembre de 2018 al 08 de noviembre de 2020.</v>
      </c>
      <c r="K245" s="108" t="str">
        <f>VLOOKUP(A245,'BASE REGISTROS'!$A$1:$T$884,11,FALSE)</f>
        <v xml:space="preserve">Alicia  Amunátegui  Monckeberg   
María Inés Ross Amunategui.       
Gerente General:  Francisco Javier Loeser Bravo. 
</v>
      </c>
      <c r="L245" s="108" t="str">
        <f>VLOOKUP(A245,'BASE REGISTROS'!$A$1:$T$884,12,FALSE)</f>
        <v xml:space="preserve">Concha y Toro Nº 2188, Metro Protectora de la Infancia, comuna de Puente Alto (dirección según última carta remitida por la institución).
Concha y Toro 1898, P.34 ½ Vic. Mackenna, comuna de Puente Alto.
</v>
      </c>
      <c r="M245" s="108" t="str">
        <f>VLOOKUP(A245,'BASE REGISTROS'!$A$1:$T$884,13,FALSE)</f>
        <v>XIII</v>
      </c>
      <c r="N245" s="108" t="str">
        <f>VLOOKUP(A245,'BASE REGISTROS'!$A$1:$T$884,14,FALSE)</f>
        <v>comuna de Puente Alto</v>
      </c>
      <c r="O245" s="108" t="str">
        <f>VLOOKUP(A245,'BASE REGISTROS'!$A$1:$T$884,15,FALSE)</f>
        <v>Teléfono: 4848800 - 4848900</v>
      </c>
      <c r="P245" s="108" t="str">
        <f>VLOOKUP(A245,'BASE REGISTROS'!$A$1:$T$884,16,FALSE)</f>
        <v>secretaria.presidencia@protectora.cl
Secretario.gerencia@protectora.cl</v>
      </c>
      <c r="Q245" s="108">
        <f>VLOOKUP(A245,'BASE REGISTROS'!$A$1:$T$884,17,FALSE)</f>
        <v>0</v>
      </c>
      <c r="R245" s="108">
        <f>VLOOKUP(A245,'BASE REGISTROS'!$A$1:$T$884,18,FALSE)</f>
        <v>93401</v>
      </c>
      <c r="S245" s="108" t="str">
        <f>VLOOKUP(A245,'BASE REGISTROS'!$A$1:$T$884,19,FALSE)</f>
        <v>Antecedentes financieros correspondientes al año 2019, aprobados por el Sub Depto de Supervisión Financiera Nacional.</v>
      </c>
      <c r="T245" s="129">
        <f>VLOOKUP(A245,'BASE REGISTROS'!$A$1:$T$884,20,FALSE)</f>
        <v>37970</v>
      </c>
      <c r="U245" s="128">
        <v>6100</v>
      </c>
      <c r="V245" s="130">
        <v>21101760</v>
      </c>
      <c r="W245" s="130">
        <v>67106700</v>
      </c>
      <c r="X245" s="131">
        <v>44316</v>
      </c>
      <c r="Y245" s="132" t="s">
        <v>7743</v>
      </c>
      <c r="Z245" s="132" t="s">
        <v>7744</v>
      </c>
      <c r="AA245" s="128" t="s">
        <v>7831</v>
      </c>
    </row>
    <row r="246" spans="1:27" ht="15.75" customHeight="1" x14ac:dyDescent="0.2">
      <c r="A246" s="128">
        <v>6100</v>
      </c>
      <c r="B246" s="108" t="str">
        <f>VLOOKUP(A246,'BASE REGISTROS'!$A$1:$T$884,2,FALSE)</f>
        <v>Sociedad de Asistencia y Capacitación (antes denominada Sociedad Protectora de la Infancia)</v>
      </c>
      <c r="C246" s="136">
        <f>VLOOKUP(A246,'BASE REGISTROS'!$A$1:$T$884,3,FALSE)</f>
        <v>700124509</v>
      </c>
      <c r="D246" s="108" t="str">
        <f>VLOOKUP(A246,'BASE REGISTROS'!$A$1:$T$884,4,FALSE)</f>
        <v>Corporación de Derecho Privado.</v>
      </c>
      <c r="E246" s="108" t="str">
        <f>VLOOKUP(A246,'BASE REGISTROS'!$A$1:$T$884,5,FALSE)</f>
        <v xml:space="preserve">Otorgado por Decreto Supremo Nº 180, de fecha 7 de febrero de 1895, por el Ministerio de Justicia.  </v>
      </c>
      <c r="F246" s="108" t="str">
        <f>VLOOKUP(A246,'BASE REGISTROS'!$A$1:$T$884,6,FALSE)</f>
        <v xml:space="preserve">Certificado de vigencia de Persona Jurídica sin fines de lucro, Folio N° 500343749201, de 2 de septiembre del 20º20, del Servicio de Registro Civil e Identificación.
</v>
      </c>
      <c r="G246" s="108" t="str">
        <f>VLOOKUP(A246,'BASE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6" s="108" t="str">
        <f>VLOOKUP(A246,'BASE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6" s="108" t="str">
        <f>VLOOKUP(A246,'BASE REGISTROS'!$A$1:$T$884,9,FALSE)</f>
        <v>dos años</v>
      </c>
      <c r="J246" s="129" t="str">
        <f>VLOOKUP(A246,'BASE REGISTROS'!$A$1:$T$884,10,FALSE)</f>
        <v>08 de noviembre de 2018 al 08 de noviembre de 2020.</v>
      </c>
      <c r="K246" s="108" t="str">
        <f>VLOOKUP(A246,'BASE REGISTROS'!$A$1:$T$884,11,FALSE)</f>
        <v xml:space="preserve">Alicia  Amunátegui  Monckeberg   
María Inés Ross Amunategui.       
Gerente General:  Francisco Javier Loeser Bravo. 
</v>
      </c>
      <c r="L246" s="108" t="str">
        <f>VLOOKUP(A246,'BASE REGISTROS'!$A$1:$T$884,12,FALSE)</f>
        <v xml:space="preserve">Concha y Toro Nº 2188, Metro Protectora de la Infancia, comuna de Puente Alto (dirección según última carta remitida por la institución).
Concha y Toro 1898, P.34 ½ Vic. Mackenna, comuna de Puente Alto.
</v>
      </c>
      <c r="M246" s="108" t="str">
        <f>VLOOKUP(A246,'BASE REGISTROS'!$A$1:$T$884,13,FALSE)</f>
        <v>XIII</v>
      </c>
      <c r="N246" s="108" t="str">
        <f>VLOOKUP(A246,'BASE REGISTROS'!$A$1:$T$884,14,FALSE)</f>
        <v>comuna de Puente Alto</v>
      </c>
      <c r="O246" s="108" t="str">
        <f>VLOOKUP(A246,'BASE REGISTROS'!$A$1:$T$884,15,FALSE)</f>
        <v>Teléfono: 4848800 - 4848900</v>
      </c>
      <c r="P246" s="108" t="str">
        <f>VLOOKUP(A246,'BASE REGISTROS'!$A$1:$T$884,16,FALSE)</f>
        <v>secretaria.presidencia@protectora.cl
Secretario.gerencia@protectora.cl</v>
      </c>
      <c r="Q246" s="108">
        <f>VLOOKUP(A246,'BASE REGISTROS'!$A$1:$T$884,17,FALSE)</f>
        <v>0</v>
      </c>
      <c r="R246" s="108">
        <f>VLOOKUP(A246,'BASE REGISTROS'!$A$1:$T$884,18,FALSE)</f>
        <v>93401</v>
      </c>
      <c r="S246" s="108" t="str">
        <f>VLOOKUP(A246,'BASE REGISTROS'!$A$1:$T$884,19,FALSE)</f>
        <v>Antecedentes financieros correspondientes al año 2019, aprobados por el Sub Depto de Supervisión Financiera Nacional.</v>
      </c>
      <c r="T246" s="129">
        <f>VLOOKUP(A246,'BASE REGISTROS'!$A$1:$T$884,20,FALSE)</f>
        <v>37970</v>
      </c>
      <c r="U246" s="128">
        <v>6100</v>
      </c>
      <c r="V246" s="130">
        <v>18679663</v>
      </c>
      <c r="W246" s="130">
        <v>67299981</v>
      </c>
      <c r="X246" s="131">
        <v>44316</v>
      </c>
      <c r="Y246" s="132" t="s">
        <v>7743</v>
      </c>
      <c r="Z246" s="132" t="s">
        <v>7744</v>
      </c>
      <c r="AA246" s="128" t="s">
        <v>7797</v>
      </c>
    </row>
    <row r="247" spans="1:27" ht="15.75" customHeight="1" x14ac:dyDescent="0.2">
      <c r="A247" s="128">
        <v>6100</v>
      </c>
      <c r="B247" s="108" t="str">
        <f>VLOOKUP(A247,'BASE REGISTROS'!$A$1:$T$884,2,FALSE)</f>
        <v>Sociedad de Asistencia y Capacitación (antes denominada Sociedad Protectora de la Infancia)</v>
      </c>
      <c r="C247" s="136">
        <f>VLOOKUP(A247,'BASE REGISTROS'!$A$1:$T$884,3,FALSE)</f>
        <v>700124509</v>
      </c>
      <c r="D247" s="108" t="str">
        <f>VLOOKUP(A247,'BASE REGISTROS'!$A$1:$T$884,4,FALSE)</f>
        <v>Corporación de Derecho Privado.</v>
      </c>
      <c r="E247" s="108" t="str">
        <f>VLOOKUP(A247,'BASE REGISTROS'!$A$1:$T$884,5,FALSE)</f>
        <v xml:space="preserve">Otorgado por Decreto Supremo Nº 180, de fecha 7 de febrero de 1895, por el Ministerio de Justicia.  </v>
      </c>
      <c r="F247" s="108" t="str">
        <f>VLOOKUP(A247,'BASE REGISTROS'!$A$1:$T$884,6,FALSE)</f>
        <v xml:space="preserve">Certificado de vigencia de Persona Jurídica sin fines de lucro, Folio N° 500343749201, de 2 de septiembre del 20º20, del Servicio de Registro Civil e Identificación.
</v>
      </c>
      <c r="G247" s="108" t="str">
        <f>VLOOKUP(A247,'BASE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7" s="108" t="str">
        <f>VLOOKUP(A247,'BASE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7" s="108" t="str">
        <f>VLOOKUP(A247,'BASE REGISTROS'!$A$1:$T$884,9,FALSE)</f>
        <v>dos años</v>
      </c>
      <c r="J247" s="129" t="str">
        <f>VLOOKUP(A247,'BASE REGISTROS'!$A$1:$T$884,10,FALSE)</f>
        <v>08 de noviembre de 2018 al 08 de noviembre de 2020.</v>
      </c>
      <c r="K247" s="108" t="str">
        <f>VLOOKUP(A247,'BASE REGISTROS'!$A$1:$T$884,11,FALSE)</f>
        <v xml:space="preserve">Alicia  Amunátegui  Monckeberg   
María Inés Ross Amunategui.       
Gerente General:  Francisco Javier Loeser Bravo. 
</v>
      </c>
      <c r="L247" s="108" t="str">
        <f>VLOOKUP(A247,'BASE REGISTROS'!$A$1:$T$884,12,FALSE)</f>
        <v xml:space="preserve">Concha y Toro Nº 2188, Metro Protectora de la Infancia, comuna de Puente Alto (dirección según última carta remitida por la institución).
Concha y Toro 1898, P.34 ½ Vic. Mackenna, comuna de Puente Alto.
</v>
      </c>
      <c r="M247" s="108" t="str">
        <f>VLOOKUP(A247,'BASE REGISTROS'!$A$1:$T$884,13,FALSE)</f>
        <v>XIII</v>
      </c>
      <c r="N247" s="108" t="str">
        <f>VLOOKUP(A247,'BASE REGISTROS'!$A$1:$T$884,14,FALSE)</f>
        <v>comuna de Puente Alto</v>
      </c>
      <c r="O247" s="108" t="str">
        <f>VLOOKUP(A247,'BASE REGISTROS'!$A$1:$T$884,15,FALSE)</f>
        <v>Teléfono: 4848800 - 4848900</v>
      </c>
      <c r="P247" s="108" t="str">
        <f>VLOOKUP(A247,'BASE REGISTROS'!$A$1:$T$884,16,FALSE)</f>
        <v>secretaria.presidencia@protectora.cl
Secretario.gerencia@protectora.cl</v>
      </c>
      <c r="Q247" s="108">
        <f>VLOOKUP(A247,'BASE REGISTROS'!$A$1:$T$884,17,FALSE)</f>
        <v>0</v>
      </c>
      <c r="R247" s="108">
        <f>VLOOKUP(A247,'BASE REGISTROS'!$A$1:$T$884,18,FALSE)</f>
        <v>93401</v>
      </c>
      <c r="S247" s="108" t="str">
        <f>VLOOKUP(A247,'BASE REGISTROS'!$A$1:$T$884,19,FALSE)</f>
        <v>Antecedentes financieros correspondientes al año 2019, aprobados por el Sub Depto de Supervisión Financiera Nacional.</v>
      </c>
      <c r="T247" s="129">
        <f>VLOOKUP(A247,'BASE REGISTROS'!$A$1:$T$884,20,FALSE)</f>
        <v>37970</v>
      </c>
      <c r="U247" s="128">
        <v>6100</v>
      </c>
      <c r="V247" s="130">
        <v>11947320</v>
      </c>
      <c r="W247" s="130">
        <v>39720960</v>
      </c>
      <c r="X247" s="131">
        <v>44316</v>
      </c>
      <c r="Y247" s="132" t="s">
        <v>7743</v>
      </c>
      <c r="Z247" s="132" t="s">
        <v>7744</v>
      </c>
      <c r="AA247" s="128" t="s">
        <v>7833</v>
      </c>
    </row>
    <row r="248" spans="1:27" ht="15.75" customHeight="1" x14ac:dyDescent="0.2">
      <c r="A248" s="128">
        <v>6100</v>
      </c>
      <c r="B248" s="108" t="str">
        <f>VLOOKUP(A248,'BASE REGISTROS'!$A$1:$T$884,2,FALSE)</f>
        <v>Sociedad de Asistencia y Capacitación (antes denominada Sociedad Protectora de la Infancia)</v>
      </c>
      <c r="C248" s="136">
        <f>VLOOKUP(A248,'BASE REGISTROS'!$A$1:$T$884,3,FALSE)</f>
        <v>700124509</v>
      </c>
      <c r="D248" s="108" t="str">
        <f>VLOOKUP(A248,'BASE REGISTROS'!$A$1:$T$884,4,FALSE)</f>
        <v>Corporación de Derecho Privado.</v>
      </c>
      <c r="E248" s="108" t="str">
        <f>VLOOKUP(A248,'BASE REGISTROS'!$A$1:$T$884,5,FALSE)</f>
        <v xml:space="preserve">Otorgado por Decreto Supremo Nº 180, de fecha 7 de febrero de 1895, por el Ministerio de Justicia.  </v>
      </c>
      <c r="F248" s="108" t="str">
        <f>VLOOKUP(A248,'BASE REGISTROS'!$A$1:$T$884,6,FALSE)</f>
        <v xml:space="preserve">Certificado de vigencia de Persona Jurídica sin fines de lucro, Folio N° 500343749201, de 2 de septiembre del 20º20, del Servicio de Registro Civil e Identificación.
</v>
      </c>
      <c r="G248" s="108" t="str">
        <f>VLOOKUP(A248,'BASE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8" s="108" t="str">
        <f>VLOOKUP(A248,'BASE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8" s="108" t="str">
        <f>VLOOKUP(A248,'BASE REGISTROS'!$A$1:$T$884,9,FALSE)</f>
        <v>dos años</v>
      </c>
      <c r="J248" s="129" t="str">
        <f>VLOOKUP(A248,'BASE REGISTROS'!$A$1:$T$884,10,FALSE)</f>
        <v>08 de noviembre de 2018 al 08 de noviembre de 2020.</v>
      </c>
      <c r="K248" s="108" t="str">
        <f>VLOOKUP(A248,'BASE REGISTROS'!$A$1:$T$884,11,FALSE)</f>
        <v xml:space="preserve">Alicia  Amunátegui  Monckeberg   
María Inés Ross Amunategui.       
Gerente General:  Francisco Javier Loeser Bravo. 
</v>
      </c>
      <c r="L248" s="108" t="str">
        <f>VLOOKUP(A248,'BASE REGISTROS'!$A$1:$T$884,12,FALSE)</f>
        <v xml:space="preserve">Concha y Toro Nº 2188, Metro Protectora de la Infancia, comuna de Puente Alto (dirección según última carta remitida por la institución).
Concha y Toro 1898, P.34 ½ Vic. Mackenna, comuna de Puente Alto.
</v>
      </c>
      <c r="M248" s="108" t="str">
        <f>VLOOKUP(A248,'BASE REGISTROS'!$A$1:$T$884,13,FALSE)</f>
        <v>XIII</v>
      </c>
      <c r="N248" s="108" t="str">
        <f>VLOOKUP(A248,'BASE REGISTROS'!$A$1:$T$884,14,FALSE)</f>
        <v>comuna de Puente Alto</v>
      </c>
      <c r="O248" s="108" t="str">
        <f>VLOOKUP(A248,'BASE REGISTROS'!$A$1:$T$884,15,FALSE)</f>
        <v>Teléfono: 4848800 - 4848900</v>
      </c>
      <c r="P248" s="108" t="str">
        <f>VLOOKUP(A248,'BASE REGISTROS'!$A$1:$T$884,16,FALSE)</f>
        <v>secretaria.presidencia@protectora.cl
Secretario.gerencia@protectora.cl</v>
      </c>
      <c r="Q248" s="108">
        <f>VLOOKUP(A248,'BASE REGISTROS'!$A$1:$T$884,17,FALSE)</f>
        <v>0</v>
      </c>
      <c r="R248" s="108">
        <f>VLOOKUP(A248,'BASE REGISTROS'!$A$1:$T$884,18,FALSE)</f>
        <v>93401</v>
      </c>
      <c r="S248" s="108" t="str">
        <f>VLOOKUP(A248,'BASE REGISTROS'!$A$1:$T$884,19,FALSE)</f>
        <v>Antecedentes financieros correspondientes al año 2019, aprobados por el Sub Depto de Supervisión Financiera Nacional.</v>
      </c>
      <c r="T248" s="129">
        <f>VLOOKUP(A248,'BASE REGISTROS'!$A$1:$T$884,20,FALSE)</f>
        <v>37970</v>
      </c>
      <c r="U248" s="128">
        <v>6100</v>
      </c>
      <c r="V248" s="130">
        <v>12412800</v>
      </c>
      <c r="W248" s="130">
        <v>24825600</v>
      </c>
      <c r="X248" s="131">
        <v>44316</v>
      </c>
      <c r="Y248" s="132" t="s">
        <v>7743</v>
      </c>
      <c r="Z248" s="132" t="s">
        <v>7744</v>
      </c>
      <c r="AA248" s="128" t="s">
        <v>7871</v>
      </c>
    </row>
    <row r="249" spans="1:27" ht="15.75" customHeight="1" x14ac:dyDescent="0.2">
      <c r="A249" s="128">
        <v>6100</v>
      </c>
      <c r="B249" s="108" t="str">
        <f>VLOOKUP(A249,'BASE REGISTROS'!$A$1:$T$884,2,FALSE)</f>
        <v>Sociedad de Asistencia y Capacitación (antes denominada Sociedad Protectora de la Infancia)</v>
      </c>
      <c r="C249" s="136">
        <f>VLOOKUP(A249,'BASE REGISTROS'!$A$1:$T$884,3,FALSE)</f>
        <v>700124509</v>
      </c>
      <c r="D249" s="108" t="str">
        <f>VLOOKUP(A249,'BASE REGISTROS'!$A$1:$T$884,4,FALSE)</f>
        <v>Corporación de Derecho Privado.</v>
      </c>
      <c r="E249" s="108" t="str">
        <f>VLOOKUP(A249,'BASE REGISTROS'!$A$1:$T$884,5,FALSE)</f>
        <v xml:space="preserve">Otorgado por Decreto Supremo Nº 180, de fecha 7 de febrero de 1895, por el Ministerio de Justicia.  </v>
      </c>
      <c r="F249" s="108" t="str">
        <f>VLOOKUP(A249,'BASE REGISTROS'!$A$1:$T$884,6,FALSE)</f>
        <v xml:space="preserve">Certificado de vigencia de Persona Jurídica sin fines de lucro, Folio N° 500343749201, de 2 de septiembre del 20º20, del Servicio de Registro Civil e Identificación.
</v>
      </c>
      <c r="G249" s="108" t="str">
        <f>VLOOKUP(A249,'BASE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9" s="108" t="str">
        <f>VLOOKUP(A249,'BASE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9" s="108" t="str">
        <f>VLOOKUP(A249,'BASE REGISTROS'!$A$1:$T$884,9,FALSE)</f>
        <v>dos años</v>
      </c>
      <c r="J249" s="129" t="str">
        <f>VLOOKUP(A249,'BASE REGISTROS'!$A$1:$T$884,10,FALSE)</f>
        <v>08 de noviembre de 2018 al 08 de noviembre de 2020.</v>
      </c>
      <c r="K249" s="108" t="str">
        <f>VLOOKUP(A249,'BASE REGISTROS'!$A$1:$T$884,11,FALSE)</f>
        <v xml:space="preserve">Alicia  Amunátegui  Monckeberg   
María Inés Ross Amunategui.       
Gerente General:  Francisco Javier Loeser Bravo. 
</v>
      </c>
      <c r="L249" s="108" t="str">
        <f>VLOOKUP(A249,'BASE REGISTROS'!$A$1:$T$884,12,FALSE)</f>
        <v xml:space="preserve">Concha y Toro Nº 2188, Metro Protectora de la Infancia, comuna de Puente Alto (dirección según última carta remitida por la institución).
Concha y Toro 1898, P.34 ½ Vic. Mackenna, comuna de Puente Alto.
</v>
      </c>
      <c r="M249" s="108" t="str">
        <f>VLOOKUP(A249,'BASE REGISTROS'!$A$1:$T$884,13,FALSE)</f>
        <v>XIII</v>
      </c>
      <c r="N249" s="108" t="str">
        <f>VLOOKUP(A249,'BASE REGISTROS'!$A$1:$T$884,14,FALSE)</f>
        <v>comuna de Puente Alto</v>
      </c>
      <c r="O249" s="108" t="str">
        <f>VLOOKUP(A249,'BASE REGISTROS'!$A$1:$T$884,15,FALSE)</f>
        <v>Teléfono: 4848800 - 4848900</v>
      </c>
      <c r="P249" s="108" t="str">
        <f>VLOOKUP(A249,'BASE REGISTROS'!$A$1:$T$884,16,FALSE)</f>
        <v>secretaria.presidencia@protectora.cl
Secretario.gerencia@protectora.cl</v>
      </c>
      <c r="Q249" s="108">
        <f>VLOOKUP(A249,'BASE REGISTROS'!$A$1:$T$884,17,FALSE)</f>
        <v>0</v>
      </c>
      <c r="R249" s="108">
        <f>VLOOKUP(A249,'BASE REGISTROS'!$A$1:$T$884,18,FALSE)</f>
        <v>93401</v>
      </c>
      <c r="S249" s="108" t="str">
        <f>VLOOKUP(A249,'BASE REGISTROS'!$A$1:$T$884,19,FALSE)</f>
        <v>Antecedentes financieros correspondientes al año 2019, aprobados por el Sub Depto de Supervisión Financiera Nacional.</v>
      </c>
      <c r="T249" s="129">
        <f>VLOOKUP(A249,'BASE REGISTROS'!$A$1:$T$884,20,FALSE)</f>
        <v>37970</v>
      </c>
      <c r="U249" s="128">
        <v>6100</v>
      </c>
      <c r="V249" s="130">
        <v>13964400</v>
      </c>
      <c r="W249" s="130">
        <v>43444800</v>
      </c>
      <c r="X249" s="131">
        <v>44316</v>
      </c>
      <c r="Y249" s="132" t="s">
        <v>7743</v>
      </c>
      <c r="Z249" s="132" t="s">
        <v>7744</v>
      </c>
      <c r="AA249" s="128" t="s">
        <v>6421</v>
      </c>
    </row>
    <row r="250" spans="1:27" ht="15.75" customHeight="1" x14ac:dyDescent="0.2">
      <c r="A250" s="128">
        <v>6100</v>
      </c>
      <c r="B250" s="108" t="str">
        <f>VLOOKUP(A250,'BASE REGISTROS'!$A$1:$T$884,2,FALSE)</f>
        <v>Sociedad de Asistencia y Capacitación (antes denominada Sociedad Protectora de la Infancia)</v>
      </c>
      <c r="C250" s="136">
        <f>VLOOKUP(A250,'BASE REGISTROS'!$A$1:$T$884,3,FALSE)</f>
        <v>700124509</v>
      </c>
      <c r="D250" s="108" t="str">
        <f>VLOOKUP(A250,'BASE REGISTROS'!$A$1:$T$884,4,FALSE)</f>
        <v>Corporación de Derecho Privado.</v>
      </c>
      <c r="E250" s="108" t="str">
        <f>VLOOKUP(A250,'BASE REGISTROS'!$A$1:$T$884,5,FALSE)</f>
        <v xml:space="preserve">Otorgado por Decreto Supremo Nº 180, de fecha 7 de febrero de 1895, por el Ministerio de Justicia.  </v>
      </c>
      <c r="F250" s="108" t="str">
        <f>VLOOKUP(A250,'BASE REGISTROS'!$A$1:$T$884,6,FALSE)</f>
        <v xml:space="preserve">Certificado de vigencia de Persona Jurídica sin fines de lucro, Folio N° 500343749201, de 2 de septiembre del 20º20, del Servicio de Registro Civil e Identificación.
</v>
      </c>
      <c r="G250" s="108" t="str">
        <f>VLOOKUP(A250,'BASE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0" s="108" t="str">
        <f>VLOOKUP(A250,'BASE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0" s="108" t="str">
        <f>VLOOKUP(A250,'BASE REGISTROS'!$A$1:$T$884,9,FALSE)</f>
        <v>dos años</v>
      </c>
      <c r="J250" s="129" t="str">
        <f>VLOOKUP(A250,'BASE REGISTROS'!$A$1:$T$884,10,FALSE)</f>
        <v>08 de noviembre de 2018 al 08 de noviembre de 2020.</v>
      </c>
      <c r="K250" s="108" t="str">
        <f>VLOOKUP(A250,'BASE REGISTROS'!$A$1:$T$884,11,FALSE)</f>
        <v xml:space="preserve">Alicia  Amunátegui  Monckeberg   
María Inés Ross Amunategui.       
Gerente General:  Francisco Javier Loeser Bravo. 
</v>
      </c>
      <c r="L250" s="108" t="str">
        <f>VLOOKUP(A250,'BASE REGISTROS'!$A$1:$T$884,12,FALSE)</f>
        <v xml:space="preserve">Concha y Toro Nº 2188, Metro Protectora de la Infancia, comuna de Puente Alto (dirección según última carta remitida por la institución).
Concha y Toro 1898, P.34 ½ Vic. Mackenna, comuna de Puente Alto.
</v>
      </c>
      <c r="M250" s="108" t="str">
        <f>VLOOKUP(A250,'BASE REGISTROS'!$A$1:$T$884,13,FALSE)</f>
        <v>XIII</v>
      </c>
      <c r="N250" s="108" t="str">
        <f>VLOOKUP(A250,'BASE REGISTROS'!$A$1:$T$884,14,FALSE)</f>
        <v>comuna de Puente Alto</v>
      </c>
      <c r="O250" s="108" t="str">
        <f>VLOOKUP(A250,'BASE REGISTROS'!$A$1:$T$884,15,FALSE)</f>
        <v>Teléfono: 4848800 - 4848900</v>
      </c>
      <c r="P250" s="108" t="str">
        <f>VLOOKUP(A250,'BASE REGISTROS'!$A$1:$T$884,16,FALSE)</f>
        <v>secretaria.presidencia@protectora.cl
Secretario.gerencia@protectora.cl</v>
      </c>
      <c r="Q250" s="108">
        <f>VLOOKUP(A250,'BASE REGISTROS'!$A$1:$T$884,17,FALSE)</f>
        <v>0</v>
      </c>
      <c r="R250" s="108">
        <f>VLOOKUP(A250,'BASE REGISTROS'!$A$1:$T$884,18,FALSE)</f>
        <v>93401</v>
      </c>
      <c r="S250" s="108" t="str">
        <f>VLOOKUP(A250,'BASE REGISTROS'!$A$1:$T$884,19,FALSE)</f>
        <v>Antecedentes financieros correspondientes al año 2019, aprobados por el Sub Depto de Supervisión Financiera Nacional.</v>
      </c>
      <c r="T250" s="129">
        <f>VLOOKUP(A250,'BASE REGISTROS'!$A$1:$T$884,20,FALSE)</f>
        <v>37970</v>
      </c>
      <c r="U250" s="128">
        <v>6100</v>
      </c>
      <c r="V250" s="130">
        <v>34890379</v>
      </c>
      <c r="W250" s="130">
        <v>118230509</v>
      </c>
      <c r="X250" s="131">
        <v>44316</v>
      </c>
      <c r="Y250" s="132" t="s">
        <v>7743</v>
      </c>
      <c r="Z250" s="132" t="s">
        <v>7744</v>
      </c>
      <c r="AA250" s="128" t="s">
        <v>7829</v>
      </c>
    </row>
    <row r="251" spans="1:27" ht="15.75" customHeight="1" x14ac:dyDescent="0.2">
      <c r="A251" s="128">
        <v>6100</v>
      </c>
      <c r="B251" s="108" t="str">
        <f>VLOOKUP(A251,'BASE REGISTROS'!$A$1:$T$884,2,FALSE)</f>
        <v>Sociedad de Asistencia y Capacitación (antes denominada Sociedad Protectora de la Infancia)</v>
      </c>
      <c r="C251" s="136">
        <f>VLOOKUP(A251,'BASE REGISTROS'!$A$1:$T$884,3,FALSE)</f>
        <v>700124509</v>
      </c>
      <c r="D251" s="108" t="str">
        <f>VLOOKUP(A251,'BASE REGISTROS'!$A$1:$T$884,4,FALSE)</f>
        <v>Corporación de Derecho Privado.</v>
      </c>
      <c r="E251" s="108" t="str">
        <f>VLOOKUP(A251,'BASE REGISTROS'!$A$1:$T$884,5,FALSE)</f>
        <v xml:space="preserve">Otorgado por Decreto Supremo Nº 180, de fecha 7 de febrero de 1895, por el Ministerio de Justicia.  </v>
      </c>
      <c r="F251" s="108" t="str">
        <f>VLOOKUP(A251,'BASE REGISTROS'!$A$1:$T$884,6,FALSE)</f>
        <v xml:space="preserve">Certificado de vigencia de Persona Jurídica sin fines de lucro, Folio N° 500343749201, de 2 de septiembre del 20º20, del Servicio de Registro Civil e Identificación.
</v>
      </c>
      <c r="G251" s="108" t="str">
        <f>VLOOKUP(A251,'BASE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1" s="108" t="str">
        <f>VLOOKUP(A251,'BASE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1" s="108" t="str">
        <f>VLOOKUP(A251,'BASE REGISTROS'!$A$1:$T$884,9,FALSE)</f>
        <v>dos años</v>
      </c>
      <c r="J251" s="129" t="str">
        <f>VLOOKUP(A251,'BASE REGISTROS'!$A$1:$T$884,10,FALSE)</f>
        <v>08 de noviembre de 2018 al 08 de noviembre de 2020.</v>
      </c>
      <c r="K251" s="108" t="str">
        <f>VLOOKUP(A251,'BASE REGISTROS'!$A$1:$T$884,11,FALSE)</f>
        <v xml:space="preserve">Alicia  Amunátegui  Monckeberg   
María Inés Ross Amunategui.       
Gerente General:  Francisco Javier Loeser Bravo. 
</v>
      </c>
      <c r="L251" s="108" t="str">
        <f>VLOOKUP(A251,'BASE REGISTROS'!$A$1:$T$884,12,FALSE)</f>
        <v xml:space="preserve">Concha y Toro Nº 2188, Metro Protectora de la Infancia, comuna de Puente Alto (dirección según última carta remitida por la institución).
Concha y Toro 1898, P.34 ½ Vic. Mackenna, comuna de Puente Alto.
</v>
      </c>
      <c r="M251" s="108" t="str">
        <f>VLOOKUP(A251,'BASE REGISTROS'!$A$1:$T$884,13,FALSE)</f>
        <v>XIII</v>
      </c>
      <c r="N251" s="108" t="str">
        <f>VLOOKUP(A251,'BASE REGISTROS'!$A$1:$T$884,14,FALSE)</f>
        <v>comuna de Puente Alto</v>
      </c>
      <c r="O251" s="108" t="str">
        <f>VLOOKUP(A251,'BASE REGISTROS'!$A$1:$T$884,15,FALSE)</f>
        <v>Teléfono: 4848800 - 4848900</v>
      </c>
      <c r="P251" s="108" t="str">
        <f>VLOOKUP(A251,'BASE REGISTROS'!$A$1:$T$884,16,FALSE)</f>
        <v>secretaria.presidencia@protectora.cl
Secretario.gerencia@protectora.cl</v>
      </c>
      <c r="Q251" s="108">
        <f>VLOOKUP(A251,'BASE REGISTROS'!$A$1:$T$884,17,FALSE)</f>
        <v>0</v>
      </c>
      <c r="R251" s="108">
        <f>VLOOKUP(A251,'BASE REGISTROS'!$A$1:$T$884,18,FALSE)</f>
        <v>93401</v>
      </c>
      <c r="S251" s="108" t="str">
        <f>VLOOKUP(A251,'BASE REGISTROS'!$A$1:$T$884,19,FALSE)</f>
        <v>Antecedentes financieros correspondientes al año 2019, aprobados por el Sub Depto de Supervisión Financiera Nacional.</v>
      </c>
      <c r="T251" s="129">
        <f>VLOOKUP(A251,'BASE REGISTROS'!$A$1:$T$884,20,FALSE)</f>
        <v>37970</v>
      </c>
      <c r="U251" s="128">
        <v>6100</v>
      </c>
      <c r="V251" s="130">
        <v>4021127</v>
      </c>
      <c r="W251" s="130">
        <v>16267286</v>
      </c>
      <c r="X251" s="131">
        <v>44316</v>
      </c>
      <c r="Y251" s="132" t="s">
        <v>7743</v>
      </c>
      <c r="Z251" s="132" t="s">
        <v>7744</v>
      </c>
      <c r="AA251" s="128" t="s">
        <v>195</v>
      </c>
    </row>
    <row r="252" spans="1:27" ht="15.75" customHeight="1" x14ac:dyDescent="0.2">
      <c r="A252" s="128">
        <v>6100</v>
      </c>
      <c r="B252" s="108" t="str">
        <f>VLOOKUP(A252,'BASE REGISTROS'!$A$1:$T$884,2,FALSE)</f>
        <v>Sociedad de Asistencia y Capacitación (antes denominada Sociedad Protectora de la Infancia)</v>
      </c>
      <c r="C252" s="136">
        <f>VLOOKUP(A252,'BASE REGISTROS'!$A$1:$T$884,3,FALSE)</f>
        <v>700124509</v>
      </c>
      <c r="D252" s="108" t="str">
        <f>VLOOKUP(A252,'BASE REGISTROS'!$A$1:$T$884,4,FALSE)</f>
        <v>Corporación de Derecho Privado.</v>
      </c>
      <c r="E252" s="108" t="str">
        <f>VLOOKUP(A252,'BASE REGISTROS'!$A$1:$T$884,5,FALSE)</f>
        <v xml:space="preserve">Otorgado por Decreto Supremo Nº 180, de fecha 7 de febrero de 1895, por el Ministerio de Justicia.  </v>
      </c>
      <c r="F252" s="108" t="str">
        <f>VLOOKUP(A252,'BASE REGISTROS'!$A$1:$T$884,6,FALSE)</f>
        <v xml:space="preserve">Certificado de vigencia de Persona Jurídica sin fines de lucro, Folio N° 500343749201, de 2 de septiembre del 20º20, del Servicio de Registro Civil e Identificación.
</v>
      </c>
      <c r="G252" s="108" t="str">
        <f>VLOOKUP(A252,'BASE REGISTROS'!$A$1:$T$884,7,FALSE)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2" s="108" t="str">
        <f>VLOOKUP(A252,'BASE REGISTROS'!$A$1:$T$884,8,FALSE)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2" s="108" t="str">
        <f>VLOOKUP(A252,'BASE REGISTROS'!$A$1:$T$884,9,FALSE)</f>
        <v>dos años</v>
      </c>
      <c r="J252" s="129" t="str">
        <f>VLOOKUP(A252,'BASE REGISTROS'!$A$1:$T$884,10,FALSE)</f>
        <v>08 de noviembre de 2018 al 08 de noviembre de 2020.</v>
      </c>
      <c r="K252" s="108" t="str">
        <f>VLOOKUP(A252,'BASE REGISTROS'!$A$1:$T$884,11,FALSE)</f>
        <v xml:space="preserve">Alicia  Amunátegui  Monckeberg   
María Inés Ross Amunategui.       
Gerente General:  Francisco Javier Loeser Bravo. 
</v>
      </c>
      <c r="L252" s="108" t="str">
        <f>VLOOKUP(A252,'BASE REGISTROS'!$A$1:$T$884,12,FALSE)</f>
        <v xml:space="preserve">Concha y Toro Nº 2188, Metro Protectora de la Infancia, comuna de Puente Alto (dirección según última carta remitida por la institución).
Concha y Toro 1898, P.34 ½ Vic. Mackenna, comuna de Puente Alto.
</v>
      </c>
      <c r="M252" s="108" t="str">
        <f>VLOOKUP(A252,'BASE REGISTROS'!$A$1:$T$884,13,FALSE)</f>
        <v>XIII</v>
      </c>
      <c r="N252" s="108" t="str">
        <f>VLOOKUP(A252,'BASE REGISTROS'!$A$1:$T$884,14,FALSE)</f>
        <v>comuna de Puente Alto</v>
      </c>
      <c r="O252" s="108" t="str">
        <f>VLOOKUP(A252,'BASE REGISTROS'!$A$1:$T$884,15,FALSE)</f>
        <v>Teléfono: 4848800 - 4848900</v>
      </c>
      <c r="P252" s="108" t="str">
        <f>VLOOKUP(A252,'BASE REGISTROS'!$A$1:$T$884,16,FALSE)</f>
        <v>secretaria.presidencia@protectora.cl
Secretario.gerencia@protectora.cl</v>
      </c>
      <c r="Q252" s="108">
        <f>VLOOKUP(A252,'BASE REGISTROS'!$A$1:$T$884,17,FALSE)</f>
        <v>0</v>
      </c>
      <c r="R252" s="108">
        <f>VLOOKUP(A252,'BASE REGISTROS'!$A$1:$T$884,18,FALSE)</f>
        <v>93401</v>
      </c>
      <c r="S252" s="108" t="str">
        <f>VLOOKUP(A252,'BASE REGISTROS'!$A$1:$T$884,19,FALSE)</f>
        <v>Antecedentes financieros correspondientes al año 2019, aprobados por el Sub Depto de Supervisión Financiera Nacional.</v>
      </c>
      <c r="T252" s="129">
        <f>VLOOKUP(A252,'BASE REGISTROS'!$A$1:$T$884,20,FALSE)</f>
        <v>37970</v>
      </c>
      <c r="U252" s="128">
        <v>6100</v>
      </c>
      <c r="V252" s="130">
        <v>33647530</v>
      </c>
      <c r="W252" s="130">
        <v>121648409</v>
      </c>
      <c r="X252" s="131">
        <v>44316</v>
      </c>
      <c r="Y252" s="132" t="s">
        <v>7743</v>
      </c>
      <c r="Z252" s="132" t="s">
        <v>7744</v>
      </c>
      <c r="AA252" s="128" t="s">
        <v>8495</v>
      </c>
    </row>
    <row r="253" spans="1:27" ht="15.75" customHeight="1" x14ac:dyDescent="0.2">
      <c r="A253" s="128">
        <v>6150</v>
      </c>
      <c r="B253" s="108" t="str">
        <f>VLOOKUP(A253,'BASE REGISTROS'!$A$1:$T$884,2,FALSE)</f>
        <v>Sociedad de Beneficencia Hogar del Niño</v>
      </c>
      <c r="C253" s="136">
        <f>VLOOKUP(A253,'BASE REGISTROS'!$A$1:$T$884,3,FALSE)</f>
        <v>702758009</v>
      </c>
      <c r="D253" s="108" t="str">
        <f>VLOOKUP(A253,'BASE REGISTROS'!$A$1:$T$884,4,FALSE)</f>
        <v>Corporación de Derecho Privado.</v>
      </c>
      <c r="E253" s="108" t="str">
        <f>VLOOKUP(A253,'BASE REGISTROS'!$A$1:$T$884,5,FALSE)</f>
        <v xml:space="preserve">Decreto Supremo Nº 3215, de 30 de mayo de 1952, del Ministerio de Justicia. </v>
      </c>
      <c r="F253" s="108" t="str">
        <f>VLOOKUP(A253,'BASE REGISTROS'!$A$1:$T$884,6,FALSE)</f>
        <v>Certificado de Vigencia folio N° 500356904203, de fecha 19 de noviembre de 2020, del Servicio de Registro Civil e Identificación</v>
      </c>
      <c r="G253" s="108" t="str">
        <f>VLOOKUP(A253,'BASE REGISTROS'!$A$1:$T$884,7,FALSE)</f>
        <v xml:space="preserve">Proteger, educar, dar habitación y vestuario a los niños, fomentar el mejoramiento de la salud de los menores, estimular la formación de nuevas organizaciones de protección a la infancia.
</v>
      </c>
      <c r="H253" s="108" t="str">
        <f>VLOOKUP(A253,'BASE REGISTROS'!$A$1:$T$884,8,FALSE)</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v>
      </c>
      <c r="I253" s="108" t="str">
        <f>VLOOKUP(A253,'BASE REGISTROS'!$A$1:$T$884,9,FALSE)</f>
        <v>5 años, de acuerdo a certificado de persona jurídica folio N° 500356904240, de fecha 19 de noviembre de 2020, del Servicio de Registro Civil e Identificación</v>
      </c>
      <c r="J253" s="129" t="str">
        <f>VLOOKUP(A253,'BASE REGISTROS'!$A$1:$T$884,10,FALSE)</f>
        <v xml:space="preserve">17 de noviembre de 2016 al 17 de noviembre de 2021.
</v>
      </c>
      <c r="K253" s="108" t="str">
        <f>VLOOKUP(A253,'BASE REGISTROS'!$A$1:$T$884,11,FALSE)</f>
        <v xml:space="preserve">Presidente: Amelia Lina Barba Rouse, </v>
      </c>
      <c r="L253" s="108" t="str">
        <f>VLOOKUP(A253,'BASE REGISTROS'!$A$1:$T$884,12,FALSE)</f>
        <v xml:space="preserve">Balmaceda N° 6030, Collico, Valdivia.
</v>
      </c>
      <c r="M253" s="108" t="str">
        <f>VLOOKUP(A253,'BASE REGISTROS'!$A$1:$T$884,13,FALSE)</f>
        <v>XIV</v>
      </c>
      <c r="N253" s="108" t="str">
        <f>VLOOKUP(A253,'BASE REGISTROS'!$A$1:$T$884,14,FALSE)</f>
        <v>Valdivia.</v>
      </c>
      <c r="O253" s="108" t="str">
        <f>VLOOKUP(A253,'BASE REGISTROS'!$A$1:$T$884,15,FALSE)</f>
        <v>Fono: 63-2214894</v>
      </c>
      <c r="P253" s="108" t="str">
        <f>VLOOKUP(A253,'BASE REGISTROS'!$A$1:$T$884,16,FALSE)</f>
        <v>huidif.esc.hog@gmail.com</v>
      </c>
      <c r="Q253" s="108">
        <f>VLOOKUP(A253,'BASE REGISTROS'!$A$1:$T$884,17,FALSE)</f>
        <v>0</v>
      </c>
      <c r="R253" s="108">
        <f>VLOOKUP(A253,'BASE REGISTROS'!$A$1:$T$884,18,FALSE)</f>
        <v>93401</v>
      </c>
      <c r="S253" s="108" t="str">
        <f>VLOOKUP(A253,'BASE REGISTROS'!$A$1:$T$884,19,FALSE)</f>
        <v>Se acompañan antecedentes financieros de la Institución correspondientes al año 2019, aprobados por el Subdepartamento de Supervisión Financiera Nacional.</v>
      </c>
      <c r="T253" s="129">
        <f>VLOOKUP(A253,'BASE REGISTROS'!$A$1:$T$884,20,FALSE)</f>
        <v>37970</v>
      </c>
      <c r="U253" s="128">
        <v>6150</v>
      </c>
      <c r="V253" s="130">
        <v>40667846</v>
      </c>
      <c r="W253" s="130">
        <v>150094362</v>
      </c>
      <c r="X253" s="131">
        <v>44316</v>
      </c>
      <c r="Y253" s="132" t="s">
        <v>7743</v>
      </c>
      <c r="Z253" s="132" t="s">
        <v>7744</v>
      </c>
      <c r="AA253" s="128" t="s">
        <v>7802</v>
      </c>
    </row>
    <row r="254" spans="1:27" ht="15.75" customHeight="1" x14ac:dyDescent="0.2">
      <c r="A254" s="128">
        <v>6400</v>
      </c>
      <c r="B254" s="108" t="str">
        <f>VLOOKUP(A254,'BASE REGISTROS'!$A$1:$T$884,2,FALSE)</f>
        <v>Corporación Municipal de Desarrollo Social de Los Muermos</v>
      </c>
      <c r="C254" s="136">
        <f>VLOOKUP(A254,'BASE REGISTROS'!$A$1:$T$884,3,FALSE)</f>
        <v>714506005</v>
      </c>
      <c r="D254" s="108" t="str">
        <f>VLOOKUP(A254,'BASE REGISTROS'!$A$1:$T$884,4,FALSE)</f>
        <v>Corporación de Derecho Privado.</v>
      </c>
      <c r="E254" s="108" t="str">
        <f>VLOOKUP(A254,'BASE REGISTROS'!$A$1:$T$884,5,FALSE)</f>
        <v xml:space="preserve">Decreto Supremo Nº 1091, de 25 de noviembre de 1986, del Ministerio de Justicia. </v>
      </c>
      <c r="F254" s="108" t="str">
        <f>VLOOKUP(A254,'BASE REGISTROS'!$A$1:$T$884,6,FALSE)</f>
        <v>Certificado de Vigencia, Folio Nº 500352078401, emitido con fecha 23 de octubre de 2020, por el Servicio de Registro Civil e Identificación.</v>
      </c>
      <c r="G254" s="108" t="str">
        <f>VLOOKUP(A254,'BASE REGISTROS'!$A$1:$T$884,7,FALSE)</f>
        <v xml:space="preserve">Administrar y operar servicios en las áreas de educación, salud y atención de menores que haya tomado a su cargo la I. Municipalidad de Los Muermos.
</v>
      </c>
      <c r="H254" s="108" t="str">
        <f>VLOOKUP(A254,'BASE REGISTROS'!$A$1:$T$884,8,FALSE)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54" s="108" t="str">
        <f>VLOOKUP(A254,'BASE REGISTROS'!$A$1:$T$884,9,FALSE)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54" s="129" t="str">
        <f>VLOOKUP(A254,'BASE REGISTROS'!$A$1:$T$884,10,FALSE)</f>
        <v xml:space="preserve">De 08-08-2015. </v>
      </c>
      <c r="K254" s="108" t="str">
        <f>VLOOKUP(A254,'BASE REGISTROS'!$A$1:$T$884,11,FALSE)</f>
        <v xml:space="preserve">Presidente: Emilio Rafael González Burgos  
</v>
      </c>
      <c r="L254" s="108" t="str">
        <f>VLOOKUP(A254,'BASE REGISTROS'!$A$1:$T$884,12,FALSE)</f>
        <v xml:space="preserve">Avenida Padre Nelson Aguilar S/N, comuna de Los Muermos, Región de Los Lagos, casilla 112.
</v>
      </c>
      <c r="M254" s="108" t="str">
        <f>VLOOKUP(A254,'BASE REGISTROS'!$A$1:$T$884,13,FALSE)</f>
        <v>X</v>
      </c>
      <c r="N254" s="108" t="str">
        <f>VLOOKUP(A254,'BASE REGISTROS'!$A$1:$T$884,14,FALSE)</f>
        <v>Los Muermos</v>
      </c>
      <c r="O254" s="108" t="str">
        <f>VLOOKUP(A254,'BASE REGISTROS'!$A$1:$T$884,15,FALSE)</f>
        <v xml:space="preserve">Fono:652336252- 997293345
</v>
      </c>
      <c r="P254" s="108" t="str">
        <f>VLOOKUP(A254,'BASE REGISTROS'!$A$1:$T$884,16,FALSE)</f>
        <v>E mail: losmuermosresidenciarenacer@gmail.com- alcalde@muermos.cl</v>
      </c>
      <c r="Q254" s="108">
        <f>VLOOKUP(A254,'BASE REGISTROS'!$A$1:$T$884,17,FALSE)</f>
        <v>0</v>
      </c>
      <c r="R254" s="108">
        <f>VLOOKUP(A254,'BASE REGISTROS'!$A$1:$T$884,18,FALSE)</f>
        <v>93401</v>
      </c>
      <c r="S254" s="108" t="str">
        <f>VLOOKUP(A254,'BASE REGISTROS'!$A$1:$T$884,19,FALSE)</f>
        <v>Se acompaña certificado financiero correspondiente al año 2019, aprobados por el Sub Departamento de Supervisión Financiera.</v>
      </c>
      <c r="T254" s="129">
        <f>VLOOKUP(A254,'BASE REGISTROS'!$A$1:$T$884,20,FALSE)</f>
        <v>37970</v>
      </c>
      <c r="U254" s="128">
        <v>6400</v>
      </c>
      <c r="V254" s="130">
        <v>19329249</v>
      </c>
      <c r="W254" s="130">
        <v>67502780</v>
      </c>
      <c r="X254" s="131">
        <v>44316</v>
      </c>
      <c r="Y254" s="132" t="s">
        <v>7743</v>
      </c>
      <c r="Z254" s="132" t="s">
        <v>7744</v>
      </c>
      <c r="AA254" s="128" t="s">
        <v>7873</v>
      </c>
    </row>
    <row r="255" spans="1:27" ht="15.75" customHeight="1" x14ac:dyDescent="0.2">
      <c r="A255" s="128">
        <v>6410</v>
      </c>
      <c r="B255" s="108" t="str">
        <f>VLOOKUP(A255,'BASE REGISTROS'!$A$1:$T$884,2,FALSE)</f>
        <v>Corporación Municipal para el Desarrollo Social de Villa Alemana</v>
      </c>
      <c r="C255" s="136">
        <f>VLOOKUP(A255,'BASE REGISTROS'!$A$1:$T$884,3,FALSE)</f>
        <v>709836005</v>
      </c>
      <c r="D255" s="108" t="str">
        <f>VLOOKUP(A255,'BASE REGISTROS'!$A$1:$T$884,4,FALSE)</f>
        <v>Corporación de Derecho Privado.</v>
      </c>
      <c r="E255" s="108" t="str">
        <f>VLOOKUP(A255,'BASE REGISTROS'!$A$1:$T$884,5,FALSE)</f>
        <v xml:space="preserve">Decreto Supremo Nº 931, de 14 de septiembre de 1982, del Ministerio de Justicia. </v>
      </c>
      <c r="F255" s="108" t="str">
        <f>VLOOKUP(A255,'BASE REGISTROS'!$A$1:$T$884,6,FALSE)</f>
        <v>Certificado de Vigencia Folio Nº 66261229, de 13 de mayo de 2019, del Servicio de Registro Civil e Identificación.</v>
      </c>
      <c r="G255" s="108" t="str">
        <f>VLOOKUP(A255,'BASE REGISTROS'!$A$1:$T$884,7,FALSE)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55" s="108" t="str">
        <f>VLOOKUP(A255,'BASE REGISTROS'!$A$1:$T$884,8,FALSE)</f>
        <v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v>
      </c>
      <c r="I255" s="108" t="str">
        <f>VLOOKUP(A255,'BASE REGISTROS'!$A$1:$T$884,9,FALSE)</f>
        <v>El Presidente de la Corporación, que es el Alcalde, durará mientras esté en ejercicio de funciones. Los Directores durarán dos años en sus cargos.</v>
      </c>
      <c r="J255" s="129" t="str">
        <f>VLOOKUP(A255,'BASE REGISTROS'!$A$1:$T$884,10,FALSE)</f>
        <v xml:space="preserve">Última renovación de Directorio: 26 de Marzo de 2014.
Elección Alcalde: 06 de diciembre de 2012 a 06 de diciembre de 2016.
</v>
      </c>
      <c r="K255" s="108" t="str">
        <f>VLOOKUP(A255,'BASE REGISTROS'!$A$1:$T$884,11,FALSE)</f>
        <v xml:space="preserve">Presidente: 
José Sabat Marcos,  
Secretario General: 
Fernando Hudson Soto, 
</v>
      </c>
      <c r="L255" s="108" t="str">
        <f>VLOOKUP(A255,'BASE REGISTROS'!$A$1:$T$884,12,FALSE)</f>
        <v xml:space="preserve">Avda. Quinta N° 050, comuna de Villa Alemana, Quinta Región
</v>
      </c>
      <c r="M255" s="108" t="str">
        <f>VLOOKUP(A255,'BASE REGISTROS'!$A$1:$T$884,13,FALSE)</f>
        <v>V</v>
      </c>
      <c r="N255" s="108" t="str">
        <f>VLOOKUP(A255,'BASE REGISTROS'!$A$1:$T$884,14,FALSE)</f>
        <v>Villa Alemana</v>
      </c>
      <c r="O255" s="108">
        <f>VLOOKUP(A255,'BASE REGISTROS'!$A$1:$T$884,15,FALSE)</f>
        <v>0</v>
      </c>
      <c r="P255" s="108">
        <f>VLOOKUP(A255,'BASE REGISTROS'!$A$1:$T$884,16,FALSE)</f>
        <v>0</v>
      </c>
      <c r="Q255" s="108">
        <f>VLOOKUP(A255,'BASE REGISTROS'!$A$1:$T$884,17,FALSE)</f>
        <v>0</v>
      </c>
      <c r="R255" s="108">
        <f>VLOOKUP(A255,'BASE REGISTROS'!$A$1:$T$884,18,FALSE)</f>
        <v>93401</v>
      </c>
      <c r="S255" s="108" t="str">
        <f>VLOOKUP(A255,'BASE REGISTROS'!$A$1:$T$884,19,FALSE)</f>
        <v>Se acompaña Certificado Financiero del año 2019, aprobados por el Subdepartamento de Supervisión Financiera Nacional.</v>
      </c>
      <c r="T255" s="129">
        <f>VLOOKUP(A255,'BASE REGISTROS'!$A$1:$T$884,20,FALSE)</f>
        <v>37970</v>
      </c>
      <c r="U255" s="128">
        <v>6410</v>
      </c>
      <c r="V255" s="130">
        <v>29088412</v>
      </c>
      <c r="W255" s="130">
        <v>99197478</v>
      </c>
      <c r="X255" s="131">
        <v>44316</v>
      </c>
      <c r="Y255" s="132" t="s">
        <v>7743</v>
      </c>
      <c r="Z255" s="132" t="s">
        <v>7744</v>
      </c>
      <c r="AA255" s="128" t="s">
        <v>7803</v>
      </c>
    </row>
    <row r="256" spans="1:27" ht="15.75" customHeight="1" x14ac:dyDescent="0.2">
      <c r="A256" s="128">
        <v>6430</v>
      </c>
      <c r="B256" s="133" t="str">
        <f>VLOOKUP(A256,'BASE REGISTROS'!$A$1:$T$884,2,FALSE)</f>
        <v xml:space="preserve">
Obispado de San Felipe 
</v>
      </c>
      <c r="C256" s="136">
        <f>VLOOKUP(A256,'BASE REGISTROS'!$A$1:$T$884,3,FALSE)</f>
        <v>703130003</v>
      </c>
      <c r="D256" s="108" t="str">
        <f>VLOOKUP(A256,'BASE REGISTROS'!$A$1:$T$884,4,FALSE)</f>
        <v>no aparece</v>
      </c>
      <c r="E256" s="108" t="str">
        <f>VLOOKUP(A256,'BASE REGISTROS'!$A$1:$T$884,5,FALSE)</f>
        <v xml:space="preserve">Institución eclesiastica. Erigida conforme al derecho canónico
</v>
      </c>
      <c r="F256" s="108" t="str">
        <f>VLOOKUP(A256,'BASE REGISTROS'!$A$1:$T$884,6,FALSE)</f>
        <v xml:space="preserve">Indefinida
</v>
      </c>
      <c r="G256" s="108" t="str">
        <f>VLOOKUP(A256,'BASE REGISTROS'!$A$1:$T$884,7,FALSE)</f>
        <v xml:space="preserve">Organización religiosa.
</v>
      </c>
      <c r="H256" s="108" t="str">
        <f>VLOOKUP(A256,'BASE REGISTROS'!$A$1:$T$884,8,FALSE)</f>
        <v>no tiene</v>
      </c>
      <c r="I256" s="108">
        <f>VLOOKUP(A256,'BASE REGISTROS'!$A$1:$T$884,9,FALSE)</f>
        <v>0</v>
      </c>
      <c r="J256" s="129">
        <f>VLOOKUP(A256,'BASE REGISTROS'!$A$1:$T$884,10,FALSE)</f>
        <v>0</v>
      </c>
      <c r="K256" s="108" t="str">
        <f>VLOOKUP(A256,'BASE REGISTROS'!$A$1:$T$884,11,FALSE)</f>
        <v>Gonzalo Bravo Álvarez,</v>
      </c>
      <c r="L256" s="108" t="str">
        <f>VLOOKUP(A256,'BASE REGISTROS'!$A$1:$T$884,12,FALSE)</f>
        <v xml:space="preserve">Merced N° 812 – Casilla 197, San Felipe
</v>
      </c>
      <c r="M256" s="108" t="str">
        <f>VLOOKUP(A256,'BASE REGISTROS'!$A$1:$T$884,13,FALSE)</f>
        <v>V</v>
      </c>
      <c r="N256" s="108" t="str">
        <f>VLOOKUP(A256,'BASE REGISTROS'!$A$1:$T$884,14,FALSE)</f>
        <v>San felipe</v>
      </c>
      <c r="O256" s="108" t="str">
        <f>VLOOKUP(A256,'BASE REGISTROS'!$A$1:$T$884,15,FALSE)</f>
        <v xml:space="preserve">Fono: (34) 2510121
</v>
      </c>
      <c r="P256" s="108" t="str">
        <f>VLOOKUP(A256,'BASE REGISTROS'!$A$1:$T$884,16,FALSE)</f>
        <v>asanfelipe@iglesia.cl</v>
      </c>
      <c r="Q256" s="108" t="str">
        <f>VLOOKUP(A256,'BASE REGISTROS'!$A$1:$T$884,17,FALSE)</f>
        <v>Casilla 197</v>
      </c>
      <c r="R256" s="108" t="str">
        <f>VLOOKUP(A256,'BASE REGISTROS'!$A$1:$T$884,18,FALSE)</f>
        <v xml:space="preserve">93910 Organizaciones religiosas </v>
      </c>
      <c r="S256" s="108" t="str">
        <f>VLOOKUP(A256,'BASE REGISTROS'!$A$1:$T$884,19,FALSE)</f>
        <v>Certificado de antecedentes financieros, correspondientes al año 2018 y 2019 aprobados por el  Sub Departamento de Supervisión Nacional.</v>
      </c>
      <c r="T256" s="129">
        <f>VLOOKUP(A256,'BASE REGISTROS'!$A$1:$T$884,20,FALSE)</f>
        <v>37970</v>
      </c>
      <c r="U256" s="128">
        <v>6430</v>
      </c>
      <c r="V256" s="130">
        <v>75738767</v>
      </c>
      <c r="W256" s="130">
        <v>198858612</v>
      </c>
      <c r="X256" s="131">
        <v>44316</v>
      </c>
      <c r="Y256" s="132" t="s">
        <v>7743</v>
      </c>
      <c r="Z256" s="132" t="s">
        <v>7744</v>
      </c>
      <c r="AA256" s="128" t="s">
        <v>7874</v>
      </c>
    </row>
    <row r="257" spans="1:27" ht="15.75" customHeight="1" x14ac:dyDescent="0.2">
      <c r="A257" s="128">
        <v>6430</v>
      </c>
      <c r="B257" s="107" t="str">
        <f>VLOOKUP(A257,'BASE REGISTROS'!$A$1:$T$884,2,FALSE)</f>
        <v xml:space="preserve">
Obispado de San Felipe 
</v>
      </c>
      <c r="C257" s="136">
        <f>VLOOKUP(A257,'BASE REGISTROS'!$A$1:$T$884,3,FALSE)</f>
        <v>703130003</v>
      </c>
      <c r="D257" s="108" t="str">
        <f>VLOOKUP(A257,'BASE REGISTROS'!$A$1:$T$884,4,FALSE)</f>
        <v>no aparece</v>
      </c>
      <c r="E257" s="108" t="str">
        <f>VLOOKUP(A257,'BASE REGISTROS'!$A$1:$T$884,5,FALSE)</f>
        <v xml:space="preserve">Institución eclesiastica. Erigida conforme al derecho canónico
</v>
      </c>
      <c r="F257" s="108" t="str">
        <f>VLOOKUP(A257,'BASE REGISTROS'!$A$1:$T$884,6,FALSE)</f>
        <v xml:space="preserve">Indefinida
</v>
      </c>
      <c r="G257" s="108" t="str">
        <f>VLOOKUP(A257,'BASE REGISTROS'!$A$1:$T$884,7,FALSE)</f>
        <v xml:space="preserve">Organización religiosa.
</v>
      </c>
      <c r="H257" s="108" t="str">
        <f>VLOOKUP(A257,'BASE REGISTROS'!$A$1:$T$884,8,FALSE)</f>
        <v>no tiene</v>
      </c>
      <c r="I257" s="108">
        <f>VLOOKUP(A257,'BASE REGISTROS'!$A$1:$T$884,9,FALSE)</f>
        <v>0</v>
      </c>
      <c r="J257" s="129">
        <f>VLOOKUP(A257,'BASE REGISTROS'!$A$1:$T$884,10,FALSE)</f>
        <v>0</v>
      </c>
      <c r="K257" s="108" t="str">
        <f>VLOOKUP(A257,'BASE REGISTROS'!$A$1:$T$884,11,FALSE)</f>
        <v>Gonzalo Bravo Álvarez,</v>
      </c>
      <c r="L257" s="108" t="str">
        <f>VLOOKUP(A257,'BASE REGISTROS'!$A$1:$T$884,12,FALSE)</f>
        <v xml:space="preserve">Merced N° 812 – Casilla 197, San Felipe
</v>
      </c>
      <c r="M257" s="108" t="str">
        <f>VLOOKUP(A257,'BASE REGISTROS'!$A$1:$T$884,13,FALSE)</f>
        <v>V</v>
      </c>
      <c r="N257" s="108" t="str">
        <f>VLOOKUP(A257,'BASE REGISTROS'!$A$1:$T$884,14,FALSE)</f>
        <v>San felipe</v>
      </c>
      <c r="O257" s="108" t="str">
        <f>VLOOKUP(A257,'BASE REGISTROS'!$A$1:$T$884,15,FALSE)</f>
        <v xml:space="preserve">Fono: (34) 2510121
</v>
      </c>
      <c r="P257" s="108" t="str">
        <f>VLOOKUP(A257,'BASE REGISTROS'!$A$1:$T$884,16,FALSE)</f>
        <v>asanfelipe@iglesia.cl</v>
      </c>
      <c r="Q257" s="108" t="str">
        <f>VLOOKUP(A257,'BASE REGISTROS'!$A$1:$T$884,17,FALSE)</f>
        <v>Casilla 197</v>
      </c>
      <c r="R257" s="108" t="str">
        <f>VLOOKUP(A257,'BASE REGISTROS'!$A$1:$T$884,18,FALSE)</f>
        <v xml:space="preserve">93910 Organizaciones religiosas </v>
      </c>
      <c r="S257" s="108" t="str">
        <f>VLOOKUP(A257,'BASE REGISTROS'!$A$1:$T$884,19,FALSE)</f>
        <v>Certificado de antecedentes financieros, correspondientes al año 2018 y 2019 aprobados por el  Sub Departamento de Supervisión Nacional.</v>
      </c>
      <c r="T257" s="129">
        <f>VLOOKUP(A257,'BASE REGISTROS'!$A$1:$T$884,20,FALSE)</f>
        <v>37970</v>
      </c>
      <c r="U257" s="128">
        <v>6430</v>
      </c>
      <c r="V257" s="130">
        <v>28269298</v>
      </c>
      <c r="W257" s="130">
        <v>135277130</v>
      </c>
      <c r="X257" s="131">
        <v>44316</v>
      </c>
      <c r="Y257" s="132" t="s">
        <v>7743</v>
      </c>
      <c r="Z257" s="132" t="s">
        <v>7744</v>
      </c>
      <c r="AA257" s="128" t="s">
        <v>7751</v>
      </c>
    </row>
    <row r="258" spans="1:27" ht="15.75" customHeight="1" x14ac:dyDescent="0.2">
      <c r="A258" s="128">
        <v>6470</v>
      </c>
      <c r="B258" s="108" t="str">
        <f>VLOOKUP(A258,'BASE REGISTROS'!$A$1:$T$884,2,FALSE)</f>
        <v>Fundación Nacional para la Defensa Ecológica del Menor de Edad-Fundación DEM</v>
      </c>
      <c r="C258" s="136">
        <f>VLOOKUP(A258,'BASE REGISTROS'!$A$1:$T$884,3,FALSE)</f>
        <v>716316009</v>
      </c>
      <c r="D258" s="108" t="str">
        <f>VLOOKUP(A258,'BASE REGISTROS'!$A$1:$T$884,4,FALSE)</f>
        <v>Fundación de Derecho Privado</v>
      </c>
      <c r="E258" s="108" t="str">
        <f>VLOOKUP(A258,'BASE REGISTROS'!$A$1:$T$884,5,FALSE)</f>
        <v>Otorgada por Decreto Supremo Nº 1314, de 28 de diciembre de 1987, del Ministerio de Justicia.</v>
      </c>
      <c r="F258" s="108" t="str">
        <f>VLOOKUP(A258,'BASE REGISTROS'!$A$1:$T$884,6,FALSE)</f>
        <v xml:space="preserve">Certificado de Vigencia, folio Nº 500339247039, emitido con fecha 06 de agosto de 2020, por el Servicio de Registro Civil e Identificación.
</v>
      </c>
      <c r="G258" s="108" t="str">
        <f>VLOOKUP(A258,'BASE REGISTROS'!$A$1:$T$884,7,FALSE)</f>
        <v xml:space="preserve">Promover a través de la iniciativa privada, la defensa ecológica del menor de edad, principalmente en relación a los valores, conocimientos, aprendizaje, bienestar, seguridad, dignidad, justicia, equidad y espiritualidad. </v>
      </c>
      <c r="H258" s="108" t="str">
        <f>VLOOKUP(A258,'BASE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58" s="108" t="str">
        <f>VLOOKUP(A258,'BASE REGISTROS'!$A$1:$T$884,9,FALSE)</f>
        <v>1 año.</v>
      </c>
      <c r="J258" s="129" t="str">
        <f>VLOOKUP(A258,'BASE REGISTROS'!$A$1:$T$884,10,FALSE)</f>
        <v>01 de julio de 2020.</v>
      </c>
      <c r="K258" s="108" t="str">
        <f>VLOOKUP(A258,'BASE REGISTROS'!$A$1:$T$884,11,FALSE)</f>
        <v xml:space="preserve">Presidente 
Juan Eduardo Pary Mobarec, 
</v>
      </c>
      <c r="L258" s="108" t="str">
        <f>VLOOKUP(A258,'BASE REGISTROS'!$A$1:$T$884,12,FALSE)</f>
        <v xml:space="preserve">Marina de Gaete Nº 755, comuna de Santiago, Región Metropolitana.
</v>
      </c>
      <c r="M258" s="108" t="str">
        <f>VLOOKUP(A258,'BASE REGISTROS'!$A$1:$T$884,13,FALSE)</f>
        <v>XIII</v>
      </c>
      <c r="N258" s="108" t="str">
        <f>VLOOKUP(A258,'BASE REGISTROS'!$A$1:$T$884,14,FALSE)</f>
        <v>Santiago</v>
      </c>
      <c r="O258" s="108" t="str">
        <f>VLOOKUP(A258,'BASE REGISTROS'!$A$1:$T$884,15,FALSE)</f>
        <v>222150200 
+56971407762</v>
      </c>
      <c r="P258" s="108" t="str">
        <f>VLOOKUP(A258,'BASE REGISTROS'!$A$1:$T$884,16,FALSE)</f>
        <v>Sitio Web: http://www.fundaciondem.cl
E-Mail: info@fundaciondem.cl admninistracioncentral@fundaciondem.cl</v>
      </c>
      <c r="Q258" s="108">
        <f>VLOOKUP(A258,'BASE REGISTROS'!$A$1:$T$884,17,FALSE)</f>
        <v>0</v>
      </c>
      <c r="R258" s="108">
        <f>VLOOKUP(A258,'BASE REGISTROS'!$A$1:$T$884,18,FALSE)</f>
        <v>93401</v>
      </c>
      <c r="S258" s="108" t="str">
        <f>VLOOKUP(A258,'BASE REGISTROS'!$A$1:$T$884,19,FALSE)</f>
        <v>Se acompaña certificado financiero correspondiente al año 2019, aprobados por el Subdepartamento de Supervisión Financiera.</v>
      </c>
      <c r="T258" s="129">
        <f>VLOOKUP(A258,'BASE REGISTROS'!$A$1:$T$884,20,FALSE)</f>
        <v>37970</v>
      </c>
      <c r="U258" s="128">
        <v>6470</v>
      </c>
      <c r="V258" s="130">
        <v>32547396</v>
      </c>
      <c r="W258" s="130">
        <v>85777620</v>
      </c>
      <c r="X258" s="131">
        <v>44316</v>
      </c>
      <c r="Y258" s="132" t="s">
        <v>7743</v>
      </c>
      <c r="Z258" s="132" t="s">
        <v>7744</v>
      </c>
      <c r="AA258" s="128" t="s">
        <v>7759</v>
      </c>
    </row>
    <row r="259" spans="1:27" ht="15.75" customHeight="1" x14ac:dyDescent="0.2">
      <c r="A259" s="128">
        <v>6470</v>
      </c>
      <c r="B259" s="108" t="str">
        <f>VLOOKUP(A259,'BASE REGISTROS'!$A$1:$T$884,2,FALSE)</f>
        <v>Fundación Nacional para la Defensa Ecológica del Menor de Edad-Fundación DEM</v>
      </c>
      <c r="C259" s="136">
        <f>VLOOKUP(A259,'BASE REGISTROS'!$A$1:$T$884,3,FALSE)</f>
        <v>716316009</v>
      </c>
      <c r="D259" s="108" t="str">
        <f>VLOOKUP(A259,'BASE REGISTROS'!$A$1:$T$884,4,FALSE)</f>
        <v>Fundación de Derecho Privado</v>
      </c>
      <c r="E259" s="108" t="str">
        <f>VLOOKUP(A259,'BASE REGISTROS'!$A$1:$T$884,5,FALSE)</f>
        <v>Otorgada por Decreto Supremo Nº 1314, de 28 de diciembre de 1987, del Ministerio de Justicia.</v>
      </c>
      <c r="F259" s="108" t="str">
        <f>VLOOKUP(A259,'BASE REGISTROS'!$A$1:$T$884,6,FALSE)</f>
        <v xml:space="preserve">Certificado de Vigencia, folio Nº 500339247039, emitido con fecha 06 de agosto de 2020, por el Servicio de Registro Civil e Identificación.
</v>
      </c>
      <c r="G259" s="108" t="str">
        <f>VLOOKUP(A259,'BASE REGISTROS'!$A$1:$T$884,7,FALSE)</f>
        <v xml:space="preserve">Promover a través de la iniciativa privada, la defensa ecológica del menor de edad, principalmente en relación a los valores, conocimientos, aprendizaje, bienestar, seguridad, dignidad, justicia, equidad y espiritualidad. </v>
      </c>
      <c r="H259" s="108" t="str">
        <f>VLOOKUP(A259,'BASE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59" s="108" t="str">
        <f>VLOOKUP(A259,'BASE REGISTROS'!$A$1:$T$884,9,FALSE)</f>
        <v>1 año.</v>
      </c>
      <c r="J259" s="129" t="str">
        <f>VLOOKUP(A259,'BASE REGISTROS'!$A$1:$T$884,10,FALSE)</f>
        <v>01 de julio de 2020.</v>
      </c>
      <c r="K259" s="108" t="str">
        <f>VLOOKUP(A259,'BASE REGISTROS'!$A$1:$T$884,11,FALSE)</f>
        <v xml:space="preserve">Presidente 
Juan Eduardo Pary Mobarec, 
</v>
      </c>
      <c r="L259" s="108" t="str">
        <f>VLOOKUP(A259,'BASE REGISTROS'!$A$1:$T$884,12,FALSE)</f>
        <v xml:space="preserve">Marina de Gaete Nº 755, comuna de Santiago, Región Metropolitana.
</v>
      </c>
      <c r="M259" s="108" t="str">
        <f>VLOOKUP(A259,'BASE REGISTROS'!$A$1:$T$884,13,FALSE)</f>
        <v>XIII</v>
      </c>
      <c r="N259" s="108" t="str">
        <f>VLOOKUP(A259,'BASE REGISTROS'!$A$1:$T$884,14,FALSE)</f>
        <v>Santiago</v>
      </c>
      <c r="O259" s="108" t="str">
        <f>VLOOKUP(A259,'BASE REGISTROS'!$A$1:$T$884,15,FALSE)</f>
        <v>222150200 
+56971407762</v>
      </c>
      <c r="P259" s="108" t="str">
        <f>VLOOKUP(A259,'BASE REGISTROS'!$A$1:$T$884,16,FALSE)</f>
        <v>Sitio Web: http://www.fundaciondem.cl
E-Mail: info@fundaciondem.cl admninistracioncentral@fundaciondem.cl</v>
      </c>
      <c r="Q259" s="108">
        <f>VLOOKUP(A259,'BASE REGISTROS'!$A$1:$T$884,17,FALSE)</f>
        <v>0</v>
      </c>
      <c r="R259" s="108">
        <f>VLOOKUP(A259,'BASE REGISTROS'!$A$1:$T$884,18,FALSE)</f>
        <v>93401</v>
      </c>
      <c r="S259" s="108" t="str">
        <f>VLOOKUP(A259,'BASE REGISTROS'!$A$1:$T$884,19,FALSE)</f>
        <v>Se acompaña certificado financiero correspondiente al año 2019, aprobados por el Subdepartamento de Supervisión Financiera.</v>
      </c>
      <c r="T259" s="129">
        <f>VLOOKUP(A259,'BASE REGISTROS'!$A$1:$T$884,20,FALSE)</f>
        <v>37970</v>
      </c>
      <c r="U259" s="128">
        <v>6470</v>
      </c>
      <c r="V259" s="130">
        <v>57632113</v>
      </c>
      <c r="W259" s="130">
        <v>215598957</v>
      </c>
      <c r="X259" s="131">
        <v>44316</v>
      </c>
      <c r="Y259" s="132" t="s">
        <v>7743</v>
      </c>
      <c r="Z259" s="132" t="s">
        <v>7744</v>
      </c>
      <c r="AA259" s="128" t="s">
        <v>7806</v>
      </c>
    </row>
    <row r="260" spans="1:27" ht="15.75" customHeight="1" x14ac:dyDescent="0.2">
      <c r="A260" s="128">
        <v>6470</v>
      </c>
      <c r="B260" s="108" t="str">
        <f>VLOOKUP(A260,'BASE REGISTROS'!$A$1:$T$884,2,FALSE)</f>
        <v>Fundación Nacional para la Defensa Ecológica del Menor de Edad-Fundación DEM</v>
      </c>
      <c r="C260" s="136">
        <f>VLOOKUP(A260,'BASE REGISTROS'!$A$1:$T$884,3,FALSE)</f>
        <v>716316009</v>
      </c>
      <c r="D260" s="108" t="str">
        <f>VLOOKUP(A260,'BASE REGISTROS'!$A$1:$T$884,4,FALSE)</f>
        <v>Fundación de Derecho Privado</v>
      </c>
      <c r="E260" s="108" t="str">
        <f>VLOOKUP(A260,'BASE REGISTROS'!$A$1:$T$884,5,FALSE)</f>
        <v>Otorgada por Decreto Supremo Nº 1314, de 28 de diciembre de 1987, del Ministerio de Justicia.</v>
      </c>
      <c r="F260" s="108" t="str">
        <f>VLOOKUP(A260,'BASE REGISTROS'!$A$1:$T$884,6,FALSE)</f>
        <v xml:space="preserve">Certificado de Vigencia, folio Nº 500339247039, emitido con fecha 06 de agosto de 2020, por el Servicio de Registro Civil e Identificación.
</v>
      </c>
      <c r="G260" s="108" t="str">
        <f>VLOOKUP(A260,'BASE REGISTROS'!$A$1:$T$884,7,FALSE)</f>
        <v xml:space="preserve">Promover a través de la iniciativa privada, la defensa ecológica del menor de edad, principalmente en relación a los valores, conocimientos, aprendizaje, bienestar, seguridad, dignidad, justicia, equidad y espiritualidad. </v>
      </c>
      <c r="H260" s="108" t="str">
        <f>VLOOKUP(A260,'BASE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60" s="108" t="str">
        <f>VLOOKUP(A260,'BASE REGISTROS'!$A$1:$T$884,9,FALSE)</f>
        <v>1 año.</v>
      </c>
      <c r="J260" s="129" t="str">
        <f>VLOOKUP(A260,'BASE REGISTROS'!$A$1:$T$884,10,FALSE)</f>
        <v>01 de julio de 2020.</v>
      </c>
      <c r="K260" s="108" t="str">
        <f>VLOOKUP(A260,'BASE REGISTROS'!$A$1:$T$884,11,FALSE)</f>
        <v xml:space="preserve">Presidente 
Juan Eduardo Pary Mobarec, 
</v>
      </c>
      <c r="L260" s="108" t="str">
        <f>VLOOKUP(A260,'BASE REGISTROS'!$A$1:$T$884,12,FALSE)</f>
        <v xml:space="preserve">Marina de Gaete Nº 755, comuna de Santiago, Región Metropolitana.
</v>
      </c>
      <c r="M260" s="108" t="str">
        <f>VLOOKUP(A260,'BASE REGISTROS'!$A$1:$T$884,13,FALSE)</f>
        <v>XIII</v>
      </c>
      <c r="N260" s="108" t="str">
        <f>VLOOKUP(A260,'BASE REGISTROS'!$A$1:$T$884,14,FALSE)</f>
        <v>Santiago</v>
      </c>
      <c r="O260" s="108" t="str">
        <f>VLOOKUP(A260,'BASE REGISTROS'!$A$1:$T$884,15,FALSE)</f>
        <v>222150200 
+56971407762</v>
      </c>
      <c r="P260" s="108" t="str">
        <f>VLOOKUP(A260,'BASE REGISTROS'!$A$1:$T$884,16,FALSE)</f>
        <v>Sitio Web: http://www.fundaciondem.cl
E-Mail: info@fundaciondem.cl admninistracioncentral@fundaciondem.cl</v>
      </c>
      <c r="Q260" s="108">
        <f>VLOOKUP(A260,'BASE REGISTROS'!$A$1:$T$884,17,FALSE)</f>
        <v>0</v>
      </c>
      <c r="R260" s="108">
        <f>VLOOKUP(A260,'BASE REGISTROS'!$A$1:$T$884,18,FALSE)</f>
        <v>93401</v>
      </c>
      <c r="S260" s="108" t="str">
        <f>VLOOKUP(A260,'BASE REGISTROS'!$A$1:$T$884,19,FALSE)</f>
        <v>Se acompaña certificado financiero correspondiente al año 2019, aprobados por el Subdepartamento de Supervisión Financiera.</v>
      </c>
      <c r="T260" s="129">
        <f>VLOOKUP(A260,'BASE REGISTROS'!$A$1:$T$884,20,FALSE)</f>
        <v>37970</v>
      </c>
      <c r="U260" s="128">
        <v>6470</v>
      </c>
      <c r="V260" s="130">
        <v>16084506</v>
      </c>
      <c r="W260" s="130">
        <v>59403005</v>
      </c>
      <c r="X260" s="131">
        <v>44316</v>
      </c>
      <c r="Y260" s="132" t="s">
        <v>7743</v>
      </c>
      <c r="Z260" s="132" t="s">
        <v>7744</v>
      </c>
      <c r="AA260" s="128" t="s">
        <v>7777</v>
      </c>
    </row>
    <row r="261" spans="1:27" ht="15.75" customHeight="1" x14ac:dyDescent="0.2">
      <c r="A261" s="128">
        <v>6470</v>
      </c>
      <c r="B261" s="108" t="str">
        <f>VLOOKUP(A261,'BASE REGISTROS'!$A$1:$T$884,2,FALSE)</f>
        <v>Fundación Nacional para la Defensa Ecológica del Menor de Edad-Fundación DEM</v>
      </c>
      <c r="C261" s="136">
        <f>VLOOKUP(A261,'BASE REGISTROS'!$A$1:$T$884,3,FALSE)</f>
        <v>716316009</v>
      </c>
      <c r="D261" s="108" t="str">
        <f>VLOOKUP(A261,'BASE REGISTROS'!$A$1:$T$884,4,FALSE)</f>
        <v>Fundación de Derecho Privado</v>
      </c>
      <c r="E261" s="108" t="str">
        <f>VLOOKUP(A261,'BASE REGISTROS'!$A$1:$T$884,5,FALSE)</f>
        <v>Otorgada por Decreto Supremo Nº 1314, de 28 de diciembre de 1987, del Ministerio de Justicia.</v>
      </c>
      <c r="F261" s="108" t="str">
        <f>VLOOKUP(A261,'BASE REGISTROS'!$A$1:$T$884,6,FALSE)</f>
        <v xml:space="preserve">Certificado de Vigencia, folio Nº 500339247039, emitido con fecha 06 de agosto de 2020, por el Servicio de Registro Civil e Identificación.
</v>
      </c>
      <c r="G261" s="108" t="str">
        <f>VLOOKUP(A261,'BASE REGISTROS'!$A$1:$T$884,7,FALSE)</f>
        <v xml:space="preserve">Promover a través de la iniciativa privada, la defensa ecológica del menor de edad, principalmente en relación a los valores, conocimientos, aprendizaje, bienestar, seguridad, dignidad, justicia, equidad y espiritualidad. </v>
      </c>
      <c r="H261" s="108" t="str">
        <f>VLOOKUP(A261,'BASE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61" s="108" t="str">
        <f>VLOOKUP(A261,'BASE REGISTROS'!$A$1:$T$884,9,FALSE)</f>
        <v>1 año.</v>
      </c>
      <c r="J261" s="129" t="str">
        <f>VLOOKUP(A261,'BASE REGISTROS'!$A$1:$T$884,10,FALSE)</f>
        <v>01 de julio de 2020.</v>
      </c>
      <c r="K261" s="108" t="str">
        <f>VLOOKUP(A261,'BASE REGISTROS'!$A$1:$T$884,11,FALSE)</f>
        <v xml:space="preserve">Presidente 
Juan Eduardo Pary Mobarec, 
</v>
      </c>
      <c r="L261" s="108" t="str">
        <f>VLOOKUP(A261,'BASE REGISTROS'!$A$1:$T$884,12,FALSE)</f>
        <v xml:space="preserve">Marina de Gaete Nº 755, comuna de Santiago, Región Metropolitana.
</v>
      </c>
      <c r="M261" s="108" t="str">
        <f>VLOOKUP(A261,'BASE REGISTROS'!$A$1:$T$884,13,FALSE)</f>
        <v>XIII</v>
      </c>
      <c r="N261" s="108" t="str">
        <f>VLOOKUP(A261,'BASE REGISTROS'!$A$1:$T$884,14,FALSE)</f>
        <v>Santiago</v>
      </c>
      <c r="O261" s="108" t="str">
        <f>VLOOKUP(A261,'BASE REGISTROS'!$A$1:$T$884,15,FALSE)</f>
        <v>222150200 
+56971407762</v>
      </c>
      <c r="P261" s="108" t="str">
        <f>VLOOKUP(A261,'BASE REGISTROS'!$A$1:$T$884,16,FALSE)</f>
        <v>Sitio Web: http://www.fundaciondem.cl
E-Mail: info@fundaciondem.cl admninistracioncentral@fundaciondem.cl</v>
      </c>
      <c r="Q261" s="108">
        <f>VLOOKUP(A261,'BASE REGISTROS'!$A$1:$T$884,17,FALSE)</f>
        <v>0</v>
      </c>
      <c r="R261" s="108">
        <f>VLOOKUP(A261,'BASE REGISTROS'!$A$1:$T$884,18,FALSE)</f>
        <v>93401</v>
      </c>
      <c r="S261" s="108" t="str">
        <f>VLOOKUP(A261,'BASE REGISTROS'!$A$1:$T$884,19,FALSE)</f>
        <v>Se acompaña certificado financiero correspondiente al año 2019, aprobados por el Subdepartamento de Supervisión Financiera.</v>
      </c>
      <c r="T261" s="129">
        <f>VLOOKUP(A261,'BASE REGISTROS'!$A$1:$T$884,20,FALSE)</f>
        <v>37970</v>
      </c>
      <c r="U261" s="128">
        <v>6470</v>
      </c>
      <c r="V261" s="130">
        <v>52244441</v>
      </c>
      <c r="W261" s="130">
        <v>205456493</v>
      </c>
      <c r="X261" s="131">
        <v>44316</v>
      </c>
      <c r="Y261" s="132" t="s">
        <v>7743</v>
      </c>
      <c r="Z261" s="132" t="s">
        <v>7744</v>
      </c>
      <c r="AA261" s="128" t="s">
        <v>247</v>
      </c>
    </row>
    <row r="262" spans="1:27" ht="15.75" customHeight="1" x14ac:dyDescent="0.2">
      <c r="A262" s="128">
        <v>6470</v>
      </c>
      <c r="B262" s="108" t="str">
        <f>VLOOKUP(A262,'BASE REGISTROS'!$A$1:$T$884,2,FALSE)</f>
        <v>Fundación Nacional para la Defensa Ecológica del Menor de Edad-Fundación DEM</v>
      </c>
      <c r="C262" s="136">
        <f>VLOOKUP(A262,'BASE REGISTROS'!$A$1:$T$884,3,FALSE)</f>
        <v>716316009</v>
      </c>
      <c r="D262" s="108" t="str">
        <f>VLOOKUP(A262,'BASE REGISTROS'!$A$1:$T$884,4,FALSE)</f>
        <v>Fundación de Derecho Privado</v>
      </c>
      <c r="E262" s="108" t="str">
        <f>VLOOKUP(A262,'BASE REGISTROS'!$A$1:$T$884,5,FALSE)</f>
        <v>Otorgada por Decreto Supremo Nº 1314, de 28 de diciembre de 1987, del Ministerio de Justicia.</v>
      </c>
      <c r="F262" s="108" t="str">
        <f>VLOOKUP(A262,'BASE REGISTROS'!$A$1:$T$884,6,FALSE)</f>
        <v xml:space="preserve">Certificado de Vigencia, folio Nº 500339247039, emitido con fecha 06 de agosto de 2020, por el Servicio de Registro Civil e Identificación.
</v>
      </c>
      <c r="G262" s="108" t="str">
        <f>VLOOKUP(A262,'BASE REGISTROS'!$A$1:$T$884,7,FALSE)</f>
        <v xml:space="preserve">Promover a través de la iniciativa privada, la defensa ecológica del menor de edad, principalmente en relación a los valores, conocimientos, aprendizaje, bienestar, seguridad, dignidad, justicia, equidad y espiritualidad. </v>
      </c>
      <c r="H262" s="108" t="str">
        <f>VLOOKUP(A262,'BASE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62" s="108" t="str">
        <f>VLOOKUP(A262,'BASE REGISTROS'!$A$1:$T$884,9,FALSE)</f>
        <v>1 año.</v>
      </c>
      <c r="J262" s="129" t="str">
        <f>VLOOKUP(A262,'BASE REGISTROS'!$A$1:$T$884,10,FALSE)</f>
        <v>01 de julio de 2020.</v>
      </c>
      <c r="K262" s="108" t="str">
        <f>VLOOKUP(A262,'BASE REGISTROS'!$A$1:$T$884,11,FALSE)</f>
        <v xml:space="preserve">Presidente 
Juan Eduardo Pary Mobarec, 
</v>
      </c>
      <c r="L262" s="108" t="str">
        <f>VLOOKUP(A262,'BASE REGISTROS'!$A$1:$T$884,12,FALSE)</f>
        <v xml:space="preserve">Marina de Gaete Nº 755, comuna de Santiago, Región Metropolitana.
</v>
      </c>
      <c r="M262" s="108" t="str">
        <f>VLOOKUP(A262,'BASE REGISTROS'!$A$1:$T$884,13,FALSE)</f>
        <v>XIII</v>
      </c>
      <c r="N262" s="108" t="str">
        <f>VLOOKUP(A262,'BASE REGISTROS'!$A$1:$T$884,14,FALSE)</f>
        <v>Santiago</v>
      </c>
      <c r="O262" s="108" t="str">
        <f>VLOOKUP(A262,'BASE REGISTROS'!$A$1:$T$884,15,FALSE)</f>
        <v>222150200 
+56971407762</v>
      </c>
      <c r="P262" s="108" t="str">
        <f>VLOOKUP(A262,'BASE REGISTROS'!$A$1:$T$884,16,FALSE)</f>
        <v>Sitio Web: http://www.fundaciondem.cl
E-Mail: info@fundaciondem.cl admninistracioncentral@fundaciondem.cl</v>
      </c>
      <c r="Q262" s="108">
        <f>VLOOKUP(A262,'BASE REGISTROS'!$A$1:$T$884,17,FALSE)</f>
        <v>0</v>
      </c>
      <c r="R262" s="108">
        <f>VLOOKUP(A262,'BASE REGISTROS'!$A$1:$T$884,18,FALSE)</f>
        <v>93401</v>
      </c>
      <c r="S262" s="108" t="str">
        <f>VLOOKUP(A262,'BASE REGISTROS'!$A$1:$T$884,19,FALSE)</f>
        <v>Se acompaña certificado financiero correspondiente al año 2019, aprobados por el Subdepartamento de Supervisión Financiera.</v>
      </c>
      <c r="T262" s="129">
        <f>VLOOKUP(A262,'BASE REGISTROS'!$A$1:$T$884,20,FALSE)</f>
        <v>37970</v>
      </c>
      <c r="U262" s="128">
        <v>6470</v>
      </c>
      <c r="V262" s="130">
        <v>22927476</v>
      </c>
      <c r="W262" s="130">
        <v>79043676</v>
      </c>
      <c r="X262" s="131">
        <v>44316</v>
      </c>
      <c r="Y262" s="132" t="s">
        <v>7743</v>
      </c>
      <c r="Z262" s="132" t="s">
        <v>7744</v>
      </c>
      <c r="AA262" s="128" t="s">
        <v>7842</v>
      </c>
    </row>
    <row r="263" spans="1:27" ht="15.75" customHeight="1" x14ac:dyDescent="0.2">
      <c r="A263" s="128">
        <v>6470</v>
      </c>
      <c r="B263" s="108" t="str">
        <f>VLOOKUP(A263,'BASE REGISTROS'!$A$1:$T$884,2,FALSE)</f>
        <v>Fundación Nacional para la Defensa Ecológica del Menor de Edad-Fundación DEM</v>
      </c>
      <c r="C263" s="136">
        <f>VLOOKUP(A263,'BASE REGISTROS'!$A$1:$T$884,3,FALSE)</f>
        <v>716316009</v>
      </c>
      <c r="D263" s="108" t="str">
        <f>VLOOKUP(A263,'BASE REGISTROS'!$A$1:$T$884,4,FALSE)</f>
        <v>Fundación de Derecho Privado</v>
      </c>
      <c r="E263" s="108" t="str">
        <f>VLOOKUP(A263,'BASE REGISTROS'!$A$1:$T$884,5,FALSE)</f>
        <v>Otorgada por Decreto Supremo Nº 1314, de 28 de diciembre de 1987, del Ministerio de Justicia.</v>
      </c>
      <c r="F263" s="108" t="str">
        <f>VLOOKUP(A263,'BASE REGISTROS'!$A$1:$T$884,6,FALSE)</f>
        <v xml:space="preserve">Certificado de Vigencia, folio Nº 500339247039, emitido con fecha 06 de agosto de 2020, por el Servicio de Registro Civil e Identificación.
</v>
      </c>
      <c r="G263" s="108" t="str">
        <f>VLOOKUP(A263,'BASE REGISTROS'!$A$1:$T$884,7,FALSE)</f>
        <v xml:space="preserve">Promover a través de la iniciativa privada, la defensa ecológica del menor de edad, principalmente en relación a los valores, conocimientos, aprendizaje, bienestar, seguridad, dignidad, justicia, equidad y espiritualidad. </v>
      </c>
      <c r="H263" s="108" t="str">
        <f>VLOOKUP(A263,'BASE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63" s="108" t="str">
        <f>VLOOKUP(A263,'BASE REGISTROS'!$A$1:$T$884,9,FALSE)</f>
        <v>1 año.</v>
      </c>
      <c r="J263" s="129" t="str">
        <f>VLOOKUP(A263,'BASE REGISTROS'!$A$1:$T$884,10,FALSE)</f>
        <v>01 de julio de 2020.</v>
      </c>
      <c r="K263" s="108" t="str">
        <f>VLOOKUP(A263,'BASE REGISTROS'!$A$1:$T$884,11,FALSE)</f>
        <v xml:space="preserve">Presidente 
Juan Eduardo Pary Mobarec, 
</v>
      </c>
      <c r="L263" s="108" t="str">
        <f>VLOOKUP(A263,'BASE REGISTROS'!$A$1:$T$884,12,FALSE)</f>
        <v xml:space="preserve">Marina de Gaete Nº 755, comuna de Santiago, Región Metropolitana.
</v>
      </c>
      <c r="M263" s="108" t="str">
        <f>VLOOKUP(A263,'BASE REGISTROS'!$A$1:$T$884,13,FALSE)</f>
        <v>XIII</v>
      </c>
      <c r="N263" s="108" t="str">
        <f>VLOOKUP(A263,'BASE REGISTROS'!$A$1:$T$884,14,FALSE)</f>
        <v>Santiago</v>
      </c>
      <c r="O263" s="108" t="str">
        <f>VLOOKUP(A263,'BASE REGISTROS'!$A$1:$T$884,15,FALSE)</f>
        <v>222150200 
+56971407762</v>
      </c>
      <c r="P263" s="108" t="str">
        <f>VLOOKUP(A263,'BASE REGISTROS'!$A$1:$T$884,16,FALSE)</f>
        <v>Sitio Web: http://www.fundaciondem.cl
E-Mail: info@fundaciondem.cl admninistracioncentral@fundaciondem.cl</v>
      </c>
      <c r="Q263" s="108">
        <f>VLOOKUP(A263,'BASE REGISTROS'!$A$1:$T$884,17,FALSE)</f>
        <v>0</v>
      </c>
      <c r="R263" s="108">
        <f>VLOOKUP(A263,'BASE REGISTROS'!$A$1:$T$884,18,FALSE)</f>
        <v>93401</v>
      </c>
      <c r="S263" s="108" t="str">
        <f>VLOOKUP(A263,'BASE REGISTROS'!$A$1:$T$884,19,FALSE)</f>
        <v>Se acompaña certificado financiero correspondiente al año 2019, aprobados por el Subdepartamento de Supervisión Financiera.</v>
      </c>
      <c r="T263" s="129">
        <f>VLOOKUP(A263,'BASE REGISTROS'!$A$1:$T$884,20,FALSE)</f>
        <v>37970</v>
      </c>
      <c r="U263" s="128">
        <v>6470</v>
      </c>
      <c r="V263" s="130">
        <v>61831260</v>
      </c>
      <c r="W263" s="130">
        <v>193156098</v>
      </c>
      <c r="X263" s="131">
        <v>44316</v>
      </c>
      <c r="Y263" s="132" t="s">
        <v>7743</v>
      </c>
      <c r="Z263" s="132" t="s">
        <v>7744</v>
      </c>
      <c r="AA263" s="128" t="s">
        <v>7785</v>
      </c>
    </row>
    <row r="264" spans="1:27" ht="15.75" customHeight="1" x14ac:dyDescent="0.2">
      <c r="A264" s="128">
        <v>6470</v>
      </c>
      <c r="B264" s="108" t="str">
        <f>VLOOKUP(A264,'BASE REGISTROS'!$A$1:$T$884,2,FALSE)</f>
        <v>Fundación Nacional para la Defensa Ecológica del Menor de Edad-Fundación DEM</v>
      </c>
      <c r="C264" s="136">
        <f>VLOOKUP(A264,'BASE REGISTROS'!$A$1:$T$884,3,FALSE)</f>
        <v>716316009</v>
      </c>
      <c r="D264" s="108" t="str">
        <f>VLOOKUP(A264,'BASE REGISTROS'!$A$1:$T$884,4,FALSE)</f>
        <v>Fundación de Derecho Privado</v>
      </c>
      <c r="E264" s="108" t="str">
        <f>VLOOKUP(A264,'BASE REGISTROS'!$A$1:$T$884,5,FALSE)</f>
        <v>Otorgada por Decreto Supremo Nº 1314, de 28 de diciembre de 1987, del Ministerio de Justicia.</v>
      </c>
      <c r="F264" s="108" t="str">
        <f>VLOOKUP(A264,'BASE REGISTROS'!$A$1:$T$884,6,FALSE)</f>
        <v xml:space="preserve">Certificado de Vigencia, folio Nº 500339247039, emitido con fecha 06 de agosto de 2020, por el Servicio de Registro Civil e Identificación.
</v>
      </c>
      <c r="G264" s="108" t="str">
        <f>VLOOKUP(A264,'BASE REGISTROS'!$A$1:$T$884,7,FALSE)</f>
        <v xml:space="preserve">Promover a través de la iniciativa privada, la defensa ecológica del menor de edad, principalmente en relación a los valores, conocimientos, aprendizaje, bienestar, seguridad, dignidad, justicia, equidad y espiritualidad. </v>
      </c>
      <c r="H264" s="108" t="str">
        <f>VLOOKUP(A264,'BASE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64" s="108" t="str">
        <f>VLOOKUP(A264,'BASE REGISTROS'!$A$1:$T$884,9,FALSE)</f>
        <v>1 año.</v>
      </c>
      <c r="J264" s="129" t="str">
        <f>VLOOKUP(A264,'BASE REGISTROS'!$A$1:$T$884,10,FALSE)</f>
        <v>01 de julio de 2020.</v>
      </c>
      <c r="K264" s="108" t="str">
        <f>VLOOKUP(A264,'BASE REGISTROS'!$A$1:$T$884,11,FALSE)</f>
        <v xml:space="preserve">Presidente 
Juan Eduardo Pary Mobarec, 
</v>
      </c>
      <c r="L264" s="108" t="str">
        <f>VLOOKUP(A264,'BASE REGISTROS'!$A$1:$T$884,12,FALSE)</f>
        <v xml:space="preserve">Marina de Gaete Nº 755, comuna de Santiago, Región Metropolitana.
</v>
      </c>
      <c r="M264" s="108" t="str">
        <f>VLOOKUP(A264,'BASE REGISTROS'!$A$1:$T$884,13,FALSE)</f>
        <v>XIII</v>
      </c>
      <c r="N264" s="108" t="str">
        <f>VLOOKUP(A264,'BASE REGISTROS'!$A$1:$T$884,14,FALSE)</f>
        <v>Santiago</v>
      </c>
      <c r="O264" s="108" t="str">
        <f>VLOOKUP(A264,'BASE REGISTROS'!$A$1:$T$884,15,FALSE)</f>
        <v>222150200 
+56971407762</v>
      </c>
      <c r="P264" s="108" t="str">
        <f>VLOOKUP(A264,'BASE REGISTROS'!$A$1:$T$884,16,FALSE)</f>
        <v>Sitio Web: http://www.fundaciondem.cl
E-Mail: info@fundaciondem.cl admninistracioncentral@fundaciondem.cl</v>
      </c>
      <c r="Q264" s="108">
        <f>VLOOKUP(A264,'BASE REGISTROS'!$A$1:$T$884,17,FALSE)</f>
        <v>0</v>
      </c>
      <c r="R264" s="108">
        <f>VLOOKUP(A264,'BASE REGISTROS'!$A$1:$T$884,18,FALSE)</f>
        <v>93401</v>
      </c>
      <c r="S264" s="108" t="str">
        <f>VLOOKUP(A264,'BASE REGISTROS'!$A$1:$T$884,19,FALSE)</f>
        <v>Se acompaña certificado financiero correspondiente al año 2019, aprobados por el Subdepartamento de Supervisión Financiera.</v>
      </c>
      <c r="T264" s="129">
        <f>VLOOKUP(A264,'BASE REGISTROS'!$A$1:$T$884,20,FALSE)</f>
        <v>37970</v>
      </c>
      <c r="U264" s="128">
        <v>6470</v>
      </c>
      <c r="V264" s="130">
        <v>12199275</v>
      </c>
      <c r="W264" s="130">
        <v>54687255</v>
      </c>
      <c r="X264" s="131">
        <v>44316</v>
      </c>
      <c r="Y264" s="132" t="s">
        <v>7743</v>
      </c>
      <c r="Z264" s="132" t="s">
        <v>7744</v>
      </c>
      <c r="AA264" s="128" t="s">
        <v>7875</v>
      </c>
    </row>
    <row r="265" spans="1:27" ht="15.75" customHeight="1" x14ac:dyDescent="0.2">
      <c r="A265" s="128">
        <v>6470</v>
      </c>
      <c r="B265" s="108" t="str">
        <f>VLOOKUP(A265,'BASE REGISTROS'!$A$1:$T$884,2,FALSE)</f>
        <v>Fundación Nacional para la Defensa Ecológica del Menor de Edad-Fundación DEM</v>
      </c>
      <c r="C265" s="136">
        <f>VLOOKUP(A265,'BASE REGISTROS'!$A$1:$T$884,3,FALSE)</f>
        <v>716316009</v>
      </c>
      <c r="D265" s="108" t="str">
        <f>VLOOKUP(A265,'BASE REGISTROS'!$A$1:$T$884,4,FALSE)</f>
        <v>Fundación de Derecho Privado</v>
      </c>
      <c r="E265" s="108" t="str">
        <f>VLOOKUP(A265,'BASE REGISTROS'!$A$1:$T$884,5,FALSE)</f>
        <v>Otorgada por Decreto Supremo Nº 1314, de 28 de diciembre de 1987, del Ministerio de Justicia.</v>
      </c>
      <c r="F265" s="108" t="str">
        <f>VLOOKUP(A265,'BASE REGISTROS'!$A$1:$T$884,6,FALSE)</f>
        <v xml:space="preserve">Certificado de Vigencia, folio Nº 500339247039, emitido con fecha 06 de agosto de 2020, por el Servicio de Registro Civil e Identificación.
</v>
      </c>
      <c r="G265" s="108" t="str">
        <f>VLOOKUP(A265,'BASE REGISTROS'!$A$1:$T$884,7,FALSE)</f>
        <v xml:space="preserve">Promover a través de la iniciativa privada, la defensa ecológica del menor de edad, principalmente en relación a los valores, conocimientos, aprendizaje, bienestar, seguridad, dignidad, justicia, equidad y espiritualidad. </v>
      </c>
      <c r="H265" s="108" t="str">
        <f>VLOOKUP(A265,'BASE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65" s="108" t="str">
        <f>VLOOKUP(A265,'BASE REGISTROS'!$A$1:$T$884,9,FALSE)</f>
        <v>1 año.</v>
      </c>
      <c r="J265" s="129" t="str">
        <f>VLOOKUP(A265,'BASE REGISTROS'!$A$1:$T$884,10,FALSE)</f>
        <v>01 de julio de 2020.</v>
      </c>
      <c r="K265" s="108" t="str">
        <f>VLOOKUP(A265,'BASE REGISTROS'!$A$1:$T$884,11,FALSE)</f>
        <v xml:space="preserve">Presidente 
Juan Eduardo Pary Mobarec, 
</v>
      </c>
      <c r="L265" s="108" t="str">
        <f>VLOOKUP(A265,'BASE REGISTROS'!$A$1:$T$884,12,FALSE)</f>
        <v xml:space="preserve">Marina de Gaete Nº 755, comuna de Santiago, Región Metropolitana.
</v>
      </c>
      <c r="M265" s="108" t="str">
        <f>VLOOKUP(A265,'BASE REGISTROS'!$A$1:$T$884,13,FALSE)</f>
        <v>XIII</v>
      </c>
      <c r="N265" s="108" t="str">
        <f>VLOOKUP(A265,'BASE REGISTROS'!$A$1:$T$884,14,FALSE)</f>
        <v>Santiago</v>
      </c>
      <c r="O265" s="108" t="str">
        <f>VLOOKUP(A265,'BASE REGISTROS'!$A$1:$T$884,15,FALSE)</f>
        <v>222150200 
+56971407762</v>
      </c>
      <c r="P265" s="108" t="str">
        <f>VLOOKUP(A265,'BASE REGISTROS'!$A$1:$T$884,16,FALSE)</f>
        <v>Sitio Web: http://www.fundaciondem.cl
E-Mail: info@fundaciondem.cl admninistracioncentral@fundaciondem.cl</v>
      </c>
      <c r="Q265" s="108">
        <f>VLOOKUP(A265,'BASE REGISTROS'!$A$1:$T$884,17,FALSE)</f>
        <v>0</v>
      </c>
      <c r="R265" s="108">
        <f>VLOOKUP(A265,'BASE REGISTROS'!$A$1:$T$884,18,FALSE)</f>
        <v>93401</v>
      </c>
      <c r="S265" s="108" t="str">
        <f>VLOOKUP(A265,'BASE REGISTROS'!$A$1:$T$884,19,FALSE)</f>
        <v>Se acompaña certificado financiero correspondiente al año 2019, aprobados por el Subdepartamento de Supervisión Financiera.</v>
      </c>
      <c r="T265" s="129">
        <f>VLOOKUP(A265,'BASE REGISTROS'!$A$1:$T$884,20,FALSE)</f>
        <v>37970</v>
      </c>
      <c r="U265" s="128">
        <v>6470</v>
      </c>
      <c r="V265" s="130">
        <v>106364766</v>
      </c>
      <c r="W265" s="130">
        <v>360084984</v>
      </c>
      <c r="X265" s="131">
        <v>44316</v>
      </c>
      <c r="Y265" s="132" t="s">
        <v>7743</v>
      </c>
      <c r="Z265" s="132" t="s">
        <v>7744</v>
      </c>
      <c r="AA265" s="128" t="s">
        <v>7791</v>
      </c>
    </row>
    <row r="266" spans="1:27" ht="15.75" customHeight="1" x14ac:dyDescent="0.2">
      <c r="A266" s="128">
        <v>6470</v>
      </c>
      <c r="B266" s="108" t="str">
        <f>VLOOKUP(A266,'BASE REGISTROS'!$A$1:$T$884,2,FALSE)</f>
        <v>Fundación Nacional para la Defensa Ecológica del Menor de Edad-Fundación DEM</v>
      </c>
      <c r="C266" s="136">
        <f>VLOOKUP(A266,'BASE REGISTROS'!$A$1:$T$884,3,FALSE)</f>
        <v>716316009</v>
      </c>
      <c r="D266" s="108" t="str">
        <f>VLOOKUP(A266,'BASE REGISTROS'!$A$1:$T$884,4,FALSE)</f>
        <v>Fundación de Derecho Privado</v>
      </c>
      <c r="E266" s="108" t="str">
        <f>VLOOKUP(A266,'BASE REGISTROS'!$A$1:$T$884,5,FALSE)</f>
        <v>Otorgada por Decreto Supremo Nº 1314, de 28 de diciembre de 1987, del Ministerio de Justicia.</v>
      </c>
      <c r="F266" s="108" t="str">
        <f>VLOOKUP(A266,'BASE REGISTROS'!$A$1:$T$884,6,FALSE)</f>
        <v xml:space="preserve">Certificado de Vigencia, folio Nº 500339247039, emitido con fecha 06 de agosto de 2020, por el Servicio de Registro Civil e Identificación.
</v>
      </c>
      <c r="G266" s="108" t="str">
        <f>VLOOKUP(A266,'BASE REGISTROS'!$A$1:$T$884,7,FALSE)</f>
        <v xml:space="preserve">Promover a través de la iniciativa privada, la defensa ecológica del menor de edad, principalmente en relación a los valores, conocimientos, aprendizaje, bienestar, seguridad, dignidad, justicia, equidad y espiritualidad. </v>
      </c>
      <c r="H266" s="108" t="str">
        <f>VLOOKUP(A266,'BASE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66" s="108" t="str">
        <f>VLOOKUP(A266,'BASE REGISTROS'!$A$1:$T$884,9,FALSE)</f>
        <v>1 año.</v>
      </c>
      <c r="J266" s="129" t="str">
        <f>VLOOKUP(A266,'BASE REGISTROS'!$A$1:$T$884,10,FALSE)</f>
        <v>01 de julio de 2020.</v>
      </c>
      <c r="K266" s="108" t="str">
        <f>VLOOKUP(A266,'BASE REGISTROS'!$A$1:$T$884,11,FALSE)</f>
        <v xml:space="preserve">Presidente 
Juan Eduardo Pary Mobarec, 
</v>
      </c>
      <c r="L266" s="108" t="str">
        <f>VLOOKUP(A266,'BASE REGISTROS'!$A$1:$T$884,12,FALSE)</f>
        <v xml:space="preserve">Marina de Gaete Nº 755, comuna de Santiago, Región Metropolitana.
</v>
      </c>
      <c r="M266" s="108" t="str">
        <f>VLOOKUP(A266,'BASE REGISTROS'!$A$1:$T$884,13,FALSE)</f>
        <v>XIII</v>
      </c>
      <c r="N266" s="108" t="str">
        <f>VLOOKUP(A266,'BASE REGISTROS'!$A$1:$T$884,14,FALSE)</f>
        <v>Santiago</v>
      </c>
      <c r="O266" s="108" t="str">
        <f>VLOOKUP(A266,'BASE REGISTROS'!$A$1:$T$884,15,FALSE)</f>
        <v>222150200 
+56971407762</v>
      </c>
      <c r="P266" s="108" t="str">
        <f>VLOOKUP(A266,'BASE REGISTROS'!$A$1:$T$884,16,FALSE)</f>
        <v>Sitio Web: http://www.fundaciondem.cl
E-Mail: info@fundaciondem.cl admninistracioncentral@fundaciondem.cl</v>
      </c>
      <c r="Q266" s="108">
        <f>VLOOKUP(A266,'BASE REGISTROS'!$A$1:$T$884,17,FALSE)</f>
        <v>0</v>
      </c>
      <c r="R266" s="108">
        <f>VLOOKUP(A266,'BASE REGISTROS'!$A$1:$T$884,18,FALSE)</f>
        <v>93401</v>
      </c>
      <c r="S266" s="108" t="str">
        <f>VLOOKUP(A266,'BASE REGISTROS'!$A$1:$T$884,19,FALSE)</f>
        <v>Se acompaña certificado financiero correspondiente al año 2019, aprobados por el Subdepartamento de Supervisión Financiera.</v>
      </c>
      <c r="T266" s="129">
        <f>VLOOKUP(A266,'BASE REGISTROS'!$A$1:$T$884,20,FALSE)</f>
        <v>37970</v>
      </c>
      <c r="U266" s="128">
        <v>6470</v>
      </c>
      <c r="V266" s="130">
        <v>15224299</v>
      </c>
      <c r="W266" s="130">
        <v>62711533</v>
      </c>
      <c r="X266" s="131">
        <v>44316</v>
      </c>
      <c r="Y266" s="132" t="s">
        <v>7743</v>
      </c>
      <c r="Z266" s="132" t="s">
        <v>7744</v>
      </c>
      <c r="AA266" s="128" t="s">
        <v>7831</v>
      </c>
    </row>
    <row r="267" spans="1:27" ht="15.75" customHeight="1" x14ac:dyDescent="0.2">
      <c r="A267" s="128">
        <v>6470</v>
      </c>
      <c r="B267" s="108" t="str">
        <f>VLOOKUP(A267,'BASE REGISTROS'!$A$1:$T$884,2,FALSE)</f>
        <v>Fundación Nacional para la Defensa Ecológica del Menor de Edad-Fundación DEM</v>
      </c>
      <c r="C267" s="136">
        <f>VLOOKUP(A267,'BASE REGISTROS'!$A$1:$T$884,3,FALSE)</f>
        <v>716316009</v>
      </c>
      <c r="D267" s="108" t="str">
        <f>VLOOKUP(A267,'BASE REGISTROS'!$A$1:$T$884,4,FALSE)</f>
        <v>Fundación de Derecho Privado</v>
      </c>
      <c r="E267" s="108" t="str">
        <f>VLOOKUP(A267,'BASE REGISTROS'!$A$1:$T$884,5,FALSE)</f>
        <v>Otorgada por Decreto Supremo Nº 1314, de 28 de diciembre de 1987, del Ministerio de Justicia.</v>
      </c>
      <c r="F267" s="108" t="str">
        <f>VLOOKUP(A267,'BASE REGISTROS'!$A$1:$T$884,6,FALSE)</f>
        <v xml:space="preserve">Certificado de Vigencia, folio Nº 500339247039, emitido con fecha 06 de agosto de 2020, por el Servicio de Registro Civil e Identificación.
</v>
      </c>
      <c r="G267" s="108" t="str">
        <f>VLOOKUP(A267,'BASE REGISTROS'!$A$1:$T$884,7,FALSE)</f>
        <v xml:space="preserve">Promover a través de la iniciativa privada, la defensa ecológica del menor de edad, principalmente en relación a los valores, conocimientos, aprendizaje, bienestar, seguridad, dignidad, justicia, equidad y espiritualidad. </v>
      </c>
      <c r="H267" s="108" t="str">
        <f>VLOOKUP(A267,'BASE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67" s="108" t="str">
        <f>VLOOKUP(A267,'BASE REGISTROS'!$A$1:$T$884,9,FALSE)</f>
        <v>1 año.</v>
      </c>
      <c r="J267" s="129" t="str">
        <f>VLOOKUP(A267,'BASE REGISTROS'!$A$1:$T$884,10,FALSE)</f>
        <v>01 de julio de 2020.</v>
      </c>
      <c r="K267" s="108" t="str">
        <f>VLOOKUP(A267,'BASE REGISTROS'!$A$1:$T$884,11,FALSE)</f>
        <v xml:space="preserve">Presidente 
Juan Eduardo Pary Mobarec, 
</v>
      </c>
      <c r="L267" s="108" t="str">
        <f>VLOOKUP(A267,'BASE REGISTROS'!$A$1:$T$884,12,FALSE)</f>
        <v xml:space="preserve">Marina de Gaete Nº 755, comuna de Santiago, Región Metropolitana.
</v>
      </c>
      <c r="M267" s="108" t="str">
        <f>VLOOKUP(A267,'BASE REGISTROS'!$A$1:$T$884,13,FALSE)</f>
        <v>XIII</v>
      </c>
      <c r="N267" s="108" t="str">
        <f>VLOOKUP(A267,'BASE REGISTROS'!$A$1:$T$884,14,FALSE)</f>
        <v>Santiago</v>
      </c>
      <c r="O267" s="108" t="str">
        <f>VLOOKUP(A267,'BASE REGISTROS'!$A$1:$T$884,15,FALSE)</f>
        <v>222150200 
+56971407762</v>
      </c>
      <c r="P267" s="108" t="str">
        <f>VLOOKUP(A267,'BASE REGISTROS'!$A$1:$T$884,16,FALSE)</f>
        <v>Sitio Web: http://www.fundaciondem.cl
E-Mail: info@fundaciondem.cl admninistracioncentral@fundaciondem.cl</v>
      </c>
      <c r="Q267" s="108">
        <f>VLOOKUP(A267,'BASE REGISTROS'!$A$1:$T$884,17,FALSE)</f>
        <v>0</v>
      </c>
      <c r="R267" s="108">
        <f>VLOOKUP(A267,'BASE REGISTROS'!$A$1:$T$884,18,FALSE)</f>
        <v>93401</v>
      </c>
      <c r="S267" s="108" t="str">
        <f>VLOOKUP(A267,'BASE REGISTROS'!$A$1:$T$884,19,FALSE)</f>
        <v>Se acompaña certificado financiero correspondiente al año 2019, aprobados por el Subdepartamento de Supervisión Financiera.</v>
      </c>
      <c r="T267" s="129">
        <f>VLOOKUP(A267,'BASE REGISTROS'!$A$1:$T$884,20,FALSE)</f>
        <v>37970</v>
      </c>
      <c r="U267" s="128">
        <v>6470</v>
      </c>
      <c r="V267" s="130">
        <v>21962898</v>
      </c>
      <c r="W267" s="130">
        <v>83204550</v>
      </c>
      <c r="X267" s="131">
        <v>44316</v>
      </c>
      <c r="Y267" s="132" t="s">
        <v>7743</v>
      </c>
      <c r="Z267" s="132" t="s">
        <v>7744</v>
      </c>
      <c r="AA267" s="128" t="s">
        <v>7832</v>
      </c>
    </row>
    <row r="268" spans="1:27" ht="15.75" customHeight="1" x14ac:dyDescent="0.2">
      <c r="A268" s="128">
        <v>6470</v>
      </c>
      <c r="B268" s="108" t="str">
        <f>VLOOKUP(A268,'BASE REGISTROS'!$A$1:$T$884,2,FALSE)</f>
        <v>Fundación Nacional para la Defensa Ecológica del Menor de Edad-Fundación DEM</v>
      </c>
      <c r="C268" s="136">
        <f>VLOOKUP(A268,'BASE REGISTROS'!$A$1:$T$884,3,FALSE)</f>
        <v>716316009</v>
      </c>
      <c r="D268" s="108" t="str">
        <f>VLOOKUP(A268,'BASE REGISTROS'!$A$1:$T$884,4,FALSE)</f>
        <v>Fundación de Derecho Privado</v>
      </c>
      <c r="E268" s="108" t="str">
        <f>VLOOKUP(A268,'BASE REGISTROS'!$A$1:$T$884,5,FALSE)</f>
        <v>Otorgada por Decreto Supremo Nº 1314, de 28 de diciembre de 1987, del Ministerio de Justicia.</v>
      </c>
      <c r="F268" s="108" t="str">
        <f>VLOOKUP(A268,'BASE REGISTROS'!$A$1:$T$884,6,FALSE)</f>
        <v xml:space="preserve">Certificado de Vigencia, folio Nº 500339247039, emitido con fecha 06 de agosto de 2020, por el Servicio de Registro Civil e Identificación.
</v>
      </c>
      <c r="G268" s="108" t="str">
        <f>VLOOKUP(A268,'BASE REGISTROS'!$A$1:$T$884,7,FALSE)</f>
        <v xml:space="preserve">Promover a través de la iniciativa privada, la defensa ecológica del menor de edad, principalmente en relación a los valores, conocimientos, aprendizaje, bienestar, seguridad, dignidad, justicia, equidad y espiritualidad. </v>
      </c>
      <c r="H268" s="108" t="str">
        <f>VLOOKUP(A268,'BASE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68" s="108" t="str">
        <f>VLOOKUP(A268,'BASE REGISTROS'!$A$1:$T$884,9,FALSE)</f>
        <v>1 año.</v>
      </c>
      <c r="J268" s="129" t="str">
        <f>VLOOKUP(A268,'BASE REGISTROS'!$A$1:$T$884,10,FALSE)</f>
        <v>01 de julio de 2020.</v>
      </c>
      <c r="K268" s="108" t="str">
        <f>VLOOKUP(A268,'BASE REGISTROS'!$A$1:$T$884,11,FALSE)</f>
        <v xml:space="preserve">Presidente 
Juan Eduardo Pary Mobarec, 
</v>
      </c>
      <c r="L268" s="108" t="str">
        <f>VLOOKUP(A268,'BASE REGISTROS'!$A$1:$T$884,12,FALSE)</f>
        <v xml:space="preserve">Marina de Gaete Nº 755, comuna de Santiago, Región Metropolitana.
</v>
      </c>
      <c r="M268" s="108" t="str">
        <f>VLOOKUP(A268,'BASE REGISTROS'!$A$1:$T$884,13,FALSE)</f>
        <v>XIII</v>
      </c>
      <c r="N268" s="108" t="str">
        <f>VLOOKUP(A268,'BASE REGISTROS'!$A$1:$T$884,14,FALSE)</f>
        <v>Santiago</v>
      </c>
      <c r="O268" s="108" t="str">
        <f>VLOOKUP(A268,'BASE REGISTROS'!$A$1:$T$884,15,FALSE)</f>
        <v>222150200 
+56971407762</v>
      </c>
      <c r="P268" s="108" t="str">
        <f>VLOOKUP(A268,'BASE REGISTROS'!$A$1:$T$884,16,FALSE)</f>
        <v>Sitio Web: http://www.fundaciondem.cl
E-Mail: info@fundaciondem.cl admninistracioncentral@fundaciondem.cl</v>
      </c>
      <c r="Q268" s="108">
        <f>VLOOKUP(A268,'BASE REGISTROS'!$A$1:$T$884,17,FALSE)</f>
        <v>0</v>
      </c>
      <c r="R268" s="108">
        <f>VLOOKUP(A268,'BASE REGISTROS'!$A$1:$T$884,18,FALSE)</f>
        <v>93401</v>
      </c>
      <c r="S268" s="108" t="str">
        <f>VLOOKUP(A268,'BASE REGISTROS'!$A$1:$T$884,19,FALSE)</f>
        <v>Se acompaña certificado financiero correspondiente al año 2019, aprobados por el Subdepartamento de Supervisión Financiera.</v>
      </c>
      <c r="T268" s="129">
        <f>VLOOKUP(A268,'BASE REGISTROS'!$A$1:$T$884,20,FALSE)</f>
        <v>37970</v>
      </c>
      <c r="U268" s="128">
        <v>6470</v>
      </c>
      <c r="V268" s="130">
        <v>73932072</v>
      </c>
      <c r="W268" s="130">
        <v>188381756</v>
      </c>
      <c r="X268" s="131">
        <v>44316</v>
      </c>
      <c r="Y268" s="132" t="s">
        <v>7743</v>
      </c>
      <c r="Z268" s="132" t="s">
        <v>7744</v>
      </c>
      <c r="AA268" s="128" t="s">
        <v>7833</v>
      </c>
    </row>
    <row r="269" spans="1:27" ht="15.75" customHeight="1" x14ac:dyDescent="0.2">
      <c r="A269" s="128">
        <v>6470</v>
      </c>
      <c r="B269" s="108" t="str">
        <f>VLOOKUP(A269,'BASE REGISTROS'!$A$1:$T$884,2,FALSE)</f>
        <v>Fundación Nacional para la Defensa Ecológica del Menor de Edad-Fundación DEM</v>
      </c>
      <c r="C269" s="136">
        <f>VLOOKUP(A269,'BASE REGISTROS'!$A$1:$T$884,3,FALSE)</f>
        <v>716316009</v>
      </c>
      <c r="D269" s="108" t="str">
        <f>VLOOKUP(A269,'BASE REGISTROS'!$A$1:$T$884,4,FALSE)</f>
        <v>Fundación de Derecho Privado</v>
      </c>
      <c r="E269" s="108" t="str">
        <f>VLOOKUP(A269,'BASE REGISTROS'!$A$1:$T$884,5,FALSE)</f>
        <v>Otorgada por Decreto Supremo Nº 1314, de 28 de diciembre de 1987, del Ministerio de Justicia.</v>
      </c>
      <c r="F269" s="108" t="str">
        <f>VLOOKUP(A269,'BASE REGISTROS'!$A$1:$T$884,6,FALSE)</f>
        <v xml:space="preserve">Certificado de Vigencia, folio Nº 500339247039, emitido con fecha 06 de agosto de 2020, por el Servicio de Registro Civil e Identificación.
</v>
      </c>
      <c r="G269" s="108" t="str">
        <f>VLOOKUP(A269,'BASE REGISTROS'!$A$1:$T$884,7,FALSE)</f>
        <v xml:space="preserve">Promover a través de la iniciativa privada, la defensa ecológica del menor de edad, principalmente en relación a los valores, conocimientos, aprendizaje, bienestar, seguridad, dignidad, justicia, equidad y espiritualidad. </v>
      </c>
      <c r="H269" s="108" t="str">
        <f>VLOOKUP(A269,'BASE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69" s="108" t="str">
        <f>VLOOKUP(A269,'BASE REGISTROS'!$A$1:$T$884,9,FALSE)</f>
        <v>1 año.</v>
      </c>
      <c r="J269" s="129" t="str">
        <f>VLOOKUP(A269,'BASE REGISTROS'!$A$1:$T$884,10,FALSE)</f>
        <v>01 de julio de 2020.</v>
      </c>
      <c r="K269" s="108" t="str">
        <f>VLOOKUP(A269,'BASE REGISTROS'!$A$1:$T$884,11,FALSE)</f>
        <v xml:space="preserve">Presidente 
Juan Eduardo Pary Mobarec, 
</v>
      </c>
      <c r="L269" s="108" t="str">
        <f>VLOOKUP(A269,'BASE REGISTROS'!$A$1:$T$884,12,FALSE)</f>
        <v xml:space="preserve">Marina de Gaete Nº 755, comuna de Santiago, Región Metropolitana.
</v>
      </c>
      <c r="M269" s="108" t="str">
        <f>VLOOKUP(A269,'BASE REGISTROS'!$A$1:$T$884,13,FALSE)</f>
        <v>XIII</v>
      </c>
      <c r="N269" s="108" t="str">
        <f>VLOOKUP(A269,'BASE REGISTROS'!$A$1:$T$884,14,FALSE)</f>
        <v>Santiago</v>
      </c>
      <c r="O269" s="108" t="str">
        <f>VLOOKUP(A269,'BASE REGISTROS'!$A$1:$T$884,15,FALSE)</f>
        <v>222150200 
+56971407762</v>
      </c>
      <c r="P269" s="108" t="str">
        <f>VLOOKUP(A269,'BASE REGISTROS'!$A$1:$T$884,16,FALSE)</f>
        <v>Sitio Web: http://www.fundaciondem.cl
E-Mail: info@fundaciondem.cl admninistracioncentral@fundaciondem.cl</v>
      </c>
      <c r="Q269" s="108">
        <f>VLOOKUP(A269,'BASE REGISTROS'!$A$1:$T$884,17,FALSE)</f>
        <v>0</v>
      </c>
      <c r="R269" s="108">
        <f>VLOOKUP(A269,'BASE REGISTROS'!$A$1:$T$884,18,FALSE)</f>
        <v>93401</v>
      </c>
      <c r="S269" s="108" t="str">
        <f>VLOOKUP(A269,'BASE REGISTROS'!$A$1:$T$884,19,FALSE)</f>
        <v>Se acompaña certificado financiero correspondiente al año 2019, aprobados por el Subdepartamento de Supervisión Financiera.</v>
      </c>
      <c r="T269" s="129">
        <f>VLOOKUP(A269,'BASE REGISTROS'!$A$1:$T$884,20,FALSE)</f>
        <v>37970</v>
      </c>
      <c r="U269" s="128">
        <v>6470</v>
      </c>
      <c r="V269" s="130">
        <v>21577584</v>
      </c>
      <c r="W269" s="130">
        <v>67256961</v>
      </c>
      <c r="X269" s="131">
        <v>44316</v>
      </c>
      <c r="Y269" s="132" t="s">
        <v>7743</v>
      </c>
      <c r="Z269" s="132" t="s">
        <v>7744</v>
      </c>
      <c r="AA269" s="128" t="s">
        <v>7798</v>
      </c>
    </row>
    <row r="270" spans="1:27" ht="15.75" customHeight="1" x14ac:dyDescent="0.2">
      <c r="A270" s="128">
        <v>6470</v>
      </c>
      <c r="B270" s="108" t="str">
        <f>VLOOKUP(A270,'BASE REGISTROS'!$A$1:$T$884,2,FALSE)</f>
        <v>Fundación Nacional para la Defensa Ecológica del Menor de Edad-Fundación DEM</v>
      </c>
      <c r="C270" s="136">
        <f>VLOOKUP(A270,'BASE REGISTROS'!$A$1:$T$884,3,FALSE)</f>
        <v>716316009</v>
      </c>
      <c r="D270" s="108" t="str">
        <f>VLOOKUP(A270,'BASE REGISTROS'!$A$1:$T$884,4,FALSE)</f>
        <v>Fundación de Derecho Privado</v>
      </c>
      <c r="E270" s="108" t="str">
        <f>VLOOKUP(A270,'BASE REGISTROS'!$A$1:$T$884,5,FALSE)</f>
        <v>Otorgada por Decreto Supremo Nº 1314, de 28 de diciembre de 1987, del Ministerio de Justicia.</v>
      </c>
      <c r="F270" s="108" t="str">
        <f>VLOOKUP(A270,'BASE REGISTROS'!$A$1:$T$884,6,FALSE)</f>
        <v xml:space="preserve">Certificado de Vigencia, folio Nº 500339247039, emitido con fecha 06 de agosto de 2020, por el Servicio de Registro Civil e Identificación.
</v>
      </c>
      <c r="G270" s="108" t="str">
        <f>VLOOKUP(A270,'BASE REGISTROS'!$A$1:$T$884,7,FALSE)</f>
        <v xml:space="preserve">Promover a través de la iniciativa privada, la defensa ecológica del menor de edad, principalmente en relación a los valores, conocimientos, aprendizaje, bienestar, seguridad, dignidad, justicia, equidad y espiritualidad. </v>
      </c>
      <c r="H270" s="108" t="str">
        <f>VLOOKUP(A270,'BASE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70" s="108" t="str">
        <f>VLOOKUP(A270,'BASE REGISTROS'!$A$1:$T$884,9,FALSE)</f>
        <v>1 año.</v>
      </c>
      <c r="J270" s="129" t="str">
        <f>VLOOKUP(A270,'BASE REGISTROS'!$A$1:$T$884,10,FALSE)</f>
        <v>01 de julio de 2020.</v>
      </c>
      <c r="K270" s="108" t="str">
        <f>VLOOKUP(A270,'BASE REGISTROS'!$A$1:$T$884,11,FALSE)</f>
        <v xml:space="preserve">Presidente 
Juan Eduardo Pary Mobarec, 
</v>
      </c>
      <c r="L270" s="108" t="str">
        <f>VLOOKUP(A270,'BASE REGISTROS'!$A$1:$T$884,12,FALSE)</f>
        <v xml:space="preserve">Marina de Gaete Nº 755, comuna de Santiago, Región Metropolitana.
</v>
      </c>
      <c r="M270" s="108" t="str">
        <f>VLOOKUP(A270,'BASE REGISTROS'!$A$1:$T$884,13,FALSE)</f>
        <v>XIII</v>
      </c>
      <c r="N270" s="108" t="str">
        <f>VLOOKUP(A270,'BASE REGISTROS'!$A$1:$T$884,14,FALSE)</f>
        <v>Santiago</v>
      </c>
      <c r="O270" s="108" t="str">
        <f>VLOOKUP(A270,'BASE REGISTROS'!$A$1:$T$884,15,FALSE)</f>
        <v>222150200 
+56971407762</v>
      </c>
      <c r="P270" s="108" t="str">
        <f>VLOOKUP(A270,'BASE REGISTROS'!$A$1:$T$884,16,FALSE)</f>
        <v>Sitio Web: http://www.fundaciondem.cl
E-Mail: info@fundaciondem.cl admninistracioncentral@fundaciondem.cl</v>
      </c>
      <c r="Q270" s="108">
        <f>VLOOKUP(A270,'BASE REGISTROS'!$A$1:$T$884,17,FALSE)</f>
        <v>0</v>
      </c>
      <c r="R270" s="108">
        <f>VLOOKUP(A270,'BASE REGISTROS'!$A$1:$T$884,18,FALSE)</f>
        <v>93401</v>
      </c>
      <c r="S270" s="108" t="str">
        <f>VLOOKUP(A270,'BASE REGISTROS'!$A$1:$T$884,19,FALSE)</f>
        <v>Se acompaña certificado financiero correspondiente al año 2019, aprobados por el Subdepartamento de Supervisión Financiera.</v>
      </c>
      <c r="T270" s="129">
        <f>VLOOKUP(A270,'BASE REGISTROS'!$A$1:$T$884,20,FALSE)</f>
        <v>37970</v>
      </c>
      <c r="U270" s="128">
        <v>6470</v>
      </c>
      <c r="V270" s="130">
        <v>7564278</v>
      </c>
      <c r="W270" s="130">
        <v>31147026</v>
      </c>
      <c r="X270" s="131">
        <v>44316</v>
      </c>
      <c r="Y270" s="132" t="s">
        <v>7743</v>
      </c>
      <c r="Z270" s="132" t="s">
        <v>7744</v>
      </c>
      <c r="AA270" s="128" t="s">
        <v>7799</v>
      </c>
    </row>
    <row r="271" spans="1:27" ht="15.75" customHeight="1" x14ac:dyDescent="0.2">
      <c r="A271" s="128">
        <v>6470</v>
      </c>
      <c r="B271" s="108" t="str">
        <f>VLOOKUP(A271,'BASE REGISTROS'!$A$1:$T$884,2,FALSE)</f>
        <v>Fundación Nacional para la Defensa Ecológica del Menor de Edad-Fundación DEM</v>
      </c>
      <c r="C271" s="136">
        <f>VLOOKUP(A271,'BASE REGISTROS'!$A$1:$T$884,3,FALSE)</f>
        <v>716316009</v>
      </c>
      <c r="D271" s="108" t="str">
        <f>VLOOKUP(A271,'BASE REGISTROS'!$A$1:$T$884,4,FALSE)</f>
        <v>Fundación de Derecho Privado</v>
      </c>
      <c r="E271" s="108" t="str">
        <f>VLOOKUP(A271,'BASE REGISTROS'!$A$1:$T$884,5,FALSE)</f>
        <v>Otorgada por Decreto Supremo Nº 1314, de 28 de diciembre de 1987, del Ministerio de Justicia.</v>
      </c>
      <c r="F271" s="108" t="str">
        <f>VLOOKUP(A271,'BASE REGISTROS'!$A$1:$T$884,6,FALSE)</f>
        <v xml:space="preserve">Certificado de Vigencia, folio Nº 500339247039, emitido con fecha 06 de agosto de 2020, por el Servicio de Registro Civil e Identificación.
</v>
      </c>
      <c r="G271" s="108" t="str">
        <f>VLOOKUP(A271,'BASE REGISTROS'!$A$1:$T$884,7,FALSE)</f>
        <v xml:space="preserve">Promover a través de la iniciativa privada, la defensa ecológica del menor de edad, principalmente en relación a los valores, conocimientos, aprendizaje, bienestar, seguridad, dignidad, justicia, equidad y espiritualidad. </v>
      </c>
      <c r="H271" s="108" t="str">
        <f>VLOOKUP(A271,'BASE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71" s="108" t="str">
        <f>VLOOKUP(A271,'BASE REGISTROS'!$A$1:$T$884,9,FALSE)</f>
        <v>1 año.</v>
      </c>
      <c r="J271" s="129" t="str">
        <f>VLOOKUP(A271,'BASE REGISTROS'!$A$1:$T$884,10,FALSE)</f>
        <v>01 de julio de 2020.</v>
      </c>
      <c r="K271" s="108" t="str">
        <f>VLOOKUP(A271,'BASE REGISTROS'!$A$1:$T$884,11,FALSE)</f>
        <v xml:space="preserve">Presidente 
Juan Eduardo Pary Mobarec, 
</v>
      </c>
      <c r="L271" s="108" t="str">
        <f>VLOOKUP(A271,'BASE REGISTROS'!$A$1:$T$884,12,FALSE)</f>
        <v xml:space="preserve">Marina de Gaete Nº 755, comuna de Santiago, Región Metropolitana.
</v>
      </c>
      <c r="M271" s="108" t="str">
        <f>VLOOKUP(A271,'BASE REGISTROS'!$A$1:$T$884,13,FALSE)</f>
        <v>XIII</v>
      </c>
      <c r="N271" s="108" t="str">
        <f>VLOOKUP(A271,'BASE REGISTROS'!$A$1:$T$884,14,FALSE)</f>
        <v>Santiago</v>
      </c>
      <c r="O271" s="108" t="str">
        <f>VLOOKUP(A271,'BASE REGISTROS'!$A$1:$T$884,15,FALSE)</f>
        <v>222150200 
+56971407762</v>
      </c>
      <c r="P271" s="108" t="str">
        <f>VLOOKUP(A271,'BASE REGISTROS'!$A$1:$T$884,16,FALSE)</f>
        <v>Sitio Web: http://www.fundaciondem.cl
E-Mail: info@fundaciondem.cl admninistracioncentral@fundaciondem.cl</v>
      </c>
      <c r="Q271" s="108">
        <f>VLOOKUP(A271,'BASE REGISTROS'!$A$1:$T$884,17,FALSE)</f>
        <v>0</v>
      </c>
      <c r="R271" s="108">
        <f>VLOOKUP(A271,'BASE REGISTROS'!$A$1:$T$884,18,FALSE)</f>
        <v>93401</v>
      </c>
      <c r="S271" s="108" t="str">
        <f>VLOOKUP(A271,'BASE REGISTROS'!$A$1:$T$884,19,FALSE)</f>
        <v>Se acompaña certificado financiero correspondiente al año 2019, aprobados por el Subdepartamento de Supervisión Financiera.</v>
      </c>
      <c r="T271" s="129">
        <f>VLOOKUP(A271,'BASE REGISTROS'!$A$1:$T$884,20,FALSE)</f>
        <v>37970</v>
      </c>
      <c r="U271" s="128">
        <v>6470</v>
      </c>
      <c r="V271" s="130">
        <v>9940584</v>
      </c>
      <c r="W271" s="130">
        <v>39281340</v>
      </c>
      <c r="X271" s="131">
        <v>44316</v>
      </c>
      <c r="Y271" s="132" t="s">
        <v>7743</v>
      </c>
      <c r="Z271" s="132" t="s">
        <v>7744</v>
      </c>
      <c r="AA271" s="128" t="s">
        <v>7846</v>
      </c>
    </row>
    <row r="272" spans="1:27" ht="15.75" customHeight="1" x14ac:dyDescent="0.2">
      <c r="A272" s="128">
        <v>6470</v>
      </c>
      <c r="B272" s="108" t="str">
        <f>VLOOKUP(A272,'BASE REGISTROS'!$A$1:$T$884,2,FALSE)</f>
        <v>Fundación Nacional para la Defensa Ecológica del Menor de Edad-Fundación DEM</v>
      </c>
      <c r="C272" s="136">
        <f>VLOOKUP(A272,'BASE REGISTROS'!$A$1:$T$884,3,FALSE)</f>
        <v>716316009</v>
      </c>
      <c r="D272" s="108" t="str">
        <f>VLOOKUP(A272,'BASE REGISTROS'!$A$1:$T$884,4,FALSE)</f>
        <v>Fundación de Derecho Privado</v>
      </c>
      <c r="E272" s="108" t="str">
        <f>VLOOKUP(A272,'BASE REGISTROS'!$A$1:$T$884,5,FALSE)</f>
        <v>Otorgada por Decreto Supremo Nº 1314, de 28 de diciembre de 1987, del Ministerio de Justicia.</v>
      </c>
      <c r="F272" s="108" t="str">
        <f>VLOOKUP(A272,'BASE REGISTROS'!$A$1:$T$884,6,FALSE)</f>
        <v xml:space="preserve">Certificado de Vigencia, folio Nº 500339247039, emitido con fecha 06 de agosto de 2020, por el Servicio de Registro Civil e Identificación.
</v>
      </c>
      <c r="G272" s="108" t="str">
        <f>VLOOKUP(A272,'BASE REGISTROS'!$A$1:$T$884,7,FALSE)</f>
        <v xml:space="preserve">Promover a través de la iniciativa privada, la defensa ecológica del menor de edad, principalmente en relación a los valores, conocimientos, aprendizaje, bienestar, seguridad, dignidad, justicia, equidad y espiritualidad. </v>
      </c>
      <c r="H272" s="108" t="str">
        <f>VLOOKUP(A272,'BASE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72" s="108" t="str">
        <f>VLOOKUP(A272,'BASE REGISTROS'!$A$1:$T$884,9,FALSE)</f>
        <v>1 año.</v>
      </c>
      <c r="J272" s="129" t="str">
        <f>VLOOKUP(A272,'BASE REGISTROS'!$A$1:$T$884,10,FALSE)</f>
        <v>01 de julio de 2020.</v>
      </c>
      <c r="K272" s="108" t="str">
        <f>VLOOKUP(A272,'BASE REGISTROS'!$A$1:$T$884,11,FALSE)</f>
        <v xml:space="preserve">Presidente 
Juan Eduardo Pary Mobarec, 
</v>
      </c>
      <c r="L272" s="108" t="str">
        <f>VLOOKUP(A272,'BASE REGISTROS'!$A$1:$T$884,12,FALSE)</f>
        <v xml:space="preserve">Marina de Gaete Nº 755, comuna de Santiago, Región Metropolitana.
</v>
      </c>
      <c r="M272" s="108" t="str">
        <f>VLOOKUP(A272,'BASE REGISTROS'!$A$1:$T$884,13,FALSE)</f>
        <v>XIII</v>
      </c>
      <c r="N272" s="108" t="str">
        <f>VLOOKUP(A272,'BASE REGISTROS'!$A$1:$T$884,14,FALSE)</f>
        <v>Santiago</v>
      </c>
      <c r="O272" s="108" t="str">
        <f>VLOOKUP(A272,'BASE REGISTROS'!$A$1:$T$884,15,FALSE)</f>
        <v>222150200 
+56971407762</v>
      </c>
      <c r="P272" s="108" t="str">
        <f>VLOOKUP(A272,'BASE REGISTROS'!$A$1:$T$884,16,FALSE)</f>
        <v>Sitio Web: http://www.fundaciondem.cl
E-Mail: info@fundaciondem.cl admninistracioncentral@fundaciondem.cl</v>
      </c>
      <c r="Q272" s="108">
        <f>VLOOKUP(A272,'BASE REGISTROS'!$A$1:$T$884,17,FALSE)</f>
        <v>0</v>
      </c>
      <c r="R272" s="108">
        <f>VLOOKUP(A272,'BASE REGISTROS'!$A$1:$T$884,18,FALSE)</f>
        <v>93401</v>
      </c>
      <c r="S272" s="108" t="str">
        <f>VLOOKUP(A272,'BASE REGISTROS'!$A$1:$T$884,19,FALSE)</f>
        <v>Se acompaña certificado financiero correspondiente al año 2019, aprobados por el Subdepartamento de Supervisión Financiera.</v>
      </c>
      <c r="T272" s="129">
        <f>VLOOKUP(A272,'BASE REGISTROS'!$A$1:$T$884,20,FALSE)</f>
        <v>37970</v>
      </c>
      <c r="U272" s="128">
        <v>6470</v>
      </c>
      <c r="V272" s="130">
        <v>12024900</v>
      </c>
      <c r="W272" s="130">
        <v>52107900</v>
      </c>
      <c r="X272" s="131">
        <v>44316</v>
      </c>
      <c r="Y272" s="132" t="s">
        <v>7743</v>
      </c>
      <c r="Z272" s="132" t="s">
        <v>7744</v>
      </c>
      <c r="AA272" s="128" t="s">
        <v>7853</v>
      </c>
    </row>
    <row r="273" spans="1:27" ht="15.75" customHeight="1" x14ac:dyDescent="0.2">
      <c r="A273" s="128">
        <v>6470</v>
      </c>
      <c r="B273" s="108" t="str">
        <f>VLOOKUP(A273,'BASE REGISTROS'!$A$1:$T$884,2,FALSE)</f>
        <v>Fundación Nacional para la Defensa Ecológica del Menor de Edad-Fundación DEM</v>
      </c>
      <c r="C273" s="136">
        <f>VLOOKUP(A273,'BASE REGISTROS'!$A$1:$T$884,3,FALSE)</f>
        <v>716316009</v>
      </c>
      <c r="D273" s="108" t="str">
        <f>VLOOKUP(A273,'BASE REGISTROS'!$A$1:$T$884,4,FALSE)</f>
        <v>Fundación de Derecho Privado</v>
      </c>
      <c r="E273" s="108" t="str">
        <f>VLOOKUP(A273,'BASE REGISTROS'!$A$1:$T$884,5,FALSE)</f>
        <v>Otorgada por Decreto Supremo Nº 1314, de 28 de diciembre de 1987, del Ministerio de Justicia.</v>
      </c>
      <c r="F273" s="108" t="str">
        <f>VLOOKUP(A273,'BASE REGISTROS'!$A$1:$T$884,6,FALSE)</f>
        <v xml:space="preserve">Certificado de Vigencia, folio Nº 500339247039, emitido con fecha 06 de agosto de 2020, por el Servicio de Registro Civil e Identificación.
</v>
      </c>
      <c r="G273" s="108" t="str">
        <f>VLOOKUP(A273,'BASE REGISTROS'!$A$1:$T$884,7,FALSE)</f>
        <v xml:space="preserve">Promover a través de la iniciativa privada, la defensa ecológica del menor de edad, principalmente en relación a los valores, conocimientos, aprendizaje, bienestar, seguridad, dignidad, justicia, equidad y espiritualidad. </v>
      </c>
      <c r="H273" s="108" t="str">
        <f>VLOOKUP(A273,'BASE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73" s="108" t="str">
        <f>VLOOKUP(A273,'BASE REGISTROS'!$A$1:$T$884,9,FALSE)</f>
        <v>1 año.</v>
      </c>
      <c r="J273" s="129" t="str">
        <f>VLOOKUP(A273,'BASE REGISTROS'!$A$1:$T$884,10,FALSE)</f>
        <v>01 de julio de 2020.</v>
      </c>
      <c r="K273" s="108" t="str">
        <f>VLOOKUP(A273,'BASE REGISTROS'!$A$1:$T$884,11,FALSE)</f>
        <v xml:space="preserve">Presidente 
Juan Eduardo Pary Mobarec, 
</v>
      </c>
      <c r="L273" s="108" t="str">
        <f>VLOOKUP(A273,'BASE REGISTROS'!$A$1:$T$884,12,FALSE)</f>
        <v xml:space="preserve">Marina de Gaete Nº 755, comuna de Santiago, Región Metropolitana.
</v>
      </c>
      <c r="M273" s="108" t="str">
        <f>VLOOKUP(A273,'BASE REGISTROS'!$A$1:$T$884,13,FALSE)</f>
        <v>XIII</v>
      </c>
      <c r="N273" s="108" t="str">
        <f>VLOOKUP(A273,'BASE REGISTROS'!$A$1:$T$884,14,FALSE)</f>
        <v>Santiago</v>
      </c>
      <c r="O273" s="108" t="str">
        <f>VLOOKUP(A273,'BASE REGISTROS'!$A$1:$T$884,15,FALSE)</f>
        <v>222150200 
+56971407762</v>
      </c>
      <c r="P273" s="108" t="str">
        <f>VLOOKUP(A273,'BASE REGISTROS'!$A$1:$T$884,16,FALSE)</f>
        <v>Sitio Web: http://www.fundaciondem.cl
E-Mail: info@fundaciondem.cl admninistracioncentral@fundaciondem.cl</v>
      </c>
      <c r="Q273" s="108">
        <f>VLOOKUP(A273,'BASE REGISTROS'!$A$1:$T$884,17,FALSE)</f>
        <v>0</v>
      </c>
      <c r="R273" s="108">
        <f>VLOOKUP(A273,'BASE REGISTROS'!$A$1:$T$884,18,FALSE)</f>
        <v>93401</v>
      </c>
      <c r="S273" s="108" t="str">
        <f>VLOOKUP(A273,'BASE REGISTROS'!$A$1:$T$884,19,FALSE)</f>
        <v>Se acompaña certificado financiero correspondiente al año 2019, aprobados por el Subdepartamento de Supervisión Financiera.</v>
      </c>
      <c r="T273" s="129">
        <f>VLOOKUP(A273,'BASE REGISTROS'!$A$1:$T$884,20,FALSE)</f>
        <v>37970</v>
      </c>
      <c r="U273" s="128">
        <v>6470</v>
      </c>
      <c r="V273" s="130">
        <v>15073794</v>
      </c>
      <c r="W273" s="130">
        <v>71486088</v>
      </c>
      <c r="X273" s="131">
        <v>44316</v>
      </c>
      <c r="Y273" s="132" t="s">
        <v>7743</v>
      </c>
      <c r="Z273" s="132" t="s">
        <v>7744</v>
      </c>
      <c r="AA273" s="128" t="s">
        <v>7800</v>
      </c>
    </row>
    <row r="274" spans="1:27" ht="15.75" customHeight="1" x14ac:dyDescent="0.2">
      <c r="A274" s="128">
        <v>6470</v>
      </c>
      <c r="B274" s="108" t="str">
        <f>VLOOKUP(A274,'BASE REGISTROS'!$A$1:$T$884,2,FALSE)</f>
        <v>Fundación Nacional para la Defensa Ecológica del Menor de Edad-Fundación DEM</v>
      </c>
      <c r="C274" s="136">
        <f>VLOOKUP(A274,'BASE REGISTROS'!$A$1:$T$884,3,FALSE)</f>
        <v>716316009</v>
      </c>
      <c r="D274" s="108" t="str">
        <f>VLOOKUP(A274,'BASE REGISTROS'!$A$1:$T$884,4,FALSE)</f>
        <v>Fundación de Derecho Privado</v>
      </c>
      <c r="E274" s="108" t="str">
        <f>VLOOKUP(A274,'BASE REGISTROS'!$A$1:$T$884,5,FALSE)</f>
        <v>Otorgada por Decreto Supremo Nº 1314, de 28 de diciembre de 1987, del Ministerio de Justicia.</v>
      </c>
      <c r="F274" s="108" t="str">
        <f>VLOOKUP(A274,'BASE REGISTROS'!$A$1:$T$884,6,FALSE)</f>
        <v xml:space="preserve">Certificado de Vigencia, folio Nº 500339247039, emitido con fecha 06 de agosto de 2020, por el Servicio de Registro Civil e Identificación.
</v>
      </c>
      <c r="G274" s="108" t="str">
        <f>VLOOKUP(A274,'BASE REGISTROS'!$A$1:$T$884,7,FALSE)</f>
        <v xml:space="preserve">Promover a través de la iniciativa privada, la defensa ecológica del menor de edad, principalmente en relación a los valores, conocimientos, aprendizaje, bienestar, seguridad, dignidad, justicia, equidad y espiritualidad. </v>
      </c>
      <c r="H274" s="108" t="str">
        <f>VLOOKUP(A274,'BASE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74" s="108" t="str">
        <f>VLOOKUP(A274,'BASE REGISTROS'!$A$1:$T$884,9,FALSE)</f>
        <v>1 año.</v>
      </c>
      <c r="J274" s="129" t="str">
        <f>VLOOKUP(A274,'BASE REGISTROS'!$A$1:$T$884,10,FALSE)</f>
        <v>01 de julio de 2020.</v>
      </c>
      <c r="K274" s="108" t="str">
        <f>VLOOKUP(A274,'BASE REGISTROS'!$A$1:$T$884,11,FALSE)</f>
        <v xml:space="preserve">Presidente 
Juan Eduardo Pary Mobarec, 
</v>
      </c>
      <c r="L274" s="108" t="str">
        <f>VLOOKUP(A274,'BASE REGISTROS'!$A$1:$T$884,12,FALSE)</f>
        <v xml:space="preserve">Marina de Gaete Nº 755, comuna de Santiago, Región Metropolitana.
</v>
      </c>
      <c r="M274" s="108" t="str">
        <f>VLOOKUP(A274,'BASE REGISTROS'!$A$1:$T$884,13,FALSE)</f>
        <v>XIII</v>
      </c>
      <c r="N274" s="108" t="str">
        <f>VLOOKUP(A274,'BASE REGISTROS'!$A$1:$T$884,14,FALSE)</f>
        <v>Santiago</v>
      </c>
      <c r="O274" s="108" t="str">
        <f>VLOOKUP(A274,'BASE REGISTROS'!$A$1:$T$884,15,FALSE)</f>
        <v>222150200 
+56971407762</v>
      </c>
      <c r="P274" s="108" t="str">
        <f>VLOOKUP(A274,'BASE REGISTROS'!$A$1:$T$884,16,FALSE)</f>
        <v>Sitio Web: http://www.fundaciondem.cl
E-Mail: info@fundaciondem.cl admninistracioncentral@fundaciondem.cl</v>
      </c>
      <c r="Q274" s="108">
        <f>VLOOKUP(A274,'BASE REGISTROS'!$A$1:$T$884,17,FALSE)</f>
        <v>0</v>
      </c>
      <c r="R274" s="108">
        <f>VLOOKUP(A274,'BASE REGISTROS'!$A$1:$T$884,18,FALSE)</f>
        <v>93401</v>
      </c>
      <c r="S274" s="108" t="str">
        <f>VLOOKUP(A274,'BASE REGISTROS'!$A$1:$T$884,19,FALSE)</f>
        <v>Se acompaña certificado financiero correspondiente al año 2019, aprobados por el Subdepartamento de Supervisión Financiera.</v>
      </c>
      <c r="T274" s="129">
        <f>VLOOKUP(A274,'BASE REGISTROS'!$A$1:$T$884,20,FALSE)</f>
        <v>37970</v>
      </c>
      <c r="U274" s="128">
        <v>6470</v>
      </c>
      <c r="V274" s="130">
        <v>31163886</v>
      </c>
      <c r="W274" s="130">
        <v>130986072</v>
      </c>
      <c r="X274" s="131">
        <v>44316</v>
      </c>
      <c r="Y274" s="132" t="s">
        <v>7743</v>
      </c>
      <c r="Z274" s="132" t="s">
        <v>7744</v>
      </c>
      <c r="AA274" s="128" t="s">
        <v>7801</v>
      </c>
    </row>
    <row r="275" spans="1:27" ht="15.75" customHeight="1" x14ac:dyDescent="0.2">
      <c r="A275" s="128">
        <v>6470</v>
      </c>
      <c r="B275" s="108" t="str">
        <f>VLOOKUP(A275,'BASE REGISTROS'!$A$1:$T$884,2,FALSE)</f>
        <v>Fundación Nacional para la Defensa Ecológica del Menor de Edad-Fundación DEM</v>
      </c>
      <c r="C275" s="136">
        <f>VLOOKUP(A275,'BASE REGISTROS'!$A$1:$T$884,3,FALSE)</f>
        <v>716316009</v>
      </c>
      <c r="D275" s="108" t="str">
        <f>VLOOKUP(A275,'BASE REGISTROS'!$A$1:$T$884,4,FALSE)</f>
        <v>Fundación de Derecho Privado</v>
      </c>
      <c r="E275" s="108" t="str">
        <f>VLOOKUP(A275,'BASE REGISTROS'!$A$1:$T$884,5,FALSE)</f>
        <v>Otorgada por Decreto Supremo Nº 1314, de 28 de diciembre de 1987, del Ministerio de Justicia.</v>
      </c>
      <c r="F275" s="108" t="str">
        <f>VLOOKUP(A275,'BASE REGISTROS'!$A$1:$T$884,6,FALSE)</f>
        <v xml:space="preserve">Certificado de Vigencia, folio Nº 500339247039, emitido con fecha 06 de agosto de 2020, por el Servicio de Registro Civil e Identificación.
</v>
      </c>
      <c r="G275" s="108" t="str">
        <f>VLOOKUP(A275,'BASE REGISTROS'!$A$1:$T$884,7,FALSE)</f>
        <v xml:space="preserve">Promover a través de la iniciativa privada, la defensa ecológica del menor de edad, principalmente en relación a los valores, conocimientos, aprendizaje, bienestar, seguridad, dignidad, justicia, equidad y espiritualidad. </v>
      </c>
      <c r="H275" s="108" t="str">
        <f>VLOOKUP(A275,'BASE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75" s="108" t="str">
        <f>VLOOKUP(A275,'BASE REGISTROS'!$A$1:$T$884,9,FALSE)</f>
        <v>1 año.</v>
      </c>
      <c r="J275" s="129" t="str">
        <f>VLOOKUP(A275,'BASE REGISTROS'!$A$1:$T$884,10,FALSE)</f>
        <v>01 de julio de 2020.</v>
      </c>
      <c r="K275" s="108" t="str">
        <f>VLOOKUP(A275,'BASE REGISTROS'!$A$1:$T$884,11,FALSE)</f>
        <v xml:space="preserve">Presidente 
Juan Eduardo Pary Mobarec, 
</v>
      </c>
      <c r="L275" s="108" t="str">
        <f>VLOOKUP(A275,'BASE REGISTROS'!$A$1:$T$884,12,FALSE)</f>
        <v xml:space="preserve">Marina de Gaete Nº 755, comuna de Santiago, Región Metropolitana.
</v>
      </c>
      <c r="M275" s="108" t="str">
        <f>VLOOKUP(A275,'BASE REGISTROS'!$A$1:$T$884,13,FALSE)</f>
        <v>XIII</v>
      </c>
      <c r="N275" s="108" t="str">
        <f>VLOOKUP(A275,'BASE REGISTROS'!$A$1:$T$884,14,FALSE)</f>
        <v>Santiago</v>
      </c>
      <c r="O275" s="108" t="str">
        <f>VLOOKUP(A275,'BASE REGISTROS'!$A$1:$T$884,15,FALSE)</f>
        <v>222150200 
+56971407762</v>
      </c>
      <c r="P275" s="108" t="str">
        <f>VLOOKUP(A275,'BASE REGISTROS'!$A$1:$T$884,16,FALSE)</f>
        <v>Sitio Web: http://www.fundaciondem.cl
E-Mail: info@fundaciondem.cl admninistracioncentral@fundaciondem.cl</v>
      </c>
      <c r="Q275" s="108">
        <f>VLOOKUP(A275,'BASE REGISTROS'!$A$1:$T$884,17,FALSE)</f>
        <v>0</v>
      </c>
      <c r="R275" s="108">
        <f>VLOOKUP(A275,'BASE REGISTROS'!$A$1:$T$884,18,FALSE)</f>
        <v>93401</v>
      </c>
      <c r="S275" s="108" t="str">
        <f>VLOOKUP(A275,'BASE REGISTROS'!$A$1:$T$884,19,FALSE)</f>
        <v>Se acompaña certificado financiero correspondiente al año 2019, aprobados por el Subdepartamento de Supervisión Financiera.</v>
      </c>
      <c r="T275" s="129">
        <f>VLOOKUP(A275,'BASE REGISTROS'!$A$1:$T$884,20,FALSE)</f>
        <v>37970</v>
      </c>
      <c r="U275" s="128">
        <v>6470</v>
      </c>
      <c r="V275" s="130">
        <v>47887962</v>
      </c>
      <c r="W275" s="130">
        <v>172008172</v>
      </c>
      <c r="X275" s="131">
        <v>44316</v>
      </c>
      <c r="Y275" s="132" t="s">
        <v>7743</v>
      </c>
      <c r="Z275" s="132" t="s">
        <v>7744</v>
      </c>
      <c r="AA275" s="128" t="s">
        <v>7770</v>
      </c>
    </row>
    <row r="276" spans="1:27" ht="15.75" customHeight="1" x14ac:dyDescent="0.2">
      <c r="A276" s="128">
        <v>6470</v>
      </c>
      <c r="B276" s="108" t="str">
        <f>VLOOKUP(A276,'BASE REGISTROS'!$A$1:$T$884,2,FALSE)</f>
        <v>Fundación Nacional para la Defensa Ecológica del Menor de Edad-Fundación DEM</v>
      </c>
      <c r="C276" s="136">
        <f>VLOOKUP(A276,'BASE REGISTROS'!$A$1:$T$884,3,FALSE)</f>
        <v>716316009</v>
      </c>
      <c r="D276" s="108" t="str">
        <f>VLOOKUP(A276,'BASE REGISTROS'!$A$1:$T$884,4,FALSE)</f>
        <v>Fundación de Derecho Privado</v>
      </c>
      <c r="E276" s="108" t="str">
        <f>VLOOKUP(A276,'BASE REGISTROS'!$A$1:$T$884,5,FALSE)</f>
        <v>Otorgada por Decreto Supremo Nº 1314, de 28 de diciembre de 1987, del Ministerio de Justicia.</v>
      </c>
      <c r="F276" s="108" t="str">
        <f>VLOOKUP(A276,'BASE REGISTROS'!$A$1:$T$884,6,FALSE)</f>
        <v xml:space="preserve">Certificado de Vigencia, folio Nº 500339247039, emitido con fecha 06 de agosto de 2020, por el Servicio de Registro Civil e Identificación.
</v>
      </c>
      <c r="G276" s="108" t="str">
        <f>VLOOKUP(A276,'BASE REGISTROS'!$A$1:$T$884,7,FALSE)</f>
        <v xml:space="preserve">Promover a través de la iniciativa privada, la defensa ecológica del menor de edad, principalmente en relación a los valores, conocimientos, aprendizaje, bienestar, seguridad, dignidad, justicia, equidad y espiritualidad. </v>
      </c>
      <c r="H276" s="108" t="str">
        <f>VLOOKUP(A276,'BASE REGISTROS'!$A$1:$T$884,8,FALSE)</f>
        <v>Presidente:   
Juan Eduardo Parry Mobarec
Vicepresidente:
Daniela Yáñez Meneses
Tesorero:
Rodrigo Sepúlveda Prado
Secretaria:
Alicia Ibarra Medina,
Directoras/es:
Carlos Cifuentes Fernández
María Cristina Concha Wagenknecht
María Eliana Sandoval Díaz</v>
      </c>
      <c r="I276" s="108" t="str">
        <f>VLOOKUP(A276,'BASE REGISTROS'!$A$1:$T$884,9,FALSE)</f>
        <v>1 año.</v>
      </c>
      <c r="J276" s="129" t="str">
        <f>VLOOKUP(A276,'BASE REGISTROS'!$A$1:$T$884,10,FALSE)</f>
        <v>01 de julio de 2020.</v>
      </c>
      <c r="K276" s="108" t="str">
        <f>VLOOKUP(A276,'BASE REGISTROS'!$A$1:$T$884,11,FALSE)</f>
        <v xml:space="preserve">Presidente 
Juan Eduardo Pary Mobarec, 
</v>
      </c>
      <c r="L276" s="108" t="str">
        <f>VLOOKUP(A276,'BASE REGISTROS'!$A$1:$T$884,12,FALSE)</f>
        <v xml:space="preserve">Marina de Gaete Nº 755, comuna de Santiago, Región Metropolitana.
</v>
      </c>
      <c r="M276" s="108" t="str">
        <f>VLOOKUP(A276,'BASE REGISTROS'!$A$1:$T$884,13,FALSE)</f>
        <v>XIII</v>
      </c>
      <c r="N276" s="108" t="str">
        <f>VLOOKUP(A276,'BASE REGISTROS'!$A$1:$T$884,14,FALSE)</f>
        <v>Santiago</v>
      </c>
      <c r="O276" s="108" t="str">
        <f>VLOOKUP(A276,'BASE REGISTROS'!$A$1:$T$884,15,FALSE)</f>
        <v>222150200 
+56971407762</v>
      </c>
      <c r="P276" s="108" t="str">
        <f>VLOOKUP(A276,'BASE REGISTROS'!$A$1:$T$884,16,FALSE)</f>
        <v>Sitio Web: http://www.fundaciondem.cl
E-Mail: info@fundaciondem.cl admninistracioncentral@fundaciondem.cl</v>
      </c>
      <c r="Q276" s="108">
        <f>VLOOKUP(A276,'BASE REGISTROS'!$A$1:$T$884,17,FALSE)</f>
        <v>0</v>
      </c>
      <c r="R276" s="108">
        <f>VLOOKUP(A276,'BASE REGISTROS'!$A$1:$T$884,18,FALSE)</f>
        <v>93401</v>
      </c>
      <c r="S276" s="108" t="str">
        <f>VLOOKUP(A276,'BASE REGISTROS'!$A$1:$T$884,19,FALSE)</f>
        <v>Se acompaña certificado financiero correspondiente al año 2019, aprobados por el Subdepartamento de Supervisión Financiera.</v>
      </c>
      <c r="T276" s="129">
        <f>VLOOKUP(A276,'BASE REGISTROS'!$A$1:$T$884,20,FALSE)</f>
        <v>37970</v>
      </c>
      <c r="U276" s="128">
        <v>6470</v>
      </c>
      <c r="V276" s="130">
        <v>8016600</v>
      </c>
      <c r="W276" s="130">
        <v>29020092</v>
      </c>
      <c r="X276" s="131">
        <v>44316</v>
      </c>
      <c r="Y276" s="132" t="s">
        <v>7743</v>
      </c>
      <c r="Z276" s="132" t="s">
        <v>7744</v>
      </c>
      <c r="AA276" s="128" t="s">
        <v>7752</v>
      </c>
    </row>
    <row r="277" spans="1:27" ht="15.75" customHeight="1" x14ac:dyDescent="0.2">
      <c r="A277" s="128">
        <v>6560</v>
      </c>
      <c r="B277" s="108" t="str">
        <f>VLOOKUP(A277,'BASE REGISTROS'!$A$1:$T$884,2,FALSE)</f>
        <v xml:space="preserve">
Fundación Mis Amigos
</v>
      </c>
      <c r="C277" s="136">
        <f>VLOOKUP(A277,'BASE REGISTROS'!$A$1:$T$884,3,FALSE)</f>
        <v>716569004</v>
      </c>
      <c r="D277" s="108" t="str">
        <f>VLOOKUP(A277,'BASE REGISTROS'!$A$1:$T$884,4,FALSE)</f>
        <v>Fundación de Derecho Privado</v>
      </c>
      <c r="E277" s="108" t="str">
        <f>VLOOKUP(A277,'BASE REGISTROS'!$A$1:$T$884,5,FALSE)</f>
        <v>Otorgado por Decreto Supremo Nº 258, de fecha 7 de febrero de 1990, del Ministerio de Justicia.</v>
      </c>
      <c r="F277" s="108" t="str">
        <f>VLOOKUP(A277,'BASE REGISTROS'!$A$1:$T$884,6,FALSE)</f>
        <v>Certificado de Vigencia, folio Nº 500340924657, emitido por el Servicio de Registro Civil e Identificación, con fecha 17 de agosto de 2020.</v>
      </c>
      <c r="G277" s="108" t="str">
        <f>VLOOKUP(A277,'BASE REGISTROS'!$A$1:$T$884,7,FALSE)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77" s="108" t="str">
        <f>VLOOKUP(A277,'BASE REGISTROS'!$A$1:$T$884,8,FALSE)</f>
        <v xml:space="preserve">Presidente: Clemente Muñiz Trigo   
Vicepdte: María Teresa Herrera Azocar
Tesorero: Félix Vergara Ruiz         
Secretaria: María Luisa Leuthner Wanner
Director: Gaspar Handgraaf Schaaper  </v>
      </c>
      <c r="I277" s="108" t="str">
        <f>VLOOKUP(A277,'BASE REGISTROS'!$A$1:$T$884,9,FALSE)</f>
        <v>: Durarán en sus cargos cuatro años, y se renovarán por parcialidades</v>
      </c>
      <c r="J277" s="129" t="str">
        <f>VLOOKUP(A277,'BASE REGISTROS'!$A$1:$T$884,10,FALSE)</f>
        <v>El 09 de marzo de 2019, según Certificado de Directorio de Persona Jurídica Sin Fines de Lucro, Folio N° 500340924676, emitido por el Servicio de Registro Civil de Identificación, de fecha 17 de agosto de 2020.</v>
      </c>
      <c r="K277" s="108" t="str">
        <f>VLOOKUP(A277,'BASE REGISTROS'!$A$1:$T$884,11,FALSE)</f>
        <v xml:space="preserve">Clemente Muñiz Trigo      </v>
      </c>
      <c r="L277" s="108" t="str">
        <f>VLOOKUP(A277,'BASE REGISTROS'!$A$1:$T$884,12,FALSE)</f>
        <v>Avenida Vicuña Mackenna Nº 3153, Peñaflor</v>
      </c>
      <c r="M277" s="108" t="str">
        <f>VLOOKUP(A277,'BASE REGISTROS'!$A$1:$T$884,13,FALSE)</f>
        <v>XIII</v>
      </c>
      <c r="N277" s="108" t="str">
        <f>VLOOKUP(A277,'BASE REGISTROS'!$A$1:$T$884,14,FALSE)</f>
        <v>Peñaflor</v>
      </c>
      <c r="O277" s="108" t="str">
        <f>VLOOKUP(A277,'BASE REGISTROS'!$A$1:$T$884,15,FALSE)</f>
        <v>Fono 228120757 – 228115687</v>
      </c>
      <c r="P277" s="108" t="str">
        <f>VLOOKUP(A277,'BASE REGISTROS'!$A$1:$T$884,16,FALSE)</f>
        <v>aldeamisamigos@yahoo.es</v>
      </c>
      <c r="Q277" s="108">
        <f>VLOOKUP(A277,'BASE REGISTROS'!$A$1:$T$884,17,FALSE)</f>
        <v>0</v>
      </c>
      <c r="R277" s="108">
        <f>VLOOKUP(A277,'BASE REGISTROS'!$A$1:$T$884,18,FALSE)</f>
        <v>93105</v>
      </c>
      <c r="S277" s="108" t="str">
        <f>VLOOKUP(A277,'BASE REGISTROS'!$A$1:$T$884,19,FALSE)</f>
        <v>Se acompaña certificado financiero correspondiente al año 2019, aprobado por parte del Subdepartamento de Supervisión Financiera Nacional.</v>
      </c>
      <c r="T277" s="129">
        <f>VLOOKUP(A277,'BASE REGISTROS'!$A$1:$T$884,20,FALSE)</f>
        <v>37970</v>
      </c>
      <c r="U277" s="128">
        <v>6560</v>
      </c>
      <c r="V277" s="130">
        <v>29170080</v>
      </c>
      <c r="W277" s="130">
        <v>146531700</v>
      </c>
      <c r="X277" s="131">
        <v>44316</v>
      </c>
      <c r="Y277" s="132" t="s">
        <v>7743</v>
      </c>
      <c r="Z277" s="132" t="s">
        <v>7744</v>
      </c>
      <c r="AA277" s="128" t="s">
        <v>7789</v>
      </c>
    </row>
    <row r="278" spans="1:27" ht="15.75" customHeight="1" x14ac:dyDescent="0.2">
      <c r="A278" s="128">
        <v>6570</v>
      </c>
      <c r="B278" s="108" t="str">
        <f>VLOOKUP(A278,'BASE REGISTROS'!$A$1:$T$884,2,FALSE)</f>
        <v>Corporación de Oportunidad y Acción Solidaria OPCIÓN</v>
      </c>
      <c r="C278" s="136">
        <f>VLOOKUP(A278,'BASE REGISTROS'!$A$1:$T$884,3,FALSE)</f>
        <v>717150007</v>
      </c>
      <c r="D278" s="108" t="str">
        <f>VLOOKUP(A278,'BASE REGISTROS'!$A$1:$T$884,4,FALSE)</f>
        <v>Corporación de Derecho Privado.</v>
      </c>
      <c r="E278" s="108" t="str">
        <f>VLOOKUP(A278,'BASE REGISTROS'!$A$1:$T$884,5,FALSE)</f>
        <v xml:space="preserve">Otorgada por Decreto Supremo Nº 972, de fecha 25 de julio de  1990, del Ministerio de Justicia, publicado en el Diario Oficial el día 13 de agosto de 1990. </v>
      </c>
      <c r="F278" s="108" t="str">
        <f>VLOOKUP(A278,'BASE REGISTROS'!$A$1:$T$884,6,FALSE)</f>
        <v xml:space="preserve">Certificado de vigencia, folio Nº 500233447698, de fecha 18 de junio de 2019, del Servicio de Registro Civil e Identificación.
</v>
      </c>
      <c r="G278" s="108" t="str">
        <f>VLOOKUP(A278,'BASE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8" s="108" t="str">
        <f>VLOOKUP(A278,'BASE REGISTROS'!$A$1:$T$884,8,FALSE)</f>
        <v xml:space="preserve">Presidente: Exequiel González Balbontín
Vicepresidenta: María Patricia Contreras Largo
Secretaria: María Francisca Concha Contreras
Tesorera: Sandra Cepeda Zepeda
</v>
      </c>
      <c r="I278" s="108" t="str">
        <f>VLOOKUP(A278,'BASE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8" s="129" t="str">
        <f>VLOOKUP(A278,'BASE REGISTROS'!$A$1:$T$884,10,FALSE)</f>
        <v>21 de marzo de 2019 a 21 de marzo de 2022</v>
      </c>
      <c r="K278" s="108" t="str">
        <f>VLOOKUP(A278,'BASE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78" s="108" t="str">
        <f>VLOOKUP(A278,'BASE REGISTROS'!$A$1:$T$884,12,FALSE)</f>
        <v xml:space="preserve">Carlos Justiniano Nº 1123, comuna de Providencia, Región Metropolitana.
</v>
      </c>
      <c r="M278" s="108" t="str">
        <f>VLOOKUP(A278,'BASE REGISTROS'!$A$1:$T$884,13,FALSE)</f>
        <v>XIII</v>
      </c>
      <c r="N278" s="108" t="str">
        <f>VLOOKUP(A278,'BASE REGISTROS'!$A$1:$T$884,14,FALSE)</f>
        <v>Providencia</v>
      </c>
      <c r="O278" s="108" t="str">
        <f>VLOOKUP(A278,'BASE REGISTROS'!$A$1:$T$884,15,FALSE)</f>
        <v>Fono 223393900- 223393901</v>
      </c>
      <c r="P278" s="108">
        <f>VLOOKUP(A278,'BASE REGISTROS'!$A$1:$T$884,16,FALSE)</f>
        <v>0</v>
      </c>
      <c r="Q278" s="108">
        <f>VLOOKUP(A278,'BASE REGISTROS'!$A$1:$T$884,17,FALSE)</f>
        <v>0</v>
      </c>
      <c r="R278" s="108" t="str">
        <f>VLOOKUP(A278,'BASE REGISTROS'!$A$1:$T$884,18,FALSE)</f>
        <v>93401: Institución de Asistencia Social</v>
      </c>
      <c r="S278" s="108" t="str">
        <f>VLOOKUP(A278,'BASE REGISTROS'!$A$1:$T$884,19,FALSE)</f>
        <v>Certificado Financiero, correspondiente al año 2019, aprobado por el Sub Departamento de Supervisión Financiera Nacional.</v>
      </c>
      <c r="T278" s="129">
        <f>VLOOKUP(A278,'BASE REGISTROS'!$A$1:$T$884,20,FALSE)</f>
        <v>37970</v>
      </c>
      <c r="U278" s="128">
        <v>6570</v>
      </c>
      <c r="V278" s="130">
        <v>42680171</v>
      </c>
      <c r="W278" s="130">
        <v>233320502</v>
      </c>
      <c r="X278" s="131">
        <v>44316</v>
      </c>
      <c r="Y278" s="132" t="s">
        <v>7743</v>
      </c>
      <c r="Z278" s="132" t="s">
        <v>7744</v>
      </c>
      <c r="AA278" s="128" t="s">
        <v>7876</v>
      </c>
    </row>
    <row r="279" spans="1:27" ht="15.75" customHeight="1" x14ac:dyDescent="0.2">
      <c r="A279" s="128">
        <v>6570</v>
      </c>
      <c r="B279" s="108" t="str">
        <f>VLOOKUP(A279,'BASE REGISTROS'!$A$1:$T$884,2,FALSE)</f>
        <v>Corporación de Oportunidad y Acción Solidaria OPCIÓN</v>
      </c>
      <c r="C279" s="136">
        <f>VLOOKUP(A279,'BASE REGISTROS'!$A$1:$T$884,3,FALSE)</f>
        <v>717150007</v>
      </c>
      <c r="D279" s="108" t="str">
        <f>VLOOKUP(A279,'BASE REGISTROS'!$A$1:$T$884,4,FALSE)</f>
        <v>Corporación de Derecho Privado.</v>
      </c>
      <c r="E279" s="108" t="str">
        <f>VLOOKUP(A279,'BASE REGISTROS'!$A$1:$T$884,5,FALSE)</f>
        <v xml:space="preserve">Otorgada por Decreto Supremo Nº 972, de fecha 25 de julio de  1990, del Ministerio de Justicia, publicado en el Diario Oficial el día 13 de agosto de 1990. </v>
      </c>
      <c r="F279" s="108" t="str">
        <f>VLOOKUP(A279,'BASE REGISTROS'!$A$1:$T$884,6,FALSE)</f>
        <v xml:space="preserve">Certificado de vigencia, folio Nº 500233447698, de fecha 18 de junio de 2019, del Servicio de Registro Civil e Identificación.
</v>
      </c>
      <c r="G279" s="108" t="str">
        <f>VLOOKUP(A279,'BASE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9" s="108" t="str">
        <f>VLOOKUP(A279,'BASE REGISTROS'!$A$1:$T$884,8,FALSE)</f>
        <v xml:space="preserve">Presidente: Exequiel González Balbontín
Vicepresidenta: María Patricia Contreras Largo
Secretaria: María Francisca Concha Contreras
Tesorera: Sandra Cepeda Zepeda
</v>
      </c>
      <c r="I279" s="108" t="str">
        <f>VLOOKUP(A279,'BASE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9" s="129" t="str">
        <f>VLOOKUP(A279,'BASE REGISTROS'!$A$1:$T$884,10,FALSE)</f>
        <v>21 de marzo de 2019 a 21 de marzo de 2022</v>
      </c>
      <c r="K279" s="108" t="str">
        <f>VLOOKUP(A279,'BASE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79" s="108" t="str">
        <f>VLOOKUP(A279,'BASE REGISTROS'!$A$1:$T$884,12,FALSE)</f>
        <v xml:space="preserve">Carlos Justiniano Nº 1123, comuna de Providencia, Región Metropolitana.
</v>
      </c>
      <c r="M279" s="108" t="str">
        <f>VLOOKUP(A279,'BASE REGISTROS'!$A$1:$T$884,13,FALSE)</f>
        <v>XIII</v>
      </c>
      <c r="N279" s="108" t="str">
        <f>VLOOKUP(A279,'BASE REGISTROS'!$A$1:$T$884,14,FALSE)</f>
        <v>Providencia</v>
      </c>
      <c r="O279" s="108" t="str">
        <f>VLOOKUP(A279,'BASE REGISTROS'!$A$1:$T$884,15,FALSE)</f>
        <v>Fono 223393900- 223393901</v>
      </c>
      <c r="P279" s="108">
        <f>VLOOKUP(A279,'BASE REGISTROS'!$A$1:$T$884,16,FALSE)</f>
        <v>0</v>
      </c>
      <c r="Q279" s="108">
        <f>VLOOKUP(A279,'BASE REGISTROS'!$A$1:$T$884,17,FALSE)</f>
        <v>0</v>
      </c>
      <c r="R279" s="108" t="str">
        <f>VLOOKUP(A279,'BASE REGISTROS'!$A$1:$T$884,18,FALSE)</f>
        <v>93401: Institución de Asistencia Social</v>
      </c>
      <c r="S279" s="108" t="str">
        <f>VLOOKUP(A279,'BASE REGISTROS'!$A$1:$T$884,19,FALSE)</f>
        <v>Certificado Financiero, correspondiente al año 2019, aprobado por el Sub Departamento de Supervisión Financiera Nacional.</v>
      </c>
      <c r="T279" s="129">
        <f>VLOOKUP(A279,'BASE REGISTROS'!$A$1:$T$884,20,FALSE)</f>
        <v>37970</v>
      </c>
      <c r="U279" s="128">
        <v>6570</v>
      </c>
      <c r="V279" s="130">
        <v>47401452</v>
      </c>
      <c r="W279" s="130">
        <v>230232931</v>
      </c>
      <c r="X279" s="131">
        <v>44316</v>
      </c>
      <c r="Y279" s="132" t="s">
        <v>7743</v>
      </c>
      <c r="Z279" s="132" t="s">
        <v>7744</v>
      </c>
      <c r="AA279" s="128" t="s">
        <v>7877</v>
      </c>
    </row>
    <row r="280" spans="1:27" ht="15.75" customHeight="1" x14ac:dyDescent="0.2">
      <c r="A280" s="128">
        <v>6570</v>
      </c>
      <c r="B280" s="108" t="str">
        <f>VLOOKUP(A280,'BASE REGISTROS'!$A$1:$T$884,2,FALSE)</f>
        <v>Corporación de Oportunidad y Acción Solidaria OPCIÓN</v>
      </c>
      <c r="C280" s="136">
        <f>VLOOKUP(A280,'BASE REGISTROS'!$A$1:$T$884,3,FALSE)</f>
        <v>717150007</v>
      </c>
      <c r="D280" s="108" t="str">
        <f>VLOOKUP(A280,'BASE REGISTROS'!$A$1:$T$884,4,FALSE)</f>
        <v>Corporación de Derecho Privado.</v>
      </c>
      <c r="E280" s="108" t="str">
        <f>VLOOKUP(A280,'BASE REGISTROS'!$A$1:$T$884,5,FALSE)</f>
        <v xml:space="preserve">Otorgada por Decreto Supremo Nº 972, de fecha 25 de julio de  1990, del Ministerio de Justicia, publicado en el Diario Oficial el día 13 de agosto de 1990. </v>
      </c>
      <c r="F280" s="108" t="str">
        <f>VLOOKUP(A280,'BASE REGISTROS'!$A$1:$T$884,6,FALSE)</f>
        <v xml:space="preserve">Certificado de vigencia, folio Nº 500233447698, de fecha 18 de junio de 2019, del Servicio de Registro Civil e Identificación.
</v>
      </c>
      <c r="G280" s="108" t="str">
        <f>VLOOKUP(A280,'BASE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0" s="108" t="str">
        <f>VLOOKUP(A280,'BASE REGISTROS'!$A$1:$T$884,8,FALSE)</f>
        <v xml:space="preserve">Presidente: Exequiel González Balbontín
Vicepresidenta: María Patricia Contreras Largo
Secretaria: María Francisca Concha Contreras
Tesorera: Sandra Cepeda Zepeda
</v>
      </c>
      <c r="I280" s="108" t="str">
        <f>VLOOKUP(A280,'BASE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0" s="129" t="str">
        <f>VLOOKUP(A280,'BASE REGISTROS'!$A$1:$T$884,10,FALSE)</f>
        <v>21 de marzo de 2019 a 21 de marzo de 2022</v>
      </c>
      <c r="K280" s="108" t="str">
        <f>VLOOKUP(A280,'BASE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0" s="108" t="str">
        <f>VLOOKUP(A280,'BASE REGISTROS'!$A$1:$T$884,12,FALSE)</f>
        <v xml:space="preserve">Carlos Justiniano Nº 1123, comuna de Providencia, Región Metropolitana.
</v>
      </c>
      <c r="M280" s="108" t="str">
        <f>VLOOKUP(A280,'BASE REGISTROS'!$A$1:$T$884,13,FALSE)</f>
        <v>XIII</v>
      </c>
      <c r="N280" s="108" t="str">
        <f>VLOOKUP(A280,'BASE REGISTROS'!$A$1:$T$884,14,FALSE)</f>
        <v>Providencia</v>
      </c>
      <c r="O280" s="108" t="str">
        <f>VLOOKUP(A280,'BASE REGISTROS'!$A$1:$T$884,15,FALSE)</f>
        <v>Fono 223393900- 223393901</v>
      </c>
      <c r="P280" s="108">
        <f>VLOOKUP(A280,'BASE REGISTROS'!$A$1:$T$884,16,FALSE)</f>
        <v>0</v>
      </c>
      <c r="Q280" s="108">
        <f>VLOOKUP(A280,'BASE REGISTROS'!$A$1:$T$884,17,FALSE)</f>
        <v>0</v>
      </c>
      <c r="R280" s="108" t="str">
        <f>VLOOKUP(A280,'BASE REGISTROS'!$A$1:$T$884,18,FALSE)</f>
        <v>93401: Institución de Asistencia Social</v>
      </c>
      <c r="S280" s="108" t="str">
        <f>VLOOKUP(A280,'BASE REGISTROS'!$A$1:$T$884,19,FALSE)</f>
        <v>Certificado Financiero, correspondiente al año 2019, aprobado por el Sub Departamento de Supervisión Financiera Nacional.</v>
      </c>
      <c r="T280" s="129">
        <f>VLOOKUP(A280,'BASE REGISTROS'!$A$1:$T$884,20,FALSE)</f>
        <v>37970</v>
      </c>
      <c r="U280" s="128">
        <v>6570</v>
      </c>
      <c r="V280" s="130">
        <v>2259378</v>
      </c>
      <c r="W280" s="130">
        <v>11174063</v>
      </c>
      <c r="X280" s="131">
        <v>44316</v>
      </c>
      <c r="Y280" s="132" t="s">
        <v>7743</v>
      </c>
      <c r="Z280" s="132" t="s">
        <v>7744</v>
      </c>
      <c r="AA280" s="128" t="s">
        <v>7773</v>
      </c>
    </row>
    <row r="281" spans="1:27" ht="15.75" customHeight="1" x14ac:dyDescent="0.2">
      <c r="A281" s="128">
        <v>6570</v>
      </c>
      <c r="B281" s="108" t="str">
        <f>VLOOKUP(A281,'BASE REGISTROS'!$A$1:$T$884,2,FALSE)</f>
        <v>Corporación de Oportunidad y Acción Solidaria OPCIÓN</v>
      </c>
      <c r="C281" s="136">
        <f>VLOOKUP(A281,'BASE REGISTROS'!$A$1:$T$884,3,FALSE)</f>
        <v>717150007</v>
      </c>
      <c r="D281" s="108" t="str">
        <f>VLOOKUP(A281,'BASE REGISTROS'!$A$1:$T$884,4,FALSE)</f>
        <v>Corporación de Derecho Privado.</v>
      </c>
      <c r="E281" s="108" t="str">
        <f>VLOOKUP(A281,'BASE REGISTROS'!$A$1:$T$884,5,FALSE)</f>
        <v xml:space="preserve">Otorgada por Decreto Supremo Nº 972, de fecha 25 de julio de  1990, del Ministerio de Justicia, publicado en el Diario Oficial el día 13 de agosto de 1990. </v>
      </c>
      <c r="F281" s="108" t="str">
        <f>VLOOKUP(A281,'BASE REGISTROS'!$A$1:$T$884,6,FALSE)</f>
        <v xml:space="preserve">Certificado de vigencia, folio Nº 500233447698, de fecha 18 de junio de 2019, del Servicio de Registro Civil e Identificación.
</v>
      </c>
      <c r="G281" s="108" t="str">
        <f>VLOOKUP(A281,'BASE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1" s="108" t="str">
        <f>VLOOKUP(A281,'BASE REGISTROS'!$A$1:$T$884,8,FALSE)</f>
        <v xml:space="preserve">Presidente: Exequiel González Balbontín
Vicepresidenta: María Patricia Contreras Largo
Secretaria: María Francisca Concha Contreras
Tesorera: Sandra Cepeda Zepeda
</v>
      </c>
      <c r="I281" s="108" t="str">
        <f>VLOOKUP(A281,'BASE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1" s="129" t="str">
        <f>VLOOKUP(A281,'BASE REGISTROS'!$A$1:$T$884,10,FALSE)</f>
        <v>21 de marzo de 2019 a 21 de marzo de 2022</v>
      </c>
      <c r="K281" s="108" t="str">
        <f>VLOOKUP(A281,'BASE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1" s="108" t="str">
        <f>VLOOKUP(A281,'BASE REGISTROS'!$A$1:$T$884,12,FALSE)</f>
        <v xml:space="preserve">Carlos Justiniano Nº 1123, comuna de Providencia, Región Metropolitana.
</v>
      </c>
      <c r="M281" s="108" t="str">
        <f>VLOOKUP(A281,'BASE REGISTROS'!$A$1:$T$884,13,FALSE)</f>
        <v>XIII</v>
      </c>
      <c r="N281" s="108" t="str">
        <f>VLOOKUP(A281,'BASE REGISTROS'!$A$1:$T$884,14,FALSE)</f>
        <v>Providencia</v>
      </c>
      <c r="O281" s="108" t="str">
        <f>VLOOKUP(A281,'BASE REGISTROS'!$A$1:$T$884,15,FALSE)</f>
        <v>Fono 223393900- 223393901</v>
      </c>
      <c r="P281" s="108">
        <f>VLOOKUP(A281,'BASE REGISTROS'!$A$1:$T$884,16,FALSE)</f>
        <v>0</v>
      </c>
      <c r="Q281" s="108">
        <f>VLOOKUP(A281,'BASE REGISTROS'!$A$1:$T$884,17,FALSE)</f>
        <v>0</v>
      </c>
      <c r="R281" s="108" t="str">
        <f>VLOOKUP(A281,'BASE REGISTROS'!$A$1:$T$884,18,FALSE)</f>
        <v>93401: Institución de Asistencia Social</v>
      </c>
      <c r="S281" s="108" t="str">
        <f>VLOOKUP(A281,'BASE REGISTROS'!$A$1:$T$884,19,FALSE)</f>
        <v>Certificado Financiero, correspondiente al año 2019, aprobado por el Sub Departamento de Supervisión Financiera Nacional.</v>
      </c>
      <c r="T281" s="129">
        <f>VLOOKUP(A281,'BASE REGISTROS'!$A$1:$T$884,20,FALSE)</f>
        <v>37970</v>
      </c>
      <c r="U281" s="128">
        <v>6570</v>
      </c>
      <c r="V281" s="130">
        <v>13856133</v>
      </c>
      <c r="W281" s="130">
        <v>57376099</v>
      </c>
      <c r="X281" s="131">
        <v>44316</v>
      </c>
      <c r="Y281" s="132" t="s">
        <v>7743</v>
      </c>
      <c r="Z281" s="132" t="s">
        <v>7744</v>
      </c>
      <c r="AA281" s="128" t="s">
        <v>7878</v>
      </c>
    </row>
    <row r="282" spans="1:27" ht="15.75" customHeight="1" x14ac:dyDescent="0.2">
      <c r="A282" s="128">
        <v>6570</v>
      </c>
      <c r="B282" s="108" t="str">
        <f>VLOOKUP(A282,'BASE REGISTROS'!$A$1:$T$884,2,FALSE)</f>
        <v>Corporación de Oportunidad y Acción Solidaria OPCIÓN</v>
      </c>
      <c r="C282" s="136">
        <f>VLOOKUP(A282,'BASE REGISTROS'!$A$1:$T$884,3,FALSE)</f>
        <v>717150007</v>
      </c>
      <c r="D282" s="108" t="str">
        <f>VLOOKUP(A282,'BASE REGISTROS'!$A$1:$T$884,4,FALSE)</f>
        <v>Corporación de Derecho Privado.</v>
      </c>
      <c r="E282" s="108" t="str">
        <f>VLOOKUP(A282,'BASE REGISTROS'!$A$1:$T$884,5,FALSE)</f>
        <v xml:space="preserve">Otorgada por Decreto Supremo Nº 972, de fecha 25 de julio de  1990, del Ministerio de Justicia, publicado en el Diario Oficial el día 13 de agosto de 1990. </v>
      </c>
      <c r="F282" s="108" t="str">
        <f>VLOOKUP(A282,'BASE REGISTROS'!$A$1:$T$884,6,FALSE)</f>
        <v xml:space="preserve">Certificado de vigencia, folio Nº 500233447698, de fecha 18 de junio de 2019, del Servicio de Registro Civil e Identificación.
</v>
      </c>
      <c r="G282" s="108" t="str">
        <f>VLOOKUP(A282,'BASE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2" s="108" t="str">
        <f>VLOOKUP(A282,'BASE REGISTROS'!$A$1:$T$884,8,FALSE)</f>
        <v xml:space="preserve">Presidente: Exequiel González Balbontín
Vicepresidenta: María Patricia Contreras Largo
Secretaria: María Francisca Concha Contreras
Tesorera: Sandra Cepeda Zepeda
</v>
      </c>
      <c r="I282" s="108" t="str">
        <f>VLOOKUP(A282,'BASE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2" s="129" t="str">
        <f>VLOOKUP(A282,'BASE REGISTROS'!$A$1:$T$884,10,FALSE)</f>
        <v>21 de marzo de 2019 a 21 de marzo de 2022</v>
      </c>
      <c r="K282" s="108" t="str">
        <f>VLOOKUP(A282,'BASE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2" s="108" t="str">
        <f>VLOOKUP(A282,'BASE REGISTROS'!$A$1:$T$884,12,FALSE)</f>
        <v xml:space="preserve">Carlos Justiniano Nº 1123, comuna de Providencia, Región Metropolitana.
</v>
      </c>
      <c r="M282" s="108" t="str">
        <f>VLOOKUP(A282,'BASE REGISTROS'!$A$1:$T$884,13,FALSE)</f>
        <v>XIII</v>
      </c>
      <c r="N282" s="108" t="str">
        <f>VLOOKUP(A282,'BASE REGISTROS'!$A$1:$T$884,14,FALSE)</f>
        <v>Providencia</v>
      </c>
      <c r="O282" s="108" t="str">
        <f>VLOOKUP(A282,'BASE REGISTROS'!$A$1:$T$884,15,FALSE)</f>
        <v>Fono 223393900- 223393901</v>
      </c>
      <c r="P282" s="108">
        <f>VLOOKUP(A282,'BASE REGISTROS'!$A$1:$T$884,16,FALSE)</f>
        <v>0</v>
      </c>
      <c r="Q282" s="108">
        <f>VLOOKUP(A282,'BASE REGISTROS'!$A$1:$T$884,17,FALSE)</f>
        <v>0</v>
      </c>
      <c r="R282" s="108" t="str">
        <f>VLOOKUP(A282,'BASE REGISTROS'!$A$1:$T$884,18,FALSE)</f>
        <v>93401: Institución de Asistencia Social</v>
      </c>
      <c r="S282" s="108" t="str">
        <f>VLOOKUP(A282,'BASE REGISTROS'!$A$1:$T$884,19,FALSE)</f>
        <v>Certificado Financiero, correspondiente al año 2019, aprobado por el Sub Departamento de Supervisión Financiera Nacional.</v>
      </c>
      <c r="T282" s="129">
        <f>VLOOKUP(A282,'BASE REGISTROS'!$A$1:$T$884,20,FALSE)</f>
        <v>37970</v>
      </c>
      <c r="U282" s="128">
        <v>6570</v>
      </c>
      <c r="V282" s="130">
        <v>66065744</v>
      </c>
      <c r="W282" s="130">
        <v>258419883</v>
      </c>
      <c r="X282" s="131">
        <v>44316</v>
      </c>
      <c r="Y282" s="132" t="s">
        <v>7743</v>
      </c>
      <c r="Z282" s="132" t="s">
        <v>7744</v>
      </c>
      <c r="AA282" s="128" t="s">
        <v>7766</v>
      </c>
    </row>
    <row r="283" spans="1:27" ht="15.75" customHeight="1" x14ac:dyDescent="0.2">
      <c r="A283" s="128">
        <v>6570</v>
      </c>
      <c r="B283" s="108" t="str">
        <f>VLOOKUP(A283,'BASE REGISTROS'!$A$1:$T$884,2,FALSE)</f>
        <v>Corporación de Oportunidad y Acción Solidaria OPCIÓN</v>
      </c>
      <c r="C283" s="136">
        <f>VLOOKUP(A283,'BASE REGISTROS'!$A$1:$T$884,3,FALSE)</f>
        <v>717150007</v>
      </c>
      <c r="D283" s="108" t="str">
        <f>VLOOKUP(A283,'BASE REGISTROS'!$A$1:$T$884,4,FALSE)</f>
        <v>Corporación de Derecho Privado.</v>
      </c>
      <c r="E283" s="108" t="str">
        <f>VLOOKUP(A283,'BASE REGISTROS'!$A$1:$T$884,5,FALSE)</f>
        <v xml:space="preserve">Otorgada por Decreto Supremo Nº 972, de fecha 25 de julio de  1990, del Ministerio de Justicia, publicado en el Diario Oficial el día 13 de agosto de 1990. </v>
      </c>
      <c r="F283" s="108" t="str">
        <f>VLOOKUP(A283,'BASE REGISTROS'!$A$1:$T$884,6,FALSE)</f>
        <v xml:space="preserve">Certificado de vigencia, folio Nº 500233447698, de fecha 18 de junio de 2019, del Servicio de Registro Civil e Identificación.
</v>
      </c>
      <c r="G283" s="108" t="str">
        <f>VLOOKUP(A283,'BASE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3" s="108" t="str">
        <f>VLOOKUP(A283,'BASE REGISTROS'!$A$1:$T$884,8,FALSE)</f>
        <v xml:space="preserve">Presidente: Exequiel González Balbontín
Vicepresidenta: María Patricia Contreras Largo
Secretaria: María Francisca Concha Contreras
Tesorera: Sandra Cepeda Zepeda
</v>
      </c>
      <c r="I283" s="108" t="str">
        <f>VLOOKUP(A283,'BASE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3" s="129" t="str">
        <f>VLOOKUP(A283,'BASE REGISTROS'!$A$1:$T$884,10,FALSE)</f>
        <v>21 de marzo de 2019 a 21 de marzo de 2022</v>
      </c>
      <c r="K283" s="108" t="str">
        <f>VLOOKUP(A283,'BASE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3" s="108" t="str">
        <f>VLOOKUP(A283,'BASE REGISTROS'!$A$1:$T$884,12,FALSE)</f>
        <v xml:space="preserve">Carlos Justiniano Nº 1123, comuna de Providencia, Región Metropolitana.
</v>
      </c>
      <c r="M283" s="108" t="str">
        <f>VLOOKUP(A283,'BASE REGISTROS'!$A$1:$T$884,13,FALSE)</f>
        <v>XIII</v>
      </c>
      <c r="N283" s="108" t="str">
        <f>VLOOKUP(A283,'BASE REGISTROS'!$A$1:$T$884,14,FALSE)</f>
        <v>Providencia</v>
      </c>
      <c r="O283" s="108" t="str">
        <f>VLOOKUP(A283,'BASE REGISTROS'!$A$1:$T$884,15,FALSE)</f>
        <v>Fono 223393900- 223393901</v>
      </c>
      <c r="P283" s="108">
        <f>VLOOKUP(A283,'BASE REGISTROS'!$A$1:$T$884,16,FALSE)</f>
        <v>0</v>
      </c>
      <c r="Q283" s="108">
        <f>VLOOKUP(A283,'BASE REGISTROS'!$A$1:$T$884,17,FALSE)</f>
        <v>0</v>
      </c>
      <c r="R283" s="108" t="str">
        <f>VLOOKUP(A283,'BASE REGISTROS'!$A$1:$T$884,18,FALSE)</f>
        <v>93401: Institución de Asistencia Social</v>
      </c>
      <c r="S283" s="108" t="str">
        <f>VLOOKUP(A283,'BASE REGISTROS'!$A$1:$T$884,19,FALSE)</f>
        <v>Certificado Financiero, correspondiente al año 2019, aprobado por el Sub Departamento de Supervisión Financiera Nacional.</v>
      </c>
      <c r="T283" s="129">
        <f>VLOOKUP(A283,'BASE REGISTROS'!$A$1:$T$884,20,FALSE)</f>
        <v>37970</v>
      </c>
      <c r="U283" s="128">
        <v>6570</v>
      </c>
      <c r="V283" s="130">
        <v>38460129</v>
      </c>
      <c r="W283" s="130">
        <v>124377804</v>
      </c>
      <c r="X283" s="131">
        <v>44316</v>
      </c>
      <c r="Y283" s="132" t="s">
        <v>7743</v>
      </c>
      <c r="Z283" s="132" t="s">
        <v>7744</v>
      </c>
      <c r="AA283" s="128" t="s">
        <v>159</v>
      </c>
    </row>
    <row r="284" spans="1:27" ht="15.75" customHeight="1" x14ac:dyDescent="0.2">
      <c r="A284" s="128">
        <v>6570</v>
      </c>
      <c r="B284" s="108" t="str">
        <f>VLOOKUP(A284,'BASE REGISTROS'!$A$1:$T$884,2,FALSE)</f>
        <v>Corporación de Oportunidad y Acción Solidaria OPCIÓN</v>
      </c>
      <c r="C284" s="136">
        <f>VLOOKUP(A284,'BASE REGISTROS'!$A$1:$T$884,3,FALSE)</f>
        <v>717150007</v>
      </c>
      <c r="D284" s="108" t="str">
        <f>VLOOKUP(A284,'BASE REGISTROS'!$A$1:$T$884,4,FALSE)</f>
        <v>Corporación de Derecho Privado.</v>
      </c>
      <c r="E284" s="108" t="str">
        <f>VLOOKUP(A284,'BASE REGISTROS'!$A$1:$T$884,5,FALSE)</f>
        <v xml:space="preserve">Otorgada por Decreto Supremo Nº 972, de fecha 25 de julio de  1990, del Ministerio de Justicia, publicado en el Diario Oficial el día 13 de agosto de 1990. </v>
      </c>
      <c r="F284" s="108" t="str">
        <f>VLOOKUP(A284,'BASE REGISTROS'!$A$1:$T$884,6,FALSE)</f>
        <v xml:space="preserve">Certificado de vigencia, folio Nº 500233447698, de fecha 18 de junio de 2019, del Servicio de Registro Civil e Identificación.
</v>
      </c>
      <c r="G284" s="108" t="str">
        <f>VLOOKUP(A284,'BASE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4" s="108" t="str">
        <f>VLOOKUP(A284,'BASE REGISTROS'!$A$1:$T$884,8,FALSE)</f>
        <v xml:space="preserve">Presidente: Exequiel González Balbontín
Vicepresidenta: María Patricia Contreras Largo
Secretaria: María Francisca Concha Contreras
Tesorera: Sandra Cepeda Zepeda
</v>
      </c>
      <c r="I284" s="108" t="str">
        <f>VLOOKUP(A284,'BASE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4" s="129" t="str">
        <f>VLOOKUP(A284,'BASE REGISTROS'!$A$1:$T$884,10,FALSE)</f>
        <v>21 de marzo de 2019 a 21 de marzo de 2022</v>
      </c>
      <c r="K284" s="108" t="str">
        <f>VLOOKUP(A284,'BASE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4" s="108" t="str">
        <f>VLOOKUP(A284,'BASE REGISTROS'!$A$1:$T$884,12,FALSE)</f>
        <v xml:space="preserve">Carlos Justiniano Nº 1123, comuna de Providencia, Región Metropolitana.
</v>
      </c>
      <c r="M284" s="108" t="str">
        <f>VLOOKUP(A284,'BASE REGISTROS'!$A$1:$T$884,13,FALSE)</f>
        <v>XIII</v>
      </c>
      <c r="N284" s="108" t="str">
        <f>VLOOKUP(A284,'BASE REGISTROS'!$A$1:$T$884,14,FALSE)</f>
        <v>Providencia</v>
      </c>
      <c r="O284" s="108" t="str">
        <f>VLOOKUP(A284,'BASE REGISTROS'!$A$1:$T$884,15,FALSE)</f>
        <v>Fono 223393900- 223393901</v>
      </c>
      <c r="P284" s="108">
        <f>VLOOKUP(A284,'BASE REGISTROS'!$A$1:$T$884,16,FALSE)</f>
        <v>0</v>
      </c>
      <c r="Q284" s="108">
        <f>VLOOKUP(A284,'BASE REGISTROS'!$A$1:$T$884,17,FALSE)</f>
        <v>0</v>
      </c>
      <c r="R284" s="108" t="str">
        <f>VLOOKUP(A284,'BASE REGISTROS'!$A$1:$T$884,18,FALSE)</f>
        <v>93401: Institución de Asistencia Social</v>
      </c>
      <c r="S284" s="108" t="str">
        <f>VLOOKUP(A284,'BASE REGISTROS'!$A$1:$T$884,19,FALSE)</f>
        <v>Certificado Financiero, correspondiente al año 2019, aprobado por el Sub Departamento de Supervisión Financiera Nacional.</v>
      </c>
      <c r="T284" s="129">
        <f>VLOOKUP(A284,'BASE REGISTROS'!$A$1:$T$884,20,FALSE)</f>
        <v>37970</v>
      </c>
      <c r="U284" s="128">
        <v>6570</v>
      </c>
      <c r="V284" s="130">
        <v>0</v>
      </c>
      <c r="W284" s="130">
        <v>30144892</v>
      </c>
      <c r="X284" s="131">
        <v>44316</v>
      </c>
      <c r="Y284" s="132" t="s">
        <v>7743</v>
      </c>
      <c r="Z284" s="132" t="s">
        <v>7744</v>
      </c>
      <c r="AA284" s="128" t="s">
        <v>7823</v>
      </c>
    </row>
    <row r="285" spans="1:27" ht="15.75" customHeight="1" x14ac:dyDescent="0.2">
      <c r="A285" s="128">
        <v>6570</v>
      </c>
      <c r="B285" s="108" t="str">
        <f>VLOOKUP(A285,'BASE REGISTROS'!$A$1:$T$884,2,FALSE)</f>
        <v>Corporación de Oportunidad y Acción Solidaria OPCIÓN</v>
      </c>
      <c r="C285" s="136">
        <f>VLOOKUP(A285,'BASE REGISTROS'!$A$1:$T$884,3,FALSE)</f>
        <v>717150007</v>
      </c>
      <c r="D285" s="108" t="str">
        <f>VLOOKUP(A285,'BASE REGISTROS'!$A$1:$T$884,4,FALSE)</f>
        <v>Corporación de Derecho Privado.</v>
      </c>
      <c r="E285" s="108" t="str">
        <f>VLOOKUP(A285,'BASE REGISTROS'!$A$1:$T$884,5,FALSE)</f>
        <v xml:space="preserve">Otorgada por Decreto Supremo Nº 972, de fecha 25 de julio de  1990, del Ministerio de Justicia, publicado en el Diario Oficial el día 13 de agosto de 1990. </v>
      </c>
      <c r="F285" s="108" t="str">
        <f>VLOOKUP(A285,'BASE REGISTROS'!$A$1:$T$884,6,FALSE)</f>
        <v xml:space="preserve">Certificado de vigencia, folio Nº 500233447698, de fecha 18 de junio de 2019, del Servicio de Registro Civil e Identificación.
</v>
      </c>
      <c r="G285" s="108" t="str">
        <f>VLOOKUP(A285,'BASE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5" s="108" t="str">
        <f>VLOOKUP(A285,'BASE REGISTROS'!$A$1:$T$884,8,FALSE)</f>
        <v xml:space="preserve">Presidente: Exequiel González Balbontín
Vicepresidenta: María Patricia Contreras Largo
Secretaria: María Francisca Concha Contreras
Tesorera: Sandra Cepeda Zepeda
</v>
      </c>
      <c r="I285" s="108" t="str">
        <f>VLOOKUP(A285,'BASE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5" s="129" t="str">
        <f>VLOOKUP(A285,'BASE REGISTROS'!$A$1:$T$884,10,FALSE)</f>
        <v>21 de marzo de 2019 a 21 de marzo de 2022</v>
      </c>
      <c r="K285" s="108" t="str">
        <f>VLOOKUP(A285,'BASE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5" s="108" t="str">
        <f>VLOOKUP(A285,'BASE REGISTROS'!$A$1:$T$884,12,FALSE)</f>
        <v xml:space="preserve">Carlos Justiniano Nº 1123, comuna de Providencia, Región Metropolitana.
</v>
      </c>
      <c r="M285" s="108" t="str">
        <f>VLOOKUP(A285,'BASE REGISTROS'!$A$1:$T$884,13,FALSE)</f>
        <v>XIII</v>
      </c>
      <c r="N285" s="108" t="str">
        <f>VLOOKUP(A285,'BASE REGISTROS'!$A$1:$T$884,14,FALSE)</f>
        <v>Providencia</v>
      </c>
      <c r="O285" s="108" t="str">
        <f>VLOOKUP(A285,'BASE REGISTROS'!$A$1:$T$884,15,FALSE)</f>
        <v>Fono 223393900- 223393901</v>
      </c>
      <c r="P285" s="108">
        <f>VLOOKUP(A285,'BASE REGISTROS'!$A$1:$T$884,16,FALSE)</f>
        <v>0</v>
      </c>
      <c r="Q285" s="108">
        <f>VLOOKUP(A285,'BASE REGISTROS'!$A$1:$T$884,17,FALSE)</f>
        <v>0</v>
      </c>
      <c r="R285" s="108" t="str">
        <f>VLOOKUP(A285,'BASE REGISTROS'!$A$1:$T$884,18,FALSE)</f>
        <v>93401: Institución de Asistencia Social</v>
      </c>
      <c r="S285" s="108" t="str">
        <f>VLOOKUP(A285,'BASE REGISTROS'!$A$1:$T$884,19,FALSE)</f>
        <v>Certificado Financiero, correspondiente al año 2019, aprobado por el Sub Departamento de Supervisión Financiera Nacional.</v>
      </c>
      <c r="T285" s="129">
        <f>VLOOKUP(A285,'BASE REGISTROS'!$A$1:$T$884,20,FALSE)</f>
        <v>37970</v>
      </c>
      <c r="U285" s="128">
        <v>6570</v>
      </c>
      <c r="V285" s="130">
        <v>9940584</v>
      </c>
      <c r="W285" s="130">
        <v>41365656</v>
      </c>
      <c r="X285" s="131">
        <v>44316</v>
      </c>
      <c r="Y285" s="132" t="s">
        <v>7743</v>
      </c>
      <c r="Z285" s="132" t="s">
        <v>7744</v>
      </c>
      <c r="AA285" s="128" t="s">
        <v>7755</v>
      </c>
    </row>
    <row r="286" spans="1:27" ht="15.75" customHeight="1" x14ac:dyDescent="0.2">
      <c r="A286" s="128">
        <v>6570</v>
      </c>
      <c r="B286" s="108" t="str">
        <f>VLOOKUP(A286,'BASE REGISTROS'!$A$1:$T$884,2,FALSE)</f>
        <v>Corporación de Oportunidad y Acción Solidaria OPCIÓN</v>
      </c>
      <c r="C286" s="136">
        <f>VLOOKUP(A286,'BASE REGISTROS'!$A$1:$T$884,3,FALSE)</f>
        <v>717150007</v>
      </c>
      <c r="D286" s="108" t="str">
        <f>VLOOKUP(A286,'BASE REGISTROS'!$A$1:$T$884,4,FALSE)</f>
        <v>Corporación de Derecho Privado.</v>
      </c>
      <c r="E286" s="108" t="str">
        <f>VLOOKUP(A286,'BASE REGISTROS'!$A$1:$T$884,5,FALSE)</f>
        <v xml:space="preserve">Otorgada por Decreto Supremo Nº 972, de fecha 25 de julio de  1990, del Ministerio de Justicia, publicado en el Diario Oficial el día 13 de agosto de 1990. </v>
      </c>
      <c r="F286" s="108" t="str">
        <f>VLOOKUP(A286,'BASE REGISTROS'!$A$1:$T$884,6,FALSE)</f>
        <v xml:space="preserve">Certificado de vigencia, folio Nº 500233447698, de fecha 18 de junio de 2019, del Servicio de Registro Civil e Identificación.
</v>
      </c>
      <c r="G286" s="108" t="str">
        <f>VLOOKUP(A286,'BASE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6" s="108" t="str">
        <f>VLOOKUP(A286,'BASE REGISTROS'!$A$1:$T$884,8,FALSE)</f>
        <v xml:space="preserve">Presidente: Exequiel González Balbontín
Vicepresidenta: María Patricia Contreras Largo
Secretaria: María Francisca Concha Contreras
Tesorera: Sandra Cepeda Zepeda
</v>
      </c>
      <c r="I286" s="108" t="str">
        <f>VLOOKUP(A286,'BASE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6" s="129" t="str">
        <f>VLOOKUP(A286,'BASE REGISTROS'!$A$1:$T$884,10,FALSE)</f>
        <v>21 de marzo de 2019 a 21 de marzo de 2022</v>
      </c>
      <c r="K286" s="108" t="str">
        <f>VLOOKUP(A286,'BASE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6" s="108" t="str">
        <f>VLOOKUP(A286,'BASE REGISTROS'!$A$1:$T$884,12,FALSE)</f>
        <v xml:space="preserve">Carlos Justiniano Nº 1123, comuna de Providencia, Región Metropolitana.
</v>
      </c>
      <c r="M286" s="108" t="str">
        <f>VLOOKUP(A286,'BASE REGISTROS'!$A$1:$T$884,13,FALSE)</f>
        <v>XIII</v>
      </c>
      <c r="N286" s="108" t="str">
        <f>VLOOKUP(A286,'BASE REGISTROS'!$A$1:$T$884,14,FALSE)</f>
        <v>Providencia</v>
      </c>
      <c r="O286" s="108" t="str">
        <f>VLOOKUP(A286,'BASE REGISTROS'!$A$1:$T$884,15,FALSE)</f>
        <v>Fono 223393900- 223393901</v>
      </c>
      <c r="P286" s="108">
        <f>VLOOKUP(A286,'BASE REGISTROS'!$A$1:$T$884,16,FALSE)</f>
        <v>0</v>
      </c>
      <c r="Q286" s="108">
        <f>VLOOKUP(A286,'BASE REGISTROS'!$A$1:$T$884,17,FALSE)</f>
        <v>0</v>
      </c>
      <c r="R286" s="108" t="str">
        <f>VLOOKUP(A286,'BASE REGISTROS'!$A$1:$T$884,18,FALSE)</f>
        <v>93401: Institución de Asistencia Social</v>
      </c>
      <c r="S286" s="108" t="str">
        <f>VLOOKUP(A286,'BASE REGISTROS'!$A$1:$T$884,19,FALSE)</f>
        <v>Certificado Financiero, correspondiente al año 2019, aprobado por el Sub Departamento de Supervisión Financiera Nacional.</v>
      </c>
      <c r="T286" s="129">
        <f>VLOOKUP(A286,'BASE REGISTROS'!$A$1:$T$884,20,FALSE)</f>
        <v>37970</v>
      </c>
      <c r="U286" s="128">
        <v>6570</v>
      </c>
      <c r="V286" s="130">
        <v>37738843</v>
      </c>
      <c r="W286" s="130">
        <v>235953262</v>
      </c>
      <c r="X286" s="131">
        <v>44316</v>
      </c>
      <c r="Y286" s="132" t="s">
        <v>7743</v>
      </c>
      <c r="Z286" s="132" t="s">
        <v>7744</v>
      </c>
      <c r="AA286" s="128" t="s">
        <v>7818</v>
      </c>
    </row>
    <row r="287" spans="1:27" ht="15.75" customHeight="1" x14ac:dyDescent="0.2">
      <c r="A287" s="128">
        <v>6570</v>
      </c>
      <c r="B287" s="108" t="str">
        <f>VLOOKUP(A287,'BASE REGISTROS'!$A$1:$T$884,2,FALSE)</f>
        <v>Corporación de Oportunidad y Acción Solidaria OPCIÓN</v>
      </c>
      <c r="C287" s="136">
        <f>VLOOKUP(A287,'BASE REGISTROS'!$A$1:$T$884,3,FALSE)</f>
        <v>717150007</v>
      </c>
      <c r="D287" s="108" t="str">
        <f>VLOOKUP(A287,'BASE REGISTROS'!$A$1:$T$884,4,FALSE)</f>
        <v>Corporación de Derecho Privado.</v>
      </c>
      <c r="E287" s="108" t="str">
        <f>VLOOKUP(A287,'BASE REGISTROS'!$A$1:$T$884,5,FALSE)</f>
        <v xml:space="preserve">Otorgada por Decreto Supremo Nº 972, de fecha 25 de julio de  1990, del Ministerio de Justicia, publicado en el Diario Oficial el día 13 de agosto de 1990. </v>
      </c>
      <c r="F287" s="108" t="str">
        <f>VLOOKUP(A287,'BASE REGISTROS'!$A$1:$T$884,6,FALSE)</f>
        <v xml:space="preserve">Certificado de vigencia, folio Nº 500233447698, de fecha 18 de junio de 2019, del Servicio de Registro Civil e Identificación.
</v>
      </c>
      <c r="G287" s="108" t="str">
        <f>VLOOKUP(A287,'BASE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7" s="108" t="str">
        <f>VLOOKUP(A287,'BASE REGISTROS'!$A$1:$T$884,8,FALSE)</f>
        <v xml:space="preserve">Presidente: Exequiel González Balbontín
Vicepresidenta: María Patricia Contreras Largo
Secretaria: María Francisca Concha Contreras
Tesorera: Sandra Cepeda Zepeda
</v>
      </c>
      <c r="I287" s="108" t="str">
        <f>VLOOKUP(A287,'BASE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7" s="129" t="str">
        <f>VLOOKUP(A287,'BASE REGISTROS'!$A$1:$T$884,10,FALSE)</f>
        <v>21 de marzo de 2019 a 21 de marzo de 2022</v>
      </c>
      <c r="K287" s="108" t="str">
        <f>VLOOKUP(A287,'BASE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7" s="108" t="str">
        <f>VLOOKUP(A287,'BASE REGISTROS'!$A$1:$T$884,12,FALSE)</f>
        <v xml:space="preserve">Carlos Justiniano Nº 1123, comuna de Providencia, Región Metropolitana.
</v>
      </c>
      <c r="M287" s="108" t="str">
        <f>VLOOKUP(A287,'BASE REGISTROS'!$A$1:$T$884,13,FALSE)</f>
        <v>XIII</v>
      </c>
      <c r="N287" s="108" t="str">
        <f>VLOOKUP(A287,'BASE REGISTROS'!$A$1:$T$884,14,FALSE)</f>
        <v>Providencia</v>
      </c>
      <c r="O287" s="108" t="str">
        <f>VLOOKUP(A287,'BASE REGISTROS'!$A$1:$T$884,15,FALSE)</f>
        <v>Fono 223393900- 223393901</v>
      </c>
      <c r="P287" s="108">
        <f>VLOOKUP(A287,'BASE REGISTROS'!$A$1:$T$884,16,FALSE)</f>
        <v>0</v>
      </c>
      <c r="Q287" s="108">
        <f>VLOOKUP(A287,'BASE REGISTROS'!$A$1:$T$884,17,FALSE)</f>
        <v>0</v>
      </c>
      <c r="R287" s="108" t="str">
        <f>VLOOKUP(A287,'BASE REGISTROS'!$A$1:$T$884,18,FALSE)</f>
        <v>93401: Institución de Asistencia Social</v>
      </c>
      <c r="S287" s="108" t="str">
        <f>VLOOKUP(A287,'BASE REGISTROS'!$A$1:$T$884,19,FALSE)</f>
        <v>Certificado Financiero, correspondiente al año 2019, aprobado por el Sub Departamento de Supervisión Financiera Nacional.</v>
      </c>
      <c r="T287" s="129">
        <f>VLOOKUP(A287,'BASE REGISTROS'!$A$1:$T$884,20,FALSE)</f>
        <v>37970</v>
      </c>
      <c r="U287" s="128">
        <v>6570</v>
      </c>
      <c r="V287" s="130">
        <v>7795600</v>
      </c>
      <c r="W287" s="130">
        <v>62091435</v>
      </c>
      <c r="X287" s="131">
        <v>44316</v>
      </c>
      <c r="Y287" s="132" t="s">
        <v>7743</v>
      </c>
      <c r="Z287" s="132" t="s">
        <v>7744</v>
      </c>
      <c r="AA287" s="128" t="s">
        <v>7756</v>
      </c>
    </row>
    <row r="288" spans="1:27" ht="15.75" customHeight="1" x14ac:dyDescent="0.2">
      <c r="A288" s="128">
        <v>6570</v>
      </c>
      <c r="B288" s="108" t="str">
        <f>VLOOKUP(A288,'BASE REGISTROS'!$A$1:$T$884,2,FALSE)</f>
        <v>Corporación de Oportunidad y Acción Solidaria OPCIÓN</v>
      </c>
      <c r="C288" s="136">
        <f>VLOOKUP(A288,'BASE REGISTROS'!$A$1:$T$884,3,FALSE)</f>
        <v>717150007</v>
      </c>
      <c r="D288" s="108" t="str">
        <f>VLOOKUP(A288,'BASE REGISTROS'!$A$1:$T$884,4,FALSE)</f>
        <v>Corporación de Derecho Privado.</v>
      </c>
      <c r="E288" s="108" t="str">
        <f>VLOOKUP(A288,'BASE REGISTROS'!$A$1:$T$884,5,FALSE)</f>
        <v xml:space="preserve">Otorgada por Decreto Supremo Nº 972, de fecha 25 de julio de  1990, del Ministerio de Justicia, publicado en el Diario Oficial el día 13 de agosto de 1990. </v>
      </c>
      <c r="F288" s="108" t="str">
        <f>VLOOKUP(A288,'BASE REGISTROS'!$A$1:$T$884,6,FALSE)</f>
        <v xml:space="preserve">Certificado de vigencia, folio Nº 500233447698, de fecha 18 de junio de 2019, del Servicio de Registro Civil e Identificación.
</v>
      </c>
      <c r="G288" s="108" t="str">
        <f>VLOOKUP(A288,'BASE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8" s="108" t="str">
        <f>VLOOKUP(A288,'BASE REGISTROS'!$A$1:$T$884,8,FALSE)</f>
        <v xml:space="preserve">Presidente: Exequiel González Balbontín
Vicepresidenta: María Patricia Contreras Largo
Secretaria: María Francisca Concha Contreras
Tesorera: Sandra Cepeda Zepeda
</v>
      </c>
      <c r="I288" s="108" t="str">
        <f>VLOOKUP(A288,'BASE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8" s="129" t="str">
        <f>VLOOKUP(A288,'BASE REGISTROS'!$A$1:$T$884,10,FALSE)</f>
        <v>21 de marzo de 2019 a 21 de marzo de 2022</v>
      </c>
      <c r="K288" s="108" t="str">
        <f>VLOOKUP(A288,'BASE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8" s="108" t="str">
        <f>VLOOKUP(A288,'BASE REGISTROS'!$A$1:$T$884,12,FALSE)</f>
        <v xml:space="preserve">Carlos Justiniano Nº 1123, comuna de Providencia, Región Metropolitana.
</v>
      </c>
      <c r="M288" s="108" t="str">
        <f>VLOOKUP(A288,'BASE REGISTROS'!$A$1:$T$884,13,FALSE)</f>
        <v>XIII</v>
      </c>
      <c r="N288" s="108" t="str">
        <f>VLOOKUP(A288,'BASE REGISTROS'!$A$1:$T$884,14,FALSE)</f>
        <v>Providencia</v>
      </c>
      <c r="O288" s="108" t="str">
        <f>VLOOKUP(A288,'BASE REGISTROS'!$A$1:$T$884,15,FALSE)</f>
        <v>Fono 223393900- 223393901</v>
      </c>
      <c r="P288" s="108">
        <f>VLOOKUP(A288,'BASE REGISTROS'!$A$1:$T$884,16,FALSE)</f>
        <v>0</v>
      </c>
      <c r="Q288" s="108">
        <f>VLOOKUP(A288,'BASE REGISTROS'!$A$1:$T$884,17,FALSE)</f>
        <v>0</v>
      </c>
      <c r="R288" s="108" t="str">
        <f>VLOOKUP(A288,'BASE REGISTROS'!$A$1:$T$884,18,FALSE)</f>
        <v>93401: Institución de Asistencia Social</v>
      </c>
      <c r="S288" s="108" t="str">
        <f>VLOOKUP(A288,'BASE REGISTROS'!$A$1:$T$884,19,FALSE)</f>
        <v>Certificado Financiero, correspondiente al año 2019, aprobado por el Sub Departamento de Supervisión Financiera Nacional.</v>
      </c>
      <c r="T288" s="129">
        <f>VLOOKUP(A288,'BASE REGISTROS'!$A$1:$T$884,20,FALSE)</f>
        <v>37970</v>
      </c>
      <c r="U288" s="128">
        <v>6570</v>
      </c>
      <c r="V288" s="130">
        <v>29792892</v>
      </c>
      <c r="W288" s="130">
        <v>87733670</v>
      </c>
      <c r="X288" s="131">
        <v>44316</v>
      </c>
      <c r="Y288" s="132" t="s">
        <v>7743</v>
      </c>
      <c r="Z288" s="132" t="s">
        <v>7744</v>
      </c>
      <c r="AA288" s="128" t="s">
        <v>7777</v>
      </c>
    </row>
    <row r="289" spans="1:27" ht="15.75" customHeight="1" x14ac:dyDescent="0.2">
      <c r="A289" s="128">
        <v>6570</v>
      </c>
      <c r="B289" s="108" t="str">
        <f>VLOOKUP(A289,'BASE REGISTROS'!$A$1:$T$884,2,FALSE)</f>
        <v>Corporación de Oportunidad y Acción Solidaria OPCIÓN</v>
      </c>
      <c r="C289" s="136">
        <f>VLOOKUP(A289,'BASE REGISTROS'!$A$1:$T$884,3,FALSE)</f>
        <v>717150007</v>
      </c>
      <c r="D289" s="108" t="str">
        <f>VLOOKUP(A289,'BASE REGISTROS'!$A$1:$T$884,4,FALSE)</f>
        <v>Corporación de Derecho Privado.</v>
      </c>
      <c r="E289" s="108" t="str">
        <f>VLOOKUP(A289,'BASE REGISTROS'!$A$1:$T$884,5,FALSE)</f>
        <v xml:space="preserve">Otorgada por Decreto Supremo Nº 972, de fecha 25 de julio de  1990, del Ministerio de Justicia, publicado en el Diario Oficial el día 13 de agosto de 1990. </v>
      </c>
      <c r="F289" s="108" t="str">
        <f>VLOOKUP(A289,'BASE REGISTROS'!$A$1:$T$884,6,FALSE)</f>
        <v xml:space="preserve">Certificado de vigencia, folio Nº 500233447698, de fecha 18 de junio de 2019, del Servicio de Registro Civil e Identificación.
</v>
      </c>
      <c r="G289" s="108" t="str">
        <f>VLOOKUP(A289,'BASE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9" s="108" t="str">
        <f>VLOOKUP(A289,'BASE REGISTROS'!$A$1:$T$884,8,FALSE)</f>
        <v xml:space="preserve">Presidente: Exequiel González Balbontín
Vicepresidenta: María Patricia Contreras Largo
Secretaria: María Francisca Concha Contreras
Tesorera: Sandra Cepeda Zepeda
</v>
      </c>
      <c r="I289" s="108" t="str">
        <f>VLOOKUP(A289,'BASE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9" s="129" t="str">
        <f>VLOOKUP(A289,'BASE REGISTROS'!$A$1:$T$884,10,FALSE)</f>
        <v>21 de marzo de 2019 a 21 de marzo de 2022</v>
      </c>
      <c r="K289" s="108" t="str">
        <f>VLOOKUP(A289,'BASE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9" s="108" t="str">
        <f>VLOOKUP(A289,'BASE REGISTROS'!$A$1:$T$884,12,FALSE)</f>
        <v xml:space="preserve">Carlos Justiniano Nº 1123, comuna de Providencia, Región Metropolitana.
</v>
      </c>
      <c r="M289" s="108" t="str">
        <f>VLOOKUP(A289,'BASE REGISTROS'!$A$1:$T$884,13,FALSE)</f>
        <v>XIII</v>
      </c>
      <c r="N289" s="108" t="str">
        <f>VLOOKUP(A289,'BASE REGISTROS'!$A$1:$T$884,14,FALSE)</f>
        <v>Providencia</v>
      </c>
      <c r="O289" s="108" t="str">
        <f>VLOOKUP(A289,'BASE REGISTROS'!$A$1:$T$884,15,FALSE)</f>
        <v>Fono 223393900- 223393901</v>
      </c>
      <c r="P289" s="108">
        <f>VLOOKUP(A289,'BASE REGISTROS'!$A$1:$T$884,16,FALSE)</f>
        <v>0</v>
      </c>
      <c r="Q289" s="108">
        <f>VLOOKUP(A289,'BASE REGISTROS'!$A$1:$T$884,17,FALSE)</f>
        <v>0</v>
      </c>
      <c r="R289" s="108" t="str">
        <f>VLOOKUP(A289,'BASE REGISTROS'!$A$1:$T$884,18,FALSE)</f>
        <v>93401: Institución de Asistencia Social</v>
      </c>
      <c r="S289" s="108" t="str">
        <f>VLOOKUP(A289,'BASE REGISTROS'!$A$1:$T$884,19,FALSE)</f>
        <v>Certificado Financiero, correspondiente al año 2019, aprobado por el Sub Departamento de Supervisión Financiera Nacional.</v>
      </c>
      <c r="T289" s="129">
        <f>VLOOKUP(A289,'BASE REGISTROS'!$A$1:$T$884,20,FALSE)</f>
        <v>37970</v>
      </c>
      <c r="U289" s="128">
        <v>6570</v>
      </c>
      <c r="V289" s="130">
        <v>0</v>
      </c>
      <c r="W289" s="130">
        <v>14390208</v>
      </c>
      <c r="X289" s="131">
        <v>44316</v>
      </c>
      <c r="Y289" s="132" t="s">
        <v>7743</v>
      </c>
      <c r="Z289" s="132" t="s">
        <v>7744</v>
      </c>
      <c r="AA289" s="128" t="s">
        <v>7813</v>
      </c>
    </row>
    <row r="290" spans="1:27" ht="15.75" customHeight="1" x14ac:dyDescent="0.2">
      <c r="A290" s="128">
        <v>6570</v>
      </c>
      <c r="B290" s="108" t="str">
        <f>VLOOKUP(A290,'BASE REGISTROS'!$A$1:$T$884,2,FALSE)</f>
        <v>Corporación de Oportunidad y Acción Solidaria OPCIÓN</v>
      </c>
      <c r="C290" s="136">
        <f>VLOOKUP(A290,'BASE REGISTROS'!$A$1:$T$884,3,FALSE)</f>
        <v>717150007</v>
      </c>
      <c r="D290" s="108" t="str">
        <f>VLOOKUP(A290,'BASE REGISTROS'!$A$1:$T$884,4,FALSE)</f>
        <v>Corporación de Derecho Privado.</v>
      </c>
      <c r="E290" s="108" t="str">
        <f>VLOOKUP(A290,'BASE REGISTROS'!$A$1:$T$884,5,FALSE)</f>
        <v xml:space="preserve">Otorgada por Decreto Supremo Nº 972, de fecha 25 de julio de  1990, del Ministerio de Justicia, publicado en el Diario Oficial el día 13 de agosto de 1990. </v>
      </c>
      <c r="F290" s="108" t="str">
        <f>VLOOKUP(A290,'BASE REGISTROS'!$A$1:$T$884,6,FALSE)</f>
        <v xml:space="preserve">Certificado de vigencia, folio Nº 500233447698, de fecha 18 de junio de 2019, del Servicio de Registro Civil e Identificación.
</v>
      </c>
      <c r="G290" s="108" t="str">
        <f>VLOOKUP(A290,'BASE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0" s="108" t="str">
        <f>VLOOKUP(A290,'BASE REGISTROS'!$A$1:$T$884,8,FALSE)</f>
        <v xml:space="preserve">Presidente: Exequiel González Balbontín
Vicepresidenta: María Patricia Contreras Largo
Secretaria: María Francisca Concha Contreras
Tesorera: Sandra Cepeda Zepeda
</v>
      </c>
      <c r="I290" s="108" t="str">
        <f>VLOOKUP(A290,'BASE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0" s="129" t="str">
        <f>VLOOKUP(A290,'BASE REGISTROS'!$A$1:$T$884,10,FALSE)</f>
        <v>21 de marzo de 2019 a 21 de marzo de 2022</v>
      </c>
      <c r="K290" s="108" t="str">
        <f>VLOOKUP(A290,'BASE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0" s="108" t="str">
        <f>VLOOKUP(A290,'BASE REGISTROS'!$A$1:$T$884,12,FALSE)</f>
        <v xml:space="preserve">Carlos Justiniano Nº 1123, comuna de Providencia, Región Metropolitana.
</v>
      </c>
      <c r="M290" s="108" t="str">
        <f>VLOOKUP(A290,'BASE REGISTROS'!$A$1:$T$884,13,FALSE)</f>
        <v>XIII</v>
      </c>
      <c r="N290" s="108" t="str">
        <f>VLOOKUP(A290,'BASE REGISTROS'!$A$1:$T$884,14,FALSE)</f>
        <v>Providencia</v>
      </c>
      <c r="O290" s="108" t="str">
        <f>VLOOKUP(A290,'BASE REGISTROS'!$A$1:$T$884,15,FALSE)</f>
        <v>Fono 223393900- 223393901</v>
      </c>
      <c r="P290" s="108">
        <f>VLOOKUP(A290,'BASE REGISTROS'!$A$1:$T$884,16,FALSE)</f>
        <v>0</v>
      </c>
      <c r="Q290" s="108">
        <f>VLOOKUP(A290,'BASE REGISTROS'!$A$1:$T$884,17,FALSE)</f>
        <v>0</v>
      </c>
      <c r="R290" s="108" t="str">
        <f>VLOOKUP(A290,'BASE REGISTROS'!$A$1:$T$884,18,FALSE)</f>
        <v>93401: Institución de Asistencia Social</v>
      </c>
      <c r="S290" s="108" t="str">
        <f>VLOOKUP(A290,'BASE REGISTROS'!$A$1:$T$884,19,FALSE)</f>
        <v>Certificado Financiero, correspondiente al año 2019, aprobado por el Sub Departamento de Supervisión Financiera Nacional.</v>
      </c>
      <c r="T290" s="129">
        <f>VLOOKUP(A290,'BASE REGISTROS'!$A$1:$T$884,20,FALSE)</f>
        <v>37970</v>
      </c>
      <c r="U290" s="128">
        <v>6570</v>
      </c>
      <c r="V290" s="130">
        <v>0</v>
      </c>
      <c r="W290" s="130">
        <v>20312168</v>
      </c>
      <c r="X290" s="131">
        <v>44316</v>
      </c>
      <c r="Y290" s="132" t="s">
        <v>7743</v>
      </c>
      <c r="Z290" s="132" t="s">
        <v>7744</v>
      </c>
      <c r="AA290" s="128" t="s">
        <v>247</v>
      </c>
    </row>
    <row r="291" spans="1:27" ht="15.75" customHeight="1" x14ac:dyDescent="0.2">
      <c r="A291" s="128">
        <v>6570</v>
      </c>
      <c r="B291" s="108" t="str">
        <f>VLOOKUP(A291,'BASE REGISTROS'!$A$1:$T$884,2,FALSE)</f>
        <v>Corporación de Oportunidad y Acción Solidaria OPCIÓN</v>
      </c>
      <c r="C291" s="136">
        <f>VLOOKUP(A291,'BASE REGISTROS'!$A$1:$T$884,3,FALSE)</f>
        <v>717150007</v>
      </c>
      <c r="D291" s="108" t="str">
        <f>VLOOKUP(A291,'BASE REGISTROS'!$A$1:$T$884,4,FALSE)</f>
        <v>Corporación de Derecho Privado.</v>
      </c>
      <c r="E291" s="108" t="str">
        <f>VLOOKUP(A291,'BASE REGISTROS'!$A$1:$T$884,5,FALSE)</f>
        <v xml:space="preserve">Otorgada por Decreto Supremo Nº 972, de fecha 25 de julio de  1990, del Ministerio de Justicia, publicado en el Diario Oficial el día 13 de agosto de 1990. </v>
      </c>
      <c r="F291" s="108" t="str">
        <f>VLOOKUP(A291,'BASE REGISTROS'!$A$1:$T$884,6,FALSE)</f>
        <v xml:space="preserve">Certificado de vigencia, folio Nº 500233447698, de fecha 18 de junio de 2019, del Servicio de Registro Civil e Identificación.
</v>
      </c>
      <c r="G291" s="108" t="str">
        <f>VLOOKUP(A291,'BASE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108" t="str">
        <f>VLOOKUP(A291,'BASE REGISTROS'!$A$1:$T$884,8,FALSE)</f>
        <v xml:space="preserve">Presidente: Exequiel González Balbontín
Vicepresidenta: María Patricia Contreras Largo
Secretaria: María Francisca Concha Contreras
Tesorera: Sandra Cepeda Zepeda
</v>
      </c>
      <c r="I291" s="108" t="str">
        <f>VLOOKUP(A291,'BASE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129" t="str">
        <f>VLOOKUP(A291,'BASE REGISTROS'!$A$1:$T$884,10,FALSE)</f>
        <v>21 de marzo de 2019 a 21 de marzo de 2022</v>
      </c>
      <c r="K291" s="108" t="str">
        <f>VLOOKUP(A291,'BASE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1" s="108" t="str">
        <f>VLOOKUP(A291,'BASE REGISTROS'!$A$1:$T$884,12,FALSE)</f>
        <v xml:space="preserve">Carlos Justiniano Nº 1123, comuna de Providencia, Región Metropolitana.
</v>
      </c>
      <c r="M291" s="108" t="str">
        <f>VLOOKUP(A291,'BASE REGISTROS'!$A$1:$T$884,13,FALSE)</f>
        <v>XIII</v>
      </c>
      <c r="N291" s="108" t="str">
        <f>VLOOKUP(A291,'BASE REGISTROS'!$A$1:$T$884,14,FALSE)</f>
        <v>Providencia</v>
      </c>
      <c r="O291" s="108" t="str">
        <f>VLOOKUP(A291,'BASE REGISTROS'!$A$1:$T$884,15,FALSE)</f>
        <v>Fono 223393900- 223393901</v>
      </c>
      <c r="P291" s="108">
        <f>VLOOKUP(A291,'BASE REGISTROS'!$A$1:$T$884,16,FALSE)</f>
        <v>0</v>
      </c>
      <c r="Q291" s="108">
        <f>VLOOKUP(A291,'BASE REGISTROS'!$A$1:$T$884,17,FALSE)</f>
        <v>0</v>
      </c>
      <c r="R291" s="108" t="str">
        <f>VLOOKUP(A291,'BASE REGISTROS'!$A$1:$T$884,18,FALSE)</f>
        <v>93401: Institución de Asistencia Social</v>
      </c>
      <c r="S291" s="108" t="str">
        <f>VLOOKUP(A291,'BASE REGISTROS'!$A$1:$T$884,19,FALSE)</f>
        <v>Certificado Financiero, correspondiente al año 2019, aprobado por el Sub Departamento de Supervisión Financiera Nacional.</v>
      </c>
      <c r="T291" s="129">
        <f>VLOOKUP(A291,'BASE REGISTROS'!$A$1:$T$884,20,FALSE)</f>
        <v>37970</v>
      </c>
      <c r="U291" s="128">
        <v>6570</v>
      </c>
      <c r="V291" s="130">
        <v>97260743</v>
      </c>
      <c r="W291" s="130">
        <v>392524434</v>
      </c>
      <c r="X291" s="131">
        <v>44316</v>
      </c>
      <c r="Y291" s="132" t="s">
        <v>7743</v>
      </c>
      <c r="Z291" s="132" t="s">
        <v>7744</v>
      </c>
      <c r="AA291" s="128" t="s">
        <v>184</v>
      </c>
    </row>
    <row r="292" spans="1:27" ht="15.75" customHeight="1" x14ac:dyDescent="0.2">
      <c r="A292" s="128">
        <v>6570</v>
      </c>
      <c r="B292" s="108" t="str">
        <f>VLOOKUP(A292,'BASE REGISTROS'!$A$1:$T$884,2,FALSE)</f>
        <v>Corporación de Oportunidad y Acción Solidaria OPCIÓN</v>
      </c>
      <c r="C292" s="136">
        <f>VLOOKUP(A292,'BASE REGISTROS'!$A$1:$T$884,3,FALSE)</f>
        <v>717150007</v>
      </c>
      <c r="D292" s="108" t="str">
        <f>VLOOKUP(A292,'BASE REGISTROS'!$A$1:$T$884,4,FALSE)</f>
        <v>Corporación de Derecho Privado.</v>
      </c>
      <c r="E292" s="108" t="str">
        <f>VLOOKUP(A292,'BASE REGISTROS'!$A$1:$T$884,5,FALSE)</f>
        <v xml:space="preserve">Otorgada por Decreto Supremo Nº 972, de fecha 25 de julio de  1990, del Ministerio de Justicia, publicado en el Diario Oficial el día 13 de agosto de 1990. </v>
      </c>
      <c r="F292" s="108" t="str">
        <f>VLOOKUP(A292,'BASE REGISTROS'!$A$1:$T$884,6,FALSE)</f>
        <v xml:space="preserve">Certificado de vigencia, folio Nº 500233447698, de fecha 18 de junio de 2019, del Servicio de Registro Civil e Identificación.
</v>
      </c>
      <c r="G292" s="108" t="str">
        <f>VLOOKUP(A292,'BASE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108" t="str">
        <f>VLOOKUP(A292,'BASE REGISTROS'!$A$1:$T$884,8,FALSE)</f>
        <v xml:space="preserve">Presidente: Exequiel González Balbontín
Vicepresidenta: María Patricia Contreras Largo
Secretaria: María Francisca Concha Contreras
Tesorera: Sandra Cepeda Zepeda
</v>
      </c>
      <c r="I292" s="108" t="str">
        <f>VLOOKUP(A292,'BASE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129" t="str">
        <f>VLOOKUP(A292,'BASE REGISTROS'!$A$1:$T$884,10,FALSE)</f>
        <v>21 de marzo de 2019 a 21 de marzo de 2022</v>
      </c>
      <c r="K292" s="108" t="str">
        <f>VLOOKUP(A292,'BASE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2" s="108" t="str">
        <f>VLOOKUP(A292,'BASE REGISTROS'!$A$1:$T$884,12,FALSE)</f>
        <v xml:space="preserve">Carlos Justiniano Nº 1123, comuna de Providencia, Región Metropolitana.
</v>
      </c>
      <c r="M292" s="108" t="str">
        <f>VLOOKUP(A292,'BASE REGISTROS'!$A$1:$T$884,13,FALSE)</f>
        <v>XIII</v>
      </c>
      <c r="N292" s="108" t="str">
        <f>VLOOKUP(A292,'BASE REGISTROS'!$A$1:$T$884,14,FALSE)</f>
        <v>Providencia</v>
      </c>
      <c r="O292" s="108" t="str">
        <f>VLOOKUP(A292,'BASE REGISTROS'!$A$1:$T$884,15,FALSE)</f>
        <v>Fono 223393900- 223393901</v>
      </c>
      <c r="P292" s="108">
        <f>VLOOKUP(A292,'BASE REGISTROS'!$A$1:$T$884,16,FALSE)</f>
        <v>0</v>
      </c>
      <c r="Q292" s="108">
        <f>VLOOKUP(A292,'BASE REGISTROS'!$A$1:$T$884,17,FALSE)</f>
        <v>0</v>
      </c>
      <c r="R292" s="108" t="str">
        <f>VLOOKUP(A292,'BASE REGISTROS'!$A$1:$T$884,18,FALSE)</f>
        <v>93401: Institución de Asistencia Social</v>
      </c>
      <c r="S292" s="108" t="str">
        <f>VLOOKUP(A292,'BASE REGISTROS'!$A$1:$T$884,19,FALSE)</f>
        <v>Certificado Financiero, correspondiente al año 2019, aprobado por el Sub Departamento de Supervisión Financiera Nacional.</v>
      </c>
      <c r="T292" s="129">
        <f>VLOOKUP(A292,'BASE REGISTROS'!$A$1:$T$884,20,FALSE)</f>
        <v>37970</v>
      </c>
      <c r="U292" s="128">
        <v>6570</v>
      </c>
      <c r="V292" s="130">
        <v>31704705</v>
      </c>
      <c r="W292" s="130">
        <v>139806401</v>
      </c>
      <c r="X292" s="131">
        <v>44316</v>
      </c>
      <c r="Y292" s="132" t="s">
        <v>7743</v>
      </c>
      <c r="Z292" s="132" t="s">
        <v>7744</v>
      </c>
      <c r="AA292" s="128" t="s">
        <v>7808</v>
      </c>
    </row>
    <row r="293" spans="1:27" ht="15.75" customHeight="1" x14ac:dyDescent="0.2">
      <c r="A293" s="128">
        <v>6570</v>
      </c>
      <c r="B293" s="108" t="str">
        <f>VLOOKUP(A293,'BASE REGISTROS'!$A$1:$T$884,2,FALSE)</f>
        <v>Corporación de Oportunidad y Acción Solidaria OPCIÓN</v>
      </c>
      <c r="C293" s="136">
        <f>VLOOKUP(A293,'BASE REGISTROS'!$A$1:$T$884,3,FALSE)</f>
        <v>717150007</v>
      </c>
      <c r="D293" s="108" t="str">
        <f>VLOOKUP(A293,'BASE REGISTROS'!$A$1:$T$884,4,FALSE)</f>
        <v>Corporación de Derecho Privado.</v>
      </c>
      <c r="E293" s="108" t="str">
        <f>VLOOKUP(A293,'BASE REGISTROS'!$A$1:$T$884,5,FALSE)</f>
        <v xml:space="preserve">Otorgada por Decreto Supremo Nº 972, de fecha 25 de julio de  1990, del Ministerio de Justicia, publicado en el Diario Oficial el día 13 de agosto de 1990. </v>
      </c>
      <c r="F293" s="108" t="str">
        <f>VLOOKUP(A293,'BASE REGISTROS'!$A$1:$T$884,6,FALSE)</f>
        <v xml:space="preserve">Certificado de vigencia, folio Nº 500233447698, de fecha 18 de junio de 2019, del Servicio de Registro Civil e Identificación.
</v>
      </c>
      <c r="G293" s="108" t="str">
        <f>VLOOKUP(A293,'BASE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108" t="str">
        <f>VLOOKUP(A293,'BASE REGISTROS'!$A$1:$T$884,8,FALSE)</f>
        <v xml:space="preserve">Presidente: Exequiel González Balbontín
Vicepresidenta: María Patricia Contreras Largo
Secretaria: María Francisca Concha Contreras
Tesorera: Sandra Cepeda Zepeda
</v>
      </c>
      <c r="I293" s="108" t="str">
        <f>VLOOKUP(A293,'BASE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129" t="str">
        <f>VLOOKUP(A293,'BASE REGISTROS'!$A$1:$T$884,10,FALSE)</f>
        <v>21 de marzo de 2019 a 21 de marzo de 2022</v>
      </c>
      <c r="K293" s="108" t="str">
        <f>VLOOKUP(A293,'BASE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3" s="108" t="str">
        <f>VLOOKUP(A293,'BASE REGISTROS'!$A$1:$T$884,12,FALSE)</f>
        <v xml:space="preserve">Carlos Justiniano Nº 1123, comuna de Providencia, Región Metropolitana.
</v>
      </c>
      <c r="M293" s="108" t="str">
        <f>VLOOKUP(A293,'BASE REGISTROS'!$A$1:$T$884,13,FALSE)</f>
        <v>XIII</v>
      </c>
      <c r="N293" s="108" t="str">
        <f>VLOOKUP(A293,'BASE REGISTROS'!$A$1:$T$884,14,FALSE)</f>
        <v>Providencia</v>
      </c>
      <c r="O293" s="108" t="str">
        <f>VLOOKUP(A293,'BASE REGISTROS'!$A$1:$T$884,15,FALSE)</f>
        <v>Fono 223393900- 223393901</v>
      </c>
      <c r="P293" s="108">
        <f>VLOOKUP(A293,'BASE REGISTROS'!$A$1:$T$884,16,FALSE)</f>
        <v>0</v>
      </c>
      <c r="Q293" s="108">
        <f>VLOOKUP(A293,'BASE REGISTROS'!$A$1:$T$884,17,FALSE)</f>
        <v>0</v>
      </c>
      <c r="R293" s="108" t="str">
        <f>VLOOKUP(A293,'BASE REGISTROS'!$A$1:$T$884,18,FALSE)</f>
        <v>93401: Institución de Asistencia Social</v>
      </c>
      <c r="S293" s="108" t="str">
        <f>VLOOKUP(A293,'BASE REGISTROS'!$A$1:$T$884,19,FALSE)</f>
        <v>Certificado Financiero, correspondiente al año 2019, aprobado por el Sub Departamento de Supervisión Financiera Nacional.</v>
      </c>
      <c r="T293" s="129">
        <f>VLOOKUP(A293,'BASE REGISTROS'!$A$1:$T$884,20,FALSE)</f>
        <v>37970</v>
      </c>
      <c r="U293" s="128">
        <v>6570</v>
      </c>
      <c r="V293" s="130">
        <v>58229824</v>
      </c>
      <c r="W293" s="130">
        <v>197001748</v>
      </c>
      <c r="X293" s="131">
        <v>44316</v>
      </c>
      <c r="Y293" s="132" t="s">
        <v>7743</v>
      </c>
      <c r="Z293" s="132" t="s">
        <v>7744</v>
      </c>
      <c r="AA293" s="128" t="s">
        <v>7824</v>
      </c>
    </row>
    <row r="294" spans="1:27" ht="15.75" customHeight="1" x14ac:dyDescent="0.2">
      <c r="A294" s="128">
        <v>6570</v>
      </c>
      <c r="B294" s="108" t="str">
        <f>VLOOKUP(A294,'BASE REGISTROS'!$A$1:$T$884,2,FALSE)</f>
        <v>Corporación de Oportunidad y Acción Solidaria OPCIÓN</v>
      </c>
      <c r="C294" s="136">
        <f>VLOOKUP(A294,'BASE REGISTROS'!$A$1:$T$884,3,FALSE)</f>
        <v>717150007</v>
      </c>
      <c r="D294" s="108" t="str">
        <f>VLOOKUP(A294,'BASE REGISTROS'!$A$1:$T$884,4,FALSE)</f>
        <v>Corporación de Derecho Privado.</v>
      </c>
      <c r="E294" s="108" t="str">
        <f>VLOOKUP(A294,'BASE REGISTROS'!$A$1:$T$884,5,FALSE)</f>
        <v xml:space="preserve">Otorgada por Decreto Supremo Nº 972, de fecha 25 de julio de  1990, del Ministerio de Justicia, publicado en el Diario Oficial el día 13 de agosto de 1990. </v>
      </c>
      <c r="F294" s="108" t="str">
        <f>VLOOKUP(A294,'BASE REGISTROS'!$A$1:$T$884,6,FALSE)</f>
        <v xml:space="preserve">Certificado de vigencia, folio Nº 500233447698, de fecha 18 de junio de 2019, del Servicio de Registro Civil e Identificación.
</v>
      </c>
      <c r="G294" s="108" t="str">
        <f>VLOOKUP(A294,'BASE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108" t="str">
        <f>VLOOKUP(A294,'BASE REGISTROS'!$A$1:$T$884,8,FALSE)</f>
        <v xml:space="preserve">Presidente: Exequiel González Balbontín
Vicepresidenta: María Patricia Contreras Largo
Secretaria: María Francisca Concha Contreras
Tesorera: Sandra Cepeda Zepeda
</v>
      </c>
      <c r="I294" s="108" t="str">
        <f>VLOOKUP(A294,'BASE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129" t="str">
        <f>VLOOKUP(A294,'BASE REGISTROS'!$A$1:$T$884,10,FALSE)</f>
        <v>21 de marzo de 2019 a 21 de marzo de 2022</v>
      </c>
      <c r="K294" s="108" t="str">
        <f>VLOOKUP(A294,'BASE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4" s="108" t="str">
        <f>VLOOKUP(A294,'BASE REGISTROS'!$A$1:$T$884,12,FALSE)</f>
        <v xml:space="preserve">Carlos Justiniano Nº 1123, comuna de Providencia, Región Metropolitana.
</v>
      </c>
      <c r="M294" s="108" t="str">
        <f>VLOOKUP(A294,'BASE REGISTROS'!$A$1:$T$884,13,FALSE)</f>
        <v>XIII</v>
      </c>
      <c r="N294" s="108" t="str">
        <f>VLOOKUP(A294,'BASE REGISTROS'!$A$1:$T$884,14,FALSE)</f>
        <v>Providencia</v>
      </c>
      <c r="O294" s="108" t="str">
        <f>VLOOKUP(A294,'BASE REGISTROS'!$A$1:$T$884,15,FALSE)</f>
        <v>Fono 223393900- 223393901</v>
      </c>
      <c r="P294" s="108">
        <f>VLOOKUP(A294,'BASE REGISTROS'!$A$1:$T$884,16,FALSE)</f>
        <v>0</v>
      </c>
      <c r="Q294" s="108">
        <f>VLOOKUP(A294,'BASE REGISTROS'!$A$1:$T$884,17,FALSE)</f>
        <v>0</v>
      </c>
      <c r="R294" s="108" t="str">
        <f>VLOOKUP(A294,'BASE REGISTROS'!$A$1:$T$884,18,FALSE)</f>
        <v>93401: Institución de Asistencia Social</v>
      </c>
      <c r="S294" s="108" t="str">
        <f>VLOOKUP(A294,'BASE REGISTROS'!$A$1:$T$884,19,FALSE)</f>
        <v>Certificado Financiero, correspondiente al año 2019, aprobado por el Sub Departamento de Supervisión Financiera Nacional.</v>
      </c>
      <c r="T294" s="129">
        <f>VLOOKUP(A294,'BASE REGISTROS'!$A$1:$T$884,20,FALSE)</f>
        <v>37970</v>
      </c>
      <c r="U294" s="128">
        <v>6570</v>
      </c>
      <c r="V294" s="130">
        <v>28378764</v>
      </c>
      <c r="W294" s="130">
        <v>88503264</v>
      </c>
      <c r="X294" s="131">
        <v>44316</v>
      </c>
      <c r="Y294" s="132" t="s">
        <v>7743</v>
      </c>
      <c r="Z294" s="132" t="s">
        <v>7744</v>
      </c>
      <c r="AA294" s="128" t="s">
        <v>7841</v>
      </c>
    </row>
    <row r="295" spans="1:27" ht="15.75" customHeight="1" x14ac:dyDescent="0.2">
      <c r="A295" s="128">
        <v>6570</v>
      </c>
      <c r="B295" s="108" t="str">
        <f>VLOOKUP(A295,'BASE REGISTROS'!$A$1:$T$884,2,FALSE)</f>
        <v>Corporación de Oportunidad y Acción Solidaria OPCIÓN</v>
      </c>
      <c r="C295" s="136">
        <f>VLOOKUP(A295,'BASE REGISTROS'!$A$1:$T$884,3,FALSE)</f>
        <v>717150007</v>
      </c>
      <c r="D295" s="108" t="str">
        <f>VLOOKUP(A295,'BASE REGISTROS'!$A$1:$T$884,4,FALSE)</f>
        <v>Corporación de Derecho Privado.</v>
      </c>
      <c r="E295" s="108" t="str">
        <f>VLOOKUP(A295,'BASE REGISTROS'!$A$1:$T$884,5,FALSE)</f>
        <v xml:space="preserve">Otorgada por Decreto Supremo Nº 972, de fecha 25 de julio de  1990, del Ministerio de Justicia, publicado en el Diario Oficial el día 13 de agosto de 1990. </v>
      </c>
      <c r="F295" s="108" t="str">
        <f>VLOOKUP(A295,'BASE REGISTROS'!$A$1:$T$884,6,FALSE)</f>
        <v xml:space="preserve">Certificado de vigencia, folio Nº 500233447698, de fecha 18 de junio de 2019, del Servicio de Registro Civil e Identificación.
</v>
      </c>
      <c r="G295" s="108" t="str">
        <f>VLOOKUP(A295,'BASE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108" t="str">
        <f>VLOOKUP(A295,'BASE REGISTROS'!$A$1:$T$884,8,FALSE)</f>
        <v xml:space="preserve">Presidente: Exequiel González Balbontín
Vicepresidenta: María Patricia Contreras Largo
Secretaria: María Francisca Concha Contreras
Tesorera: Sandra Cepeda Zepeda
</v>
      </c>
      <c r="I295" s="108" t="str">
        <f>VLOOKUP(A295,'BASE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129" t="str">
        <f>VLOOKUP(A295,'BASE REGISTROS'!$A$1:$T$884,10,FALSE)</f>
        <v>21 de marzo de 2019 a 21 de marzo de 2022</v>
      </c>
      <c r="K295" s="108" t="str">
        <f>VLOOKUP(A295,'BASE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5" s="108" t="str">
        <f>VLOOKUP(A295,'BASE REGISTROS'!$A$1:$T$884,12,FALSE)</f>
        <v xml:space="preserve">Carlos Justiniano Nº 1123, comuna de Providencia, Región Metropolitana.
</v>
      </c>
      <c r="M295" s="108" t="str">
        <f>VLOOKUP(A295,'BASE REGISTROS'!$A$1:$T$884,13,FALSE)</f>
        <v>XIII</v>
      </c>
      <c r="N295" s="108" t="str">
        <f>VLOOKUP(A295,'BASE REGISTROS'!$A$1:$T$884,14,FALSE)</f>
        <v>Providencia</v>
      </c>
      <c r="O295" s="108" t="str">
        <f>VLOOKUP(A295,'BASE REGISTROS'!$A$1:$T$884,15,FALSE)</f>
        <v>Fono 223393900- 223393901</v>
      </c>
      <c r="P295" s="108">
        <f>VLOOKUP(A295,'BASE REGISTROS'!$A$1:$T$884,16,FALSE)</f>
        <v>0</v>
      </c>
      <c r="Q295" s="108">
        <f>VLOOKUP(A295,'BASE REGISTROS'!$A$1:$T$884,17,FALSE)</f>
        <v>0</v>
      </c>
      <c r="R295" s="108" t="str">
        <f>VLOOKUP(A295,'BASE REGISTROS'!$A$1:$T$884,18,FALSE)</f>
        <v>93401: Institución de Asistencia Social</v>
      </c>
      <c r="S295" s="108" t="str">
        <f>VLOOKUP(A295,'BASE REGISTROS'!$A$1:$T$884,19,FALSE)</f>
        <v>Certificado Financiero, correspondiente al año 2019, aprobado por el Sub Departamento de Supervisión Financiera Nacional.</v>
      </c>
      <c r="T295" s="129">
        <f>VLOOKUP(A295,'BASE REGISTROS'!$A$1:$T$884,20,FALSE)</f>
        <v>37970</v>
      </c>
      <c r="U295" s="128">
        <v>6570</v>
      </c>
      <c r="V295" s="130">
        <v>2252406</v>
      </c>
      <c r="W295" s="130">
        <v>36737060</v>
      </c>
      <c r="X295" s="131">
        <v>44316</v>
      </c>
      <c r="Y295" s="132" t="s">
        <v>7743</v>
      </c>
      <c r="Z295" s="132" t="s">
        <v>7744</v>
      </c>
      <c r="AA295" s="128" t="s">
        <v>7805</v>
      </c>
    </row>
    <row r="296" spans="1:27" ht="15.75" customHeight="1" x14ac:dyDescent="0.2">
      <c r="A296" s="128">
        <v>6570</v>
      </c>
      <c r="B296" s="108" t="str">
        <f>VLOOKUP(A296,'BASE REGISTROS'!$A$1:$T$884,2,FALSE)</f>
        <v>Corporación de Oportunidad y Acción Solidaria OPCIÓN</v>
      </c>
      <c r="C296" s="136">
        <f>VLOOKUP(A296,'BASE REGISTROS'!$A$1:$T$884,3,FALSE)</f>
        <v>717150007</v>
      </c>
      <c r="D296" s="108" t="str">
        <f>VLOOKUP(A296,'BASE REGISTROS'!$A$1:$T$884,4,FALSE)</f>
        <v>Corporación de Derecho Privado.</v>
      </c>
      <c r="E296" s="108" t="str">
        <f>VLOOKUP(A296,'BASE REGISTROS'!$A$1:$T$884,5,FALSE)</f>
        <v xml:space="preserve">Otorgada por Decreto Supremo Nº 972, de fecha 25 de julio de  1990, del Ministerio de Justicia, publicado en el Diario Oficial el día 13 de agosto de 1990. </v>
      </c>
      <c r="F296" s="108" t="str">
        <f>VLOOKUP(A296,'BASE REGISTROS'!$A$1:$T$884,6,FALSE)</f>
        <v xml:space="preserve">Certificado de vigencia, folio Nº 500233447698, de fecha 18 de junio de 2019, del Servicio de Registro Civil e Identificación.
</v>
      </c>
      <c r="G296" s="108" t="str">
        <f>VLOOKUP(A296,'BASE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108" t="str">
        <f>VLOOKUP(A296,'BASE REGISTROS'!$A$1:$T$884,8,FALSE)</f>
        <v xml:space="preserve">Presidente: Exequiel González Balbontín
Vicepresidenta: María Patricia Contreras Largo
Secretaria: María Francisca Concha Contreras
Tesorera: Sandra Cepeda Zepeda
</v>
      </c>
      <c r="I296" s="108" t="str">
        <f>VLOOKUP(A296,'BASE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129" t="str">
        <f>VLOOKUP(A296,'BASE REGISTROS'!$A$1:$T$884,10,FALSE)</f>
        <v>21 de marzo de 2019 a 21 de marzo de 2022</v>
      </c>
      <c r="K296" s="108" t="str">
        <f>VLOOKUP(A296,'BASE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6" s="108" t="str">
        <f>VLOOKUP(A296,'BASE REGISTROS'!$A$1:$T$884,12,FALSE)</f>
        <v xml:space="preserve">Carlos Justiniano Nº 1123, comuna de Providencia, Región Metropolitana.
</v>
      </c>
      <c r="M296" s="108" t="str">
        <f>VLOOKUP(A296,'BASE REGISTROS'!$A$1:$T$884,13,FALSE)</f>
        <v>XIII</v>
      </c>
      <c r="N296" s="108" t="str">
        <f>VLOOKUP(A296,'BASE REGISTROS'!$A$1:$T$884,14,FALSE)</f>
        <v>Providencia</v>
      </c>
      <c r="O296" s="108" t="str">
        <f>VLOOKUP(A296,'BASE REGISTROS'!$A$1:$T$884,15,FALSE)</f>
        <v>Fono 223393900- 223393901</v>
      </c>
      <c r="P296" s="108">
        <f>VLOOKUP(A296,'BASE REGISTROS'!$A$1:$T$884,16,FALSE)</f>
        <v>0</v>
      </c>
      <c r="Q296" s="108">
        <f>VLOOKUP(A296,'BASE REGISTROS'!$A$1:$T$884,17,FALSE)</f>
        <v>0</v>
      </c>
      <c r="R296" s="108" t="str">
        <f>VLOOKUP(A296,'BASE REGISTROS'!$A$1:$T$884,18,FALSE)</f>
        <v>93401: Institución de Asistencia Social</v>
      </c>
      <c r="S296" s="108" t="str">
        <f>VLOOKUP(A296,'BASE REGISTROS'!$A$1:$T$884,19,FALSE)</f>
        <v>Certificado Financiero, correspondiente al año 2019, aprobado por el Sub Departamento de Supervisión Financiera Nacional.</v>
      </c>
      <c r="T296" s="129">
        <f>VLOOKUP(A296,'BASE REGISTROS'!$A$1:$T$884,20,FALSE)</f>
        <v>37970</v>
      </c>
      <c r="U296" s="128">
        <v>6570</v>
      </c>
      <c r="V296" s="130">
        <v>14797954</v>
      </c>
      <c r="W296" s="130">
        <v>60010710</v>
      </c>
      <c r="X296" s="131">
        <v>44316</v>
      </c>
      <c r="Y296" s="132" t="s">
        <v>7743</v>
      </c>
      <c r="Z296" s="132" t="s">
        <v>7744</v>
      </c>
      <c r="AA296" s="128" t="s">
        <v>7857</v>
      </c>
    </row>
    <row r="297" spans="1:27" ht="15.75" customHeight="1" x14ac:dyDescent="0.2">
      <c r="A297" s="128">
        <v>6570</v>
      </c>
      <c r="B297" s="108" t="str">
        <f>VLOOKUP(A297,'BASE REGISTROS'!$A$1:$T$884,2,FALSE)</f>
        <v>Corporación de Oportunidad y Acción Solidaria OPCIÓN</v>
      </c>
      <c r="C297" s="136">
        <f>VLOOKUP(A297,'BASE REGISTROS'!$A$1:$T$884,3,FALSE)</f>
        <v>717150007</v>
      </c>
      <c r="D297" s="108" t="str">
        <f>VLOOKUP(A297,'BASE REGISTROS'!$A$1:$T$884,4,FALSE)</f>
        <v>Corporación de Derecho Privado.</v>
      </c>
      <c r="E297" s="108" t="str">
        <f>VLOOKUP(A297,'BASE REGISTROS'!$A$1:$T$884,5,FALSE)</f>
        <v xml:space="preserve">Otorgada por Decreto Supremo Nº 972, de fecha 25 de julio de  1990, del Ministerio de Justicia, publicado en el Diario Oficial el día 13 de agosto de 1990. </v>
      </c>
      <c r="F297" s="108" t="str">
        <f>VLOOKUP(A297,'BASE REGISTROS'!$A$1:$T$884,6,FALSE)</f>
        <v xml:space="preserve">Certificado de vigencia, folio Nº 500233447698, de fecha 18 de junio de 2019, del Servicio de Registro Civil e Identificación.
</v>
      </c>
      <c r="G297" s="108" t="str">
        <f>VLOOKUP(A297,'BASE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108" t="str">
        <f>VLOOKUP(A297,'BASE REGISTROS'!$A$1:$T$884,8,FALSE)</f>
        <v xml:space="preserve">Presidente: Exequiel González Balbontín
Vicepresidenta: María Patricia Contreras Largo
Secretaria: María Francisca Concha Contreras
Tesorera: Sandra Cepeda Zepeda
</v>
      </c>
      <c r="I297" s="108" t="str">
        <f>VLOOKUP(A297,'BASE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129" t="str">
        <f>VLOOKUP(A297,'BASE REGISTROS'!$A$1:$T$884,10,FALSE)</f>
        <v>21 de marzo de 2019 a 21 de marzo de 2022</v>
      </c>
      <c r="K297" s="108" t="str">
        <f>VLOOKUP(A297,'BASE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7" s="108" t="str">
        <f>VLOOKUP(A297,'BASE REGISTROS'!$A$1:$T$884,12,FALSE)</f>
        <v xml:space="preserve">Carlos Justiniano Nº 1123, comuna de Providencia, Región Metropolitana.
</v>
      </c>
      <c r="M297" s="108" t="str">
        <f>VLOOKUP(A297,'BASE REGISTROS'!$A$1:$T$884,13,FALSE)</f>
        <v>XIII</v>
      </c>
      <c r="N297" s="108" t="str">
        <f>VLOOKUP(A297,'BASE REGISTROS'!$A$1:$T$884,14,FALSE)</f>
        <v>Providencia</v>
      </c>
      <c r="O297" s="108" t="str">
        <f>VLOOKUP(A297,'BASE REGISTROS'!$A$1:$T$884,15,FALSE)</f>
        <v>Fono 223393900- 223393901</v>
      </c>
      <c r="P297" s="108">
        <f>VLOOKUP(A297,'BASE REGISTROS'!$A$1:$T$884,16,FALSE)</f>
        <v>0</v>
      </c>
      <c r="Q297" s="108">
        <f>VLOOKUP(A297,'BASE REGISTROS'!$A$1:$T$884,17,FALSE)</f>
        <v>0</v>
      </c>
      <c r="R297" s="108" t="str">
        <f>VLOOKUP(A297,'BASE REGISTROS'!$A$1:$T$884,18,FALSE)</f>
        <v>93401: Institución de Asistencia Social</v>
      </c>
      <c r="S297" s="108" t="str">
        <f>VLOOKUP(A297,'BASE REGISTROS'!$A$1:$T$884,19,FALSE)</f>
        <v>Certificado Financiero, correspondiente al año 2019, aprobado por el Sub Departamento de Supervisión Financiera Nacional.</v>
      </c>
      <c r="T297" s="129">
        <f>VLOOKUP(A297,'BASE REGISTROS'!$A$1:$T$884,20,FALSE)</f>
        <v>37970</v>
      </c>
      <c r="U297" s="128">
        <v>6570</v>
      </c>
      <c r="V297" s="130">
        <v>9459588</v>
      </c>
      <c r="W297" s="130">
        <v>35204778</v>
      </c>
      <c r="X297" s="131">
        <v>44316</v>
      </c>
      <c r="Y297" s="132" t="s">
        <v>7743</v>
      </c>
      <c r="Z297" s="132" t="s">
        <v>7744</v>
      </c>
      <c r="AA297" s="128" t="s">
        <v>7858</v>
      </c>
    </row>
    <row r="298" spans="1:27" ht="15.75" customHeight="1" x14ac:dyDescent="0.2">
      <c r="A298" s="128">
        <v>6570</v>
      </c>
      <c r="B298" s="108" t="str">
        <f>VLOOKUP(A298,'BASE REGISTROS'!$A$1:$T$884,2,FALSE)</f>
        <v>Corporación de Oportunidad y Acción Solidaria OPCIÓN</v>
      </c>
      <c r="C298" s="136">
        <f>VLOOKUP(A298,'BASE REGISTROS'!$A$1:$T$884,3,FALSE)</f>
        <v>717150007</v>
      </c>
      <c r="D298" s="108" t="str">
        <f>VLOOKUP(A298,'BASE REGISTROS'!$A$1:$T$884,4,FALSE)</f>
        <v>Corporación de Derecho Privado.</v>
      </c>
      <c r="E298" s="108" t="str">
        <f>VLOOKUP(A298,'BASE REGISTROS'!$A$1:$T$884,5,FALSE)</f>
        <v xml:space="preserve">Otorgada por Decreto Supremo Nº 972, de fecha 25 de julio de  1990, del Ministerio de Justicia, publicado en el Diario Oficial el día 13 de agosto de 1990. </v>
      </c>
      <c r="F298" s="108" t="str">
        <f>VLOOKUP(A298,'BASE REGISTROS'!$A$1:$T$884,6,FALSE)</f>
        <v xml:space="preserve">Certificado de vigencia, folio Nº 500233447698, de fecha 18 de junio de 2019, del Servicio de Registro Civil e Identificación.
</v>
      </c>
      <c r="G298" s="108" t="str">
        <f>VLOOKUP(A298,'BASE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8" s="108" t="str">
        <f>VLOOKUP(A298,'BASE REGISTROS'!$A$1:$T$884,8,FALSE)</f>
        <v xml:space="preserve">Presidente: Exequiel González Balbontín
Vicepresidenta: María Patricia Contreras Largo
Secretaria: María Francisca Concha Contreras
Tesorera: Sandra Cepeda Zepeda
</v>
      </c>
      <c r="I298" s="108" t="str">
        <f>VLOOKUP(A298,'BASE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8" s="129" t="str">
        <f>VLOOKUP(A298,'BASE REGISTROS'!$A$1:$T$884,10,FALSE)</f>
        <v>21 de marzo de 2019 a 21 de marzo de 2022</v>
      </c>
      <c r="K298" s="108" t="str">
        <f>VLOOKUP(A298,'BASE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8" s="108" t="str">
        <f>VLOOKUP(A298,'BASE REGISTROS'!$A$1:$T$884,12,FALSE)</f>
        <v xml:space="preserve">Carlos Justiniano Nº 1123, comuna de Providencia, Región Metropolitana.
</v>
      </c>
      <c r="M298" s="108" t="str">
        <f>VLOOKUP(A298,'BASE REGISTROS'!$A$1:$T$884,13,FALSE)</f>
        <v>XIII</v>
      </c>
      <c r="N298" s="108" t="str">
        <f>VLOOKUP(A298,'BASE REGISTROS'!$A$1:$T$884,14,FALSE)</f>
        <v>Providencia</v>
      </c>
      <c r="O298" s="108" t="str">
        <f>VLOOKUP(A298,'BASE REGISTROS'!$A$1:$T$884,15,FALSE)</f>
        <v>Fono 223393900- 223393901</v>
      </c>
      <c r="P298" s="108">
        <f>VLOOKUP(A298,'BASE REGISTROS'!$A$1:$T$884,16,FALSE)</f>
        <v>0</v>
      </c>
      <c r="Q298" s="108">
        <f>VLOOKUP(A298,'BASE REGISTROS'!$A$1:$T$884,17,FALSE)</f>
        <v>0</v>
      </c>
      <c r="R298" s="108" t="str">
        <f>VLOOKUP(A298,'BASE REGISTROS'!$A$1:$T$884,18,FALSE)</f>
        <v>93401: Institución de Asistencia Social</v>
      </c>
      <c r="S298" s="108" t="str">
        <f>VLOOKUP(A298,'BASE REGISTROS'!$A$1:$T$884,19,FALSE)</f>
        <v>Certificado Financiero, correspondiente al año 2019, aprobado por el Sub Departamento de Supervisión Financiera Nacional.</v>
      </c>
      <c r="T298" s="129">
        <f>VLOOKUP(A298,'BASE REGISTROS'!$A$1:$T$884,20,FALSE)</f>
        <v>37970</v>
      </c>
      <c r="U298" s="128">
        <v>6570</v>
      </c>
      <c r="V298" s="130">
        <v>27521419</v>
      </c>
      <c r="W298" s="130">
        <v>98521429</v>
      </c>
      <c r="X298" s="131">
        <v>44316</v>
      </c>
      <c r="Y298" s="132" t="s">
        <v>7743</v>
      </c>
      <c r="Z298" s="132" t="s">
        <v>7744</v>
      </c>
      <c r="AA298" s="128" t="s">
        <v>7843</v>
      </c>
    </row>
    <row r="299" spans="1:27" ht="15.75" customHeight="1" x14ac:dyDescent="0.2">
      <c r="A299" s="128">
        <v>6570</v>
      </c>
      <c r="B299" s="108" t="str">
        <f>VLOOKUP(A299,'BASE REGISTROS'!$A$1:$T$884,2,FALSE)</f>
        <v>Corporación de Oportunidad y Acción Solidaria OPCIÓN</v>
      </c>
      <c r="C299" s="136">
        <f>VLOOKUP(A299,'BASE REGISTROS'!$A$1:$T$884,3,FALSE)</f>
        <v>717150007</v>
      </c>
      <c r="D299" s="108" t="str">
        <f>VLOOKUP(A299,'BASE REGISTROS'!$A$1:$T$884,4,FALSE)</f>
        <v>Corporación de Derecho Privado.</v>
      </c>
      <c r="E299" s="108" t="str">
        <f>VLOOKUP(A299,'BASE REGISTROS'!$A$1:$T$884,5,FALSE)</f>
        <v xml:space="preserve">Otorgada por Decreto Supremo Nº 972, de fecha 25 de julio de  1990, del Ministerio de Justicia, publicado en el Diario Oficial el día 13 de agosto de 1990. </v>
      </c>
      <c r="F299" s="108" t="str">
        <f>VLOOKUP(A299,'BASE REGISTROS'!$A$1:$T$884,6,FALSE)</f>
        <v xml:space="preserve">Certificado de vigencia, folio Nº 500233447698, de fecha 18 de junio de 2019, del Servicio de Registro Civil e Identificación.
</v>
      </c>
      <c r="G299" s="108" t="str">
        <f>VLOOKUP(A299,'BASE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9" s="108" t="str">
        <f>VLOOKUP(A299,'BASE REGISTROS'!$A$1:$T$884,8,FALSE)</f>
        <v xml:space="preserve">Presidente: Exequiel González Balbontín
Vicepresidenta: María Patricia Contreras Largo
Secretaria: María Francisca Concha Contreras
Tesorera: Sandra Cepeda Zepeda
</v>
      </c>
      <c r="I299" s="108" t="str">
        <f>VLOOKUP(A299,'BASE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9" s="129" t="str">
        <f>VLOOKUP(A299,'BASE REGISTROS'!$A$1:$T$884,10,FALSE)</f>
        <v>21 de marzo de 2019 a 21 de marzo de 2022</v>
      </c>
      <c r="K299" s="108" t="str">
        <f>VLOOKUP(A299,'BASE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9" s="108" t="str">
        <f>VLOOKUP(A299,'BASE REGISTROS'!$A$1:$T$884,12,FALSE)</f>
        <v xml:space="preserve">Carlos Justiniano Nº 1123, comuna de Providencia, Región Metropolitana.
</v>
      </c>
      <c r="M299" s="108" t="str">
        <f>VLOOKUP(A299,'BASE REGISTROS'!$A$1:$T$884,13,FALSE)</f>
        <v>XIII</v>
      </c>
      <c r="N299" s="108" t="str">
        <f>VLOOKUP(A299,'BASE REGISTROS'!$A$1:$T$884,14,FALSE)</f>
        <v>Providencia</v>
      </c>
      <c r="O299" s="108" t="str">
        <f>VLOOKUP(A299,'BASE REGISTROS'!$A$1:$T$884,15,FALSE)</f>
        <v>Fono 223393900- 223393901</v>
      </c>
      <c r="P299" s="108">
        <f>VLOOKUP(A299,'BASE REGISTROS'!$A$1:$T$884,16,FALSE)</f>
        <v>0</v>
      </c>
      <c r="Q299" s="108">
        <f>VLOOKUP(A299,'BASE REGISTROS'!$A$1:$T$884,17,FALSE)</f>
        <v>0</v>
      </c>
      <c r="R299" s="108" t="str">
        <f>VLOOKUP(A299,'BASE REGISTROS'!$A$1:$T$884,18,FALSE)</f>
        <v>93401: Institución de Asistencia Social</v>
      </c>
      <c r="S299" s="108" t="str">
        <f>VLOOKUP(A299,'BASE REGISTROS'!$A$1:$T$884,19,FALSE)</f>
        <v>Certificado Financiero, correspondiente al año 2019, aprobado por el Sub Departamento de Supervisión Financiera Nacional.</v>
      </c>
      <c r="T299" s="129">
        <f>VLOOKUP(A299,'BASE REGISTROS'!$A$1:$T$884,20,FALSE)</f>
        <v>37970</v>
      </c>
      <c r="U299" s="128">
        <v>6570</v>
      </c>
      <c r="V299" s="130">
        <v>17686516</v>
      </c>
      <c r="W299" s="130">
        <v>71441870</v>
      </c>
      <c r="X299" s="131">
        <v>44316</v>
      </c>
      <c r="Y299" s="132" t="s">
        <v>7743</v>
      </c>
      <c r="Z299" s="132" t="s">
        <v>7744</v>
      </c>
      <c r="AA299" s="128" t="s">
        <v>7785</v>
      </c>
    </row>
    <row r="300" spans="1:27" ht="15.75" customHeight="1" x14ac:dyDescent="0.2">
      <c r="A300" s="128">
        <v>6570</v>
      </c>
      <c r="B300" s="108" t="str">
        <f>VLOOKUP(A300,'BASE REGISTROS'!$A$1:$T$884,2,FALSE)</f>
        <v>Corporación de Oportunidad y Acción Solidaria OPCIÓN</v>
      </c>
      <c r="C300" s="136">
        <f>VLOOKUP(A300,'BASE REGISTROS'!$A$1:$T$884,3,FALSE)</f>
        <v>717150007</v>
      </c>
      <c r="D300" s="108" t="str">
        <f>VLOOKUP(A300,'BASE REGISTROS'!$A$1:$T$884,4,FALSE)</f>
        <v>Corporación de Derecho Privado.</v>
      </c>
      <c r="E300" s="108" t="str">
        <f>VLOOKUP(A300,'BASE REGISTROS'!$A$1:$T$884,5,FALSE)</f>
        <v xml:space="preserve">Otorgada por Decreto Supremo Nº 972, de fecha 25 de julio de  1990, del Ministerio de Justicia, publicado en el Diario Oficial el día 13 de agosto de 1990. </v>
      </c>
      <c r="F300" s="108" t="str">
        <f>VLOOKUP(A300,'BASE REGISTROS'!$A$1:$T$884,6,FALSE)</f>
        <v xml:space="preserve">Certificado de vigencia, folio Nº 500233447698, de fecha 18 de junio de 2019, del Servicio de Registro Civil e Identificación.
</v>
      </c>
      <c r="G300" s="108" t="str">
        <f>VLOOKUP(A300,'BASE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0" s="108" t="str">
        <f>VLOOKUP(A300,'BASE REGISTROS'!$A$1:$T$884,8,FALSE)</f>
        <v xml:space="preserve">Presidente: Exequiel González Balbontín
Vicepresidenta: María Patricia Contreras Largo
Secretaria: María Francisca Concha Contreras
Tesorera: Sandra Cepeda Zepeda
</v>
      </c>
      <c r="I300" s="108" t="str">
        <f>VLOOKUP(A300,'BASE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0" s="129" t="str">
        <f>VLOOKUP(A300,'BASE REGISTROS'!$A$1:$T$884,10,FALSE)</f>
        <v>21 de marzo de 2019 a 21 de marzo de 2022</v>
      </c>
      <c r="K300" s="108" t="str">
        <f>VLOOKUP(A300,'BASE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0" s="108" t="str">
        <f>VLOOKUP(A300,'BASE REGISTROS'!$A$1:$T$884,12,FALSE)</f>
        <v xml:space="preserve">Carlos Justiniano Nº 1123, comuna de Providencia, Región Metropolitana.
</v>
      </c>
      <c r="M300" s="108" t="str">
        <f>VLOOKUP(A300,'BASE REGISTROS'!$A$1:$T$884,13,FALSE)</f>
        <v>XIII</v>
      </c>
      <c r="N300" s="108" t="str">
        <f>VLOOKUP(A300,'BASE REGISTROS'!$A$1:$T$884,14,FALSE)</f>
        <v>Providencia</v>
      </c>
      <c r="O300" s="108" t="str">
        <f>VLOOKUP(A300,'BASE REGISTROS'!$A$1:$T$884,15,FALSE)</f>
        <v>Fono 223393900- 223393901</v>
      </c>
      <c r="P300" s="108">
        <f>VLOOKUP(A300,'BASE REGISTROS'!$A$1:$T$884,16,FALSE)</f>
        <v>0</v>
      </c>
      <c r="Q300" s="108">
        <f>VLOOKUP(A300,'BASE REGISTROS'!$A$1:$T$884,17,FALSE)</f>
        <v>0</v>
      </c>
      <c r="R300" s="108" t="str">
        <f>VLOOKUP(A300,'BASE REGISTROS'!$A$1:$T$884,18,FALSE)</f>
        <v>93401: Institución de Asistencia Social</v>
      </c>
      <c r="S300" s="108" t="str">
        <f>VLOOKUP(A300,'BASE REGISTROS'!$A$1:$T$884,19,FALSE)</f>
        <v>Certificado Financiero, correspondiente al año 2019, aprobado por el Sub Departamento de Supervisión Financiera Nacional.</v>
      </c>
      <c r="T300" s="129">
        <f>VLOOKUP(A300,'BASE REGISTROS'!$A$1:$T$884,20,FALSE)</f>
        <v>37970</v>
      </c>
      <c r="U300" s="128">
        <v>6570</v>
      </c>
      <c r="V300" s="130">
        <v>0</v>
      </c>
      <c r="W300" s="130">
        <v>1779168</v>
      </c>
      <c r="X300" s="131">
        <v>44316</v>
      </c>
      <c r="Y300" s="132" t="s">
        <v>7743</v>
      </c>
      <c r="Z300" s="132" t="s">
        <v>7744</v>
      </c>
      <c r="AA300" s="128" t="s">
        <v>7786</v>
      </c>
    </row>
    <row r="301" spans="1:27" ht="15.75" customHeight="1" x14ac:dyDescent="0.2">
      <c r="A301" s="128">
        <v>6570</v>
      </c>
      <c r="B301" s="108" t="str">
        <f>VLOOKUP(A301,'BASE REGISTROS'!$A$1:$T$884,2,FALSE)</f>
        <v>Corporación de Oportunidad y Acción Solidaria OPCIÓN</v>
      </c>
      <c r="C301" s="136">
        <f>VLOOKUP(A301,'BASE REGISTROS'!$A$1:$T$884,3,FALSE)</f>
        <v>717150007</v>
      </c>
      <c r="D301" s="108" t="str">
        <f>VLOOKUP(A301,'BASE REGISTROS'!$A$1:$T$884,4,FALSE)</f>
        <v>Corporación de Derecho Privado.</v>
      </c>
      <c r="E301" s="108" t="str">
        <f>VLOOKUP(A301,'BASE REGISTROS'!$A$1:$T$884,5,FALSE)</f>
        <v xml:space="preserve">Otorgada por Decreto Supremo Nº 972, de fecha 25 de julio de  1990, del Ministerio de Justicia, publicado en el Diario Oficial el día 13 de agosto de 1990. </v>
      </c>
      <c r="F301" s="108" t="str">
        <f>VLOOKUP(A301,'BASE REGISTROS'!$A$1:$T$884,6,FALSE)</f>
        <v xml:space="preserve">Certificado de vigencia, folio Nº 500233447698, de fecha 18 de junio de 2019, del Servicio de Registro Civil e Identificación.
</v>
      </c>
      <c r="G301" s="108" t="str">
        <f>VLOOKUP(A301,'BASE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1" s="108" t="str">
        <f>VLOOKUP(A301,'BASE REGISTROS'!$A$1:$T$884,8,FALSE)</f>
        <v xml:space="preserve">Presidente: Exequiel González Balbontín
Vicepresidenta: María Patricia Contreras Largo
Secretaria: María Francisca Concha Contreras
Tesorera: Sandra Cepeda Zepeda
</v>
      </c>
      <c r="I301" s="108" t="str">
        <f>VLOOKUP(A301,'BASE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1" s="129" t="str">
        <f>VLOOKUP(A301,'BASE REGISTROS'!$A$1:$T$884,10,FALSE)</f>
        <v>21 de marzo de 2019 a 21 de marzo de 2022</v>
      </c>
      <c r="K301" s="108" t="str">
        <f>VLOOKUP(A301,'BASE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1" s="108" t="str">
        <f>VLOOKUP(A301,'BASE REGISTROS'!$A$1:$T$884,12,FALSE)</f>
        <v xml:space="preserve">Carlos Justiniano Nº 1123, comuna de Providencia, Región Metropolitana.
</v>
      </c>
      <c r="M301" s="108" t="str">
        <f>VLOOKUP(A301,'BASE REGISTROS'!$A$1:$T$884,13,FALSE)</f>
        <v>XIII</v>
      </c>
      <c r="N301" s="108" t="str">
        <f>VLOOKUP(A301,'BASE REGISTROS'!$A$1:$T$884,14,FALSE)</f>
        <v>Providencia</v>
      </c>
      <c r="O301" s="108" t="str">
        <f>VLOOKUP(A301,'BASE REGISTROS'!$A$1:$T$884,15,FALSE)</f>
        <v>Fono 223393900- 223393901</v>
      </c>
      <c r="P301" s="108">
        <f>VLOOKUP(A301,'BASE REGISTROS'!$A$1:$T$884,16,FALSE)</f>
        <v>0</v>
      </c>
      <c r="Q301" s="108">
        <f>VLOOKUP(A301,'BASE REGISTROS'!$A$1:$T$884,17,FALSE)</f>
        <v>0</v>
      </c>
      <c r="R301" s="108" t="str">
        <f>VLOOKUP(A301,'BASE REGISTROS'!$A$1:$T$884,18,FALSE)</f>
        <v>93401: Institución de Asistencia Social</v>
      </c>
      <c r="S301" s="108" t="str">
        <f>VLOOKUP(A301,'BASE REGISTROS'!$A$1:$T$884,19,FALSE)</f>
        <v>Certificado Financiero, correspondiente al año 2019, aprobado por el Sub Departamento de Supervisión Financiera Nacional.</v>
      </c>
      <c r="T301" s="129">
        <f>VLOOKUP(A301,'BASE REGISTROS'!$A$1:$T$884,20,FALSE)</f>
        <v>37970</v>
      </c>
      <c r="U301" s="128">
        <v>6570</v>
      </c>
      <c r="V301" s="130">
        <v>20650761</v>
      </c>
      <c r="W301" s="130">
        <v>86455295</v>
      </c>
      <c r="X301" s="131">
        <v>44316</v>
      </c>
      <c r="Y301" s="132" t="s">
        <v>7743</v>
      </c>
      <c r="Z301" s="132" t="s">
        <v>7744</v>
      </c>
      <c r="AA301" s="128" t="s">
        <v>7860</v>
      </c>
    </row>
    <row r="302" spans="1:27" ht="15.75" customHeight="1" x14ac:dyDescent="0.2">
      <c r="A302" s="128">
        <v>6570</v>
      </c>
      <c r="B302" s="108" t="str">
        <f>VLOOKUP(A302,'BASE REGISTROS'!$A$1:$T$884,2,FALSE)</f>
        <v>Corporación de Oportunidad y Acción Solidaria OPCIÓN</v>
      </c>
      <c r="C302" s="136">
        <f>VLOOKUP(A302,'BASE REGISTROS'!$A$1:$T$884,3,FALSE)</f>
        <v>717150007</v>
      </c>
      <c r="D302" s="108" t="str">
        <f>VLOOKUP(A302,'BASE REGISTROS'!$A$1:$T$884,4,FALSE)</f>
        <v>Corporación de Derecho Privado.</v>
      </c>
      <c r="E302" s="108" t="str">
        <f>VLOOKUP(A302,'BASE REGISTROS'!$A$1:$T$884,5,FALSE)</f>
        <v xml:space="preserve">Otorgada por Decreto Supremo Nº 972, de fecha 25 de julio de  1990, del Ministerio de Justicia, publicado en el Diario Oficial el día 13 de agosto de 1990. </v>
      </c>
      <c r="F302" s="108" t="str">
        <f>VLOOKUP(A302,'BASE REGISTROS'!$A$1:$T$884,6,FALSE)</f>
        <v xml:space="preserve">Certificado de vigencia, folio Nº 500233447698, de fecha 18 de junio de 2019, del Servicio de Registro Civil e Identificación.
</v>
      </c>
      <c r="G302" s="108" t="str">
        <f>VLOOKUP(A302,'BASE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2" s="108" t="str">
        <f>VLOOKUP(A302,'BASE REGISTROS'!$A$1:$T$884,8,FALSE)</f>
        <v xml:space="preserve">Presidente: Exequiel González Balbontín
Vicepresidenta: María Patricia Contreras Largo
Secretaria: María Francisca Concha Contreras
Tesorera: Sandra Cepeda Zepeda
</v>
      </c>
      <c r="I302" s="108" t="str">
        <f>VLOOKUP(A302,'BASE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2" s="129" t="str">
        <f>VLOOKUP(A302,'BASE REGISTROS'!$A$1:$T$884,10,FALSE)</f>
        <v>21 de marzo de 2019 a 21 de marzo de 2022</v>
      </c>
      <c r="K302" s="108" t="str">
        <f>VLOOKUP(A302,'BASE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2" s="108" t="str">
        <f>VLOOKUP(A302,'BASE REGISTROS'!$A$1:$T$884,12,FALSE)</f>
        <v xml:space="preserve">Carlos Justiniano Nº 1123, comuna de Providencia, Región Metropolitana.
</v>
      </c>
      <c r="M302" s="108" t="str">
        <f>VLOOKUP(A302,'BASE REGISTROS'!$A$1:$T$884,13,FALSE)</f>
        <v>XIII</v>
      </c>
      <c r="N302" s="108" t="str">
        <f>VLOOKUP(A302,'BASE REGISTROS'!$A$1:$T$884,14,FALSE)</f>
        <v>Providencia</v>
      </c>
      <c r="O302" s="108" t="str">
        <f>VLOOKUP(A302,'BASE REGISTROS'!$A$1:$T$884,15,FALSE)</f>
        <v>Fono 223393900- 223393901</v>
      </c>
      <c r="P302" s="108">
        <f>VLOOKUP(A302,'BASE REGISTROS'!$A$1:$T$884,16,FALSE)</f>
        <v>0</v>
      </c>
      <c r="Q302" s="108">
        <f>VLOOKUP(A302,'BASE REGISTROS'!$A$1:$T$884,17,FALSE)</f>
        <v>0</v>
      </c>
      <c r="R302" s="108" t="str">
        <f>VLOOKUP(A302,'BASE REGISTROS'!$A$1:$T$884,18,FALSE)</f>
        <v>93401: Institución de Asistencia Social</v>
      </c>
      <c r="S302" s="108" t="str">
        <f>VLOOKUP(A302,'BASE REGISTROS'!$A$1:$T$884,19,FALSE)</f>
        <v>Certificado Financiero, correspondiente al año 2019, aprobado por el Sub Departamento de Supervisión Financiera Nacional.</v>
      </c>
      <c r="T302" s="129">
        <f>VLOOKUP(A302,'BASE REGISTROS'!$A$1:$T$884,20,FALSE)</f>
        <v>37970</v>
      </c>
      <c r="U302" s="128">
        <v>6570</v>
      </c>
      <c r="V302" s="130">
        <v>48259932</v>
      </c>
      <c r="W302" s="130">
        <v>206338664</v>
      </c>
      <c r="X302" s="131">
        <v>44316</v>
      </c>
      <c r="Y302" s="132" t="s">
        <v>7743</v>
      </c>
      <c r="Z302" s="132" t="s">
        <v>7744</v>
      </c>
      <c r="AA302" s="128" t="s">
        <v>7810</v>
      </c>
    </row>
    <row r="303" spans="1:27" ht="15.75" customHeight="1" x14ac:dyDescent="0.2">
      <c r="A303" s="128">
        <v>6570</v>
      </c>
      <c r="B303" s="108" t="str">
        <f>VLOOKUP(A303,'BASE REGISTROS'!$A$1:$T$884,2,FALSE)</f>
        <v>Corporación de Oportunidad y Acción Solidaria OPCIÓN</v>
      </c>
      <c r="C303" s="136">
        <f>VLOOKUP(A303,'BASE REGISTROS'!$A$1:$T$884,3,FALSE)</f>
        <v>717150007</v>
      </c>
      <c r="D303" s="108" t="str">
        <f>VLOOKUP(A303,'BASE REGISTROS'!$A$1:$T$884,4,FALSE)</f>
        <v>Corporación de Derecho Privado.</v>
      </c>
      <c r="E303" s="108" t="str">
        <f>VLOOKUP(A303,'BASE REGISTROS'!$A$1:$T$884,5,FALSE)</f>
        <v xml:space="preserve">Otorgada por Decreto Supremo Nº 972, de fecha 25 de julio de  1990, del Ministerio de Justicia, publicado en el Diario Oficial el día 13 de agosto de 1990. </v>
      </c>
      <c r="F303" s="108" t="str">
        <f>VLOOKUP(A303,'BASE REGISTROS'!$A$1:$T$884,6,FALSE)</f>
        <v xml:space="preserve">Certificado de vigencia, folio Nº 500233447698, de fecha 18 de junio de 2019, del Servicio de Registro Civil e Identificación.
</v>
      </c>
      <c r="G303" s="108" t="str">
        <f>VLOOKUP(A303,'BASE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3" s="108" t="str">
        <f>VLOOKUP(A303,'BASE REGISTROS'!$A$1:$T$884,8,FALSE)</f>
        <v xml:space="preserve">Presidente: Exequiel González Balbontín
Vicepresidenta: María Patricia Contreras Largo
Secretaria: María Francisca Concha Contreras
Tesorera: Sandra Cepeda Zepeda
</v>
      </c>
      <c r="I303" s="108" t="str">
        <f>VLOOKUP(A303,'BASE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3" s="129" t="str">
        <f>VLOOKUP(A303,'BASE REGISTROS'!$A$1:$T$884,10,FALSE)</f>
        <v>21 de marzo de 2019 a 21 de marzo de 2022</v>
      </c>
      <c r="K303" s="108" t="str">
        <f>VLOOKUP(A303,'BASE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3" s="108" t="str">
        <f>VLOOKUP(A303,'BASE REGISTROS'!$A$1:$T$884,12,FALSE)</f>
        <v xml:space="preserve">Carlos Justiniano Nº 1123, comuna de Providencia, Región Metropolitana.
</v>
      </c>
      <c r="M303" s="108" t="str">
        <f>VLOOKUP(A303,'BASE REGISTROS'!$A$1:$T$884,13,FALSE)</f>
        <v>XIII</v>
      </c>
      <c r="N303" s="108" t="str">
        <f>VLOOKUP(A303,'BASE REGISTROS'!$A$1:$T$884,14,FALSE)</f>
        <v>Providencia</v>
      </c>
      <c r="O303" s="108" t="str">
        <f>VLOOKUP(A303,'BASE REGISTROS'!$A$1:$T$884,15,FALSE)</f>
        <v>Fono 223393900- 223393901</v>
      </c>
      <c r="P303" s="108">
        <f>VLOOKUP(A303,'BASE REGISTROS'!$A$1:$T$884,16,FALSE)</f>
        <v>0</v>
      </c>
      <c r="Q303" s="108">
        <f>VLOOKUP(A303,'BASE REGISTROS'!$A$1:$T$884,17,FALSE)</f>
        <v>0</v>
      </c>
      <c r="R303" s="108" t="str">
        <f>VLOOKUP(A303,'BASE REGISTROS'!$A$1:$T$884,18,FALSE)</f>
        <v>93401: Institución de Asistencia Social</v>
      </c>
      <c r="S303" s="108" t="str">
        <f>VLOOKUP(A303,'BASE REGISTROS'!$A$1:$T$884,19,FALSE)</f>
        <v>Certificado Financiero, correspondiente al año 2019, aprobado por el Sub Departamento de Supervisión Financiera Nacional.</v>
      </c>
      <c r="T303" s="129">
        <f>VLOOKUP(A303,'BASE REGISTROS'!$A$1:$T$884,20,FALSE)</f>
        <v>37970</v>
      </c>
      <c r="U303" s="128">
        <v>6570</v>
      </c>
      <c r="V303" s="130">
        <v>12823974</v>
      </c>
      <c r="W303" s="130">
        <v>43601511</v>
      </c>
      <c r="X303" s="131">
        <v>44316</v>
      </c>
      <c r="Y303" s="132" t="s">
        <v>7743</v>
      </c>
      <c r="Z303" s="132" t="s">
        <v>7744</v>
      </c>
      <c r="AA303" s="128" t="s">
        <v>7820</v>
      </c>
    </row>
    <row r="304" spans="1:27" ht="15.75" customHeight="1" x14ac:dyDescent="0.2">
      <c r="A304" s="128">
        <v>6570</v>
      </c>
      <c r="B304" s="108" t="str">
        <f>VLOOKUP(A304,'BASE REGISTROS'!$A$1:$T$884,2,FALSE)</f>
        <v>Corporación de Oportunidad y Acción Solidaria OPCIÓN</v>
      </c>
      <c r="C304" s="136">
        <f>VLOOKUP(A304,'BASE REGISTROS'!$A$1:$T$884,3,FALSE)</f>
        <v>717150007</v>
      </c>
      <c r="D304" s="108" t="str">
        <f>VLOOKUP(A304,'BASE REGISTROS'!$A$1:$T$884,4,FALSE)</f>
        <v>Corporación de Derecho Privado.</v>
      </c>
      <c r="E304" s="108" t="str">
        <f>VLOOKUP(A304,'BASE REGISTROS'!$A$1:$T$884,5,FALSE)</f>
        <v xml:space="preserve">Otorgada por Decreto Supremo Nº 972, de fecha 25 de julio de  1990, del Ministerio de Justicia, publicado en el Diario Oficial el día 13 de agosto de 1990. </v>
      </c>
      <c r="F304" s="108" t="str">
        <f>VLOOKUP(A304,'BASE REGISTROS'!$A$1:$T$884,6,FALSE)</f>
        <v xml:space="preserve">Certificado de vigencia, folio Nº 500233447698, de fecha 18 de junio de 2019, del Servicio de Registro Civil e Identificación.
</v>
      </c>
      <c r="G304" s="108" t="str">
        <f>VLOOKUP(A304,'BASE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4" s="108" t="str">
        <f>VLOOKUP(A304,'BASE REGISTROS'!$A$1:$T$884,8,FALSE)</f>
        <v xml:space="preserve">Presidente: Exequiel González Balbontín
Vicepresidenta: María Patricia Contreras Largo
Secretaria: María Francisca Concha Contreras
Tesorera: Sandra Cepeda Zepeda
</v>
      </c>
      <c r="I304" s="108" t="str">
        <f>VLOOKUP(A304,'BASE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4" s="129" t="str">
        <f>VLOOKUP(A304,'BASE REGISTROS'!$A$1:$T$884,10,FALSE)</f>
        <v>21 de marzo de 2019 a 21 de marzo de 2022</v>
      </c>
      <c r="K304" s="108" t="str">
        <f>VLOOKUP(A304,'BASE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4" s="108" t="str">
        <f>VLOOKUP(A304,'BASE REGISTROS'!$A$1:$T$884,12,FALSE)</f>
        <v xml:space="preserve">Carlos Justiniano Nº 1123, comuna de Providencia, Región Metropolitana.
</v>
      </c>
      <c r="M304" s="108" t="str">
        <f>VLOOKUP(A304,'BASE REGISTROS'!$A$1:$T$884,13,FALSE)</f>
        <v>XIII</v>
      </c>
      <c r="N304" s="108" t="str">
        <f>VLOOKUP(A304,'BASE REGISTROS'!$A$1:$T$884,14,FALSE)</f>
        <v>Providencia</v>
      </c>
      <c r="O304" s="108" t="str">
        <f>VLOOKUP(A304,'BASE REGISTROS'!$A$1:$T$884,15,FALSE)</f>
        <v>Fono 223393900- 223393901</v>
      </c>
      <c r="P304" s="108">
        <f>VLOOKUP(A304,'BASE REGISTROS'!$A$1:$T$884,16,FALSE)</f>
        <v>0</v>
      </c>
      <c r="Q304" s="108">
        <f>VLOOKUP(A304,'BASE REGISTROS'!$A$1:$T$884,17,FALSE)</f>
        <v>0</v>
      </c>
      <c r="R304" s="108" t="str">
        <f>VLOOKUP(A304,'BASE REGISTROS'!$A$1:$T$884,18,FALSE)</f>
        <v>93401: Institución de Asistencia Social</v>
      </c>
      <c r="S304" s="108" t="str">
        <f>VLOOKUP(A304,'BASE REGISTROS'!$A$1:$T$884,19,FALSE)</f>
        <v>Certificado Financiero, correspondiente al año 2019, aprobado por el Sub Departamento de Supervisión Financiera Nacional.</v>
      </c>
      <c r="T304" s="129">
        <f>VLOOKUP(A304,'BASE REGISTROS'!$A$1:$T$884,20,FALSE)</f>
        <v>37970</v>
      </c>
      <c r="U304" s="128">
        <v>6570</v>
      </c>
      <c r="V304" s="130">
        <v>23248140</v>
      </c>
      <c r="W304" s="130">
        <v>64856340</v>
      </c>
      <c r="X304" s="131">
        <v>44316</v>
      </c>
      <c r="Y304" s="132" t="s">
        <v>7743</v>
      </c>
      <c r="Z304" s="132" t="s">
        <v>7744</v>
      </c>
      <c r="AA304" s="128" t="s">
        <v>7815</v>
      </c>
    </row>
    <row r="305" spans="1:27" ht="15.75" customHeight="1" x14ac:dyDescent="0.2">
      <c r="A305" s="128">
        <v>6570</v>
      </c>
      <c r="B305" s="108" t="str">
        <f>VLOOKUP(A305,'BASE REGISTROS'!$A$1:$T$884,2,FALSE)</f>
        <v>Corporación de Oportunidad y Acción Solidaria OPCIÓN</v>
      </c>
      <c r="C305" s="136">
        <f>VLOOKUP(A305,'BASE REGISTROS'!$A$1:$T$884,3,FALSE)</f>
        <v>717150007</v>
      </c>
      <c r="D305" s="108" t="str">
        <f>VLOOKUP(A305,'BASE REGISTROS'!$A$1:$T$884,4,FALSE)</f>
        <v>Corporación de Derecho Privado.</v>
      </c>
      <c r="E305" s="108" t="str">
        <f>VLOOKUP(A305,'BASE REGISTROS'!$A$1:$T$884,5,FALSE)</f>
        <v xml:space="preserve">Otorgada por Decreto Supremo Nº 972, de fecha 25 de julio de  1990, del Ministerio de Justicia, publicado en el Diario Oficial el día 13 de agosto de 1990. </v>
      </c>
      <c r="F305" s="108" t="str">
        <f>VLOOKUP(A305,'BASE REGISTROS'!$A$1:$T$884,6,FALSE)</f>
        <v xml:space="preserve">Certificado de vigencia, folio Nº 500233447698, de fecha 18 de junio de 2019, del Servicio de Registro Civil e Identificación.
</v>
      </c>
      <c r="G305" s="108" t="str">
        <f>VLOOKUP(A305,'BASE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5" s="108" t="str">
        <f>VLOOKUP(A305,'BASE REGISTROS'!$A$1:$T$884,8,FALSE)</f>
        <v xml:space="preserve">Presidente: Exequiel González Balbontín
Vicepresidenta: María Patricia Contreras Largo
Secretaria: María Francisca Concha Contreras
Tesorera: Sandra Cepeda Zepeda
</v>
      </c>
      <c r="I305" s="108" t="str">
        <f>VLOOKUP(A305,'BASE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5" s="129" t="str">
        <f>VLOOKUP(A305,'BASE REGISTROS'!$A$1:$T$884,10,FALSE)</f>
        <v>21 de marzo de 2019 a 21 de marzo de 2022</v>
      </c>
      <c r="K305" s="108" t="str">
        <f>VLOOKUP(A305,'BASE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5" s="108" t="str">
        <f>VLOOKUP(A305,'BASE REGISTROS'!$A$1:$T$884,12,FALSE)</f>
        <v xml:space="preserve">Carlos Justiniano Nº 1123, comuna de Providencia, Región Metropolitana.
</v>
      </c>
      <c r="M305" s="108" t="str">
        <f>VLOOKUP(A305,'BASE REGISTROS'!$A$1:$T$884,13,FALSE)</f>
        <v>XIII</v>
      </c>
      <c r="N305" s="108" t="str">
        <f>VLOOKUP(A305,'BASE REGISTROS'!$A$1:$T$884,14,FALSE)</f>
        <v>Providencia</v>
      </c>
      <c r="O305" s="108" t="str">
        <f>VLOOKUP(A305,'BASE REGISTROS'!$A$1:$T$884,15,FALSE)</f>
        <v>Fono 223393900- 223393901</v>
      </c>
      <c r="P305" s="108">
        <f>VLOOKUP(A305,'BASE REGISTROS'!$A$1:$T$884,16,FALSE)</f>
        <v>0</v>
      </c>
      <c r="Q305" s="108">
        <f>VLOOKUP(A305,'BASE REGISTROS'!$A$1:$T$884,17,FALSE)</f>
        <v>0</v>
      </c>
      <c r="R305" s="108" t="str">
        <f>VLOOKUP(A305,'BASE REGISTROS'!$A$1:$T$884,18,FALSE)</f>
        <v>93401: Institución de Asistencia Social</v>
      </c>
      <c r="S305" s="108" t="str">
        <f>VLOOKUP(A305,'BASE REGISTROS'!$A$1:$T$884,19,FALSE)</f>
        <v>Certificado Financiero, correspondiente al año 2019, aprobado por el Sub Departamento de Supervisión Financiera Nacional.</v>
      </c>
      <c r="T305" s="129">
        <f>VLOOKUP(A305,'BASE REGISTROS'!$A$1:$T$884,20,FALSE)</f>
        <v>37970</v>
      </c>
      <c r="U305" s="128">
        <v>6570</v>
      </c>
      <c r="V305" s="130">
        <v>15872868</v>
      </c>
      <c r="W305" s="130">
        <v>63972468</v>
      </c>
      <c r="X305" s="131">
        <v>44316</v>
      </c>
      <c r="Y305" s="132" t="s">
        <v>7743</v>
      </c>
      <c r="Z305" s="132" t="s">
        <v>7744</v>
      </c>
      <c r="AA305" s="128" t="s">
        <v>7825</v>
      </c>
    </row>
    <row r="306" spans="1:27" ht="15.75" customHeight="1" x14ac:dyDescent="0.2">
      <c r="A306" s="128">
        <v>6570</v>
      </c>
      <c r="B306" s="108" t="str">
        <f>VLOOKUP(A306,'BASE REGISTROS'!$A$1:$T$884,2,FALSE)</f>
        <v>Corporación de Oportunidad y Acción Solidaria OPCIÓN</v>
      </c>
      <c r="C306" s="136">
        <f>VLOOKUP(A306,'BASE REGISTROS'!$A$1:$T$884,3,FALSE)</f>
        <v>717150007</v>
      </c>
      <c r="D306" s="108" t="str">
        <f>VLOOKUP(A306,'BASE REGISTROS'!$A$1:$T$884,4,FALSE)</f>
        <v>Corporación de Derecho Privado.</v>
      </c>
      <c r="E306" s="108" t="str">
        <f>VLOOKUP(A306,'BASE REGISTROS'!$A$1:$T$884,5,FALSE)</f>
        <v xml:space="preserve">Otorgada por Decreto Supremo Nº 972, de fecha 25 de julio de  1990, del Ministerio de Justicia, publicado en el Diario Oficial el día 13 de agosto de 1990. </v>
      </c>
      <c r="F306" s="108" t="str">
        <f>VLOOKUP(A306,'BASE REGISTROS'!$A$1:$T$884,6,FALSE)</f>
        <v xml:space="preserve">Certificado de vigencia, folio Nº 500233447698, de fecha 18 de junio de 2019, del Servicio de Registro Civil e Identificación.
</v>
      </c>
      <c r="G306" s="108" t="str">
        <f>VLOOKUP(A306,'BASE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6" s="108" t="str">
        <f>VLOOKUP(A306,'BASE REGISTROS'!$A$1:$T$884,8,FALSE)</f>
        <v xml:space="preserve">Presidente: Exequiel González Balbontín
Vicepresidenta: María Patricia Contreras Largo
Secretaria: María Francisca Concha Contreras
Tesorera: Sandra Cepeda Zepeda
</v>
      </c>
      <c r="I306" s="108" t="str">
        <f>VLOOKUP(A306,'BASE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6" s="129" t="str">
        <f>VLOOKUP(A306,'BASE REGISTROS'!$A$1:$T$884,10,FALSE)</f>
        <v>21 de marzo de 2019 a 21 de marzo de 2022</v>
      </c>
      <c r="K306" s="108" t="str">
        <f>VLOOKUP(A306,'BASE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6" s="108" t="str">
        <f>VLOOKUP(A306,'BASE REGISTROS'!$A$1:$T$884,12,FALSE)</f>
        <v xml:space="preserve">Carlos Justiniano Nº 1123, comuna de Providencia, Región Metropolitana.
</v>
      </c>
      <c r="M306" s="108" t="str">
        <f>VLOOKUP(A306,'BASE REGISTROS'!$A$1:$T$884,13,FALSE)</f>
        <v>XIII</v>
      </c>
      <c r="N306" s="108" t="str">
        <f>VLOOKUP(A306,'BASE REGISTROS'!$A$1:$T$884,14,FALSE)</f>
        <v>Providencia</v>
      </c>
      <c r="O306" s="108" t="str">
        <f>VLOOKUP(A306,'BASE REGISTROS'!$A$1:$T$884,15,FALSE)</f>
        <v>Fono 223393900- 223393901</v>
      </c>
      <c r="P306" s="108">
        <f>VLOOKUP(A306,'BASE REGISTROS'!$A$1:$T$884,16,FALSE)</f>
        <v>0</v>
      </c>
      <c r="Q306" s="108">
        <f>VLOOKUP(A306,'BASE REGISTROS'!$A$1:$T$884,17,FALSE)</f>
        <v>0</v>
      </c>
      <c r="R306" s="108" t="str">
        <f>VLOOKUP(A306,'BASE REGISTROS'!$A$1:$T$884,18,FALSE)</f>
        <v>93401: Institución de Asistencia Social</v>
      </c>
      <c r="S306" s="108" t="str">
        <f>VLOOKUP(A306,'BASE REGISTROS'!$A$1:$T$884,19,FALSE)</f>
        <v>Certificado Financiero, correspondiente al año 2019, aprobado por el Sub Departamento de Supervisión Financiera Nacional.</v>
      </c>
      <c r="T306" s="129">
        <f>VLOOKUP(A306,'BASE REGISTROS'!$A$1:$T$884,20,FALSE)</f>
        <v>37970</v>
      </c>
      <c r="U306" s="128">
        <v>6570</v>
      </c>
      <c r="V306" s="130">
        <v>9459588</v>
      </c>
      <c r="W306" s="130">
        <v>37838352</v>
      </c>
      <c r="X306" s="131">
        <v>44316</v>
      </c>
      <c r="Y306" s="132" t="s">
        <v>7743</v>
      </c>
      <c r="Z306" s="132" t="s">
        <v>7744</v>
      </c>
      <c r="AA306" s="128" t="s">
        <v>75</v>
      </c>
    </row>
    <row r="307" spans="1:27" ht="15.75" customHeight="1" x14ac:dyDescent="0.2">
      <c r="A307" s="128">
        <v>6570</v>
      </c>
      <c r="B307" s="108" t="str">
        <f>VLOOKUP(A307,'BASE REGISTROS'!$A$1:$T$884,2,FALSE)</f>
        <v>Corporación de Oportunidad y Acción Solidaria OPCIÓN</v>
      </c>
      <c r="C307" s="136">
        <f>VLOOKUP(A307,'BASE REGISTROS'!$A$1:$T$884,3,FALSE)</f>
        <v>717150007</v>
      </c>
      <c r="D307" s="108" t="str">
        <f>VLOOKUP(A307,'BASE REGISTROS'!$A$1:$T$884,4,FALSE)</f>
        <v>Corporación de Derecho Privado.</v>
      </c>
      <c r="E307" s="108" t="str">
        <f>VLOOKUP(A307,'BASE REGISTROS'!$A$1:$T$884,5,FALSE)</f>
        <v xml:space="preserve">Otorgada por Decreto Supremo Nº 972, de fecha 25 de julio de  1990, del Ministerio de Justicia, publicado en el Diario Oficial el día 13 de agosto de 1990. </v>
      </c>
      <c r="F307" s="108" t="str">
        <f>VLOOKUP(A307,'BASE REGISTROS'!$A$1:$T$884,6,FALSE)</f>
        <v xml:space="preserve">Certificado de vigencia, folio Nº 500233447698, de fecha 18 de junio de 2019, del Servicio de Registro Civil e Identificación.
</v>
      </c>
      <c r="G307" s="108" t="str">
        <f>VLOOKUP(A307,'BASE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7" s="108" t="str">
        <f>VLOOKUP(A307,'BASE REGISTROS'!$A$1:$T$884,8,FALSE)</f>
        <v xml:space="preserve">Presidente: Exequiel González Balbontín
Vicepresidenta: María Patricia Contreras Largo
Secretaria: María Francisca Concha Contreras
Tesorera: Sandra Cepeda Zepeda
</v>
      </c>
      <c r="I307" s="108" t="str">
        <f>VLOOKUP(A307,'BASE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7" s="129" t="str">
        <f>VLOOKUP(A307,'BASE REGISTROS'!$A$1:$T$884,10,FALSE)</f>
        <v>21 de marzo de 2019 a 21 de marzo de 2022</v>
      </c>
      <c r="K307" s="108" t="str">
        <f>VLOOKUP(A307,'BASE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7" s="108" t="str">
        <f>VLOOKUP(A307,'BASE REGISTROS'!$A$1:$T$884,12,FALSE)</f>
        <v xml:space="preserve">Carlos Justiniano Nº 1123, comuna de Providencia, Región Metropolitana.
</v>
      </c>
      <c r="M307" s="108" t="str">
        <f>VLOOKUP(A307,'BASE REGISTROS'!$A$1:$T$884,13,FALSE)</f>
        <v>XIII</v>
      </c>
      <c r="N307" s="108" t="str">
        <f>VLOOKUP(A307,'BASE REGISTROS'!$A$1:$T$884,14,FALSE)</f>
        <v>Providencia</v>
      </c>
      <c r="O307" s="108" t="str">
        <f>VLOOKUP(A307,'BASE REGISTROS'!$A$1:$T$884,15,FALSE)</f>
        <v>Fono 223393900- 223393901</v>
      </c>
      <c r="P307" s="108">
        <f>VLOOKUP(A307,'BASE REGISTROS'!$A$1:$T$884,16,FALSE)</f>
        <v>0</v>
      </c>
      <c r="Q307" s="108">
        <f>VLOOKUP(A307,'BASE REGISTROS'!$A$1:$T$884,17,FALSE)</f>
        <v>0</v>
      </c>
      <c r="R307" s="108" t="str">
        <f>VLOOKUP(A307,'BASE REGISTROS'!$A$1:$T$884,18,FALSE)</f>
        <v>93401: Institución de Asistencia Social</v>
      </c>
      <c r="S307" s="108" t="str">
        <f>VLOOKUP(A307,'BASE REGISTROS'!$A$1:$T$884,19,FALSE)</f>
        <v>Certificado Financiero, correspondiente al año 2019, aprobado por el Sub Departamento de Supervisión Financiera Nacional.</v>
      </c>
      <c r="T307" s="129">
        <f>VLOOKUP(A307,'BASE REGISTROS'!$A$1:$T$884,20,FALSE)</f>
        <v>37970</v>
      </c>
      <c r="U307" s="128">
        <v>6570</v>
      </c>
      <c r="V307" s="130">
        <v>12954136</v>
      </c>
      <c r="W307" s="130">
        <v>55149036</v>
      </c>
      <c r="X307" s="131">
        <v>44316</v>
      </c>
      <c r="Y307" s="132" t="s">
        <v>7743</v>
      </c>
      <c r="Z307" s="132" t="s">
        <v>7744</v>
      </c>
      <c r="AA307" s="128" t="s">
        <v>7790</v>
      </c>
    </row>
    <row r="308" spans="1:27" ht="15.75" customHeight="1" x14ac:dyDescent="0.2">
      <c r="A308" s="128">
        <v>6570</v>
      </c>
      <c r="B308" s="108" t="str">
        <f>VLOOKUP(A308,'BASE REGISTROS'!$A$1:$T$884,2,FALSE)</f>
        <v>Corporación de Oportunidad y Acción Solidaria OPCIÓN</v>
      </c>
      <c r="C308" s="136">
        <f>VLOOKUP(A308,'BASE REGISTROS'!$A$1:$T$884,3,FALSE)</f>
        <v>717150007</v>
      </c>
      <c r="D308" s="108" t="str">
        <f>VLOOKUP(A308,'BASE REGISTROS'!$A$1:$T$884,4,FALSE)</f>
        <v>Corporación de Derecho Privado.</v>
      </c>
      <c r="E308" s="108" t="str">
        <f>VLOOKUP(A308,'BASE REGISTROS'!$A$1:$T$884,5,FALSE)</f>
        <v xml:space="preserve">Otorgada por Decreto Supremo Nº 972, de fecha 25 de julio de  1990, del Ministerio de Justicia, publicado en el Diario Oficial el día 13 de agosto de 1990. </v>
      </c>
      <c r="F308" s="108" t="str">
        <f>VLOOKUP(A308,'BASE REGISTROS'!$A$1:$T$884,6,FALSE)</f>
        <v xml:space="preserve">Certificado de vigencia, folio Nº 500233447698, de fecha 18 de junio de 2019, del Servicio de Registro Civil e Identificación.
</v>
      </c>
      <c r="G308" s="108" t="str">
        <f>VLOOKUP(A308,'BASE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8" s="108" t="str">
        <f>VLOOKUP(A308,'BASE REGISTROS'!$A$1:$T$884,8,FALSE)</f>
        <v xml:space="preserve">Presidente: Exequiel González Balbontín
Vicepresidenta: María Patricia Contreras Largo
Secretaria: María Francisca Concha Contreras
Tesorera: Sandra Cepeda Zepeda
</v>
      </c>
      <c r="I308" s="108" t="str">
        <f>VLOOKUP(A308,'BASE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8" s="129" t="str">
        <f>VLOOKUP(A308,'BASE REGISTROS'!$A$1:$T$884,10,FALSE)</f>
        <v>21 de marzo de 2019 a 21 de marzo de 2022</v>
      </c>
      <c r="K308" s="108" t="str">
        <f>VLOOKUP(A308,'BASE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8" s="108" t="str">
        <f>VLOOKUP(A308,'BASE REGISTROS'!$A$1:$T$884,12,FALSE)</f>
        <v xml:space="preserve">Carlos Justiniano Nº 1123, comuna de Providencia, Región Metropolitana.
</v>
      </c>
      <c r="M308" s="108" t="str">
        <f>VLOOKUP(A308,'BASE REGISTROS'!$A$1:$T$884,13,FALSE)</f>
        <v>XIII</v>
      </c>
      <c r="N308" s="108" t="str">
        <f>VLOOKUP(A308,'BASE REGISTROS'!$A$1:$T$884,14,FALSE)</f>
        <v>Providencia</v>
      </c>
      <c r="O308" s="108" t="str">
        <f>VLOOKUP(A308,'BASE REGISTROS'!$A$1:$T$884,15,FALSE)</f>
        <v>Fono 223393900- 223393901</v>
      </c>
      <c r="P308" s="108">
        <f>VLOOKUP(A308,'BASE REGISTROS'!$A$1:$T$884,16,FALSE)</f>
        <v>0</v>
      </c>
      <c r="Q308" s="108">
        <f>VLOOKUP(A308,'BASE REGISTROS'!$A$1:$T$884,17,FALSE)</f>
        <v>0</v>
      </c>
      <c r="R308" s="108" t="str">
        <f>VLOOKUP(A308,'BASE REGISTROS'!$A$1:$T$884,18,FALSE)</f>
        <v>93401: Institución de Asistencia Social</v>
      </c>
      <c r="S308" s="108" t="str">
        <f>VLOOKUP(A308,'BASE REGISTROS'!$A$1:$T$884,19,FALSE)</f>
        <v>Certificado Financiero, correspondiente al año 2019, aprobado por el Sub Departamento de Supervisión Financiera Nacional.</v>
      </c>
      <c r="T308" s="129">
        <f>VLOOKUP(A308,'BASE REGISTROS'!$A$1:$T$884,20,FALSE)</f>
        <v>37970</v>
      </c>
      <c r="U308" s="128">
        <v>6570</v>
      </c>
      <c r="V308" s="130">
        <v>53778456</v>
      </c>
      <c r="W308" s="130">
        <v>104920916</v>
      </c>
      <c r="X308" s="131">
        <v>44316</v>
      </c>
      <c r="Y308" s="132" t="s">
        <v>7743</v>
      </c>
      <c r="Z308" s="132" t="s">
        <v>7744</v>
      </c>
      <c r="AA308" s="128" t="s">
        <v>7791</v>
      </c>
    </row>
    <row r="309" spans="1:27" ht="15.75" customHeight="1" x14ac:dyDescent="0.2">
      <c r="A309" s="128">
        <v>6570</v>
      </c>
      <c r="B309" s="108" t="str">
        <f>VLOOKUP(A309,'BASE REGISTROS'!$A$1:$T$884,2,FALSE)</f>
        <v>Corporación de Oportunidad y Acción Solidaria OPCIÓN</v>
      </c>
      <c r="C309" s="136">
        <f>VLOOKUP(A309,'BASE REGISTROS'!$A$1:$T$884,3,FALSE)</f>
        <v>717150007</v>
      </c>
      <c r="D309" s="108" t="str">
        <f>VLOOKUP(A309,'BASE REGISTROS'!$A$1:$T$884,4,FALSE)</f>
        <v>Corporación de Derecho Privado.</v>
      </c>
      <c r="E309" s="108" t="str">
        <f>VLOOKUP(A309,'BASE REGISTROS'!$A$1:$T$884,5,FALSE)</f>
        <v xml:space="preserve">Otorgada por Decreto Supremo Nº 972, de fecha 25 de julio de  1990, del Ministerio de Justicia, publicado en el Diario Oficial el día 13 de agosto de 1990. </v>
      </c>
      <c r="F309" s="108" t="str">
        <f>VLOOKUP(A309,'BASE REGISTROS'!$A$1:$T$884,6,FALSE)</f>
        <v xml:space="preserve">Certificado de vigencia, folio Nº 500233447698, de fecha 18 de junio de 2019, del Servicio de Registro Civil e Identificación.
</v>
      </c>
      <c r="G309" s="108" t="str">
        <f>VLOOKUP(A309,'BASE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9" s="108" t="str">
        <f>VLOOKUP(A309,'BASE REGISTROS'!$A$1:$T$884,8,FALSE)</f>
        <v xml:space="preserve">Presidente: Exequiel González Balbontín
Vicepresidenta: María Patricia Contreras Largo
Secretaria: María Francisca Concha Contreras
Tesorera: Sandra Cepeda Zepeda
</v>
      </c>
      <c r="I309" s="108" t="str">
        <f>VLOOKUP(A309,'BASE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9" s="129" t="str">
        <f>VLOOKUP(A309,'BASE REGISTROS'!$A$1:$T$884,10,FALSE)</f>
        <v>21 de marzo de 2019 a 21 de marzo de 2022</v>
      </c>
      <c r="K309" s="108" t="str">
        <f>VLOOKUP(A309,'BASE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9" s="108" t="str">
        <f>VLOOKUP(A309,'BASE REGISTROS'!$A$1:$T$884,12,FALSE)</f>
        <v xml:space="preserve">Carlos Justiniano Nº 1123, comuna de Providencia, Región Metropolitana.
</v>
      </c>
      <c r="M309" s="108" t="str">
        <f>VLOOKUP(A309,'BASE REGISTROS'!$A$1:$T$884,13,FALSE)</f>
        <v>XIII</v>
      </c>
      <c r="N309" s="108" t="str">
        <f>VLOOKUP(A309,'BASE REGISTROS'!$A$1:$T$884,14,FALSE)</f>
        <v>Providencia</v>
      </c>
      <c r="O309" s="108" t="str">
        <f>VLOOKUP(A309,'BASE REGISTROS'!$A$1:$T$884,15,FALSE)</f>
        <v>Fono 223393900- 223393901</v>
      </c>
      <c r="P309" s="108">
        <f>VLOOKUP(A309,'BASE REGISTROS'!$A$1:$T$884,16,FALSE)</f>
        <v>0</v>
      </c>
      <c r="Q309" s="108">
        <f>VLOOKUP(A309,'BASE REGISTROS'!$A$1:$T$884,17,FALSE)</f>
        <v>0</v>
      </c>
      <c r="R309" s="108" t="str">
        <f>VLOOKUP(A309,'BASE REGISTROS'!$A$1:$T$884,18,FALSE)</f>
        <v>93401: Institución de Asistencia Social</v>
      </c>
      <c r="S309" s="108" t="str">
        <f>VLOOKUP(A309,'BASE REGISTROS'!$A$1:$T$884,19,FALSE)</f>
        <v>Certificado Financiero, correspondiente al año 2019, aprobado por el Sub Departamento de Supervisión Financiera Nacional.</v>
      </c>
      <c r="T309" s="129">
        <f>VLOOKUP(A309,'BASE REGISTROS'!$A$1:$T$884,20,FALSE)</f>
        <v>37970</v>
      </c>
      <c r="U309" s="128">
        <v>6570</v>
      </c>
      <c r="V309" s="130">
        <v>21385082</v>
      </c>
      <c r="W309" s="130">
        <v>78046410</v>
      </c>
      <c r="X309" s="131">
        <v>44316</v>
      </c>
      <c r="Y309" s="132" t="s">
        <v>7743</v>
      </c>
      <c r="Z309" s="132" t="s">
        <v>7744</v>
      </c>
      <c r="AA309" s="128" t="s">
        <v>7879</v>
      </c>
    </row>
    <row r="310" spans="1:27" ht="15.75" customHeight="1" x14ac:dyDescent="0.2">
      <c r="A310" s="128">
        <v>6570</v>
      </c>
      <c r="B310" s="108" t="str">
        <f>VLOOKUP(A310,'BASE REGISTROS'!$A$1:$T$884,2,FALSE)</f>
        <v>Corporación de Oportunidad y Acción Solidaria OPCIÓN</v>
      </c>
      <c r="C310" s="136">
        <f>VLOOKUP(A310,'BASE REGISTROS'!$A$1:$T$884,3,FALSE)</f>
        <v>717150007</v>
      </c>
      <c r="D310" s="108" t="str">
        <f>VLOOKUP(A310,'BASE REGISTROS'!$A$1:$T$884,4,FALSE)</f>
        <v>Corporación de Derecho Privado.</v>
      </c>
      <c r="E310" s="108" t="str">
        <f>VLOOKUP(A310,'BASE REGISTROS'!$A$1:$T$884,5,FALSE)</f>
        <v xml:space="preserve">Otorgada por Decreto Supremo Nº 972, de fecha 25 de julio de  1990, del Ministerio de Justicia, publicado en el Diario Oficial el día 13 de agosto de 1990. </v>
      </c>
      <c r="F310" s="108" t="str">
        <f>VLOOKUP(A310,'BASE REGISTROS'!$A$1:$T$884,6,FALSE)</f>
        <v xml:space="preserve">Certificado de vigencia, folio Nº 500233447698, de fecha 18 de junio de 2019, del Servicio de Registro Civil e Identificación.
</v>
      </c>
      <c r="G310" s="108" t="str">
        <f>VLOOKUP(A310,'BASE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0" s="108" t="str">
        <f>VLOOKUP(A310,'BASE REGISTROS'!$A$1:$T$884,8,FALSE)</f>
        <v xml:space="preserve">Presidente: Exequiel González Balbontín
Vicepresidenta: María Patricia Contreras Largo
Secretaria: María Francisca Concha Contreras
Tesorera: Sandra Cepeda Zepeda
</v>
      </c>
      <c r="I310" s="108" t="str">
        <f>VLOOKUP(A310,'BASE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0" s="129" t="str">
        <f>VLOOKUP(A310,'BASE REGISTROS'!$A$1:$T$884,10,FALSE)</f>
        <v>21 de marzo de 2019 a 21 de marzo de 2022</v>
      </c>
      <c r="K310" s="108" t="str">
        <f>VLOOKUP(A310,'BASE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0" s="108" t="str">
        <f>VLOOKUP(A310,'BASE REGISTROS'!$A$1:$T$884,12,FALSE)</f>
        <v xml:space="preserve">Carlos Justiniano Nº 1123, comuna de Providencia, Región Metropolitana.
</v>
      </c>
      <c r="M310" s="108" t="str">
        <f>VLOOKUP(A310,'BASE REGISTROS'!$A$1:$T$884,13,FALSE)</f>
        <v>XIII</v>
      </c>
      <c r="N310" s="108" t="str">
        <f>VLOOKUP(A310,'BASE REGISTROS'!$A$1:$T$884,14,FALSE)</f>
        <v>Providencia</v>
      </c>
      <c r="O310" s="108" t="str">
        <f>VLOOKUP(A310,'BASE REGISTROS'!$A$1:$T$884,15,FALSE)</f>
        <v>Fono 223393900- 223393901</v>
      </c>
      <c r="P310" s="108">
        <f>VLOOKUP(A310,'BASE REGISTROS'!$A$1:$T$884,16,FALSE)</f>
        <v>0</v>
      </c>
      <c r="Q310" s="108">
        <f>VLOOKUP(A310,'BASE REGISTROS'!$A$1:$T$884,17,FALSE)</f>
        <v>0</v>
      </c>
      <c r="R310" s="108" t="str">
        <f>VLOOKUP(A310,'BASE REGISTROS'!$A$1:$T$884,18,FALSE)</f>
        <v>93401: Institución de Asistencia Social</v>
      </c>
      <c r="S310" s="108" t="str">
        <f>VLOOKUP(A310,'BASE REGISTROS'!$A$1:$T$884,19,FALSE)</f>
        <v>Certificado Financiero, correspondiente al año 2019, aprobado por el Sub Departamento de Supervisión Financiera Nacional.</v>
      </c>
      <c r="T310" s="129">
        <f>VLOOKUP(A310,'BASE REGISTROS'!$A$1:$T$884,20,FALSE)</f>
        <v>37970</v>
      </c>
      <c r="U310" s="128">
        <v>6570</v>
      </c>
      <c r="V310" s="130">
        <v>38499602</v>
      </c>
      <c r="W310" s="130">
        <v>157877654</v>
      </c>
      <c r="X310" s="131">
        <v>44316</v>
      </c>
      <c r="Y310" s="132" t="s">
        <v>7743</v>
      </c>
      <c r="Z310" s="132" t="s">
        <v>7744</v>
      </c>
      <c r="AA310" s="128" t="s">
        <v>7822</v>
      </c>
    </row>
    <row r="311" spans="1:27" ht="15.75" customHeight="1" x14ac:dyDescent="0.2">
      <c r="A311" s="128">
        <v>6570</v>
      </c>
      <c r="B311" s="108" t="str">
        <f>VLOOKUP(A311,'BASE REGISTROS'!$A$1:$T$884,2,FALSE)</f>
        <v>Corporación de Oportunidad y Acción Solidaria OPCIÓN</v>
      </c>
      <c r="C311" s="136">
        <f>VLOOKUP(A311,'BASE REGISTROS'!$A$1:$T$884,3,FALSE)</f>
        <v>717150007</v>
      </c>
      <c r="D311" s="108" t="str">
        <f>VLOOKUP(A311,'BASE REGISTROS'!$A$1:$T$884,4,FALSE)</f>
        <v>Corporación de Derecho Privado.</v>
      </c>
      <c r="E311" s="108" t="str">
        <f>VLOOKUP(A311,'BASE REGISTROS'!$A$1:$T$884,5,FALSE)</f>
        <v xml:space="preserve">Otorgada por Decreto Supremo Nº 972, de fecha 25 de julio de  1990, del Ministerio de Justicia, publicado en el Diario Oficial el día 13 de agosto de 1990. </v>
      </c>
      <c r="F311" s="108" t="str">
        <f>VLOOKUP(A311,'BASE REGISTROS'!$A$1:$T$884,6,FALSE)</f>
        <v xml:space="preserve">Certificado de vigencia, folio Nº 500233447698, de fecha 18 de junio de 2019, del Servicio de Registro Civil e Identificación.
</v>
      </c>
      <c r="G311" s="108" t="str">
        <f>VLOOKUP(A311,'BASE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1" s="108" t="str">
        <f>VLOOKUP(A311,'BASE REGISTROS'!$A$1:$T$884,8,FALSE)</f>
        <v xml:space="preserve">Presidente: Exequiel González Balbontín
Vicepresidenta: María Patricia Contreras Largo
Secretaria: María Francisca Concha Contreras
Tesorera: Sandra Cepeda Zepeda
</v>
      </c>
      <c r="I311" s="108" t="str">
        <f>VLOOKUP(A311,'BASE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1" s="129" t="str">
        <f>VLOOKUP(A311,'BASE REGISTROS'!$A$1:$T$884,10,FALSE)</f>
        <v>21 de marzo de 2019 a 21 de marzo de 2022</v>
      </c>
      <c r="K311" s="108" t="str">
        <f>VLOOKUP(A311,'BASE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1" s="108" t="str">
        <f>VLOOKUP(A311,'BASE REGISTROS'!$A$1:$T$884,12,FALSE)</f>
        <v xml:space="preserve">Carlos Justiniano Nº 1123, comuna de Providencia, Región Metropolitana.
</v>
      </c>
      <c r="M311" s="108" t="str">
        <f>VLOOKUP(A311,'BASE REGISTROS'!$A$1:$T$884,13,FALSE)</f>
        <v>XIII</v>
      </c>
      <c r="N311" s="108" t="str">
        <f>VLOOKUP(A311,'BASE REGISTROS'!$A$1:$T$884,14,FALSE)</f>
        <v>Providencia</v>
      </c>
      <c r="O311" s="108" t="str">
        <f>VLOOKUP(A311,'BASE REGISTROS'!$A$1:$T$884,15,FALSE)</f>
        <v>Fono 223393900- 223393901</v>
      </c>
      <c r="P311" s="108">
        <f>VLOOKUP(A311,'BASE REGISTROS'!$A$1:$T$884,16,FALSE)</f>
        <v>0</v>
      </c>
      <c r="Q311" s="108">
        <f>VLOOKUP(A311,'BASE REGISTROS'!$A$1:$T$884,17,FALSE)</f>
        <v>0</v>
      </c>
      <c r="R311" s="108" t="str">
        <f>VLOOKUP(A311,'BASE REGISTROS'!$A$1:$T$884,18,FALSE)</f>
        <v>93401: Institución de Asistencia Social</v>
      </c>
      <c r="S311" s="108" t="str">
        <f>VLOOKUP(A311,'BASE REGISTROS'!$A$1:$T$884,19,FALSE)</f>
        <v>Certificado Financiero, correspondiente al año 2019, aprobado por el Sub Departamento de Supervisión Financiera Nacional.</v>
      </c>
      <c r="T311" s="129">
        <f>VLOOKUP(A311,'BASE REGISTROS'!$A$1:$T$884,20,FALSE)</f>
        <v>37970</v>
      </c>
      <c r="U311" s="128">
        <v>6570</v>
      </c>
      <c r="V311" s="130">
        <v>13261008</v>
      </c>
      <c r="W311" s="130">
        <v>57316104</v>
      </c>
      <c r="X311" s="131">
        <v>44316</v>
      </c>
      <c r="Y311" s="132" t="s">
        <v>7743</v>
      </c>
      <c r="Z311" s="132" t="s">
        <v>7744</v>
      </c>
      <c r="AA311" s="128" t="s">
        <v>7880</v>
      </c>
    </row>
    <row r="312" spans="1:27" ht="15.75" customHeight="1" x14ac:dyDescent="0.2">
      <c r="A312" s="128">
        <v>6570</v>
      </c>
      <c r="B312" s="108" t="str">
        <f>VLOOKUP(A312,'BASE REGISTROS'!$A$1:$T$884,2,FALSE)</f>
        <v>Corporación de Oportunidad y Acción Solidaria OPCIÓN</v>
      </c>
      <c r="C312" s="136">
        <f>VLOOKUP(A312,'BASE REGISTROS'!$A$1:$T$884,3,FALSE)</f>
        <v>717150007</v>
      </c>
      <c r="D312" s="108" t="str">
        <f>VLOOKUP(A312,'BASE REGISTROS'!$A$1:$T$884,4,FALSE)</f>
        <v>Corporación de Derecho Privado.</v>
      </c>
      <c r="E312" s="108" t="str">
        <f>VLOOKUP(A312,'BASE REGISTROS'!$A$1:$T$884,5,FALSE)</f>
        <v xml:space="preserve">Otorgada por Decreto Supremo Nº 972, de fecha 25 de julio de  1990, del Ministerio de Justicia, publicado en el Diario Oficial el día 13 de agosto de 1990. </v>
      </c>
      <c r="F312" s="108" t="str">
        <f>VLOOKUP(A312,'BASE REGISTROS'!$A$1:$T$884,6,FALSE)</f>
        <v xml:space="preserve">Certificado de vigencia, folio Nº 500233447698, de fecha 18 de junio de 2019, del Servicio de Registro Civil e Identificación.
</v>
      </c>
      <c r="G312" s="108" t="str">
        <f>VLOOKUP(A312,'BASE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2" s="108" t="str">
        <f>VLOOKUP(A312,'BASE REGISTROS'!$A$1:$T$884,8,FALSE)</f>
        <v xml:space="preserve">Presidente: Exequiel González Balbontín
Vicepresidenta: María Patricia Contreras Largo
Secretaria: María Francisca Concha Contreras
Tesorera: Sandra Cepeda Zepeda
</v>
      </c>
      <c r="I312" s="108" t="str">
        <f>VLOOKUP(A312,'BASE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2" s="129" t="str">
        <f>VLOOKUP(A312,'BASE REGISTROS'!$A$1:$T$884,10,FALSE)</f>
        <v>21 de marzo de 2019 a 21 de marzo de 2022</v>
      </c>
      <c r="K312" s="108" t="str">
        <f>VLOOKUP(A312,'BASE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2" s="108" t="str">
        <f>VLOOKUP(A312,'BASE REGISTROS'!$A$1:$T$884,12,FALSE)</f>
        <v xml:space="preserve">Carlos Justiniano Nº 1123, comuna de Providencia, Región Metropolitana.
</v>
      </c>
      <c r="M312" s="108" t="str">
        <f>VLOOKUP(A312,'BASE REGISTROS'!$A$1:$T$884,13,FALSE)</f>
        <v>XIII</v>
      </c>
      <c r="N312" s="108" t="str">
        <f>VLOOKUP(A312,'BASE REGISTROS'!$A$1:$T$884,14,FALSE)</f>
        <v>Providencia</v>
      </c>
      <c r="O312" s="108" t="str">
        <f>VLOOKUP(A312,'BASE REGISTROS'!$A$1:$T$884,15,FALSE)</f>
        <v>Fono 223393900- 223393901</v>
      </c>
      <c r="P312" s="108">
        <f>VLOOKUP(A312,'BASE REGISTROS'!$A$1:$T$884,16,FALSE)</f>
        <v>0</v>
      </c>
      <c r="Q312" s="108">
        <f>VLOOKUP(A312,'BASE REGISTROS'!$A$1:$T$884,17,FALSE)</f>
        <v>0</v>
      </c>
      <c r="R312" s="108" t="str">
        <f>VLOOKUP(A312,'BASE REGISTROS'!$A$1:$T$884,18,FALSE)</f>
        <v>93401: Institución de Asistencia Social</v>
      </c>
      <c r="S312" s="108" t="str">
        <f>VLOOKUP(A312,'BASE REGISTROS'!$A$1:$T$884,19,FALSE)</f>
        <v>Certificado Financiero, correspondiente al año 2019, aprobado por el Sub Departamento de Supervisión Financiera Nacional.</v>
      </c>
      <c r="T312" s="129">
        <f>VLOOKUP(A312,'BASE REGISTROS'!$A$1:$T$884,20,FALSE)</f>
        <v>37970</v>
      </c>
      <c r="U312" s="128">
        <v>6570</v>
      </c>
      <c r="V312" s="130">
        <v>76326824</v>
      </c>
      <c r="W312" s="130">
        <v>215717913</v>
      </c>
      <c r="X312" s="131">
        <v>44316</v>
      </c>
      <c r="Y312" s="132" t="s">
        <v>7743</v>
      </c>
      <c r="Z312" s="132" t="s">
        <v>7744</v>
      </c>
      <c r="AA312" s="128" t="s">
        <v>7762</v>
      </c>
    </row>
    <row r="313" spans="1:27" ht="15.75" customHeight="1" x14ac:dyDescent="0.2">
      <c r="A313" s="128">
        <v>6570</v>
      </c>
      <c r="B313" s="108" t="str">
        <f>VLOOKUP(A313,'BASE REGISTROS'!$A$1:$T$884,2,FALSE)</f>
        <v>Corporación de Oportunidad y Acción Solidaria OPCIÓN</v>
      </c>
      <c r="C313" s="136">
        <f>VLOOKUP(A313,'BASE REGISTROS'!$A$1:$T$884,3,FALSE)</f>
        <v>717150007</v>
      </c>
      <c r="D313" s="108" t="str">
        <f>VLOOKUP(A313,'BASE REGISTROS'!$A$1:$T$884,4,FALSE)</f>
        <v>Corporación de Derecho Privado.</v>
      </c>
      <c r="E313" s="108" t="str">
        <f>VLOOKUP(A313,'BASE REGISTROS'!$A$1:$T$884,5,FALSE)</f>
        <v xml:space="preserve">Otorgada por Decreto Supremo Nº 972, de fecha 25 de julio de  1990, del Ministerio de Justicia, publicado en el Diario Oficial el día 13 de agosto de 1990. </v>
      </c>
      <c r="F313" s="108" t="str">
        <f>VLOOKUP(A313,'BASE REGISTROS'!$A$1:$T$884,6,FALSE)</f>
        <v xml:space="preserve">Certificado de vigencia, folio Nº 500233447698, de fecha 18 de junio de 2019, del Servicio de Registro Civil e Identificación.
</v>
      </c>
      <c r="G313" s="108" t="str">
        <f>VLOOKUP(A313,'BASE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3" s="108" t="str">
        <f>VLOOKUP(A313,'BASE REGISTROS'!$A$1:$T$884,8,FALSE)</f>
        <v xml:space="preserve">Presidente: Exequiel González Balbontín
Vicepresidenta: María Patricia Contreras Largo
Secretaria: María Francisca Concha Contreras
Tesorera: Sandra Cepeda Zepeda
</v>
      </c>
      <c r="I313" s="108" t="str">
        <f>VLOOKUP(A313,'BASE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3" s="129" t="str">
        <f>VLOOKUP(A313,'BASE REGISTROS'!$A$1:$T$884,10,FALSE)</f>
        <v>21 de marzo de 2019 a 21 de marzo de 2022</v>
      </c>
      <c r="K313" s="108" t="str">
        <f>VLOOKUP(A313,'BASE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3" s="108" t="str">
        <f>VLOOKUP(A313,'BASE REGISTROS'!$A$1:$T$884,12,FALSE)</f>
        <v xml:space="preserve">Carlos Justiniano Nº 1123, comuna de Providencia, Región Metropolitana.
</v>
      </c>
      <c r="M313" s="108" t="str">
        <f>VLOOKUP(A313,'BASE REGISTROS'!$A$1:$T$884,13,FALSE)</f>
        <v>XIII</v>
      </c>
      <c r="N313" s="108" t="str">
        <f>VLOOKUP(A313,'BASE REGISTROS'!$A$1:$T$884,14,FALSE)</f>
        <v>Providencia</v>
      </c>
      <c r="O313" s="108" t="str">
        <f>VLOOKUP(A313,'BASE REGISTROS'!$A$1:$T$884,15,FALSE)</f>
        <v>Fono 223393900- 223393901</v>
      </c>
      <c r="P313" s="108">
        <f>VLOOKUP(A313,'BASE REGISTROS'!$A$1:$T$884,16,FALSE)</f>
        <v>0</v>
      </c>
      <c r="Q313" s="108">
        <f>VLOOKUP(A313,'BASE REGISTROS'!$A$1:$T$884,17,FALSE)</f>
        <v>0</v>
      </c>
      <c r="R313" s="108" t="str">
        <f>VLOOKUP(A313,'BASE REGISTROS'!$A$1:$T$884,18,FALSE)</f>
        <v>93401: Institución de Asistencia Social</v>
      </c>
      <c r="S313" s="108" t="str">
        <f>VLOOKUP(A313,'BASE REGISTROS'!$A$1:$T$884,19,FALSE)</f>
        <v>Certificado Financiero, correspondiente al año 2019, aprobado por el Sub Departamento de Supervisión Financiera Nacional.</v>
      </c>
      <c r="T313" s="129">
        <f>VLOOKUP(A313,'BASE REGISTROS'!$A$1:$T$884,20,FALSE)</f>
        <v>37970</v>
      </c>
      <c r="U313" s="128">
        <v>6570</v>
      </c>
      <c r="V313" s="130">
        <v>53362769</v>
      </c>
      <c r="W313" s="130">
        <v>186908735</v>
      </c>
      <c r="X313" s="131">
        <v>44316</v>
      </c>
      <c r="Y313" s="132" t="s">
        <v>7743</v>
      </c>
      <c r="Z313" s="132" t="s">
        <v>7744</v>
      </c>
      <c r="AA313" s="128" t="s">
        <v>7831</v>
      </c>
    </row>
    <row r="314" spans="1:27" ht="15.75" customHeight="1" x14ac:dyDescent="0.2">
      <c r="A314" s="128">
        <v>6570</v>
      </c>
      <c r="B314" s="108" t="str">
        <f>VLOOKUP(A314,'BASE REGISTROS'!$A$1:$T$884,2,FALSE)</f>
        <v>Corporación de Oportunidad y Acción Solidaria OPCIÓN</v>
      </c>
      <c r="C314" s="136">
        <f>VLOOKUP(A314,'BASE REGISTROS'!$A$1:$T$884,3,FALSE)</f>
        <v>717150007</v>
      </c>
      <c r="D314" s="108" t="str">
        <f>VLOOKUP(A314,'BASE REGISTROS'!$A$1:$T$884,4,FALSE)</f>
        <v>Corporación de Derecho Privado.</v>
      </c>
      <c r="E314" s="108" t="str">
        <f>VLOOKUP(A314,'BASE REGISTROS'!$A$1:$T$884,5,FALSE)</f>
        <v xml:space="preserve">Otorgada por Decreto Supremo Nº 972, de fecha 25 de julio de  1990, del Ministerio de Justicia, publicado en el Diario Oficial el día 13 de agosto de 1990. </v>
      </c>
      <c r="F314" s="108" t="str">
        <f>VLOOKUP(A314,'BASE REGISTROS'!$A$1:$T$884,6,FALSE)</f>
        <v xml:space="preserve">Certificado de vigencia, folio Nº 500233447698, de fecha 18 de junio de 2019, del Servicio de Registro Civil e Identificación.
</v>
      </c>
      <c r="G314" s="108" t="str">
        <f>VLOOKUP(A314,'BASE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4" s="108" t="str">
        <f>VLOOKUP(A314,'BASE REGISTROS'!$A$1:$T$884,8,FALSE)</f>
        <v xml:space="preserve">Presidente: Exequiel González Balbontín
Vicepresidenta: María Patricia Contreras Largo
Secretaria: María Francisca Concha Contreras
Tesorera: Sandra Cepeda Zepeda
</v>
      </c>
      <c r="I314" s="108" t="str">
        <f>VLOOKUP(A314,'BASE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4" s="129" t="str">
        <f>VLOOKUP(A314,'BASE REGISTROS'!$A$1:$T$884,10,FALSE)</f>
        <v>21 de marzo de 2019 a 21 de marzo de 2022</v>
      </c>
      <c r="K314" s="108" t="str">
        <f>VLOOKUP(A314,'BASE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4" s="108" t="str">
        <f>VLOOKUP(A314,'BASE REGISTROS'!$A$1:$T$884,12,FALSE)</f>
        <v xml:space="preserve">Carlos Justiniano Nº 1123, comuna de Providencia, Región Metropolitana.
</v>
      </c>
      <c r="M314" s="108" t="str">
        <f>VLOOKUP(A314,'BASE REGISTROS'!$A$1:$T$884,13,FALSE)</f>
        <v>XIII</v>
      </c>
      <c r="N314" s="108" t="str">
        <f>VLOOKUP(A314,'BASE REGISTROS'!$A$1:$T$884,14,FALSE)</f>
        <v>Providencia</v>
      </c>
      <c r="O314" s="108" t="str">
        <f>VLOOKUP(A314,'BASE REGISTROS'!$A$1:$T$884,15,FALSE)</f>
        <v>Fono 223393900- 223393901</v>
      </c>
      <c r="P314" s="108">
        <f>VLOOKUP(A314,'BASE REGISTROS'!$A$1:$T$884,16,FALSE)</f>
        <v>0</v>
      </c>
      <c r="Q314" s="108">
        <f>VLOOKUP(A314,'BASE REGISTROS'!$A$1:$T$884,17,FALSE)</f>
        <v>0</v>
      </c>
      <c r="R314" s="108" t="str">
        <f>VLOOKUP(A314,'BASE REGISTROS'!$A$1:$T$884,18,FALSE)</f>
        <v>93401: Institución de Asistencia Social</v>
      </c>
      <c r="S314" s="108" t="str">
        <f>VLOOKUP(A314,'BASE REGISTROS'!$A$1:$T$884,19,FALSE)</f>
        <v>Certificado Financiero, correspondiente al año 2019, aprobado por el Sub Departamento de Supervisión Financiera Nacional.</v>
      </c>
      <c r="T314" s="129">
        <f>VLOOKUP(A314,'BASE REGISTROS'!$A$1:$T$884,20,FALSE)</f>
        <v>37970</v>
      </c>
      <c r="U314" s="128">
        <v>6570</v>
      </c>
      <c r="V314" s="130">
        <v>17515840</v>
      </c>
      <c r="W314" s="130">
        <v>102621100</v>
      </c>
      <c r="X314" s="131">
        <v>44316</v>
      </c>
      <c r="Y314" s="132" t="s">
        <v>7743</v>
      </c>
      <c r="Z314" s="132" t="s">
        <v>7744</v>
      </c>
      <c r="AA314" s="128" t="s">
        <v>7832</v>
      </c>
    </row>
    <row r="315" spans="1:27" ht="15.75" customHeight="1" x14ac:dyDescent="0.2">
      <c r="A315" s="128">
        <v>6570</v>
      </c>
      <c r="B315" s="108" t="str">
        <f>VLOOKUP(A315,'BASE REGISTROS'!$A$1:$T$884,2,FALSE)</f>
        <v>Corporación de Oportunidad y Acción Solidaria OPCIÓN</v>
      </c>
      <c r="C315" s="136">
        <f>VLOOKUP(A315,'BASE REGISTROS'!$A$1:$T$884,3,FALSE)</f>
        <v>717150007</v>
      </c>
      <c r="D315" s="108" t="str">
        <f>VLOOKUP(A315,'BASE REGISTROS'!$A$1:$T$884,4,FALSE)</f>
        <v>Corporación de Derecho Privado.</v>
      </c>
      <c r="E315" s="108" t="str">
        <f>VLOOKUP(A315,'BASE REGISTROS'!$A$1:$T$884,5,FALSE)</f>
        <v xml:space="preserve">Otorgada por Decreto Supremo Nº 972, de fecha 25 de julio de  1990, del Ministerio de Justicia, publicado en el Diario Oficial el día 13 de agosto de 1990. </v>
      </c>
      <c r="F315" s="108" t="str">
        <f>VLOOKUP(A315,'BASE REGISTROS'!$A$1:$T$884,6,FALSE)</f>
        <v xml:space="preserve">Certificado de vigencia, folio Nº 500233447698, de fecha 18 de junio de 2019, del Servicio de Registro Civil e Identificación.
</v>
      </c>
      <c r="G315" s="108" t="str">
        <f>VLOOKUP(A315,'BASE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5" s="108" t="str">
        <f>VLOOKUP(A315,'BASE REGISTROS'!$A$1:$T$884,8,FALSE)</f>
        <v xml:space="preserve">Presidente: Exequiel González Balbontín
Vicepresidenta: María Patricia Contreras Largo
Secretaria: María Francisca Concha Contreras
Tesorera: Sandra Cepeda Zepeda
</v>
      </c>
      <c r="I315" s="108" t="str">
        <f>VLOOKUP(A315,'BASE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5" s="129" t="str">
        <f>VLOOKUP(A315,'BASE REGISTROS'!$A$1:$T$884,10,FALSE)</f>
        <v>21 de marzo de 2019 a 21 de marzo de 2022</v>
      </c>
      <c r="K315" s="108" t="str">
        <f>VLOOKUP(A315,'BASE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5" s="108" t="str">
        <f>VLOOKUP(A315,'BASE REGISTROS'!$A$1:$T$884,12,FALSE)</f>
        <v xml:space="preserve">Carlos Justiniano Nº 1123, comuna de Providencia, Región Metropolitana.
</v>
      </c>
      <c r="M315" s="108" t="str">
        <f>VLOOKUP(A315,'BASE REGISTROS'!$A$1:$T$884,13,FALSE)</f>
        <v>XIII</v>
      </c>
      <c r="N315" s="108" t="str">
        <f>VLOOKUP(A315,'BASE REGISTROS'!$A$1:$T$884,14,FALSE)</f>
        <v>Providencia</v>
      </c>
      <c r="O315" s="108" t="str">
        <f>VLOOKUP(A315,'BASE REGISTROS'!$A$1:$T$884,15,FALSE)</f>
        <v>Fono 223393900- 223393901</v>
      </c>
      <c r="P315" s="108">
        <f>VLOOKUP(A315,'BASE REGISTROS'!$A$1:$T$884,16,FALSE)</f>
        <v>0</v>
      </c>
      <c r="Q315" s="108">
        <f>VLOOKUP(A315,'BASE REGISTROS'!$A$1:$T$884,17,FALSE)</f>
        <v>0</v>
      </c>
      <c r="R315" s="108" t="str">
        <f>VLOOKUP(A315,'BASE REGISTROS'!$A$1:$T$884,18,FALSE)</f>
        <v>93401: Institución de Asistencia Social</v>
      </c>
      <c r="S315" s="108" t="str">
        <f>VLOOKUP(A315,'BASE REGISTROS'!$A$1:$T$884,19,FALSE)</f>
        <v>Certificado Financiero, correspondiente al año 2019, aprobado por el Sub Departamento de Supervisión Financiera Nacional.</v>
      </c>
      <c r="T315" s="129">
        <f>VLOOKUP(A315,'BASE REGISTROS'!$A$1:$T$884,20,FALSE)</f>
        <v>37970</v>
      </c>
      <c r="U315" s="128">
        <v>6570</v>
      </c>
      <c r="V315" s="130">
        <v>0</v>
      </c>
      <c r="W315" s="130">
        <v>12750704</v>
      </c>
      <c r="X315" s="131">
        <v>44316</v>
      </c>
      <c r="Y315" s="132" t="s">
        <v>7743</v>
      </c>
      <c r="Z315" s="132" t="s">
        <v>7744</v>
      </c>
      <c r="AA315" s="128" t="s">
        <v>7833</v>
      </c>
    </row>
    <row r="316" spans="1:27" ht="15.75" customHeight="1" x14ac:dyDescent="0.2">
      <c r="A316" s="128">
        <v>6570</v>
      </c>
      <c r="B316" s="108" t="str">
        <f>VLOOKUP(A316,'BASE REGISTROS'!$A$1:$T$884,2,FALSE)</f>
        <v>Corporación de Oportunidad y Acción Solidaria OPCIÓN</v>
      </c>
      <c r="C316" s="136">
        <f>VLOOKUP(A316,'BASE REGISTROS'!$A$1:$T$884,3,FALSE)</f>
        <v>717150007</v>
      </c>
      <c r="D316" s="108" t="str">
        <f>VLOOKUP(A316,'BASE REGISTROS'!$A$1:$T$884,4,FALSE)</f>
        <v>Corporación de Derecho Privado.</v>
      </c>
      <c r="E316" s="108" t="str">
        <f>VLOOKUP(A316,'BASE REGISTROS'!$A$1:$T$884,5,FALSE)</f>
        <v xml:space="preserve">Otorgada por Decreto Supremo Nº 972, de fecha 25 de julio de  1990, del Ministerio de Justicia, publicado en el Diario Oficial el día 13 de agosto de 1990. </v>
      </c>
      <c r="F316" s="108" t="str">
        <f>VLOOKUP(A316,'BASE REGISTROS'!$A$1:$T$884,6,FALSE)</f>
        <v xml:space="preserve">Certificado de vigencia, folio Nº 500233447698, de fecha 18 de junio de 2019, del Servicio de Registro Civil e Identificación.
</v>
      </c>
      <c r="G316" s="108" t="str">
        <f>VLOOKUP(A316,'BASE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6" s="108" t="str">
        <f>VLOOKUP(A316,'BASE REGISTROS'!$A$1:$T$884,8,FALSE)</f>
        <v xml:space="preserve">Presidente: Exequiel González Balbontín
Vicepresidenta: María Patricia Contreras Largo
Secretaria: María Francisca Concha Contreras
Tesorera: Sandra Cepeda Zepeda
</v>
      </c>
      <c r="I316" s="108" t="str">
        <f>VLOOKUP(A316,'BASE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6" s="129" t="str">
        <f>VLOOKUP(A316,'BASE REGISTROS'!$A$1:$T$884,10,FALSE)</f>
        <v>21 de marzo de 2019 a 21 de marzo de 2022</v>
      </c>
      <c r="K316" s="108" t="str">
        <f>VLOOKUP(A316,'BASE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6" s="108" t="str">
        <f>VLOOKUP(A316,'BASE REGISTROS'!$A$1:$T$884,12,FALSE)</f>
        <v xml:space="preserve">Carlos Justiniano Nº 1123, comuna de Providencia, Región Metropolitana.
</v>
      </c>
      <c r="M316" s="108" t="str">
        <f>VLOOKUP(A316,'BASE REGISTROS'!$A$1:$T$884,13,FALSE)</f>
        <v>XIII</v>
      </c>
      <c r="N316" s="108" t="str">
        <f>VLOOKUP(A316,'BASE REGISTROS'!$A$1:$T$884,14,FALSE)</f>
        <v>Providencia</v>
      </c>
      <c r="O316" s="108" t="str">
        <f>VLOOKUP(A316,'BASE REGISTROS'!$A$1:$T$884,15,FALSE)</f>
        <v>Fono 223393900- 223393901</v>
      </c>
      <c r="P316" s="108">
        <f>VLOOKUP(A316,'BASE REGISTROS'!$A$1:$T$884,16,FALSE)</f>
        <v>0</v>
      </c>
      <c r="Q316" s="108">
        <f>VLOOKUP(A316,'BASE REGISTROS'!$A$1:$T$884,17,FALSE)</f>
        <v>0</v>
      </c>
      <c r="R316" s="108" t="str">
        <f>VLOOKUP(A316,'BASE REGISTROS'!$A$1:$T$884,18,FALSE)</f>
        <v>93401: Institución de Asistencia Social</v>
      </c>
      <c r="S316" s="108" t="str">
        <f>VLOOKUP(A316,'BASE REGISTROS'!$A$1:$T$884,19,FALSE)</f>
        <v>Certificado Financiero, correspondiente al año 2019, aprobado por el Sub Departamento de Supervisión Financiera Nacional.</v>
      </c>
      <c r="T316" s="129">
        <f>VLOOKUP(A316,'BASE REGISTROS'!$A$1:$T$884,20,FALSE)</f>
        <v>37970</v>
      </c>
      <c r="U316" s="128">
        <v>6570</v>
      </c>
      <c r="V316" s="130">
        <v>7311139</v>
      </c>
      <c r="W316" s="130">
        <v>36007359</v>
      </c>
      <c r="X316" s="131">
        <v>44316</v>
      </c>
      <c r="Y316" s="132" t="s">
        <v>7743</v>
      </c>
      <c r="Z316" s="132" t="s">
        <v>7744</v>
      </c>
      <c r="AA316" s="128" t="s">
        <v>7845</v>
      </c>
    </row>
    <row r="317" spans="1:27" ht="15.75" customHeight="1" x14ac:dyDescent="0.2">
      <c r="A317" s="128">
        <v>6570</v>
      </c>
      <c r="B317" s="108" t="str">
        <f>VLOOKUP(A317,'BASE REGISTROS'!$A$1:$T$884,2,FALSE)</f>
        <v>Corporación de Oportunidad y Acción Solidaria OPCIÓN</v>
      </c>
      <c r="C317" s="136">
        <f>VLOOKUP(A317,'BASE REGISTROS'!$A$1:$T$884,3,FALSE)</f>
        <v>717150007</v>
      </c>
      <c r="D317" s="108" t="str">
        <f>VLOOKUP(A317,'BASE REGISTROS'!$A$1:$T$884,4,FALSE)</f>
        <v>Corporación de Derecho Privado.</v>
      </c>
      <c r="E317" s="108" t="str">
        <f>VLOOKUP(A317,'BASE REGISTROS'!$A$1:$T$884,5,FALSE)</f>
        <v xml:space="preserve">Otorgada por Decreto Supremo Nº 972, de fecha 25 de julio de  1990, del Ministerio de Justicia, publicado en el Diario Oficial el día 13 de agosto de 1990. </v>
      </c>
      <c r="F317" s="108" t="str">
        <f>VLOOKUP(A317,'BASE REGISTROS'!$A$1:$T$884,6,FALSE)</f>
        <v xml:space="preserve">Certificado de vigencia, folio Nº 500233447698, de fecha 18 de junio de 2019, del Servicio de Registro Civil e Identificación.
</v>
      </c>
      <c r="G317" s="108" t="str">
        <f>VLOOKUP(A317,'BASE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7" s="108" t="str">
        <f>VLOOKUP(A317,'BASE REGISTROS'!$A$1:$T$884,8,FALSE)</f>
        <v xml:space="preserve">Presidente: Exequiel González Balbontín
Vicepresidenta: María Patricia Contreras Largo
Secretaria: María Francisca Concha Contreras
Tesorera: Sandra Cepeda Zepeda
</v>
      </c>
      <c r="I317" s="108" t="str">
        <f>VLOOKUP(A317,'BASE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7" s="129" t="str">
        <f>VLOOKUP(A317,'BASE REGISTROS'!$A$1:$T$884,10,FALSE)</f>
        <v>21 de marzo de 2019 a 21 de marzo de 2022</v>
      </c>
      <c r="K317" s="108" t="str">
        <f>VLOOKUP(A317,'BASE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7" s="108" t="str">
        <f>VLOOKUP(A317,'BASE REGISTROS'!$A$1:$T$884,12,FALSE)</f>
        <v xml:space="preserve">Carlos Justiniano Nº 1123, comuna de Providencia, Región Metropolitana.
</v>
      </c>
      <c r="M317" s="108" t="str">
        <f>VLOOKUP(A317,'BASE REGISTROS'!$A$1:$T$884,13,FALSE)</f>
        <v>XIII</v>
      </c>
      <c r="N317" s="108" t="str">
        <f>VLOOKUP(A317,'BASE REGISTROS'!$A$1:$T$884,14,FALSE)</f>
        <v>Providencia</v>
      </c>
      <c r="O317" s="108" t="str">
        <f>VLOOKUP(A317,'BASE REGISTROS'!$A$1:$T$884,15,FALSE)</f>
        <v>Fono 223393900- 223393901</v>
      </c>
      <c r="P317" s="108">
        <f>VLOOKUP(A317,'BASE REGISTROS'!$A$1:$T$884,16,FALSE)</f>
        <v>0</v>
      </c>
      <c r="Q317" s="108">
        <f>VLOOKUP(A317,'BASE REGISTROS'!$A$1:$T$884,17,FALSE)</f>
        <v>0</v>
      </c>
      <c r="R317" s="108" t="str">
        <f>VLOOKUP(A317,'BASE REGISTROS'!$A$1:$T$884,18,FALSE)</f>
        <v>93401: Institución de Asistencia Social</v>
      </c>
      <c r="S317" s="108" t="str">
        <f>VLOOKUP(A317,'BASE REGISTROS'!$A$1:$T$884,19,FALSE)</f>
        <v>Certificado Financiero, correspondiente al año 2019, aprobado por el Sub Departamento de Supervisión Financiera Nacional.</v>
      </c>
      <c r="T317" s="129">
        <f>VLOOKUP(A317,'BASE REGISTROS'!$A$1:$T$884,20,FALSE)</f>
        <v>37970</v>
      </c>
      <c r="U317" s="128">
        <v>6570</v>
      </c>
      <c r="V317" s="130">
        <v>35631632</v>
      </c>
      <c r="W317" s="130">
        <v>194481854</v>
      </c>
      <c r="X317" s="131">
        <v>44316</v>
      </c>
      <c r="Y317" s="132" t="s">
        <v>7743</v>
      </c>
      <c r="Z317" s="132" t="s">
        <v>7744</v>
      </c>
      <c r="AA317" s="128" t="s">
        <v>7798</v>
      </c>
    </row>
    <row r="318" spans="1:27" ht="15.75" customHeight="1" x14ac:dyDescent="0.2">
      <c r="A318" s="128">
        <v>6570</v>
      </c>
      <c r="B318" s="108" t="str">
        <f>VLOOKUP(A318,'BASE REGISTROS'!$A$1:$T$884,2,FALSE)</f>
        <v>Corporación de Oportunidad y Acción Solidaria OPCIÓN</v>
      </c>
      <c r="C318" s="136">
        <f>VLOOKUP(A318,'BASE REGISTROS'!$A$1:$T$884,3,FALSE)</f>
        <v>717150007</v>
      </c>
      <c r="D318" s="108" t="str">
        <f>VLOOKUP(A318,'BASE REGISTROS'!$A$1:$T$884,4,FALSE)</f>
        <v>Corporación de Derecho Privado.</v>
      </c>
      <c r="E318" s="108" t="str">
        <f>VLOOKUP(A318,'BASE REGISTROS'!$A$1:$T$884,5,FALSE)</f>
        <v xml:space="preserve">Otorgada por Decreto Supremo Nº 972, de fecha 25 de julio de  1990, del Ministerio de Justicia, publicado en el Diario Oficial el día 13 de agosto de 1990. </v>
      </c>
      <c r="F318" s="108" t="str">
        <f>VLOOKUP(A318,'BASE REGISTROS'!$A$1:$T$884,6,FALSE)</f>
        <v xml:space="preserve">Certificado de vigencia, folio Nº 500233447698, de fecha 18 de junio de 2019, del Servicio de Registro Civil e Identificación.
</v>
      </c>
      <c r="G318" s="108" t="str">
        <f>VLOOKUP(A318,'BASE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8" s="108" t="str">
        <f>VLOOKUP(A318,'BASE REGISTROS'!$A$1:$T$884,8,FALSE)</f>
        <v xml:space="preserve">Presidente: Exequiel González Balbontín
Vicepresidenta: María Patricia Contreras Largo
Secretaria: María Francisca Concha Contreras
Tesorera: Sandra Cepeda Zepeda
</v>
      </c>
      <c r="I318" s="108" t="str">
        <f>VLOOKUP(A318,'BASE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8" s="129" t="str">
        <f>VLOOKUP(A318,'BASE REGISTROS'!$A$1:$T$884,10,FALSE)</f>
        <v>21 de marzo de 2019 a 21 de marzo de 2022</v>
      </c>
      <c r="K318" s="108" t="str">
        <f>VLOOKUP(A318,'BASE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8" s="108" t="str">
        <f>VLOOKUP(A318,'BASE REGISTROS'!$A$1:$T$884,12,FALSE)</f>
        <v xml:space="preserve">Carlos Justiniano Nº 1123, comuna de Providencia, Región Metropolitana.
</v>
      </c>
      <c r="M318" s="108" t="str">
        <f>VLOOKUP(A318,'BASE REGISTROS'!$A$1:$T$884,13,FALSE)</f>
        <v>XIII</v>
      </c>
      <c r="N318" s="108" t="str">
        <f>VLOOKUP(A318,'BASE REGISTROS'!$A$1:$T$884,14,FALSE)</f>
        <v>Providencia</v>
      </c>
      <c r="O318" s="108" t="str">
        <f>VLOOKUP(A318,'BASE REGISTROS'!$A$1:$T$884,15,FALSE)</f>
        <v>Fono 223393900- 223393901</v>
      </c>
      <c r="P318" s="108">
        <f>VLOOKUP(A318,'BASE REGISTROS'!$A$1:$T$884,16,FALSE)</f>
        <v>0</v>
      </c>
      <c r="Q318" s="108">
        <f>VLOOKUP(A318,'BASE REGISTROS'!$A$1:$T$884,17,FALSE)</f>
        <v>0</v>
      </c>
      <c r="R318" s="108" t="str">
        <f>VLOOKUP(A318,'BASE REGISTROS'!$A$1:$T$884,18,FALSE)</f>
        <v>93401: Institución de Asistencia Social</v>
      </c>
      <c r="S318" s="108" t="str">
        <f>VLOOKUP(A318,'BASE REGISTROS'!$A$1:$T$884,19,FALSE)</f>
        <v>Certificado Financiero, correspondiente al año 2019, aprobado por el Sub Departamento de Supervisión Financiera Nacional.</v>
      </c>
      <c r="T318" s="129">
        <f>VLOOKUP(A318,'BASE REGISTROS'!$A$1:$T$884,20,FALSE)</f>
        <v>37970</v>
      </c>
      <c r="U318" s="128">
        <v>6570</v>
      </c>
      <c r="V318" s="130">
        <v>52839393</v>
      </c>
      <c r="W318" s="130">
        <v>195814136</v>
      </c>
      <c r="X318" s="131">
        <v>44316</v>
      </c>
      <c r="Y318" s="132" t="s">
        <v>7743</v>
      </c>
      <c r="Z318" s="132" t="s">
        <v>7744</v>
      </c>
      <c r="AA318" s="128" t="s">
        <v>7864</v>
      </c>
    </row>
    <row r="319" spans="1:27" ht="15.75" customHeight="1" x14ac:dyDescent="0.2">
      <c r="A319" s="128">
        <v>6570</v>
      </c>
      <c r="B319" s="108" t="str">
        <f>VLOOKUP(A319,'BASE REGISTROS'!$A$1:$T$884,2,FALSE)</f>
        <v>Corporación de Oportunidad y Acción Solidaria OPCIÓN</v>
      </c>
      <c r="C319" s="136">
        <f>VLOOKUP(A319,'BASE REGISTROS'!$A$1:$T$884,3,FALSE)</f>
        <v>717150007</v>
      </c>
      <c r="D319" s="108" t="str">
        <f>VLOOKUP(A319,'BASE REGISTROS'!$A$1:$T$884,4,FALSE)</f>
        <v>Corporación de Derecho Privado.</v>
      </c>
      <c r="E319" s="108" t="str">
        <f>VLOOKUP(A319,'BASE REGISTROS'!$A$1:$T$884,5,FALSE)</f>
        <v xml:space="preserve">Otorgada por Decreto Supremo Nº 972, de fecha 25 de julio de  1990, del Ministerio de Justicia, publicado en el Diario Oficial el día 13 de agosto de 1990. </v>
      </c>
      <c r="F319" s="108" t="str">
        <f>VLOOKUP(A319,'BASE REGISTROS'!$A$1:$T$884,6,FALSE)</f>
        <v xml:space="preserve">Certificado de vigencia, folio Nº 500233447698, de fecha 18 de junio de 2019, del Servicio de Registro Civil e Identificación.
</v>
      </c>
      <c r="G319" s="108" t="str">
        <f>VLOOKUP(A319,'BASE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9" s="108" t="str">
        <f>VLOOKUP(A319,'BASE REGISTROS'!$A$1:$T$884,8,FALSE)</f>
        <v xml:space="preserve">Presidente: Exequiel González Balbontín
Vicepresidenta: María Patricia Contreras Largo
Secretaria: María Francisca Concha Contreras
Tesorera: Sandra Cepeda Zepeda
</v>
      </c>
      <c r="I319" s="108" t="str">
        <f>VLOOKUP(A319,'BASE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9" s="129" t="str">
        <f>VLOOKUP(A319,'BASE REGISTROS'!$A$1:$T$884,10,FALSE)</f>
        <v>21 de marzo de 2019 a 21 de marzo de 2022</v>
      </c>
      <c r="K319" s="108" t="str">
        <f>VLOOKUP(A319,'BASE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9" s="108" t="str">
        <f>VLOOKUP(A319,'BASE REGISTROS'!$A$1:$T$884,12,FALSE)</f>
        <v xml:space="preserve">Carlos Justiniano Nº 1123, comuna de Providencia, Región Metropolitana.
</v>
      </c>
      <c r="M319" s="108" t="str">
        <f>VLOOKUP(A319,'BASE REGISTROS'!$A$1:$T$884,13,FALSE)</f>
        <v>XIII</v>
      </c>
      <c r="N319" s="108" t="str">
        <f>VLOOKUP(A319,'BASE REGISTROS'!$A$1:$T$884,14,FALSE)</f>
        <v>Providencia</v>
      </c>
      <c r="O319" s="108" t="str">
        <f>VLOOKUP(A319,'BASE REGISTROS'!$A$1:$T$884,15,FALSE)</f>
        <v>Fono 223393900- 223393901</v>
      </c>
      <c r="P319" s="108">
        <f>VLOOKUP(A319,'BASE REGISTROS'!$A$1:$T$884,16,FALSE)</f>
        <v>0</v>
      </c>
      <c r="Q319" s="108">
        <f>VLOOKUP(A319,'BASE REGISTROS'!$A$1:$T$884,17,FALSE)</f>
        <v>0</v>
      </c>
      <c r="R319" s="108" t="str">
        <f>VLOOKUP(A319,'BASE REGISTROS'!$A$1:$T$884,18,FALSE)</f>
        <v>93401: Institución de Asistencia Social</v>
      </c>
      <c r="S319" s="108" t="str">
        <f>VLOOKUP(A319,'BASE REGISTROS'!$A$1:$T$884,19,FALSE)</f>
        <v>Certificado Financiero, correspondiente al año 2019, aprobado por el Sub Departamento de Supervisión Financiera Nacional.</v>
      </c>
      <c r="T319" s="129">
        <f>VLOOKUP(A319,'BASE REGISTROS'!$A$1:$T$884,20,FALSE)</f>
        <v>37970</v>
      </c>
      <c r="U319" s="128">
        <v>6570</v>
      </c>
      <c r="V319" s="130">
        <v>7758000</v>
      </c>
      <c r="W319" s="130">
        <v>63417340</v>
      </c>
      <c r="X319" s="131">
        <v>44316</v>
      </c>
      <c r="Y319" s="132" t="s">
        <v>7743</v>
      </c>
      <c r="Z319" s="132" t="s">
        <v>7744</v>
      </c>
      <c r="AA319" s="128" t="s">
        <v>7800</v>
      </c>
    </row>
    <row r="320" spans="1:27" ht="15.75" customHeight="1" x14ac:dyDescent="0.2">
      <c r="A320" s="128">
        <v>6570</v>
      </c>
      <c r="B320" s="108" t="str">
        <f>VLOOKUP(A320,'BASE REGISTROS'!$A$1:$T$884,2,FALSE)</f>
        <v>Corporación de Oportunidad y Acción Solidaria OPCIÓN</v>
      </c>
      <c r="C320" s="136">
        <f>VLOOKUP(A320,'BASE REGISTROS'!$A$1:$T$884,3,FALSE)</f>
        <v>717150007</v>
      </c>
      <c r="D320" s="108" t="str">
        <f>VLOOKUP(A320,'BASE REGISTROS'!$A$1:$T$884,4,FALSE)</f>
        <v>Corporación de Derecho Privado.</v>
      </c>
      <c r="E320" s="108" t="str">
        <f>VLOOKUP(A320,'BASE REGISTROS'!$A$1:$T$884,5,FALSE)</f>
        <v xml:space="preserve">Otorgada por Decreto Supremo Nº 972, de fecha 25 de julio de  1990, del Ministerio de Justicia, publicado en el Diario Oficial el día 13 de agosto de 1990. </v>
      </c>
      <c r="F320" s="108" t="str">
        <f>VLOOKUP(A320,'BASE REGISTROS'!$A$1:$T$884,6,FALSE)</f>
        <v xml:space="preserve">Certificado de vigencia, folio Nº 500233447698, de fecha 18 de junio de 2019, del Servicio de Registro Civil e Identificación.
</v>
      </c>
      <c r="G320" s="108" t="str">
        <f>VLOOKUP(A320,'BASE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0" s="108" t="str">
        <f>VLOOKUP(A320,'BASE REGISTROS'!$A$1:$T$884,8,FALSE)</f>
        <v xml:space="preserve">Presidente: Exequiel González Balbontín
Vicepresidenta: María Patricia Contreras Largo
Secretaria: María Francisca Concha Contreras
Tesorera: Sandra Cepeda Zepeda
</v>
      </c>
      <c r="I320" s="108" t="str">
        <f>VLOOKUP(A320,'BASE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0" s="129" t="str">
        <f>VLOOKUP(A320,'BASE REGISTROS'!$A$1:$T$884,10,FALSE)</f>
        <v>21 de marzo de 2019 a 21 de marzo de 2022</v>
      </c>
      <c r="K320" s="108" t="str">
        <f>VLOOKUP(A320,'BASE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0" s="108" t="str">
        <f>VLOOKUP(A320,'BASE REGISTROS'!$A$1:$T$884,12,FALSE)</f>
        <v xml:space="preserve">Carlos Justiniano Nº 1123, comuna de Providencia, Región Metropolitana.
</v>
      </c>
      <c r="M320" s="108" t="str">
        <f>VLOOKUP(A320,'BASE REGISTROS'!$A$1:$T$884,13,FALSE)</f>
        <v>XIII</v>
      </c>
      <c r="N320" s="108" t="str">
        <f>VLOOKUP(A320,'BASE REGISTROS'!$A$1:$T$884,14,FALSE)</f>
        <v>Providencia</v>
      </c>
      <c r="O320" s="108" t="str">
        <f>VLOOKUP(A320,'BASE REGISTROS'!$A$1:$T$884,15,FALSE)</f>
        <v>Fono 223393900- 223393901</v>
      </c>
      <c r="P320" s="108">
        <f>VLOOKUP(A320,'BASE REGISTROS'!$A$1:$T$884,16,FALSE)</f>
        <v>0</v>
      </c>
      <c r="Q320" s="108">
        <f>VLOOKUP(A320,'BASE REGISTROS'!$A$1:$T$884,17,FALSE)</f>
        <v>0</v>
      </c>
      <c r="R320" s="108" t="str">
        <f>VLOOKUP(A320,'BASE REGISTROS'!$A$1:$T$884,18,FALSE)</f>
        <v>93401: Institución de Asistencia Social</v>
      </c>
      <c r="S320" s="108" t="str">
        <f>VLOOKUP(A320,'BASE REGISTROS'!$A$1:$T$884,19,FALSE)</f>
        <v>Certificado Financiero, correspondiente al año 2019, aprobado por el Sub Departamento de Supervisión Financiera Nacional.</v>
      </c>
      <c r="T320" s="129">
        <f>VLOOKUP(A320,'BASE REGISTROS'!$A$1:$T$884,20,FALSE)</f>
        <v>37970</v>
      </c>
      <c r="U320" s="128">
        <v>6570</v>
      </c>
      <c r="V320" s="130">
        <v>81738116</v>
      </c>
      <c r="W320" s="130">
        <v>269380560</v>
      </c>
      <c r="X320" s="131">
        <v>44316</v>
      </c>
      <c r="Y320" s="132" t="s">
        <v>7743</v>
      </c>
      <c r="Z320" s="132" t="s">
        <v>7744</v>
      </c>
      <c r="AA320" s="128" t="s">
        <v>6421</v>
      </c>
    </row>
    <row r="321" spans="1:27" ht="15.75" customHeight="1" x14ac:dyDescent="0.2">
      <c r="A321" s="128">
        <v>6570</v>
      </c>
      <c r="B321" s="108" t="str">
        <f>VLOOKUP(A321,'BASE REGISTROS'!$A$1:$T$884,2,FALSE)</f>
        <v>Corporación de Oportunidad y Acción Solidaria OPCIÓN</v>
      </c>
      <c r="C321" s="136">
        <f>VLOOKUP(A321,'BASE REGISTROS'!$A$1:$T$884,3,FALSE)</f>
        <v>717150007</v>
      </c>
      <c r="D321" s="108" t="str">
        <f>VLOOKUP(A321,'BASE REGISTROS'!$A$1:$T$884,4,FALSE)</f>
        <v>Corporación de Derecho Privado.</v>
      </c>
      <c r="E321" s="108" t="str">
        <f>VLOOKUP(A321,'BASE REGISTROS'!$A$1:$T$884,5,FALSE)</f>
        <v xml:space="preserve">Otorgada por Decreto Supremo Nº 972, de fecha 25 de julio de  1990, del Ministerio de Justicia, publicado en el Diario Oficial el día 13 de agosto de 1990. </v>
      </c>
      <c r="F321" s="108" t="str">
        <f>VLOOKUP(A321,'BASE REGISTROS'!$A$1:$T$884,6,FALSE)</f>
        <v xml:space="preserve">Certificado de vigencia, folio Nº 500233447698, de fecha 18 de junio de 2019, del Servicio de Registro Civil e Identificación.
</v>
      </c>
      <c r="G321" s="108" t="str">
        <f>VLOOKUP(A321,'BASE REGISTROS'!$A$1:$T$884,7,FALSE)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1" s="108" t="str">
        <f>VLOOKUP(A321,'BASE REGISTROS'!$A$1:$T$884,8,FALSE)</f>
        <v xml:space="preserve">Presidente: Exequiel González Balbontín
Vicepresidenta: María Patricia Contreras Largo
Secretaria: María Francisca Concha Contreras
Tesorera: Sandra Cepeda Zepeda
</v>
      </c>
      <c r="I321" s="108" t="str">
        <f>VLOOKUP(A321,'BASE REGISTROS'!$A$1:$T$884,9,FALSE)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1" s="129" t="str">
        <f>VLOOKUP(A321,'BASE REGISTROS'!$A$1:$T$884,10,FALSE)</f>
        <v>21 de marzo de 2019 a 21 de marzo de 2022</v>
      </c>
      <c r="K321" s="108" t="str">
        <f>VLOOKUP(A321,'BASE REGISTROS'!$A$1:$T$884,11,FALSE)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1" s="108" t="str">
        <f>VLOOKUP(A321,'BASE REGISTROS'!$A$1:$T$884,12,FALSE)</f>
        <v xml:space="preserve">Carlos Justiniano Nº 1123, comuna de Providencia, Región Metropolitana.
</v>
      </c>
      <c r="M321" s="108" t="str">
        <f>VLOOKUP(A321,'BASE REGISTROS'!$A$1:$T$884,13,FALSE)</f>
        <v>XIII</v>
      </c>
      <c r="N321" s="108" t="str">
        <f>VLOOKUP(A321,'BASE REGISTROS'!$A$1:$T$884,14,FALSE)</f>
        <v>Providencia</v>
      </c>
      <c r="O321" s="108" t="str">
        <f>VLOOKUP(A321,'BASE REGISTROS'!$A$1:$T$884,15,FALSE)</f>
        <v>Fono 223393900- 223393901</v>
      </c>
      <c r="P321" s="108">
        <f>VLOOKUP(A321,'BASE REGISTROS'!$A$1:$T$884,16,FALSE)</f>
        <v>0</v>
      </c>
      <c r="Q321" s="108">
        <f>VLOOKUP(A321,'BASE REGISTROS'!$A$1:$T$884,17,FALSE)</f>
        <v>0</v>
      </c>
      <c r="R321" s="108" t="str">
        <f>VLOOKUP(A321,'BASE REGISTROS'!$A$1:$T$884,18,FALSE)</f>
        <v>93401: Institución de Asistencia Social</v>
      </c>
      <c r="S321" s="108" t="str">
        <f>VLOOKUP(A321,'BASE REGISTROS'!$A$1:$T$884,19,FALSE)</f>
        <v>Certificado Financiero, correspondiente al año 2019, aprobado por el Sub Departamento de Supervisión Financiera Nacional.</v>
      </c>
      <c r="T321" s="129">
        <f>VLOOKUP(A321,'BASE REGISTROS'!$A$1:$T$884,20,FALSE)</f>
        <v>37970</v>
      </c>
      <c r="U321" s="128">
        <v>6570</v>
      </c>
      <c r="V321" s="130">
        <v>34311048</v>
      </c>
      <c r="W321" s="130">
        <v>101971152</v>
      </c>
      <c r="X321" s="131">
        <v>44316</v>
      </c>
      <c r="Y321" s="132" t="s">
        <v>7743</v>
      </c>
      <c r="Z321" s="132" t="s">
        <v>7744</v>
      </c>
      <c r="AA321" s="128" t="s">
        <v>7763</v>
      </c>
    </row>
    <row r="322" spans="1:27" ht="15.75" customHeight="1" x14ac:dyDescent="0.2">
      <c r="A322" s="128">
        <v>6580</v>
      </c>
      <c r="B322" s="108" t="str">
        <f>VLOOKUP(A322,'BASE REGISTROS'!$A$1:$T$884,2,FALSE)</f>
        <v>Corporación Hogar de Menores Cardenal José María Caro</v>
      </c>
      <c r="C322" s="136">
        <f>VLOOKUP(A322,'BASE REGISTROS'!$A$1:$T$884,3,FALSE)</f>
        <v>714523007</v>
      </c>
      <c r="D322" s="108" t="str">
        <f>VLOOKUP(A322,'BASE REGISTROS'!$A$1:$T$884,4,FALSE)</f>
        <v>Corporación de Derecho Privado.</v>
      </c>
      <c r="E322" s="108" t="str">
        <f>VLOOKUP(A322,'BASE REGISTROS'!$A$1:$T$884,5,FALSE)</f>
        <v xml:space="preserve">Decreto Supremo Nº1079, de 04 de noviembre de 1987, del Ministerio de Justicia. </v>
      </c>
      <c r="F322" s="108" t="str">
        <f>VLOOKUP(A322,'BASE REGISTROS'!$A$1:$T$884,6,FALSE)</f>
        <v>Certificado de Vigencia folio Nº 500356223859, emitido por el SRCeI, con fecha 15 de noviembre de 2020.</v>
      </c>
      <c r="G322" s="108" t="str">
        <f>VLOOKUP(A322,'BASE REGISTROS'!$A$1:$T$884,7,FALSE)</f>
        <v xml:space="preserve">Dar un hogar, cuidado, atención, educación y alimentación a menores en situación irregular.
</v>
      </c>
      <c r="H322" s="108" t="str">
        <f>VLOOKUP(A322,'BASE REGISTROS'!$A$1:$T$884,8,FALSE)</f>
        <v xml:space="preserve">DIRECTORIO:
Presidente: Pilar Larraín Undurraga,  
Secretario: Ignacio Correa Munita,
Tesorero: René Saavedra Contreras,
Director: Rodrigo Eduardo Medina Gómez 
Director: Luisa Angélica Yevilaf Chancaqueo, 
</v>
      </c>
      <c r="I322" s="108" t="str">
        <f>VLOOKUP(A322,'BASE REGISTROS'!$A$1:$T$884,9,FALSE)</f>
        <v>Durará un año en sus cargos</v>
      </c>
      <c r="J322" s="129" t="str">
        <f>VLOOKUP(A322,'BASE REGISTROS'!$A$1:$T$884,10,FALSE)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322" s="108" t="str">
        <f>VLOOKUP(A322,'BASE REGISTROS'!$A$1:$T$884,11,FALSE)</f>
        <v xml:space="preserve">
Presidente: Pilar Larraín Undurraga x
Se otorgan poderes a los directores René Saavedra Contreras, e Ignacio Correa Munita para que actuando conjuntamente dos cualquiera de ellos, representen a la Corporación con las más amplias facultades.
</v>
      </c>
      <c r="L322" s="108" t="str">
        <f>VLOOKUP(A322,'BASE REGISTROS'!$A$1:$T$884,12,FALSE)</f>
        <v xml:space="preserve">Miguel Ángel N° 03420, comuna de La Pintana, Región Metropolitana
</v>
      </c>
      <c r="M322" s="108" t="str">
        <f>VLOOKUP(A322,'BASE REGISTROS'!$A$1:$T$884,13,FALSE)</f>
        <v>XIII</v>
      </c>
      <c r="N322" s="108" t="str">
        <f>VLOOKUP(A322,'BASE REGISTROS'!$A$1:$T$884,14,FALSE)</f>
        <v xml:space="preserve"> La Pintana</v>
      </c>
      <c r="O322" s="108" t="str">
        <f>VLOOKUP(A322,'BASE REGISTROS'!$A$1:$T$884,15,FALSE)</f>
        <v xml:space="preserve">F. 2-25428116- 9-73322020
</v>
      </c>
      <c r="P322" s="108" t="str">
        <f>VLOOKUP(A322,'BASE REGISTROS'!$A$1:$T$884,16,FALSE)</f>
        <v>Correo electrónico: mreyesgaldames@gmail.com</v>
      </c>
      <c r="Q322" s="108">
        <f>VLOOKUP(A322,'BASE REGISTROS'!$A$1:$T$884,17,FALSE)</f>
        <v>0</v>
      </c>
      <c r="R322" s="108">
        <f>VLOOKUP(A322,'BASE REGISTROS'!$A$1:$T$884,18,FALSE)</f>
        <v>93401</v>
      </c>
      <c r="S322" s="108" t="str">
        <f>VLOOKUP(A322,'BASE REGISTROS'!$A$1:$T$884,19,FALSE)</f>
        <v xml:space="preserve">Se acompaña certificado financiero correspondiente al año 2019, aprobado por el Sub Departamento de Supervisión Financiera Nacional. </v>
      </c>
      <c r="T322" s="129">
        <f>VLOOKUP(A322,'BASE REGISTROS'!$A$1:$T$884,20,FALSE)</f>
        <v>37970</v>
      </c>
      <c r="U322" s="128">
        <v>6580</v>
      </c>
      <c r="V322" s="130">
        <v>30850146</v>
      </c>
      <c r="W322" s="130">
        <v>144307635</v>
      </c>
      <c r="X322" s="131">
        <v>44316</v>
      </c>
      <c r="Y322" s="132" t="s">
        <v>7743</v>
      </c>
      <c r="Z322" s="132" t="s">
        <v>7744</v>
      </c>
      <c r="AA322" s="128" t="s">
        <v>7805</v>
      </c>
    </row>
    <row r="323" spans="1:27" ht="15.75" customHeight="1" x14ac:dyDescent="0.2">
      <c r="A323" s="128">
        <v>6650</v>
      </c>
      <c r="B323" s="108" t="str">
        <f>VLOOKUP(A323,'BASE REGISTROS'!$A$1:$T$884,2,FALSE)</f>
        <v>Parroquia San Juan Bautista de Hualqui</v>
      </c>
      <c r="C323" s="136" t="str">
        <f>VLOOKUP(A323,'BASE REGISTROS'!$A$1:$T$884,3,FALSE)</f>
        <v>80066523K</v>
      </c>
      <c r="D323" s="108" t="str">
        <f>VLOOKUP(A323,'BASE REGISTROS'!$A$1:$T$884,4,FALSE)</f>
        <v>Institución Eclesiástica</v>
      </c>
      <c r="E323" s="108" t="str">
        <f>VLOOKUP(A323,'BASE REGISTROS'!$A$1:$T$884,5,FALSE)</f>
        <v>Erigida de acuerdo al Derecho Canónico, por el Arzobispado de Concepción.</v>
      </c>
      <c r="F323" s="108" t="str">
        <f>VLOOKUP(A323,'BASE REGISTROS'!$A$1:$T$884,6,FALSE)</f>
        <v>Indefinida.</v>
      </c>
      <c r="G323" s="108" t="str">
        <f>VLOOKUP(A323,'BASE REGISTROS'!$A$1:$T$884,7,FALSE)</f>
        <v>Actividad Religiosa</v>
      </c>
      <c r="H323" s="108" t="str">
        <f>VLOOKUP(A323,'BASE REGISTROS'!$A$1:$T$884,8,FALSE)</f>
        <v>no tiene</v>
      </c>
      <c r="I323" s="108">
        <f>VLOOKUP(A323,'BASE REGISTROS'!$A$1:$T$884,9,FALSE)</f>
        <v>0</v>
      </c>
      <c r="J323" s="129">
        <f>VLOOKUP(A323,'BASE REGISTROS'!$A$1:$T$884,10,FALSE)</f>
        <v>0</v>
      </c>
      <c r="K323" s="108" t="str">
        <f>VLOOKUP(A323,'BASE REGISTROS'!$A$1:$T$884,11,FALSE)</f>
        <v xml:space="preserve">Rvdo. Prbo. Bismarck de Jesús Valle Palacios,  </v>
      </c>
      <c r="L323" s="108" t="str">
        <f>VLOOKUP(A323,'BASE REGISTROS'!$A$1:$T$884,12,FALSE)</f>
        <v>Diego Portales Nº245, Hualqui</v>
      </c>
      <c r="M323" s="108" t="str">
        <f>VLOOKUP(A323,'BASE REGISTROS'!$A$1:$T$884,13,FALSE)</f>
        <v>VIII</v>
      </c>
      <c r="N323" s="108" t="str">
        <f>VLOOKUP(A323,'BASE REGISTROS'!$A$1:$T$884,14,FALSE)</f>
        <v>Hualqui</v>
      </c>
      <c r="O323" s="108" t="str">
        <f>VLOOKUP(A323,'BASE REGISTROS'!$A$1:$T$884,15,FALSE)</f>
        <v>41) 2780417</v>
      </c>
      <c r="P323" s="108" t="str">
        <f>VLOOKUP(A323,'BASE REGISTROS'!$A$1:$T$884,16,FALSE)</f>
        <v>parroquihualqui@gmail.com</v>
      </c>
      <c r="Q323" s="108">
        <f>VLOOKUP(A323,'BASE REGISTROS'!$A$1:$T$884,17,FALSE)</f>
        <v>0</v>
      </c>
      <c r="R323" s="108" t="str">
        <f>VLOOKUP(A323,'BASE REGISTROS'!$A$1:$T$884,18,FALSE)</f>
        <v>93910: Organizaciones Religiosas.</v>
      </c>
      <c r="S323" s="108" t="str">
        <f>VLOOKUP(A323,'BASE REGISTROS'!$A$1:$T$884,19,FALSE)</f>
        <v>Se acompañan antecedentes financieros correspondientes al año 2019, aprobados por el Sub departamento de Supervisión Nacional.</v>
      </c>
      <c r="T323" s="129">
        <f>VLOOKUP(A323,'BASE REGISTROS'!$A$1:$T$884,20,FALSE)</f>
        <v>37970</v>
      </c>
      <c r="U323" s="128">
        <v>6650</v>
      </c>
      <c r="V323" s="130">
        <v>7605943</v>
      </c>
      <c r="W323" s="130">
        <v>29274037</v>
      </c>
      <c r="X323" s="131">
        <v>44316</v>
      </c>
      <c r="Y323" s="132" t="s">
        <v>7743</v>
      </c>
      <c r="Z323" s="132" t="s">
        <v>7744</v>
      </c>
      <c r="AA323" s="128" t="s">
        <v>7881</v>
      </c>
    </row>
    <row r="324" spans="1:27" ht="15.75" customHeight="1" x14ac:dyDescent="0.2">
      <c r="A324" s="128">
        <v>6690</v>
      </c>
      <c r="B324" s="107" t="str">
        <f>VLOOKUP(A324,'BASE REGISTROS'!$A$1:$T$884,2,FALSE)</f>
        <v xml:space="preserve">
Obispado de Valdivia  
</v>
      </c>
      <c r="C324" s="136">
        <f>VLOOKUP(A324,'BASE REGISTROS'!$A$1:$T$884,3,FALSE)</f>
        <v>703553001</v>
      </c>
      <c r="D324" s="108" t="str">
        <f>VLOOKUP(A324,'BASE REGISTROS'!$A$1:$T$884,4,FALSE)</f>
        <v>no aparece</v>
      </c>
      <c r="E324" s="108" t="str">
        <f>VLOOKUP(A324,'BASE REGISTROS'!$A$1:$T$884,5,FALSE)</f>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
      <c r="F324" s="108" t="str">
        <f>VLOOKUP(A324,'BASE REGISTROS'!$A$1:$T$884,6,FALSE)</f>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
      <c r="G324" s="108" t="str">
        <f>VLOOKUP(A324,'BASE REGISTROS'!$A$1:$T$884,7,FALSE)</f>
        <v>Organización religiosa.</v>
      </c>
      <c r="H324" s="108" t="str">
        <f>VLOOKUP(A324,'BASE REGISTROS'!$A$1:$T$884,8,FALSE)</f>
        <v>no tiene</v>
      </c>
      <c r="I324" s="108" t="str">
        <f>VLOOKUP(A324,'BASE REGISTROS'!$A$1:$T$884,9,FALSE)</f>
        <v>No aplica.</v>
      </c>
      <c r="J324" s="129" t="str">
        <f>VLOOKUP(A324,'BASE REGISTROS'!$A$1:$T$884,10,FALSE)</f>
        <v>No aplica.</v>
      </c>
      <c r="K324" s="108" t="str">
        <f>VLOOKUP(A324,'BASE REGISTROS'!$A$1:$T$884,11,FALSE)</f>
        <v xml:space="preserve">Gonzalo Espina Peruyero 
Mandato Especial: Elena Velasco Estero, 
</v>
      </c>
      <c r="L324" s="108" t="str">
        <f>VLOOKUP(A324,'BASE REGISTROS'!$A$1:$T$884,12,FALSE)</f>
        <v xml:space="preserve">Maipú N° 168, Casilla 520, Valdivia, Región de Los Ríos. 
</v>
      </c>
      <c r="M324" s="108" t="str">
        <f>VLOOKUP(A324,'BASE REGISTROS'!$A$1:$T$884,13,FALSE)</f>
        <v>XIV</v>
      </c>
      <c r="N324" s="108" t="str">
        <f>VLOOKUP(A324,'BASE REGISTROS'!$A$1:$T$884,14,FALSE)</f>
        <v>Valdivia</v>
      </c>
      <c r="O324" s="108" t="str">
        <f>VLOOKUP(A324,'BASE REGISTROS'!$A$1:$T$884,15,FALSE)</f>
        <v xml:space="preserve">Fono 63/213296 </v>
      </c>
      <c r="P324" s="108" t="str">
        <f>VLOOKUP(A324,'BASE REGISTROS'!$A$1:$T$884,16,FALSE)</f>
        <v>valdivia@episcopado.cl</v>
      </c>
      <c r="Q324" s="108" t="str">
        <f>VLOOKUP(A324,'BASE REGISTROS'!$A$1:$T$884,17,FALSE)</f>
        <v>Casilla 520</v>
      </c>
      <c r="R324" s="108" t="str">
        <f>VLOOKUP(A324,'BASE REGISTROS'!$A$1:$T$884,18,FALSE)</f>
        <v xml:space="preserve">93910 Organizaciones religiosas </v>
      </c>
      <c r="S324" s="108" t="str">
        <f>VLOOKUP(A324,'BASE REGISTROS'!$A$1:$T$884,19,FALSE)</f>
        <v>Certificado de Antecedentes Financieros, año 2019 aprobados  Subdepartamento de Supervisión financiera.</v>
      </c>
      <c r="T324" s="129">
        <f>VLOOKUP(A324,'BASE REGISTROS'!$A$1:$T$884,20,FALSE)</f>
        <v>37970</v>
      </c>
      <c r="U324" s="128">
        <v>6690</v>
      </c>
      <c r="V324" s="130">
        <v>20853774</v>
      </c>
      <c r="W324" s="130">
        <v>78512666</v>
      </c>
      <c r="X324" s="131">
        <v>44316</v>
      </c>
      <c r="Y324" s="132" t="s">
        <v>7743</v>
      </c>
      <c r="Z324" s="132" t="s">
        <v>7744</v>
      </c>
      <c r="AA324" s="128" t="s">
        <v>7802</v>
      </c>
    </row>
    <row r="325" spans="1:27" ht="15.75" customHeight="1" x14ac:dyDescent="0.2">
      <c r="A325" s="128">
        <v>6720</v>
      </c>
      <c r="B325" s="108" t="str">
        <f>VLOOKUP(A325,'BASE REGISTROS'!$A$1:$T$884,2,FALSE)</f>
        <v xml:space="preserve">
I. Municipalidad de Pichidegua
</v>
      </c>
      <c r="C325" s="136">
        <f>VLOOKUP(A325,'BASE REGISTROS'!$A$1:$T$884,3,FALSE)</f>
        <v>690811006</v>
      </c>
      <c r="D325" s="108" t="str">
        <f>VLOOKUP(A325,'BASE REGISTROS'!$A$1:$T$884,4,FALSE)</f>
        <v>Municipalidad</v>
      </c>
      <c r="E325" s="108" t="str">
        <f>VLOOKUP(A325,'BASE REGISTROS'!$A$1:$T$884,5,FALSE)</f>
        <v>Constitución Política de la República, artículo 107.</v>
      </c>
      <c r="F325" s="108" t="str">
        <f>VLOOKUP(A325,'BASE REGISTROS'!$A$1:$T$884,6,FALSE)</f>
        <v>Indefinida.</v>
      </c>
      <c r="G325" s="108" t="str">
        <f>VLOOKUP(A325,'BASE REGISTROS'!$A$1:$T$884,7,FALSE)</f>
        <v>Según Ley Orgánica Nº 18.695, artículos 1º al 4º.</v>
      </c>
      <c r="H325" s="108" t="str">
        <f>VLOOKUP(A325,'BASE REGISTROS'!$A$1:$T$884,8,FALSE)</f>
        <v>no tiene</v>
      </c>
      <c r="I325" s="108">
        <f>VLOOKUP(A325,'BASE REGISTROS'!$A$1:$T$884,9,FALSE)</f>
        <v>0</v>
      </c>
      <c r="J325" s="129">
        <f>VLOOKUP(A325,'BASE REGISTROS'!$A$1:$T$884,10,FALSE)</f>
        <v>0</v>
      </c>
      <c r="K325" s="108" t="str">
        <f>VLOOKUP(A325,'BASE REGISTROS'!$A$1:$T$884,11,FALSE)</f>
        <v>Rubén Cerón González,</v>
      </c>
      <c r="L325" s="108" t="str">
        <f>VLOOKUP(A325,'BASE REGISTROS'!$A$1:$T$884,12,FALSE)</f>
        <v xml:space="preserve">Avda. Independencia Nº525
</v>
      </c>
      <c r="M325" s="108" t="str">
        <f>VLOOKUP(A325,'BASE REGISTROS'!$A$1:$T$884,13,FALSE)</f>
        <v>XIII</v>
      </c>
      <c r="N325" s="108" t="str">
        <f>VLOOKUP(A325,'BASE REGISTROS'!$A$1:$T$884,14,FALSE)</f>
        <v>Independencia</v>
      </c>
      <c r="O325" s="108" t="str">
        <f>VLOOKUP(A325,'BASE REGISTROS'!$A$1:$T$884,15,FALSE)</f>
        <v>Fono: (072) 2299600 / 2299601</v>
      </c>
      <c r="P325" s="108" t="str">
        <f>VLOOKUP(A325,'BASE REGISTROS'!$A$1:$T$884,16,FALSE)</f>
        <v xml:space="preserve"> ventanillaunica@pichidegua.cl</v>
      </c>
      <c r="Q325" s="108">
        <f>VLOOKUP(A325,'BASE REGISTROS'!$A$1:$T$884,17,FALSE)</f>
        <v>0</v>
      </c>
      <c r="R325" s="108">
        <f>VLOOKUP(A325,'BASE REGISTROS'!$A$1:$T$884,18,FALSE)</f>
        <v>91001</v>
      </c>
      <c r="S325" s="108" t="str">
        <f>VLOOKUP(A325,'BASE REGISTROS'!$A$1:$T$884,19,FALSE)</f>
        <v>No corresponde</v>
      </c>
      <c r="T325" s="129">
        <f>VLOOKUP(A325,'BASE REGISTROS'!$A$1:$T$884,20,FALSE)</f>
        <v>42032</v>
      </c>
      <c r="U325" s="128">
        <v>6720</v>
      </c>
      <c r="V325" s="130">
        <v>4149668</v>
      </c>
      <c r="W325" s="130">
        <v>16399762</v>
      </c>
      <c r="X325" s="131">
        <v>44316</v>
      </c>
      <c r="Y325" s="132" t="s">
        <v>7743</v>
      </c>
      <c r="Z325" s="132" t="s">
        <v>7744</v>
      </c>
      <c r="AA325" s="128" t="s">
        <v>7882</v>
      </c>
    </row>
    <row r="326" spans="1:27" ht="15.75" customHeight="1" x14ac:dyDescent="0.2">
      <c r="A326" s="128">
        <v>6740</v>
      </c>
      <c r="B326" s="108" t="str">
        <f>VLOOKUP(A326,'BASE REGISTROS'!$A$1:$T$884,2,FALSE)</f>
        <v>Fundación Hogares de Menores Verbo Divino</v>
      </c>
      <c r="C326" s="136">
        <f>VLOOKUP(A326,'BASE REGISTROS'!$A$1:$T$884,3,FALSE)</f>
        <v>714792008</v>
      </c>
      <c r="D326" s="108" t="str">
        <f>VLOOKUP(A326,'BASE REGISTROS'!$A$1:$T$884,4,FALSE)</f>
        <v>Fundación de Derecho Privado.</v>
      </c>
      <c r="E326" s="108" t="str">
        <f>VLOOKUP(A326,'BASE REGISTROS'!$A$1:$T$884,5,FALSE)</f>
        <v xml:space="preserve">Decreto Supremo Nº1302, de 22 de diciembre de 1987, del Ministerio de Justicia. </v>
      </c>
      <c r="F326" s="108" t="str">
        <f>VLOOKUP(A326,'BASE REGISTROS'!$A$1:$T$884,6,FALSE)</f>
        <v>Certificado de Vigencia folio Nº 500227247469, fecha de emisión 14 de mayo de 2019, del Servicio de Registro Civil e Identificación</v>
      </c>
      <c r="G326" s="108" t="str">
        <f>VLOOKUP(A326,'BASE REGISTROS'!$A$1:$T$884,7,FALSE)</f>
        <v xml:space="preserve">Ayuda material y espiritual a las personas de escasos recursos.
</v>
      </c>
      <c r="H326" s="108" t="str">
        <f>VLOOKUP(A326,'BASE REGISTROS'!$A$1:$T$884,8,FALSE)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26" s="108" t="str">
        <f>VLOOKUP(A326,'BASE REGISTROS'!$A$1:$T$884,9,FALSE)</f>
        <v xml:space="preserve">Durarán 3 años en sus funciones. </v>
      </c>
      <c r="J326" s="129" t="str">
        <f>VLOOKUP(A326,'BASE REGISTROS'!$A$1:$T$884,10,FALSE)</f>
        <v>12 de noviembre de 2017 al 12 de noviembre de 2020.</v>
      </c>
      <c r="K326" s="108" t="str">
        <f>VLOOKUP(A326,'BASE REGISTROS'!$A$1:$T$884,11,FALSE)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26" s="108" t="str">
        <f>VLOOKUP(A326,'BASE REGISTROS'!$A$1:$T$884,12,FALSE)</f>
        <v xml:space="preserve">San Ignacio N° 979, comuna de Puerto Varas, Décima Región.
</v>
      </c>
      <c r="M326" s="108" t="str">
        <f>VLOOKUP(A326,'BASE REGISTROS'!$A$1:$T$884,13,FALSE)</f>
        <v>X</v>
      </c>
      <c r="N326" s="108" t="str">
        <f>VLOOKUP(A326,'BASE REGISTROS'!$A$1:$T$884,14,FALSE)</f>
        <v>Puerto Varas</v>
      </c>
      <c r="O326" s="108" t="str">
        <f>VLOOKUP(A326,'BASE REGISTROS'!$A$1:$T$884,15,FALSE)</f>
        <v>F. 65-232931, 065-233834</v>
      </c>
      <c r="P326" s="108" t="str">
        <f>VLOOKUP(A326,'BASE REGISTROS'!$A$1:$T$884,16,FALSE)</f>
        <v>Correos electrónicos fvdcasacentral@gmail.com, fvdsocial@gmail.com</v>
      </c>
      <c r="Q326" s="108" t="str">
        <f>VLOOKUP(A326,'BASE REGISTROS'!$A$1:$T$884,17,FALSE)</f>
        <v>Casilla 699</v>
      </c>
      <c r="R326" s="108" t="str">
        <f>VLOOKUP(A326,'BASE REGISTROS'!$A$1:$T$884,18,FALSE)</f>
        <v>93401: Institución de Asistencia Social.</v>
      </c>
      <c r="S326" s="108" t="str">
        <f>VLOOKUP(A326,'BASE REGISTROS'!$A$1:$T$884,19,FALSE)</f>
        <v>Se acompaña certificado financiero correspondiente al año 2019 aprobado por el Subdepartamento de Supervisión Financiera Nacional</v>
      </c>
      <c r="T326" s="129">
        <f>VLOOKUP(A326,'BASE REGISTROS'!$A$1:$T$884,20,FALSE)</f>
        <v>37970</v>
      </c>
      <c r="U326" s="128">
        <v>6740</v>
      </c>
      <c r="V326" s="130">
        <v>25578837</v>
      </c>
      <c r="W326" s="130">
        <v>90155576</v>
      </c>
      <c r="X326" s="131">
        <v>44316</v>
      </c>
      <c r="Y326" s="132" t="s">
        <v>7743</v>
      </c>
      <c r="Z326" s="132" t="s">
        <v>7744</v>
      </c>
      <c r="AA326" s="128" t="s">
        <v>7777</v>
      </c>
    </row>
    <row r="327" spans="1:27" ht="15.75" customHeight="1" x14ac:dyDescent="0.2">
      <c r="A327" s="128">
        <v>6740</v>
      </c>
      <c r="B327" s="108" t="str">
        <f>VLOOKUP(A327,'BASE REGISTROS'!$A$1:$T$884,2,FALSE)</f>
        <v>Fundación Hogares de Menores Verbo Divino</v>
      </c>
      <c r="C327" s="136">
        <f>VLOOKUP(A327,'BASE REGISTROS'!$A$1:$T$884,3,FALSE)</f>
        <v>714792008</v>
      </c>
      <c r="D327" s="108" t="str">
        <f>VLOOKUP(A327,'BASE REGISTROS'!$A$1:$T$884,4,FALSE)</f>
        <v>Fundación de Derecho Privado.</v>
      </c>
      <c r="E327" s="108" t="str">
        <f>VLOOKUP(A327,'BASE REGISTROS'!$A$1:$T$884,5,FALSE)</f>
        <v xml:space="preserve">Decreto Supremo Nº1302, de 22 de diciembre de 1987, del Ministerio de Justicia. </v>
      </c>
      <c r="F327" s="108" t="str">
        <f>VLOOKUP(A327,'BASE REGISTROS'!$A$1:$T$884,6,FALSE)</f>
        <v>Certificado de Vigencia folio Nº 500227247469, fecha de emisión 14 de mayo de 2019, del Servicio de Registro Civil e Identificación</v>
      </c>
      <c r="G327" s="108" t="str">
        <f>VLOOKUP(A327,'BASE REGISTROS'!$A$1:$T$884,7,FALSE)</f>
        <v xml:space="preserve">Ayuda material y espiritual a las personas de escasos recursos.
</v>
      </c>
      <c r="H327" s="108" t="str">
        <f>VLOOKUP(A327,'BASE REGISTROS'!$A$1:$T$884,8,FALSE)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27" s="108" t="str">
        <f>VLOOKUP(A327,'BASE REGISTROS'!$A$1:$T$884,9,FALSE)</f>
        <v xml:space="preserve">Durarán 3 años en sus funciones. </v>
      </c>
      <c r="J327" s="129" t="str">
        <f>VLOOKUP(A327,'BASE REGISTROS'!$A$1:$T$884,10,FALSE)</f>
        <v>12 de noviembre de 2017 al 12 de noviembre de 2020.</v>
      </c>
      <c r="K327" s="108" t="str">
        <f>VLOOKUP(A327,'BASE REGISTROS'!$A$1:$T$884,11,FALSE)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27" s="108" t="str">
        <f>VLOOKUP(A327,'BASE REGISTROS'!$A$1:$T$884,12,FALSE)</f>
        <v xml:space="preserve">San Ignacio N° 979, comuna de Puerto Varas, Décima Región.
</v>
      </c>
      <c r="M327" s="108" t="str">
        <f>VLOOKUP(A327,'BASE REGISTROS'!$A$1:$T$884,13,FALSE)</f>
        <v>X</v>
      </c>
      <c r="N327" s="108" t="str">
        <f>VLOOKUP(A327,'BASE REGISTROS'!$A$1:$T$884,14,FALSE)</f>
        <v>Puerto Varas</v>
      </c>
      <c r="O327" s="108" t="str">
        <f>VLOOKUP(A327,'BASE REGISTROS'!$A$1:$T$884,15,FALSE)</f>
        <v>F. 65-232931, 065-233834</v>
      </c>
      <c r="P327" s="108" t="str">
        <f>VLOOKUP(A327,'BASE REGISTROS'!$A$1:$T$884,16,FALSE)</f>
        <v>Correos electrónicos fvdcasacentral@gmail.com, fvdsocial@gmail.com</v>
      </c>
      <c r="Q327" s="108" t="str">
        <f>VLOOKUP(A327,'BASE REGISTROS'!$A$1:$T$884,17,FALSE)</f>
        <v>Casilla 699</v>
      </c>
      <c r="R327" s="108" t="str">
        <f>VLOOKUP(A327,'BASE REGISTROS'!$A$1:$T$884,18,FALSE)</f>
        <v>93401: Institución de Asistencia Social.</v>
      </c>
      <c r="S327" s="108" t="str">
        <f>VLOOKUP(A327,'BASE REGISTROS'!$A$1:$T$884,19,FALSE)</f>
        <v>Se acompaña certificado financiero correspondiente al año 2019 aprobado por el Subdepartamento de Supervisión Financiera Nacional</v>
      </c>
      <c r="T327" s="129">
        <f>VLOOKUP(A327,'BASE REGISTROS'!$A$1:$T$884,20,FALSE)</f>
        <v>37970</v>
      </c>
      <c r="U327" s="128">
        <v>6740</v>
      </c>
      <c r="V327" s="130">
        <v>17604268</v>
      </c>
      <c r="W327" s="130">
        <v>68631273</v>
      </c>
      <c r="X327" s="131">
        <v>44316</v>
      </c>
      <c r="Y327" s="132" t="s">
        <v>7743</v>
      </c>
      <c r="Z327" s="132" t="s">
        <v>7744</v>
      </c>
      <c r="AA327" s="128" t="s">
        <v>7745</v>
      </c>
    </row>
    <row r="328" spans="1:27" ht="15.75" customHeight="1" x14ac:dyDescent="0.2">
      <c r="A328" s="128">
        <v>6740</v>
      </c>
      <c r="B328" s="108" t="str">
        <f>VLOOKUP(A328,'BASE REGISTROS'!$A$1:$T$884,2,FALSE)</f>
        <v>Fundación Hogares de Menores Verbo Divino</v>
      </c>
      <c r="C328" s="136">
        <f>VLOOKUP(A328,'BASE REGISTROS'!$A$1:$T$884,3,FALSE)</f>
        <v>714792008</v>
      </c>
      <c r="D328" s="108" t="str">
        <f>VLOOKUP(A328,'BASE REGISTROS'!$A$1:$T$884,4,FALSE)</f>
        <v>Fundación de Derecho Privado.</v>
      </c>
      <c r="E328" s="108" t="str">
        <f>VLOOKUP(A328,'BASE REGISTROS'!$A$1:$T$884,5,FALSE)</f>
        <v xml:space="preserve">Decreto Supremo Nº1302, de 22 de diciembre de 1987, del Ministerio de Justicia. </v>
      </c>
      <c r="F328" s="108" t="str">
        <f>VLOOKUP(A328,'BASE REGISTROS'!$A$1:$T$884,6,FALSE)</f>
        <v>Certificado de Vigencia folio Nº 500227247469, fecha de emisión 14 de mayo de 2019, del Servicio de Registro Civil e Identificación</v>
      </c>
      <c r="G328" s="108" t="str">
        <f>VLOOKUP(A328,'BASE REGISTROS'!$A$1:$T$884,7,FALSE)</f>
        <v xml:space="preserve">Ayuda material y espiritual a las personas de escasos recursos.
</v>
      </c>
      <c r="H328" s="108" t="str">
        <f>VLOOKUP(A328,'BASE REGISTROS'!$A$1:$T$884,8,FALSE)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28" s="108" t="str">
        <f>VLOOKUP(A328,'BASE REGISTROS'!$A$1:$T$884,9,FALSE)</f>
        <v xml:space="preserve">Durarán 3 años en sus funciones. </v>
      </c>
      <c r="J328" s="129" t="str">
        <f>VLOOKUP(A328,'BASE REGISTROS'!$A$1:$T$884,10,FALSE)</f>
        <v>12 de noviembre de 2017 al 12 de noviembre de 2020.</v>
      </c>
      <c r="K328" s="108" t="str">
        <f>VLOOKUP(A328,'BASE REGISTROS'!$A$1:$T$884,11,FALSE)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28" s="108" t="str">
        <f>VLOOKUP(A328,'BASE REGISTROS'!$A$1:$T$884,12,FALSE)</f>
        <v xml:space="preserve">San Ignacio N° 979, comuna de Puerto Varas, Décima Región.
</v>
      </c>
      <c r="M328" s="108" t="str">
        <f>VLOOKUP(A328,'BASE REGISTROS'!$A$1:$T$884,13,FALSE)</f>
        <v>X</v>
      </c>
      <c r="N328" s="108" t="str">
        <f>VLOOKUP(A328,'BASE REGISTROS'!$A$1:$T$884,14,FALSE)</f>
        <v>Puerto Varas</v>
      </c>
      <c r="O328" s="108" t="str">
        <f>VLOOKUP(A328,'BASE REGISTROS'!$A$1:$T$884,15,FALSE)</f>
        <v>F. 65-232931, 065-233834</v>
      </c>
      <c r="P328" s="108" t="str">
        <f>VLOOKUP(A328,'BASE REGISTROS'!$A$1:$T$884,16,FALSE)</f>
        <v>Correos electrónicos fvdcasacentral@gmail.com, fvdsocial@gmail.com</v>
      </c>
      <c r="Q328" s="108" t="str">
        <f>VLOOKUP(A328,'BASE REGISTROS'!$A$1:$T$884,17,FALSE)</f>
        <v>Casilla 699</v>
      </c>
      <c r="R328" s="108" t="str">
        <f>VLOOKUP(A328,'BASE REGISTROS'!$A$1:$T$884,18,FALSE)</f>
        <v>93401: Institución de Asistencia Social.</v>
      </c>
      <c r="S328" s="108" t="str">
        <f>VLOOKUP(A328,'BASE REGISTROS'!$A$1:$T$884,19,FALSE)</f>
        <v>Se acompaña certificado financiero correspondiente al año 2019 aprobado por el Subdepartamento de Supervisión Financiera Nacional</v>
      </c>
      <c r="T328" s="129">
        <f>VLOOKUP(A328,'BASE REGISTROS'!$A$1:$T$884,20,FALSE)</f>
        <v>37970</v>
      </c>
      <c r="U328" s="128">
        <v>6740</v>
      </c>
      <c r="V328" s="130">
        <v>28778606</v>
      </c>
      <c r="W328" s="130">
        <v>96590557</v>
      </c>
      <c r="X328" s="131">
        <v>44316</v>
      </c>
      <c r="Y328" s="132" t="s">
        <v>7743</v>
      </c>
      <c r="Z328" s="132" t="s">
        <v>7744</v>
      </c>
      <c r="AA328" s="128" t="s">
        <v>7792</v>
      </c>
    </row>
    <row r="329" spans="1:27" ht="15.75" customHeight="1" x14ac:dyDescent="0.2">
      <c r="A329" s="128">
        <v>6740</v>
      </c>
      <c r="B329" s="108" t="str">
        <f>VLOOKUP(A329,'BASE REGISTROS'!$A$1:$T$884,2,FALSE)</f>
        <v>Fundación Hogares de Menores Verbo Divino</v>
      </c>
      <c r="C329" s="136">
        <f>VLOOKUP(A329,'BASE REGISTROS'!$A$1:$T$884,3,FALSE)</f>
        <v>714792008</v>
      </c>
      <c r="D329" s="108" t="str">
        <f>VLOOKUP(A329,'BASE REGISTROS'!$A$1:$T$884,4,FALSE)</f>
        <v>Fundación de Derecho Privado.</v>
      </c>
      <c r="E329" s="108" t="str">
        <f>VLOOKUP(A329,'BASE REGISTROS'!$A$1:$T$884,5,FALSE)</f>
        <v xml:space="preserve">Decreto Supremo Nº1302, de 22 de diciembre de 1987, del Ministerio de Justicia. </v>
      </c>
      <c r="F329" s="108" t="str">
        <f>VLOOKUP(A329,'BASE REGISTROS'!$A$1:$T$884,6,FALSE)</f>
        <v>Certificado de Vigencia folio Nº 500227247469, fecha de emisión 14 de mayo de 2019, del Servicio de Registro Civil e Identificación</v>
      </c>
      <c r="G329" s="108" t="str">
        <f>VLOOKUP(A329,'BASE REGISTROS'!$A$1:$T$884,7,FALSE)</f>
        <v xml:space="preserve">Ayuda material y espiritual a las personas de escasos recursos.
</v>
      </c>
      <c r="H329" s="108" t="str">
        <f>VLOOKUP(A329,'BASE REGISTROS'!$A$1:$T$884,8,FALSE)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29" s="108" t="str">
        <f>VLOOKUP(A329,'BASE REGISTROS'!$A$1:$T$884,9,FALSE)</f>
        <v xml:space="preserve">Durarán 3 años en sus funciones. </v>
      </c>
      <c r="J329" s="129" t="str">
        <f>VLOOKUP(A329,'BASE REGISTROS'!$A$1:$T$884,10,FALSE)</f>
        <v>12 de noviembre de 2017 al 12 de noviembre de 2020.</v>
      </c>
      <c r="K329" s="108" t="str">
        <f>VLOOKUP(A329,'BASE REGISTROS'!$A$1:$T$884,11,FALSE)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29" s="108" t="str">
        <f>VLOOKUP(A329,'BASE REGISTROS'!$A$1:$T$884,12,FALSE)</f>
        <v xml:space="preserve">San Ignacio N° 979, comuna de Puerto Varas, Décima Región.
</v>
      </c>
      <c r="M329" s="108" t="str">
        <f>VLOOKUP(A329,'BASE REGISTROS'!$A$1:$T$884,13,FALSE)</f>
        <v>X</v>
      </c>
      <c r="N329" s="108" t="str">
        <f>VLOOKUP(A329,'BASE REGISTROS'!$A$1:$T$884,14,FALSE)</f>
        <v>Puerto Varas</v>
      </c>
      <c r="O329" s="108" t="str">
        <f>VLOOKUP(A329,'BASE REGISTROS'!$A$1:$T$884,15,FALSE)</f>
        <v>F. 65-232931, 065-233834</v>
      </c>
      <c r="P329" s="108" t="str">
        <f>VLOOKUP(A329,'BASE REGISTROS'!$A$1:$T$884,16,FALSE)</f>
        <v>Correos electrónicos fvdcasacentral@gmail.com, fvdsocial@gmail.com</v>
      </c>
      <c r="Q329" s="108" t="str">
        <f>VLOOKUP(A329,'BASE REGISTROS'!$A$1:$T$884,17,FALSE)</f>
        <v>Casilla 699</v>
      </c>
      <c r="R329" s="108" t="str">
        <f>VLOOKUP(A329,'BASE REGISTROS'!$A$1:$T$884,18,FALSE)</f>
        <v>93401: Institución de Asistencia Social.</v>
      </c>
      <c r="S329" s="108" t="str">
        <f>VLOOKUP(A329,'BASE REGISTROS'!$A$1:$T$884,19,FALSE)</f>
        <v>Se acompaña certificado financiero correspondiente al año 2019 aprobado por el Subdepartamento de Supervisión Financiera Nacional</v>
      </c>
      <c r="T329" s="129">
        <f>VLOOKUP(A329,'BASE REGISTROS'!$A$1:$T$884,20,FALSE)</f>
        <v>37970</v>
      </c>
      <c r="U329" s="128">
        <v>6740</v>
      </c>
      <c r="V329" s="130">
        <v>79611373</v>
      </c>
      <c r="W329" s="130">
        <v>370594115</v>
      </c>
      <c r="X329" s="131">
        <v>44316</v>
      </c>
      <c r="Y329" s="132" t="s">
        <v>7743</v>
      </c>
      <c r="Z329" s="132" t="s">
        <v>7744</v>
      </c>
      <c r="AA329" s="128" t="s">
        <v>7883</v>
      </c>
    </row>
    <row r="330" spans="1:27" ht="15.75" customHeight="1" x14ac:dyDescent="0.2">
      <c r="A330" s="128">
        <v>6760</v>
      </c>
      <c r="B330" s="108" t="str">
        <f>VLOOKUP(A330,'BASE REGISTROS'!$A$1:$T$884,2,FALSE)</f>
        <v>Comunidad La Roca</v>
      </c>
      <c r="C330" s="136">
        <f>VLOOKUP(A330,'BASE REGISTROS'!$A$1:$T$884,3,FALSE)</f>
        <v>718362008</v>
      </c>
      <c r="D330" s="108" t="str">
        <f>VLOOKUP(A330,'BASE REGISTROS'!$A$1:$T$884,4,FALSE)</f>
        <v>Corporación de Derecho Privado.</v>
      </c>
      <c r="E330" s="108" t="str">
        <f>VLOOKUP(A330,'BASE REGISTROS'!$A$1:$T$884,5,FALSE)</f>
        <v>Otorgado por Decreto Supremo Nº65, 22 de enero de 1991, por el Ministerio de Justicia.</v>
      </c>
      <c r="F330" s="108" t="str">
        <f>VLOOKUP(A330,'BASE REGISTROS'!$A$1:$T$884,6,FALSE)</f>
        <v>Certificado de Vigencia de persona jurídica sin fines de lucro, Folio N° 500356256835, emitido con fecha 16 de noviembre de 2020, por el Servicio de Registro Civil e Identificación</v>
      </c>
      <c r="G330" s="108" t="str">
        <f>VLOOKUP(A330,'BASE REGISTROS'!$A$1:$T$884,7,FALSE)</f>
        <v>Ayudar a aquellas personas que, ya sea a consecuencia de una psicopatología, dependencia de drogas y/o alcohol; nivel deficitario de salud, económico, social, educativo u otro, estén siendo afectadas en su integridad como personas.</v>
      </c>
      <c r="H330" s="108" t="str">
        <f>VLOOKUP(A330,'BASE REGISTROS'!$A$1:$T$884,8,FALSE)</f>
        <v xml:space="preserve">Presidente: 
Juan Enrique Vargas Roa,
Vicepresidente: 
Hernán Eduardo Erba Gallinato,
Secretaria: Inés Herminia Correa Zamora 
Tesorero: 
José Gustavo Concha Concha, 
Director Ejecutivo:
Fernando Iván Alvarado Vega, 
</v>
      </c>
      <c r="I330" s="108" t="str">
        <f>VLOOKUP(A330,'BASE REGISTROS'!$A$1:$T$884,9,FALSE)</f>
        <v>Durarán 3 años en sus cargos.</v>
      </c>
      <c r="J330" s="129" t="str">
        <f>VLOOKUP(A330,'BASE REGISTROS'!$A$1:$T$884,10,FALSE)</f>
        <v>28 de mayo de 2018 al 28 de mayo de 2021.</v>
      </c>
      <c r="K330" s="108" t="str">
        <f>VLOOKUP(A330,'BASE REGISTROS'!$A$1:$T$884,11,FALSE)</f>
        <v xml:space="preserve">Juan Enrique Vargas Roa, 
Fernando Iván Alvarado Vega, 
</v>
      </c>
      <c r="L330" s="108" t="str">
        <f>VLOOKUP(A330,'BASE REGISTROS'!$A$1:$T$884,12,FALSE)</f>
        <v xml:space="preserve">Avenida Errázuriz N° 2710, Valparaíso
</v>
      </c>
      <c r="M330" s="108" t="str">
        <f>VLOOKUP(A330,'BASE REGISTROS'!$A$1:$T$884,13,FALSE)</f>
        <v>V</v>
      </c>
      <c r="N330" s="108" t="str">
        <f>VLOOKUP(A330,'BASE REGISTROS'!$A$1:$T$884,14,FALSE)</f>
        <v>Valparaíso</v>
      </c>
      <c r="O330" s="108" t="str">
        <f>VLOOKUP(A330,'BASE REGISTROS'!$A$1:$T$884,15,FALSE)</f>
        <v xml:space="preserve">Teléfono: 2626924
</v>
      </c>
      <c r="P330" s="108" t="str">
        <f>VLOOKUP(A330,'BASE REGISTROS'!$A$1:$T$884,16,FALSE)</f>
        <v>Correo: comunidadlaroca@yahoo.com</v>
      </c>
      <c r="Q330" s="108">
        <f>VLOOKUP(A330,'BASE REGISTROS'!$A$1:$T$884,17,FALSE)</f>
        <v>0</v>
      </c>
      <c r="R330" s="108" t="str">
        <f>VLOOKUP(A330,'BASE REGISTROS'!$A$1:$T$884,18,FALSE)</f>
        <v>93401: Instituciones de Asistencia Social.</v>
      </c>
      <c r="S330" s="108" t="str">
        <f>VLOOKUP(A330,'BASE REGISTROS'!$A$1:$T$884,19,FALSE)</f>
        <v>Antecedentes financieros correspondientes al año 2019, aprobados por el Subdepartamento de Supervisión Financiera</v>
      </c>
      <c r="T330" s="129">
        <f>VLOOKUP(A330,'BASE REGISTROS'!$A$1:$T$884,20,FALSE)</f>
        <v>37970</v>
      </c>
      <c r="U330" s="128">
        <v>6760</v>
      </c>
      <c r="V330" s="130">
        <v>7758000</v>
      </c>
      <c r="W330" s="130">
        <v>33126660</v>
      </c>
      <c r="X330" s="131">
        <v>44316</v>
      </c>
      <c r="Y330" s="132" t="s">
        <v>7743</v>
      </c>
      <c r="Z330" s="132" t="s">
        <v>7744</v>
      </c>
      <c r="AA330" s="128" t="s">
        <v>7753</v>
      </c>
    </row>
    <row r="331" spans="1:27" ht="15.75" customHeight="1" x14ac:dyDescent="0.2">
      <c r="A331" s="128">
        <v>6830</v>
      </c>
      <c r="B331" s="108" t="str">
        <f>VLOOKUP(A331,'BASE REGISTROS'!$A$1:$T$884,2,FALSE)</f>
        <v>Corporación de Formación Laboral al Adolescente- CORFAL.</v>
      </c>
      <c r="C331" s="136">
        <f>VLOOKUP(A331,'BASE REGISTROS'!$A$1:$T$884,3,FALSE)</f>
        <v>717449002</v>
      </c>
      <c r="D331" s="108" t="str">
        <f>VLOOKUP(A331,'BASE REGISTROS'!$A$1:$T$884,4,FALSE)</f>
        <v>Corporación de Derecho Privado.</v>
      </c>
      <c r="E331" s="108" t="str">
        <f>VLOOKUP(A331,'BASE REGISTROS'!$A$1:$T$884,5,FALSE)</f>
        <v xml:space="preserve">Otorgada por Decreto Supremo Nº 248, de fecha 07 de febrero de 1990. </v>
      </c>
      <c r="F331" s="108" t="str">
        <f>VLOOKUP(A331,'BASE REGISTROS'!$A$1:$T$884,6,FALSE)</f>
        <v xml:space="preserve">Certificado de vigencia, folio Nº500337772697, de 04 de agosto de 2020, del Servicio de Registro Civil e Identificación. 
</v>
      </c>
      <c r="G331" s="108" t="str">
        <f>VLOOKUP(A331,'BASE REGISTROS'!$A$1:$T$884,7,FALSE)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31" s="108" t="str">
        <f>VLOOKUP(A331,'BASE REGISTROS'!$A$1:$T$884,8,FALSE)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v>
      </c>
      <c r="I331" s="108" t="str">
        <f>VLOOKUP(A331,'BASE REGISTROS'!$A$1:$T$884,9,FALSE)</f>
        <v>Dos años</v>
      </c>
      <c r="J331" s="129" t="str">
        <f>VLOOKUP(A331,'BASE REGISTROS'!$A$1:$T$884,10,FALSE)</f>
        <v>02 de diciembre de 2018 a 02 de diciembre de 2020</v>
      </c>
      <c r="K331" s="108" t="str">
        <f>VLOOKUP(A331,'BASE REGISTROS'!$A$1:$T$884,11,FALSE)</f>
        <v xml:space="preserve">Rosa Icarte Muñoz, , María Nicolasa Rodríguez Roco, , y Juan Gabriel Lecaros Trincado, K, quienes pueden actuar de forma conjunta, separada e indistintamente para representar a la Corporación.
</v>
      </c>
      <c r="L331" s="108" t="str">
        <f>VLOOKUP(A331,'BASE REGISTROS'!$A$1:$T$884,12,FALSE)</f>
        <v xml:space="preserve">Población Carlos Condell, Avenida Alejandro Azola Nº 1635, comuna de Arica.
</v>
      </c>
      <c r="M331" s="108" t="str">
        <f>VLOOKUP(A331,'BASE REGISTROS'!$A$1:$T$884,13,FALSE)</f>
        <v>XV</v>
      </c>
      <c r="N331" s="108" t="str">
        <f>VLOOKUP(A331,'BASE REGISTROS'!$A$1:$T$884,14,FALSE)</f>
        <v>arica</v>
      </c>
      <c r="O331" s="108" t="str">
        <f>VLOOKUP(A331,'BASE REGISTROS'!$A$1:$T$884,15,FALSE)</f>
        <v>Fono (58) 2- 246387 - +56966559270</v>
      </c>
      <c r="P331" s="108" t="str">
        <f>VLOOKUP(A331,'BASE REGISTROS'!$A$1:$T$884,16,FALSE)</f>
        <v>directorio@corfal.com</v>
      </c>
      <c r="Q331" s="108">
        <f>VLOOKUP(A331,'BASE REGISTROS'!$A$1:$T$884,17,FALSE)</f>
        <v>0</v>
      </c>
      <c r="R331" s="108" t="str">
        <f>VLOOKUP(A331,'BASE REGISTROS'!$A$1:$T$884,18,FALSE)</f>
        <v>93401: Institución de Asistencia Social</v>
      </c>
      <c r="S331" s="108" t="str">
        <f>VLOOKUP(A331,'BASE REGISTROS'!$A$1:$T$884,19,FALSE)</f>
        <v>Certificado financiero firmado ante notario público correspondiente al año 2019 y balance general consolidado al 31 de diciembre de 2019, aprobado por el Subdepartamento de Supervisión Financiera Nacional.</v>
      </c>
      <c r="T331" s="129">
        <f>VLOOKUP(A331,'BASE REGISTROS'!$A$1:$T$884,20,FALSE)</f>
        <v>37970</v>
      </c>
      <c r="U331" s="128">
        <v>6830</v>
      </c>
      <c r="V331" s="130">
        <v>79184492</v>
      </c>
      <c r="W331" s="130">
        <v>291146033</v>
      </c>
      <c r="X331" s="131">
        <v>44316</v>
      </c>
      <c r="Y331" s="132" t="s">
        <v>7743</v>
      </c>
      <c r="Z331" s="132" t="s">
        <v>7744</v>
      </c>
      <c r="AA331" s="128" t="s">
        <v>7764</v>
      </c>
    </row>
    <row r="332" spans="1:27" ht="15.75" customHeight="1" x14ac:dyDescent="0.2">
      <c r="A332" s="128">
        <v>6864</v>
      </c>
      <c r="B332" s="108" t="str">
        <f>VLOOKUP(A332,'BASE REGISTROS'!$A$1:$T$884,2,FALSE)</f>
        <v>Fundación Esperanza</v>
      </c>
      <c r="C332" s="136">
        <f>VLOOKUP(A332,'BASE REGISTROS'!$A$1:$T$884,3,FALSE)</f>
        <v>721476006</v>
      </c>
      <c r="D332" s="108" t="str">
        <f>VLOOKUP(A332,'BASE REGISTROS'!$A$1:$T$884,4,FALSE)</f>
        <v>Fundación de Derecho Público.</v>
      </c>
      <c r="E332" s="108" t="str">
        <f>VLOOKUP(A332,'BASE REGISTROS'!$A$1:$T$884,5,FALSE)</f>
        <v>Erigida de acuerdo al Derecho Canónico, por el Decreto Episcopal N° 041/92, del Obispado de Punta Arenas.</v>
      </c>
      <c r="F332" s="108" t="str">
        <f>VLOOKUP(A332,'BASE REGISTROS'!$A$1:$T$884,6,FALSE)</f>
        <v>Certificado Nº 06/2017, de fecha 18 de agosto de 2017 , del Obispado de Punta Arenas.</v>
      </c>
      <c r="G332" s="108" t="str">
        <f>VLOOKUP(A332,'BASE REGISTROS'!$A$1:$T$884,7,FALSE)</f>
        <v>Certificado Nº 06/2017, de fecha 18 de agosto de 2017 , del Obispado de Punta Arenas.</v>
      </c>
      <c r="H332" s="108" t="str">
        <f>VLOOKUP(A332,'BASE REGISTROS'!$A$1:$T$884,8,FALSE)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2" s="108" t="str">
        <f>VLOOKUP(A332,'BASE REGISTROS'!$A$1:$T$884,9,FALSE)</f>
        <v>Duran dos años en sus funciones.</v>
      </c>
      <c r="J332" s="129" t="str">
        <f>VLOOKUP(A332,'BASE REGISTROS'!$A$1:$T$884,10,FALSE)</f>
        <v xml:space="preserve">30 de octubre de 2018. </v>
      </c>
      <c r="K332" s="108" t="str">
        <f>VLOOKUP(A332,'BASE REGISTROS'!$A$1:$T$884,11,FALSE)</f>
        <v xml:space="preserve">Ángelo Humberto Gamín Salas, en su calidad de Vice-Presidente, conforme al artículo 15 de los Estatutos. 
Asterio Andrade Gallardo, 
</v>
      </c>
      <c r="L332" s="108" t="str">
        <f>VLOOKUP(A332,'BASE REGISTROS'!$A$1:$T$884,12,FALSE)</f>
        <v xml:space="preserve">Chiloé  N° 1156, comuna de Punta Arenas, Duodécima Región.
</v>
      </c>
      <c r="M332" s="108" t="str">
        <f>VLOOKUP(A332,'BASE REGISTROS'!$A$1:$T$884,13,FALSE)</f>
        <v>XII</v>
      </c>
      <c r="N332" s="108" t="str">
        <f>VLOOKUP(A332,'BASE REGISTROS'!$A$1:$T$884,14,FALSE)</f>
        <v>Punta Arena</v>
      </c>
      <c r="O332" s="108" t="str">
        <f>VLOOKUP(A332,'BASE REGISTROS'!$A$1:$T$884,15,FALSE)</f>
        <v>Teléfonos: 61-613474 y 61-613479</v>
      </c>
      <c r="P332" s="108" t="str">
        <f>VLOOKUP(A332,'BASE REGISTROS'!$A$1:$T$884,16,FALSE)</f>
        <v>administracion@fundacionesperanza.cl</v>
      </c>
      <c r="Q332" s="108">
        <f>VLOOKUP(A332,'BASE REGISTROS'!$A$1:$T$884,17,FALSE)</f>
        <v>0</v>
      </c>
      <c r="R332" s="108">
        <f>VLOOKUP(A332,'BASE REGISTROS'!$A$1:$T$884,18,FALSE)</f>
        <v>93910</v>
      </c>
      <c r="S332" s="108" t="str">
        <f>VLOOKUP(A332,'BASE REGISTROS'!$A$1:$T$884,19,FALSE)</f>
        <v xml:space="preserve">Certificado de antecedentes financieros correspondientes al año 2019, aprobados por el Subdepartamento de Supervisión Financiera.
</v>
      </c>
      <c r="T332" s="129">
        <f>VLOOKUP(A332,'BASE REGISTROS'!$A$1:$T$884,20,FALSE)</f>
        <v>37970</v>
      </c>
      <c r="U332" s="128">
        <v>6864</v>
      </c>
      <c r="V332" s="130">
        <v>26545463</v>
      </c>
      <c r="W332" s="130">
        <v>90488893</v>
      </c>
      <c r="X332" s="131">
        <v>44316</v>
      </c>
      <c r="Y332" s="132" t="s">
        <v>7743</v>
      </c>
      <c r="Z332" s="132" t="s">
        <v>7744</v>
      </c>
      <c r="AA332" s="128" t="s">
        <v>7860</v>
      </c>
    </row>
    <row r="333" spans="1:27" ht="15.75" customHeight="1" x14ac:dyDescent="0.2">
      <c r="A333" s="128">
        <v>6864</v>
      </c>
      <c r="B333" s="108" t="str">
        <f>VLOOKUP(A333,'BASE REGISTROS'!$A$1:$T$884,2,FALSE)</f>
        <v>Fundación Esperanza</v>
      </c>
      <c r="C333" s="136">
        <f>VLOOKUP(A333,'BASE REGISTROS'!$A$1:$T$884,3,FALSE)</f>
        <v>721476006</v>
      </c>
      <c r="D333" s="108" t="str">
        <f>VLOOKUP(A333,'BASE REGISTROS'!$A$1:$T$884,4,FALSE)</f>
        <v>Fundación de Derecho Público.</v>
      </c>
      <c r="E333" s="108" t="str">
        <f>VLOOKUP(A333,'BASE REGISTROS'!$A$1:$T$884,5,FALSE)</f>
        <v>Erigida de acuerdo al Derecho Canónico, por el Decreto Episcopal N° 041/92, del Obispado de Punta Arenas.</v>
      </c>
      <c r="F333" s="108" t="str">
        <f>VLOOKUP(A333,'BASE REGISTROS'!$A$1:$T$884,6,FALSE)</f>
        <v>Certificado Nº 06/2017, de fecha 18 de agosto de 2017 , del Obispado de Punta Arenas.</v>
      </c>
      <c r="G333" s="108" t="str">
        <f>VLOOKUP(A333,'BASE REGISTROS'!$A$1:$T$884,7,FALSE)</f>
        <v>Certificado Nº 06/2017, de fecha 18 de agosto de 2017 , del Obispado de Punta Arenas.</v>
      </c>
      <c r="H333" s="108" t="str">
        <f>VLOOKUP(A333,'BASE REGISTROS'!$A$1:$T$884,8,FALSE)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3" s="108" t="str">
        <f>VLOOKUP(A333,'BASE REGISTROS'!$A$1:$T$884,9,FALSE)</f>
        <v>Duran dos años en sus funciones.</v>
      </c>
      <c r="J333" s="129" t="str">
        <f>VLOOKUP(A333,'BASE REGISTROS'!$A$1:$T$884,10,FALSE)</f>
        <v xml:space="preserve">30 de octubre de 2018. </v>
      </c>
      <c r="K333" s="108" t="str">
        <f>VLOOKUP(A333,'BASE REGISTROS'!$A$1:$T$884,11,FALSE)</f>
        <v xml:space="preserve">Ángelo Humberto Gamín Salas, en su calidad de Vice-Presidente, conforme al artículo 15 de los Estatutos. 
Asterio Andrade Gallardo, 
</v>
      </c>
      <c r="L333" s="108" t="str">
        <f>VLOOKUP(A333,'BASE REGISTROS'!$A$1:$T$884,12,FALSE)</f>
        <v xml:space="preserve">Chiloé  N° 1156, comuna de Punta Arenas, Duodécima Región.
</v>
      </c>
      <c r="M333" s="108" t="str">
        <f>VLOOKUP(A333,'BASE REGISTROS'!$A$1:$T$884,13,FALSE)</f>
        <v>XII</v>
      </c>
      <c r="N333" s="108" t="str">
        <f>VLOOKUP(A333,'BASE REGISTROS'!$A$1:$T$884,14,FALSE)</f>
        <v>Punta Arena</v>
      </c>
      <c r="O333" s="108" t="str">
        <f>VLOOKUP(A333,'BASE REGISTROS'!$A$1:$T$884,15,FALSE)</f>
        <v>Teléfonos: 61-613474 y 61-613479</v>
      </c>
      <c r="P333" s="108" t="str">
        <f>VLOOKUP(A333,'BASE REGISTROS'!$A$1:$T$884,16,FALSE)</f>
        <v>administracion@fundacionesperanza.cl</v>
      </c>
      <c r="Q333" s="108">
        <f>VLOOKUP(A333,'BASE REGISTROS'!$A$1:$T$884,17,FALSE)</f>
        <v>0</v>
      </c>
      <c r="R333" s="108">
        <f>VLOOKUP(A333,'BASE REGISTROS'!$A$1:$T$884,18,FALSE)</f>
        <v>93910</v>
      </c>
      <c r="S333" s="108" t="str">
        <f>VLOOKUP(A333,'BASE REGISTROS'!$A$1:$T$884,19,FALSE)</f>
        <v xml:space="preserve">Certificado de antecedentes financieros correspondientes al año 2019, aprobados por el Subdepartamento de Supervisión Financiera.
</v>
      </c>
      <c r="T333" s="129">
        <f>VLOOKUP(A333,'BASE REGISTROS'!$A$1:$T$884,20,FALSE)</f>
        <v>37970</v>
      </c>
      <c r="U333" s="128">
        <v>6864</v>
      </c>
      <c r="V333" s="130">
        <v>9421315</v>
      </c>
      <c r="W333" s="130">
        <v>37542513</v>
      </c>
      <c r="X333" s="131">
        <v>44316</v>
      </c>
      <c r="Y333" s="132" t="s">
        <v>7743</v>
      </c>
      <c r="Z333" s="132" t="s">
        <v>7744</v>
      </c>
      <c r="AA333" s="128" t="s">
        <v>7884</v>
      </c>
    </row>
    <row r="334" spans="1:27" ht="15.75" customHeight="1" x14ac:dyDescent="0.2">
      <c r="A334" s="128">
        <v>6864</v>
      </c>
      <c r="B334" s="108" t="str">
        <f>VLOOKUP(A334,'BASE REGISTROS'!$A$1:$T$884,2,FALSE)</f>
        <v>Fundación Esperanza</v>
      </c>
      <c r="C334" s="136">
        <f>VLOOKUP(A334,'BASE REGISTROS'!$A$1:$T$884,3,FALSE)</f>
        <v>721476006</v>
      </c>
      <c r="D334" s="108" t="str">
        <f>VLOOKUP(A334,'BASE REGISTROS'!$A$1:$T$884,4,FALSE)</f>
        <v>Fundación de Derecho Público.</v>
      </c>
      <c r="E334" s="108" t="str">
        <f>VLOOKUP(A334,'BASE REGISTROS'!$A$1:$T$884,5,FALSE)</f>
        <v>Erigida de acuerdo al Derecho Canónico, por el Decreto Episcopal N° 041/92, del Obispado de Punta Arenas.</v>
      </c>
      <c r="F334" s="108" t="str">
        <f>VLOOKUP(A334,'BASE REGISTROS'!$A$1:$T$884,6,FALSE)</f>
        <v>Certificado Nº 06/2017, de fecha 18 de agosto de 2017 , del Obispado de Punta Arenas.</v>
      </c>
      <c r="G334" s="108" t="str">
        <f>VLOOKUP(A334,'BASE REGISTROS'!$A$1:$T$884,7,FALSE)</f>
        <v>Certificado Nº 06/2017, de fecha 18 de agosto de 2017 , del Obispado de Punta Arenas.</v>
      </c>
      <c r="H334" s="108" t="str">
        <f>VLOOKUP(A334,'BASE REGISTROS'!$A$1:$T$884,8,FALSE)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4" s="108" t="str">
        <f>VLOOKUP(A334,'BASE REGISTROS'!$A$1:$T$884,9,FALSE)</f>
        <v>Duran dos años en sus funciones.</v>
      </c>
      <c r="J334" s="129" t="str">
        <f>VLOOKUP(A334,'BASE REGISTROS'!$A$1:$T$884,10,FALSE)</f>
        <v xml:space="preserve">30 de octubre de 2018. </v>
      </c>
      <c r="K334" s="108" t="str">
        <f>VLOOKUP(A334,'BASE REGISTROS'!$A$1:$T$884,11,FALSE)</f>
        <v xml:space="preserve">Ángelo Humberto Gamín Salas, en su calidad de Vice-Presidente, conforme al artículo 15 de los Estatutos. 
Asterio Andrade Gallardo, 
</v>
      </c>
      <c r="L334" s="108" t="str">
        <f>VLOOKUP(A334,'BASE REGISTROS'!$A$1:$T$884,12,FALSE)</f>
        <v xml:space="preserve">Chiloé  N° 1156, comuna de Punta Arenas, Duodécima Región.
</v>
      </c>
      <c r="M334" s="108" t="str">
        <f>VLOOKUP(A334,'BASE REGISTROS'!$A$1:$T$884,13,FALSE)</f>
        <v>XII</v>
      </c>
      <c r="N334" s="108" t="str">
        <f>VLOOKUP(A334,'BASE REGISTROS'!$A$1:$T$884,14,FALSE)</f>
        <v>Punta Arena</v>
      </c>
      <c r="O334" s="108" t="str">
        <f>VLOOKUP(A334,'BASE REGISTROS'!$A$1:$T$884,15,FALSE)</f>
        <v>Teléfonos: 61-613474 y 61-613479</v>
      </c>
      <c r="P334" s="108" t="str">
        <f>VLOOKUP(A334,'BASE REGISTROS'!$A$1:$T$884,16,FALSE)</f>
        <v>administracion@fundacionesperanza.cl</v>
      </c>
      <c r="Q334" s="108">
        <f>VLOOKUP(A334,'BASE REGISTROS'!$A$1:$T$884,17,FALSE)</f>
        <v>0</v>
      </c>
      <c r="R334" s="108">
        <f>VLOOKUP(A334,'BASE REGISTROS'!$A$1:$T$884,18,FALSE)</f>
        <v>93910</v>
      </c>
      <c r="S334" s="108" t="str">
        <f>VLOOKUP(A334,'BASE REGISTROS'!$A$1:$T$884,19,FALSE)</f>
        <v xml:space="preserve">Certificado de antecedentes financieros correspondientes al año 2019, aprobados por el Subdepartamento de Supervisión Financiera.
</v>
      </c>
      <c r="T334" s="129">
        <f>VLOOKUP(A334,'BASE REGISTROS'!$A$1:$T$884,20,FALSE)</f>
        <v>37970</v>
      </c>
      <c r="U334" s="128">
        <v>6864</v>
      </c>
      <c r="V334" s="130">
        <v>62239641</v>
      </c>
      <c r="W334" s="130">
        <v>232603456</v>
      </c>
      <c r="X334" s="131">
        <v>44316</v>
      </c>
      <c r="Y334" s="132" t="s">
        <v>7743</v>
      </c>
      <c r="Z334" s="132" t="s">
        <v>7744</v>
      </c>
      <c r="AA334" s="128" t="s">
        <v>7822</v>
      </c>
    </row>
    <row r="335" spans="1:27" ht="15.75" customHeight="1" x14ac:dyDescent="0.2">
      <c r="A335" s="128">
        <v>6866</v>
      </c>
      <c r="B335" s="108" t="str">
        <f>VLOOKUP(A335,'BASE REGISTROS'!$A$1:$T$884,2,FALSE)</f>
        <v>Corporación de Apoyo a la Niñez y Juventud en Riesgo Social “Corporación Llequén”.</v>
      </c>
      <c r="C335" s="136">
        <f>VLOOKUP(A335,'BASE REGISTROS'!$A$1:$T$884,3,FALSE)</f>
        <v>719926002</v>
      </c>
      <c r="D335" s="108" t="str">
        <f>VLOOKUP(A335,'BASE REGISTROS'!$A$1:$T$884,4,FALSE)</f>
        <v>Corporación de Derecho Privado</v>
      </c>
      <c r="E335" s="108" t="str">
        <f>VLOOKUP(A335,'BASE REGISTROS'!$A$1:$T$884,5,FALSE)</f>
        <v>Otorgada por Decreto Supremo Nº 1429, de fecha 27 de noviembre  de 1991, del Ministerio de Justicia, publicado en el Diario Oficial el día 16 de enero de 1992.</v>
      </c>
      <c r="F335" s="108" t="str">
        <f>VLOOKUP(A335,'BASE REGISTROS'!$A$1:$T$884,6,FALSE)</f>
        <v xml:space="preserve">Certificado de Vigencia de Persona Jurídica sin Fines de Lucro Folio N° 500382827673, de 14 de abril de 2021, emitido por el Servicio de Registro Civil e Identificación. </v>
      </c>
      <c r="G335" s="108" t="str">
        <f>VLOOKUP(A335,'BASE REGISTROS'!$A$1:$T$884,7,FALSE)</f>
        <v>Atender a los jóvenes en citación de riesgo social, proponiendo dar atención integral, con miras a prevenir conductas desadaptativas que los lleven a involucrase posteriormente en actos delictivos.</v>
      </c>
      <c r="H335" s="108" t="str">
        <f>VLOOKUP(A335,'BASE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5" s="108" t="str">
        <f>VLOOKUP(A335,'BASE REGISTROS'!$A$1:$T$884,9,FALSE)</f>
        <v>Se elegirán cada dos años.</v>
      </c>
      <c r="J335" s="129" t="str">
        <f>VLOOKUP(A335,'BASE REGISTROS'!$A$1:$T$884,10,FALSE)</f>
        <v xml:space="preserve">desde el 07 de abril de 2021 al 07 de abril del 2023.  </v>
      </c>
      <c r="K335" s="108" t="str">
        <f>VLOOKUP(A335,'BASE REGISTROS'!$A$1:$T$884,11,FALSE)</f>
        <v xml:space="preserve">Presidente: Luis Antonio Ruíz Sumaret, 
Directora Ejecutiva: Yerka Aguilera Olivares, 
</v>
      </c>
      <c r="L335" s="108" t="str">
        <f>VLOOKUP(A335,'BASE REGISTROS'!$A$1:$T$884,12,FALSE)</f>
        <v xml:space="preserve">Avenida O´Higgins N° 1271, Chillan. 
</v>
      </c>
      <c r="M335" s="108" t="str">
        <f>VLOOKUP(A335,'BASE REGISTROS'!$A$1:$T$884,13,FALSE)</f>
        <v>XVI</v>
      </c>
      <c r="N335" s="108" t="str">
        <f>VLOOKUP(A335,'BASE REGISTROS'!$A$1:$T$884,14,FALSE)</f>
        <v>chillán</v>
      </c>
      <c r="O335" s="108" t="str">
        <f>VLOOKUP(A335,'BASE REGISTROS'!$A$1:$T$884,15,FALSE)</f>
        <v xml:space="preserve"> 42-2426627 y 42-2426628-    Celular: 978072945</v>
      </c>
      <c r="P335" s="108" t="str">
        <f>VLOOKUP(A335,'BASE REGISTROS'!$A$1:$T$884,16,FALSE)</f>
        <v xml:space="preserve"> Correo electrónico: directorio@corporacionllequen.cl, llequencentral4@gmail.com             yerkaguileracorporacionllequen@gmail.com</v>
      </c>
      <c r="Q335" s="108">
        <f>VLOOKUP(A335,'BASE REGISTROS'!$A$1:$T$884,17,FALSE)</f>
        <v>0</v>
      </c>
      <c r="R335" s="108" t="str">
        <f>VLOOKUP(A335,'BASE REGISTROS'!$A$1:$T$884,18,FALSE)</f>
        <v>93401: Institución de Asistencia Social</v>
      </c>
      <c r="S335" s="108" t="str">
        <f>VLOOKUP(A335,'BASE REGISTROS'!$A$1:$T$884,19,FALSE)</f>
        <v xml:space="preserve">Se acompañan antecedentes financieros correspondientes al año 2020,  aprobados por el Subdepartamento de Supervisión Financiera Nacional. </v>
      </c>
      <c r="T335" s="129">
        <f>VLOOKUP(A335,'BASE REGISTROS'!$A$1:$T$884,20,FALSE)</f>
        <v>37970</v>
      </c>
      <c r="U335" s="128">
        <v>6866</v>
      </c>
      <c r="V335" s="130">
        <v>10612944</v>
      </c>
      <c r="W335" s="130">
        <v>35553362</v>
      </c>
      <c r="X335" s="131">
        <v>44316</v>
      </c>
      <c r="Y335" s="132" t="s">
        <v>7743</v>
      </c>
      <c r="Z335" s="132" t="s">
        <v>7744</v>
      </c>
      <c r="AA335" s="128" t="s">
        <v>7885</v>
      </c>
    </row>
    <row r="336" spans="1:27" ht="15.75" customHeight="1" x14ac:dyDescent="0.2">
      <c r="A336" s="128">
        <v>6866</v>
      </c>
      <c r="B336" s="108" t="str">
        <f>VLOOKUP(A336,'BASE REGISTROS'!$A$1:$T$884,2,FALSE)</f>
        <v>Corporación de Apoyo a la Niñez y Juventud en Riesgo Social “Corporación Llequén”.</v>
      </c>
      <c r="C336" s="136">
        <f>VLOOKUP(A336,'BASE REGISTROS'!$A$1:$T$884,3,FALSE)</f>
        <v>719926002</v>
      </c>
      <c r="D336" s="108" t="str">
        <f>VLOOKUP(A336,'BASE REGISTROS'!$A$1:$T$884,4,FALSE)</f>
        <v>Corporación de Derecho Privado</v>
      </c>
      <c r="E336" s="108" t="str">
        <f>VLOOKUP(A336,'BASE REGISTROS'!$A$1:$T$884,5,FALSE)</f>
        <v>Otorgada por Decreto Supremo Nº 1429, de fecha 27 de noviembre  de 1991, del Ministerio de Justicia, publicado en el Diario Oficial el día 16 de enero de 1992.</v>
      </c>
      <c r="F336" s="108" t="str">
        <f>VLOOKUP(A336,'BASE REGISTROS'!$A$1:$T$884,6,FALSE)</f>
        <v xml:space="preserve">Certificado de Vigencia de Persona Jurídica sin Fines de Lucro Folio N° 500382827673, de 14 de abril de 2021, emitido por el Servicio de Registro Civil e Identificación. </v>
      </c>
      <c r="G336" s="108" t="str">
        <f>VLOOKUP(A336,'BASE REGISTROS'!$A$1:$T$884,7,FALSE)</f>
        <v>Atender a los jóvenes en citación de riesgo social, proponiendo dar atención integral, con miras a prevenir conductas desadaptativas que los lleven a involucrase posteriormente en actos delictivos.</v>
      </c>
      <c r="H336" s="108" t="str">
        <f>VLOOKUP(A336,'BASE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6" s="108" t="str">
        <f>VLOOKUP(A336,'BASE REGISTROS'!$A$1:$T$884,9,FALSE)</f>
        <v>Se elegirán cada dos años.</v>
      </c>
      <c r="J336" s="129" t="str">
        <f>VLOOKUP(A336,'BASE REGISTROS'!$A$1:$T$884,10,FALSE)</f>
        <v xml:space="preserve">desde el 07 de abril de 2021 al 07 de abril del 2023.  </v>
      </c>
      <c r="K336" s="108" t="str">
        <f>VLOOKUP(A336,'BASE REGISTROS'!$A$1:$T$884,11,FALSE)</f>
        <v xml:space="preserve">Presidente: Luis Antonio Ruíz Sumaret, 
Directora Ejecutiva: Yerka Aguilera Olivares, 
</v>
      </c>
      <c r="L336" s="108" t="str">
        <f>VLOOKUP(A336,'BASE REGISTROS'!$A$1:$T$884,12,FALSE)</f>
        <v xml:space="preserve">Avenida O´Higgins N° 1271, Chillan. 
</v>
      </c>
      <c r="M336" s="108" t="str">
        <f>VLOOKUP(A336,'BASE REGISTROS'!$A$1:$T$884,13,FALSE)</f>
        <v>XVI</v>
      </c>
      <c r="N336" s="108" t="str">
        <f>VLOOKUP(A336,'BASE REGISTROS'!$A$1:$T$884,14,FALSE)</f>
        <v>chillán</v>
      </c>
      <c r="O336" s="108" t="str">
        <f>VLOOKUP(A336,'BASE REGISTROS'!$A$1:$T$884,15,FALSE)</f>
        <v xml:space="preserve"> 42-2426627 y 42-2426628-    Celular: 978072945</v>
      </c>
      <c r="P336" s="108" t="str">
        <f>VLOOKUP(A336,'BASE REGISTROS'!$A$1:$T$884,16,FALSE)</f>
        <v xml:space="preserve"> Correo electrónico: directorio@corporacionllequen.cl, llequencentral4@gmail.com             yerkaguileracorporacionllequen@gmail.com</v>
      </c>
      <c r="Q336" s="108">
        <f>VLOOKUP(A336,'BASE REGISTROS'!$A$1:$T$884,17,FALSE)</f>
        <v>0</v>
      </c>
      <c r="R336" s="108" t="str">
        <f>VLOOKUP(A336,'BASE REGISTROS'!$A$1:$T$884,18,FALSE)</f>
        <v>93401: Institución de Asistencia Social</v>
      </c>
      <c r="S336" s="108" t="str">
        <f>VLOOKUP(A336,'BASE REGISTROS'!$A$1:$T$884,19,FALSE)</f>
        <v xml:space="preserve">Se acompañan antecedentes financieros correspondientes al año 2020,  aprobados por el Subdepartamento de Supervisión Financiera Nacional. </v>
      </c>
      <c r="T336" s="129">
        <f>VLOOKUP(A336,'BASE REGISTROS'!$A$1:$T$884,20,FALSE)</f>
        <v>37970</v>
      </c>
      <c r="U336" s="128">
        <v>6866</v>
      </c>
      <c r="V336" s="130">
        <v>52612308</v>
      </c>
      <c r="W336" s="130">
        <v>158265815</v>
      </c>
      <c r="X336" s="131">
        <v>44316</v>
      </c>
      <c r="Y336" s="132" t="s">
        <v>7743</v>
      </c>
      <c r="Z336" s="132" t="s">
        <v>7744</v>
      </c>
      <c r="AA336" s="128" t="s">
        <v>7765</v>
      </c>
    </row>
    <row r="337" spans="1:27" ht="15.75" customHeight="1" x14ac:dyDescent="0.2">
      <c r="A337" s="128">
        <v>6866</v>
      </c>
      <c r="B337" s="108" t="str">
        <f>VLOOKUP(A337,'BASE REGISTROS'!$A$1:$T$884,2,FALSE)</f>
        <v>Corporación de Apoyo a la Niñez y Juventud en Riesgo Social “Corporación Llequén”.</v>
      </c>
      <c r="C337" s="136">
        <f>VLOOKUP(A337,'BASE REGISTROS'!$A$1:$T$884,3,FALSE)</f>
        <v>719926002</v>
      </c>
      <c r="D337" s="108" t="str">
        <f>VLOOKUP(A337,'BASE REGISTROS'!$A$1:$T$884,4,FALSE)</f>
        <v>Corporación de Derecho Privado</v>
      </c>
      <c r="E337" s="108" t="str">
        <f>VLOOKUP(A337,'BASE REGISTROS'!$A$1:$T$884,5,FALSE)</f>
        <v>Otorgada por Decreto Supremo Nº 1429, de fecha 27 de noviembre  de 1991, del Ministerio de Justicia, publicado en el Diario Oficial el día 16 de enero de 1992.</v>
      </c>
      <c r="F337" s="108" t="str">
        <f>VLOOKUP(A337,'BASE REGISTROS'!$A$1:$T$884,6,FALSE)</f>
        <v xml:space="preserve">Certificado de Vigencia de Persona Jurídica sin Fines de Lucro Folio N° 500382827673, de 14 de abril de 2021, emitido por el Servicio de Registro Civil e Identificación. </v>
      </c>
      <c r="G337" s="108" t="str">
        <f>VLOOKUP(A337,'BASE REGISTROS'!$A$1:$T$884,7,FALSE)</f>
        <v>Atender a los jóvenes en citación de riesgo social, proponiendo dar atención integral, con miras a prevenir conductas desadaptativas que los lleven a involucrase posteriormente en actos delictivos.</v>
      </c>
      <c r="H337" s="108" t="str">
        <f>VLOOKUP(A337,'BASE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7" s="108" t="str">
        <f>VLOOKUP(A337,'BASE REGISTROS'!$A$1:$T$884,9,FALSE)</f>
        <v>Se elegirán cada dos años.</v>
      </c>
      <c r="J337" s="129" t="str">
        <f>VLOOKUP(A337,'BASE REGISTROS'!$A$1:$T$884,10,FALSE)</f>
        <v xml:space="preserve">desde el 07 de abril de 2021 al 07 de abril del 2023.  </v>
      </c>
      <c r="K337" s="108" t="str">
        <f>VLOOKUP(A337,'BASE REGISTROS'!$A$1:$T$884,11,FALSE)</f>
        <v xml:space="preserve">Presidente: Luis Antonio Ruíz Sumaret, 
Directora Ejecutiva: Yerka Aguilera Olivares, 
</v>
      </c>
      <c r="L337" s="108" t="str">
        <f>VLOOKUP(A337,'BASE REGISTROS'!$A$1:$T$884,12,FALSE)</f>
        <v xml:space="preserve">Avenida O´Higgins N° 1271, Chillan. 
</v>
      </c>
      <c r="M337" s="108" t="str">
        <f>VLOOKUP(A337,'BASE REGISTROS'!$A$1:$T$884,13,FALSE)</f>
        <v>XVI</v>
      </c>
      <c r="N337" s="108" t="str">
        <f>VLOOKUP(A337,'BASE REGISTROS'!$A$1:$T$884,14,FALSE)</f>
        <v>chillán</v>
      </c>
      <c r="O337" s="108" t="str">
        <f>VLOOKUP(A337,'BASE REGISTROS'!$A$1:$T$884,15,FALSE)</f>
        <v xml:space="preserve"> 42-2426627 y 42-2426628-    Celular: 978072945</v>
      </c>
      <c r="P337" s="108" t="str">
        <f>VLOOKUP(A337,'BASE REGISTROS'!$A$1:$T$884,16,FALSE)</f>
        <v xml:space="preserve"> Correo electrónico: directorio@corporacionllequen.cl, llequencentral4@gmail.com             yerkaguileracorporacionllequen@gmail.com</v>
      </c>
      <c r="Q337" s="108">
        <f>VLOOKUP(A337,'BASE REGISTROS'!$A$1:$T$884,17,FALSE)</f>
        <v>0</v>
      </c>
      <c r="R337" s="108" t="str">
        <f>VLOOKUP(A337,'BASE REGISTROS'!$A$1:$T$884,18,FALSE)</f>
        <v>93401: Institución de Asistencia Social</v>
      </c>
      <c r="S337" s="108" t="str">
        <f>VLOOKUP(A337,'BASE REGISTROS'!$A$1:$T$884,19,FALSE)</f>
        <v xml:space="preserve">Se acompañan antecedentes financieros correspondientes al año 2020,  aprobados por el Subdepartamento de Supervisión Financiera Nacional. </v>
      </c>
      <c r="T337" s="129">
        <f>VLOOKUP(A337,'BASE REGISTROS'!$A$1:$T$884,20,FALSE)</f>
        <v>37970</v>
      </c>
      <c r="U337" s="128">
        <v>6866</v>
      </c>
      <c r="V337" s="130">
        <v>86508604</v>
      </c>
      <c r="W337" s="130">
        <v>652271602</v>
      </c>
      <c r="X337" s="131">
        <v>44316</v>
      </c>
      <c r="Y337" s="132" t="s">
        <v>7743</v>
      </c>
      <c r="Z337" s="132" t="s">
        <v>7744</v>
      </c>
      <c r="AA337" s="128" t="s">
        <v>7775</v>
      </c>
    </row>
    <row r="338" spans="1:27" ht="15.75" customHeight="1" x14ac:dyDescent="0.2">
      <c r="A338" s="128">
        <v>6866</v>
      </c>
      <c r="B338" s="108" t="str">
        <f>VLOOKUP(A338,'BASE REGISTROS'!$A$1:$T$884,2,FALSE)</f>
        <v>Corporación de Apoyo a la Niñez y Juventud en Riesgo Social “Corporación Llequén”.</v>
      </c>
      <c r="C338" s="136">
        <f>VLOOKUP(A338,'BASE REGISTROS'!$A$1:$T$884,3,FALSE)</f>
        <v>719926002</v>
      </c>
      <c r="D338" s="108" t="str">
        <f>VLOOKUP(A338,'BASE REGISTROS'!$A$1:$T$884,4,FALSE)</f>
        <v>Corporación de Derecho Privado</v>
      </c>
      <c r="E338" s="108" t="str">
        <f>VLOOKUP(A338,'BASE REGISTROS'!$A$1:$T$884,5,FALSE)</f>
        <v>Otorgada por Decreto Supremo Nº 1429, de fecha 27 de noviembre  de 1991, del Ministerio de Justicia, publicado en el Diario Oficial el día 16 de enero de 1992.</v>
      </c>
      <c r="F338" s="108" t="str">
        <f>VLOOKUP(A338,'BASE REGISTROS'!$A$1:$T$884,6,FALSE)</f>
        <v xml:space="preserve">Certificado de Vigencia de Persona Jurídica sin Fines de Lucro Folio N° 500382827673, de 14 de abril de 2021, emitido por el Servicio de Registro Civil e Identificación. </v>
      </c>
      <c r="G338" s="108" t="str">
        <f>VLOOKUP(A338,'BASE REGISTROS'!$A$1:$T$884,7,FALSE)</f>
        <v>Atender a los jóvenes en citación de riesgo social, proponiendo dar atención integral, con miras a prevenir conductas desadaptativas que los lleven a involucrase posteriormente en actos delictivos.</v>
      </c>
      <c r="H338" s="108" t="str">
        <f>VLOOKUP(A338,'BASE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8" s="108" t="str">
        <f>VLOOKUP(A338,'BASE REGISTROS'!$A$1:$T$884,9,FALSE)</f>
        <v>Se elegirán cada dos años.</v>
      </c>
      <c r="J338" s="129" t="str">
        <f>VLOOKUP(A338,'BASE REGISTROS'!$A$1:$T$884,10,FALSE)</f>
        <v xml:space="preserve">desde el 07 de abril de 2021 al 07 de abril del 2023.  </v>
      </c>
      <c r="K338" s="108" t="str">
        <f>VLOOKUP(A338,'BASE REGISTROS'!$A$1:$T$884,11,FALSE)</f>
        <v xml:space="preserve">Presidente: Luis Antonio Ruíz Sumaret, 
Directora Ejecutiva: Yerka Aguilera Olivares, 
</v>
      </c>
      <c r="L338" s="108" t="str">
        <f>VLOOKUP(A338,'BASE REGISTROS'!$A$1:$T$884,12,FALSE)</f>
        <v xml:space="preserve">Avenida O´Higgins N° 1271, Chillan. 
</v>
      </c>
      <c r="M338" s="108" t="str">
        <f>VLOOKUP(A338,'BASE REGISTROS'!$A$1:$T$884,13,FALSE)</f>
        <v>XVI</v>
      </c>
      <c r="N338" s="108" t="str">
        <f>VLOOKUP(A338,'BASE REGISTROS'!$A$1:$T$884,14,FALSE)</f>
        <v>chillán</v>
      </c>
      <c r="O338" s="108" t="str">
        <f>VLOOKUP(A338,'BASE REGISTROS'!$A$1:$T$884,15,FALSE)</f>
        <v xml:space="preserve"> 42-2426627 y 42-2426628-    Celular: 978072945</v>
      </c>
      <c r="P338" s="108" t="str">
        <f>VLOOKUP(A338,'BASE REGISTROS'!$A$1:$T$884,16,FALSE)</f>
        <v xml:space="preserve"> Correo electrónico: directorio@corporacionllequen.cl, llequencentral4@gmail.com             yerkaguileracorporacionllequen@gmail.com</v>
      </c>
      <c r="Q338" s="108">
        <f>VLOOKUP(A338,'BASE REGISTROS'!$A$1:$T$884,17,FALSE)</f>
        <v>0</v>
      </c>
      <c r="R338" s="108" t="str">
        <f>VLOOKUP(A338,'BASE REGISTROS'!$A$1:$T$884,18,FALSE)</f>
        <v>93401: Institución de Asistencia Social</v>
      </c>
      <c r="S338" s="108" t="str">
        <f>VLOOKUP(A338,'BASE REGISTROS'!$A$1:$T$884,19,FALSE)</f>
        <v xml:space="preserve">Se acompañan antecedentes financieros correspondientes al año 2020,  aprobados por el Subdepartamento de Supervisión Financiera Nacional. </v>
      </c>
      <c r="T338" s="129">
        <f>VLOOKUP(A338,'BASE REGISTROS'!$A$1:$T$884,20,FALSE)</f>
        <v>37970</v>
      </c>
      <c r="U338" s="128">
        <v>6866</v>
      </c>
      <c r="V338" s="130">
        <v>8620069</v>
      </c>
      <c r="W338" s="130">
        <v>32452024</v>
      </c>
      <c r="X338" s="131">
        <v>44316</v>
      </c>
      <c r="Y338" s="132" t="s">
        <v>7743</v>
      </c>
      <c r="Z338" s="132" t="s">
        <v>7744</v>
      </c>
      <c r="AA338" s="128" t="s">
        <v>159</v>
      </c>
    </row>
    <row r="339" spans="1:27" ht="15.75" customHeight="1" x14ac:dyDescent="0.2">
      <c r="A339" s="128">
        <v>6866</v>
      </c>
      <c r="B339" s="108" t="str">
        <f>VLOOKUP(A339,'BASE REGISTROS'!$A$1:$T$884,2,FALSE)</f>
        <v>Corporación de Apoyo a la Niñez y Juventud en Riesgo Social “Corporación Llequén”.</v>
      </c>
      <c r="C339" s="136">
        <f>VLOOKUP(A339,'BASE REGISTROS'!$A$1:$T$884,3,FALSE)</f>
        <v>719926002</v>
      </c>
      <c r="D339" s="108" t="str">
        <f>VLOOKUP(A339,'BASE REGISTROS'!$A$1:$T$884,4,FALSE)</f>
        <v>Corporación de Derecho Privado</v>
      </c>
      <c r="E339" s="108" t="str">
        <f>VLOOKUP(A339,'BASE REGISTROS'!$A$1:$T$884,5,FALSE)</f>
        <v>Otorgada por Decreto Supremo Nº 1429, de fecha 27 de noviembre  de 1991, del Ministerio de Justicia, publicado en el Diario Oficial el día 16 de enero de 1992.</v>
      </c>
      <c r="F339" s="108" t="str">
        <f>VLOOKUP(A339,'BASE REGISTROS'!$A$1:$T$884,6,FALSE)</f>
        <v xml:space="preserve">Certificado de Vigencia de Persona Jurídica sin Fines de Lucro Folio N° 500382827673, de 14 de abril de 2021, emitido por el Servicio de Registro Civil e Identificación. </v>
      </c>
      <c r="G339" s="108" t="str">
        <f>VLOOKUP(A339,'BASE REGISTROS'!$A$1:$T$884,7,FALSE)</f>
        <v>Atender a los jóvenes en citación de riesgo social, proponiendo dar atención integral, con miras a prevenir conductas desadaptativas que los lleven a involucrase posteriormente en actos delictivos.</v>
      </c>
      <c r="H339" s="108" t="str">
        <f>VLOOKUP(A339,'BASE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9" s="108" t="str">
        <f>VLOOKUP(A339,'BASE REGISTROS'!$A$1:$T$884,9,FALSE)</f>
        <v>Se elegirán cada dos años.</v>
      </c>
      <c r="J339" s="129" t="str">
        <f>VLOOKUP(A339,'BASE REGISTROS'!$A$1:$T$884,10,FALSE)</f>
        <v xml:space="preserve">desde el 07 de abril de 2021 al 07 de abril del 2023.  </v>
      </c>
      <c r="K339" s="108" t="str">
        <f>VLOOKUP(A339,'BASE REGISTROS'!$A$1:$T$884,11,FALSE)</f>
        <v xml:space="preserve">Presidente: Luis Antonio Ruíz Sumaret, 
Directora Ejecutiva: Yerka Aguilera Olivares, 
</v>
      </c>
      <c r="L339" s="108" t="str">
        <f>VLOOKUP(A339,'BASE REGISTROS'!$A$1:$T$884,12,FALSE)</f>
        <v xml:space="preserve">Avenida O´Higgins N° 1271, Chillan. 
</v>
      </c>
      <c r="M339" s="108" t="str">
        <f>VLOOKUP(A339,'BASE REGISTROS'!$A$1:$T$884,13,FALSE)</f>
        <v>XVI</v>
      </c>
      <c r="N339" s="108" t="str">
        <f>VLOOKUP(A339,'BASE REGISTROS'!$A$1:$T$884,14,FALSE)</f>
        <v>chillán</v>
      </c>
      <c r="O339" s="108" t="str">
        <f>VLOOKUP(A339,'BASE REGISTROS'!$A$1:$T$884,15,FALSE)</f>
        <v xml:space="preserve"> 42-2426627 y 42-2426628-    Celular: 978072945</v>
      </c>
      <c r="P339" s="108" t="str">
        <f>VLOOKUP(A339,'BASE REGISTROS'!$A$1:$T$884,16,FALSE)</f>
        <v xml:space="preserve"> Correo electrónico: directorio@corporacionllequen.cl, llequencentral4@gmail.com             yerkaguileracorporacionllequen@gmail.com</v>
      </c>
      <c r="Q339" s="108">
        <f>VLOOKUP(A339,'BASE REGISTROS'!$A$1:$T$884,17,FALSE)</f>
        <v>0</v>
      </c>
      <c r="R339" s="108" t="str">
        <f>VLOOKUP(A339,'BASE REGISTROS'!$A$1:$T$884,18,FALSE)</f>
        <v>93401: Institución de Asistencia Social</v>
      </c>
      <c r="S339" s="108" t="str">
        <f>VLOOKUP(A339,'BASE REGISTROS'!$A$1:$T$884,19,FALSE)</f>
        <v xml:space="preserve">Se acompañan antecedentes financieros correspondientes al año 2020,  aprobados por el Subdepartamento de Supervisión Financiera Nacional. </v>
      </c>
      <c r="T339" s="129">
        <f>VLOOKUP(A339,'BASE REGISTROS'!$A$1:$T$884,20,FALSE)</f>
        <v>37970</v>
      </c>
      <c r="U339" s="128">
        <v>6866</v>
      </c>
      <c r="V339" s="130">
        <v>21301744</v>
      </c>
      <c r="W339" s="130">
        <v>99194846</v>
      </c>
      <c r="X339" s="131">
        <v>44316</v>
      </c>
      <c r="Y339" s="132" t="s">
        <v>7743</v>
      </c>
      <c r="Z339" s="132" t="s">
        <v>7744</v>
      </c>
      <c r="AA339" s="128" t="s">
        <v>7834</v>
      </c>
    </row>
    <row r="340" spans="1:27" ht="15.75" customHeight="1" x14ac:dyDescent="0.2">
      <c r="A340" s="128">
        <v>6866</v>
      </c>
      <c r="B340" s="108" t="str">
        <f>VLOOKUP(A340,'BASE REGISTROS'!$A$1:$T$884,2,FALSE)</f>
        <v>Corporación de Apoyo a la Niñez y Juventud en Riesgo Social “Corporación Llequén”.</v>
      </c>
      <c r="C340" s="136">
        <f>VLOOKUP(A340,'BASE REGISTROS'!$A$1:$T$884,3,FALSE)</f>
        <v>719926002</v>
      </c>
      <c r="D340" s="108" t="str">
        <f>VLOOKUP(A340,'BASE REGISTROS'!$A$1:$T$884,4,FALSE)</f>
        <v>Corporación de Derecho Privado</v>
      </c>
      <c r="E340" s="108" t="str">
        <f>VLOOKUP(A340,'BASE REGISTROS'!$A$1:$T$884,5,FALSE)</f>
        <v>Otorgada por Decreto Supremo Nº 1429, de fecha 27 de noviembre  de 1991, del Ministerio de Justicia, publicado en el Diario Oficial el día 16 de enero de 1992.</v>
      </c>
      <c r="F340" s="108" t="str">
        <f>VLOOKUP(A340,'BASE REGISTROS'!$A$1:$T$884,6,FALSE)</f>
        <v xml:space="preserve">Certificado de Vigencia de Persona Jurídica sin Fines de Lucro Folio N° 500382827673, de 14 de abril de 2021, emitido por el Servicio de Registro Civil e Identificación. </v>
      </c>
      <c r="G340" s="108" t="str">
        <f>VLOOKUP(A340,'BASE REGISTROS'!$A$1:$T$884,7,FALSE)</f>
        <v>Atender a los jóvenes en citación de riesgo social, proponiendo dar atención integral, con miras a prevenir conductas desadaptativas que los lleven a involucrase posteriormente en actos delictivos.</v>
      </c>
      <c r="H340" s="108" t="str">
        <f>VLOOKUP(A340,'BASE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0" s="108" t="str">
        <f>VLOOKUP(A340,'BASE REGISTROS'!$A$1:$T$884,9,FALSE)</f>
        <v>Se elegirán cada dos años.</v>
      </c>
      <c r="J340" s="129" t="str">
        <f>VLOOKUP(A340,'BASE REGISTROS'!$A$1:$T$884,10,FALSE)</f>
        <v xml:space="preserve">desde el 07 de abril de 2021 al 07 de abril del 2023.  </v>
      </c>
      <c r="K340" s="108" t="str">
        <f>VLOOKUP(A340,'BASE REGISTROS'!$A$1:$T$884,11,FALSE)</f>
        <v xml:space="preserve">Presidente: Luis Antonio Ruíz Sumaret, 
Directora Ejecutiva: Yerka Aguilera Olivares, 
</v>
      </c>
      <c r="L340" s="108" t="str">
        <f>VLOOKUP(A340,'BASE REGISTROS'!$A$1:$T$884,12,FALSE)</f>
        <v xml:space="preserve">Avenida O´Higgins N° 1271, Chillan. 
</v>
      </c>
      <c r="M340" s="108" t="str">
        <f>VLOOKUP(A340,'BASE REGISTROS'!$A$1:$T$884,13,FALSE)</f>
        <v>XVI</v>
      </c>
      <c r="N340" s="108" t="str">
        <f>VLOOKUP(A340,'BASE REGISTROS'!$A$1:$T$884,14,FALSE)</f>
        <v>chillán</v>
      </c>
      <c r="O340" s="108" t="str">
        <f>VLOOKUP(A340,'BASE REGISTROS'!$A$1:$T$884,15,FALSE)</f>
        <v xml:space="preserve"> 42-2426627 y 42-2426628-    Celular: 978072945</v>
      </c>
      <c r="P340" s="108" t="str">
        <f>VLOOKUP(A340,'BASE REGISTROS'!$A$1:$T$884,16,FALSE)</f>
        <v xml:space="preserve"> Correo electrónico: directorio@corporacionllequen.cl, llequencentral4@gmail.com             yerkaguileracorporacionllequen@gmail.com</v>
      </c>
      <c r="Q340" s="108">
        <f>VLOOKUP(A340,'BASE REGISTROS'!$A$1:$T$884,17,FALSE)</f>
        <v>0</v>
      </c>
      <c r="R340" s="108" t="str">
        <f>VLOOKUP(A340,'BASE REGISTROS'!$A$1:$T$884,18,FALSE)</f>
        <v>93401: Institución de Asistencia Social</v>
      </c>
      <c r="S340" s="108" t="str">
        <f>VLOOKUP(A340,'BASE REGISTROS'!$A$1:$T$884,19,FALSE)</f>
        <v xml:space="preserve">Se acompañan antecedentes financieros correspondientes al año 2020,  aprobados por el Subdepartamento de Supervisión Financiera Nacional. </v>
      </c>
      <c r="T340" s="129">
        <f>VLOOKUP(A340,'BASE REGISTROS'!$A$1:$T$884,20,FALSE)</f>
        <v>37970</v>
      </c>
      <c r="U340" s="128">
        <v>6866</v>
      </c>
      <c r="V340" s="130">
        <v>111432009</v>
      </c>
      <c r="W340" s="130">
        <v>392229074</v>
      </c>
      <c r="X340" s="131">
        <v>44316</v>
      </c>
      <c r="Y340" s="132" t="s">
        <v>7743</v>
      </c>
      <c r="Z340" s="132" t="s">
        <v>7744</v>
      </c>
      <c r="AA340" s="128" t="s">
        <v>7757</v>
      </c>
    </row>
    <row r="341" spans="1:27" ht="15.75" customHeight="1" x14ac:dyDescent="0.2">
      <c r="A341" s="128">
        <v>6866</v>
      </c>
      <c r="B341" s="108" t="str">
        <f>VLOOKUP(A341,'BASE REGISTROS'!$A$1:$T$884,2,FALSE)</f>
        <v>Corporación de Apoyo a la Niñez y Juventud en Riesgo Social “Corporación Llequén”.</v>
      </c>
      <c r="C341" s="136">
        <f>VLOOKUP(A341,'BASE REGISTROS'!$A$1:$T$884,3,FALSE)</f>
        <v>719926002</v>
      </c>
      <c r="D341" s="108" t="str">
        <f>VLOOKUP(A341,'BASE REGISTROS'!$A$1:$T$884,4,FALSE)</f>
        <v>Corporación de Derecho Privado</v>
      </c>
      <c r="E341" s="108" t="str">
        <f>VLOOKUP(A341,'BASE REGISTROS'!$A$1:$T$884,5,FALSE)</f>
        <v>Otorgada por Decreto Supremo Nº 1429, de fecha 27 de noviembre  de 1991, del Ministerio de Justicia, publicado en el Diario Oficial el día 16 de enero de 1992.</v>
      </c>
      <c r="F341" s="108" t="str">
        <f>VLOOKUP(A341,'BASE REGISTROS'!$A$1:$T$884,6,FALSE)</f>
        <v xml:space="preserve">Certificado de Vigencia de Persona Jurídica sin Fines de Lucro Folio N° 500382827673, de 14 de abril de 2021, emitido por el Servicio de Registro Civil e Identificación. </v>
      </c>
      <c r="G341" s="108" t="str">
        <f>VLOOKUP(A341,'BASE REGISTROS'!$A$1:$T$884,7,FALSE)</f>
        <v>Atender a los jóvenes en citación de riesgo social, proponiendo dar atención integral, con miras a prevenir conductas desadaptativas que los lleven a involucrase posteriormente en actos delictivos.</v>
      </c>
      <c r="H341" s="108" t="str">
        <f>VLOOKUP(A341,'BASE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1" s="108" t="str">
        <f>VLOOKUP(A341,'BASE REGISTROS'!$A$1:$T$884,9,FALSE)</f>
        <v>Se elegirán cada dos años.</v>
      </c>
      <c r="J341" s="129" t="str">
        <f>VLOOKUP(A341,'BASE REGISTROS'!$A$1:$T$884,10,FALSE)</f>
        <v xml:space="preserve">desde el 07 de abril de 2021 al 07 de abril del 2023.  </v>
      </c>
      <c r="K341" s="108" t="str">
        <f>VLOOKUP(A341,'BASE REGISTROS'!$A$1:$T$884,11,FALSE)</f>
        <v xml:space="preserve">Presidente: Luis Antonio Ruíz Sumaret, 
Directora Ejecutiva: Yerka Aguilera Olivares, 
</v>
      </c>
      <c r="L341" s="108" t="str">
        <f>VLOOKUP(A341,'BASE REGISTROS'!$A$1:$T$884,12,FALSE)</f>
        <v xml:space="preserve">Avenida O´Higgins N° 1271, Chillan. 
</v>
      </c>
      <c r="M341" s="108" t="str">
        <f>VLOOKUP(A341,'BASE REGISTROS'!$A$1:$T$884,13,FALSE)</f>
        <v>XVI</v>
      </c>
      <c r="N341" s="108" t="str">
        <f>VLOOKUP(A341,'BASE REGISTROS'!$A$1:$T$884,14,FALSE)</f>
        <v>chillán</v>
      </c>
      <c r="O341" s="108" t="str">
        <f>VLOOKUP(A341,'BASE REGISTROS'!$A$1:$T$884,15,FALSE)</f>
        <v xml:space="preserve"> 42-2426627 y 42-2426628-    Celular: 978072945</v>
      </c>
      <c r="P341" s="108" t="str">
        <f>VLOOKUP(A341,'BASE REGISTROS'!$A$1:$T$884,16,FALSE)</f>
        <v xml:space="preserve"> Correo electrónico: directorio@corporacionllequen.cl, llequencentral4@gmail.com             yerkaguileracorporacionllequen@gmail.com</v>
      </c>
      <c r="Q341" s="108">
        <f>VLOOKUP(A341,'BASE REGISTROS'!$A$1:$T$884,17,FALSE)</f>
        <v>0</v>
      </c>
      <c r="R341" s="108" t="str">
        <f>VLOOKUP(A341,'BASE REGISTROS'!$A$1:$T$884,18,FALSE)</f>
        <v>93401: Institución de Asistencia Social</v>
      </c>
      <c r="S341" s="108" t="str">
        <f>VLOOKUP(A341,'BASE REGISTROS'!$A$1:$T$884,19,FALSE)</f>
        <v xml:space="preserve">Se acompañan antecedentes financieros correspondientes al año 2020,  aprobados por el Subdepartamento de Supervisión Financiera Nacional. </v>
      </c>
      <c r="T341" s="129">
        <f>VLOOKUP(A341,'BASE REGISTROS'!$A$1:$T$884,20,FALSE)</f>
        <v>37970</v>
      </c>
      <c r="U341" s="128">
        <v>6866</v>
      </c>
      <c r="V341" s="130">
        <v>22286148</v>
      </c>
      <c r="W341" s="130">
        <v>75516372</v>
      </c>
      <c r="X341" s="131">
        <v>44316</v>
      </c>
      <c r="Y341" s="132" t="s">
        <v>7743</v>
      </c>
      <c r="Z341" s="132" t="s">
        <v>7744</v>
      </c>
      <c r="AA341" s="128" t="s">
        <v>7861</v>
      </c>
    </row>
    <row r="342" spans="1:27" ht="15.75" customHeight="1" x14ac:dyDescent="0.2">
      <c r="A342" s="128">
        <v>6866</v>
      </c>
      <c r="B342" s="108" t="str">
        <f>VLOOKUP(A342,'BASE REGISTROS'!$A$1:$T$884,2,FALSE)</f>
        <v>Corporación de Apoyo a la Niñez y Juventud en Riesgo Social “Corporación Llequén”.</v>
      </c>
      <c r="C342" s="136">
        <f>VLOOKUP(A342,'BASE REGISTROS'!$A$1:$T$884,3,FALSE)</f>
        <v>719926002</v>
      </c>
      <c r="D342" s="108" t="str">
        <f>VLOOKUP(A342,'BASE REGISTROS'!$A$1:$T$884,4,FALSE)</f>
        <v>Corporación de Derecho Privado</v>
      </c>
      <c r="E342" s="108" t="str">
        <f>VLOOKUP(A342,'BASE REGISTROS'!$A$1:$T$884,5,FALSE)</f>
        <v>Otorgada por Decreto Supremo Nº 1429, de fecha 27 de noviembre  de 1991, del Ministerio de Justicia, publicado en el Diario Oficial el día 16 de enero de 1992.</v>
      </c>
      <c r="F342" s="108" t="str">
        <f>VLOOKUP(A342,'BASE REGISTROS'!$A$1:$T$884,6,FALSE)</f>
        <v xml:space="preserve">Certificado de Vigencia de Persona Jurídica sin Fines de Lucro Folio N° 500382827673, de 14 de abril de 2021, emitido por el Servicio de Registro Civil e Identificación. </v>
      </c>
      <c r="G342" s="108" t="str">
        <f>VLOOKUP(A342,'BASE REGISTROS'!$A$1:$T$884,7,FALSE)</f>
        <v>Atender a los jóvenes en citación de riesgo social, proponiendo dar atención integral, con miras a prevenir conductas desadaptativas que los lleven a involucrase posteriormente en actos delictivos.</v>
      </c>
      <c r="H342" s="108" t="str">
        <f>VLOOKUP(A342,'BASE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2" s="108" t="str">
        <f>VLOOKUP(A342,'BASE REGISTROS'!$A$1:$T$884,9,FALSE)</f>
        <v>Se elegirán cada dos años.</v>
      </c>
      <c r="J342" s="129" t="str">
        <f>VLOOKUP(A342,'BASE REGISTROS'!$A$1:$T$884,10,FALSE)</f>
        <v xml:space="preserve">desde el 07 de abril de 2021 al 07 de abril del 2023.  </v>
      </c>
      <c r="K342" s="108" t="str">
        <f>VLOOKUP(A342,'BASE REGISTROS'!$A$1:$T$884,11,FALSE)</f>
        <v xml:space="preserve">Presidente: Luis Antonio Ruíz Sumaret, 
Directora Ejecutiva: Yerka Aguilera Olivares, 
</v>
      </c>
      <c r="L342" s="108" t="str">
        <f>VLOOKUP(A342,'BASE REGISTROS'!$A$1:$T$884,12,FALSE)</f>
        <v xml:space="preserve">Avenida O´Higgins N° 1271, Chillan. 
</v>
      </c>
      <c r="M342" s="108" t="str">
        <f>VLOOKUP(A342,'BASE REGISTROS'!$A$1:$T$884,13,FALSE)</f>
        <v>XVI</v>
      </c>
      <c r="N342" s="108" t="str">
        <f>VLOOKUP(A342,'BASE REGISTROS'!$A$1:$T$884,14,FALSE)</f>
        <v>chillán</v>
      </c>
      <c r="O342" s="108" t="str">
        <f>VLOOKUP(A342,'BASE REGISTROS'!$A$1:$T$884,15,FALSE)</f>
        <v xml:space="preserve"> 42-2426627 y 42-2426628-    Celular: 978072945</v>
      </c>
      <c r="P342" s="108" t="str">
        <f>VLOOKUP(A342,'BASE REGISTROS'!$A$1:$T$884,16,FALSE)</f>
        <v xml:space="preserve"> Correo electrónico: directorio@corporacionllequen.cl, llequencentral4@gmail.com             yerkaguileracorporacionllequen@gmail.com</v>
      </c>
      <c r="Q342" s="108">
        <f>VLOOKUP(A342,'BASE REGISTROS'!$A$1:$T$884,17,FALSE)</f>
        <v>0</v>
      </c>
      <c r="R342" s="108" t="str">
        <f>VLOOKUP(A342,'BASE REGISTROS'!$A$1:$T$884,18,FALSE)</f>
        <v>93401: Institución de Asistencia Social</v>
      </c>
      <c r="S342" s="108" t="str">
        <f>VLOOKUP(A342,'BASE REGISTROS'!$A$1:$T$884,19,FALSE)</f>
        <v xml:space="preserve">Se acompañan antecedentes financieros correspondientes al año 2020,  aprobados por el Subdepartamento de Supervisión Financiera Nacional. </v>
      </c>
      <c r="T342" s="129">
        <f>VLOOKUP(A342,'BASE REGISTROS'!$A$1:$T$884,20,FALSE)</f>
        <v>37970</v>
      </c>
      <c r="U342" s="128">
        <v>6866</v>
      </c>
      <c r="V342" s="130">
        <v>14239033</v>
      </c>
      <c r="W342" s="130">
        <v>44132157</v>
      </c>
      <c r="X342" s="131">
        <v>44316</v>
      </c>
      <c r="Y342" s="132" t="s">
        <v>7743</v>
      </c>
      <c r="Z342" s="132" t="s">
        <v>7744</v>
      </c>
      <c r="AA342" s="128" t="s">
        <v>7886</v>
      </c>
    </row>
    <row r="343" spans="1:27" ht="15.75" customHeight="1" x14ac:dyDescent="0.2">
      <c r="A343" s="128">
        <v>6866</v>
      </c>
      <c r="B343" s="108" t="str">
        <f>VLOOKUP(A343,'BASE REGISTROS'!$A$1:$T$884,2,FALSE)</f>
        <v>Corporación de Apoyo a la Niñez y Juventud en Riesgo Social “Corporación Llequén”.</v>
      </c>
      <c r="C343" s="136">
        <f>VLOOKUP(A343,'BASE REGISTROS'!$A$1:$T$884,3,FALSE)</f>
        <v>719926002</v>
      </c>
      <c r="D343" s="108" t="str">
        <f>VLOOKUP(A343,'BASE REGISTROS'!$A$1:$T$884,4,FALSE)</f>
        <v>Corporación de Derecho Privado</v>
      </c>
      <c r="E343" s="108" t="str">
        <f>VLOOKUP(A343,'BASE REGISTROS'!$A$1:$T$884,5,FALSE)</f>
        <v>Otorgada por Decreto Supremo Nº 1429, de fecha 27 de noviembre  de 1991, del Ministerio de Justicia, publicado en el Diario Oficial el día 16 de enero de 1992.</v>
      </c>
      <c r="F343" s="108" t="str">
        <f>VLOOKUP(A343,'BASE REGISTROS'!$A$1:$T$884,6,FALSE)</f>
        <v xml:space="preserve">Certificado de Vigencia de Persona Jurídica sin Fines de Lucro Folio N° 500382827673, de 14 de abril de 2021, emitido por el Servicio de Registro Civil e Identificación. </v>
      </c>
      <c r="G343" s="108" t="str">
        <f>VLOOKUP(A343,'BASE REGISTROS'!$A$1:$T$884,7,FALSE)</f>
        <v>Atender a los jóvenes en citación de riesgo social, proponiendo dar atención integral, con miras a prevenir conductas desadaptativas que los lleven a involucrase posteriormente en actos delictivos.</v>
      </c>
      <c r="H343" s="108" t="str">
        <f>VLOOKUP(A343,'BASE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3" s="108" t="str">
        <f>VLOOKUP(A343,'BASE REGISTROS'!$A$1:$T$884,9,FALSE)</f>
        <v>Se elegirán cada dos años.</v>
      </c>
      <c r="J343" s="129" t="str">
        <f>VLOOKUP(A343,'BASE REGISTROS'!$A$1:$T$884,10,FALSE)</f>
        <v xml:space="preserve">desde el 07 de abril de 2021 al 07 de abril del 2023.  </v>
      </c>
      <c r="K343" s="108" t="str">
        <f>VLOOKUP(A343,'BASE REGISTROS'!$A$1:$T$884,11,FALSE)</f>
        <v xml:space="preserve">Presidente: Luis Antonio Ruíz Sumaret, 
Directora Ejecutiva: Yerka Aguilera Olivares, 
</v>
      </c>
      <c r="L343" s="108" t="str">
        <f>VLOOKUP(A343,'BASE REGISTROS'!$A$1:$T$884,12,FALSE)</f>
        <v xml:space="preserve">Avenida O´Higgins N° 1271, Chillan. 
</v>
      </c>
      <c r="M343" s="108" t="str">
        <f>VLOOKUP(A343,'BASE REGISTROS'!$A$1:$T$884,13,FALSE)</f>
        <v>XVI</v>
      </c>
      <c r="N343" s="108" t="str">
        <f>VLOOKUP(A343,'BASE REGISTROS'!$A$1:$T$884,14,FALSE)</f>
        <v>chillán</v>
      </c>
      <c r="O343" s="108" t="str">
        <f>VLOOKUP(A343,'BASE REGISTROS'!$A$1:$T$884,15,FALSE)</f>
        <v xml:space="preserve"> 42-2426627 y 42-2426628-    Celular: 978072945</v>
      </c>
      <c r="P343" s="108" t="str">
        <f>VLOOKUP(A343,'BASE REGISTROS'!$A$1:$T$884,16,FALSE)</f>
        <v xml:space="preserve"> Correo electrónico: directorio@corporacionllequen.cl, llequencentral4@gmail.com             yerkaguileracorporacionllequen@gmail.com</v>
      </c>
      <c r="Q343" s="108">
        <f>VLOOKUP(A343,'BASE REGISTROS'!$A$1:$T$884,17,FALSE)</f>
        <v>0</v>
      </c>
      <c r="R343" s="108" t="str">
        <f>VLOOKUP(A343,'BASE REGISTROS'!$A$1:$T$884,18,FALSE)</f>
        <v>93401: Institución de Asistencia Social</v>
      </c>
      <c r="S343" s="108" t="str">
        <f>VLOOKUP(A343,'BASE REGISTROS'!$A$1:$T$884,19,FALSE)</f>
        <v xml:space="preserve">Se acompañan antecedentes financieros correspondientes al año 2020,  aprobados por el Subdepartamento de Supervisión Financiera Nacional. </v>
      </c>
      <c r="T343" s="129">
        <f>VLOOKUP(A343,'BASE REGISTROS'!$A$1:$T$884,20,FALSE)</f>
        <v>37970</v>
      </c>
      <c r="U343" s="128">
        <v>6866</v>
      </c>
      <c r="V343" s="130">
        <v>93195992</v>
      </c>
      <c r="W343" s="130">
        <v>223025363</v>
      </c>
      <c r="X343" s="131">
        <v>44316</v>
      </c>
      <c r="Y343" s="132" t="s">
        <v>7743</v>
      </c>
      <c r="Z343" s="132" t="s">
        <v>7744</v>
      </c>
      <c r="AA343" s="128" t="s">
        <v>7762</v>
      </c>
    </row>
    <row r="344" spans="1:27" ht="15.75" customHeight="1" x14ac:dyDescent="0.2">
      <c r="A344" s="128">
        <v>6866</v>
      </c>
      <c r="B344" s="108" t="str">
        <f>VLOOKUP(A344,'BASE REGISTROS'!$A$1:$T$884,2,FALSE)</f>
        <v>Corporación de Apoyo a la Niñez y Juventud en Riesgo Social “Corporación Llequén”.</v>
      </c>
      <c r="C344" s="136">
        <f>VLOOKUP(A344,'BASE REGISTROS'!$A$1:$T$884,3,FALSE)</f>
        <v>719926002</v>
      </c>
      <c r="D344" s="108" t="str">
        <f>VLOOKUP(A344,'BASE REGISTROS'!$A$1:$T$884,4,FALSE)</f>
        <v>Corporación de Derecho Privado</v>
      </c>
      <c r="E344" s="108" t="str">
        <f>VLOOKUP(A344,'BASE REGISTROS'!$A$1:$T$884,5,FALSE)</f>
        <v>Otorgada por Decreto Supremo Nº 1429, de fecha 27 de noviembre  de 1991, del Ministerio de Justicia, publicado en el Diario Oficial el día 16 de enero de 1992.</v>
      </c>
      <c r="F344" s="108" t="str">
        <f>VLOOKUP(A344,'BASE REGISTROS'!$A$1:$T$884,6,FALSE)</f>
        <v xml:space="preserve">Certificado de Vigencia de Persona Jurídica sin Fines de Lucro Folio N° 500382827673, de 14 de abril de 2021, emitido por el Servicio de Registro Civil e Identificación. </v>
      </c>
      <c r="G344" s="108" t="str">
        <f>VLOOKUP(A344,'BASE REGISTROS'!$A$1:$T$884,7,FALSE)</f>
        <v>Atender a los jóvenes en citación de riesgo social, proponiendo dar atención integral, con miras a prevenir conductas desadaptativas que los lleven a involucrase posteriormente en actos delictivos.</v>
      </c>
      <c r="H344" s="108" t="str">
        <f>VLOOKUP(A344,'BASE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4" s="108" t="str">
        <f>VLOOKUP(A344,'BASE REGISTROS'!$A$1:$T$884,9,FALSE)</f>
        <v>Se elegirán cada dos años.</v>
      </c>
      <c r="J344" s="129" t="str">
        <f>VLOOKUP(A344,'BASE REGISTROS'!$A$1:$T$884,10,FALSE)</f>
        <v xml:space="preserve">desde el 07 de abril de 2021 al 07 de abril del 2023.  </v>
      </c>
      <c r="K344" s="108" t="str">
        <f>VLOOKUP(A344,'BASE REGISTROS'!$A$1:$T$884,11,FALSE)</f>
        <v xml:space="preserve">Presidente: Luis Antonio Ruíz Sumaret, 
Directora Ejecutiva: Yerka Aguilera Olivares, 
</v>
      </c>
      <c r="L344" s="108" t="str">
        <f>VLOOKUP(A344,'BASE REGISTROS'!$A$1:$T$884,12,FALSE)</f>
        <v xml:space="preserve">Avenida O´Higgins N° 1271, Chillan. 
</v>
      </c>
      <c r="M344" s="108" t="str">
        <f>VLOOKUP(A344,'BASE REGISTROS'!$A$1:$T$884,13,FALSE)</f>
        <v>XVI</v>
      </c>
      <c r="N344" s="108" t="str">
        <f>VLOOKUP(A344,'BASE REGISTROS'!$A$1:$T$884,14,FALSE)</f>
        <v>chillán</v>
      </c>
      <c r="O344" s="108" t="str">
        <f>VLOOKUP(A344,'BASE REGISTROS'!$A$1:$T$884,15,FALSE)</f>
        <v xml:space="preserve"> 42-2426627 y 42-2426628-    Celular: 978072945</v>
      </c>
      <c r="P344" s="108" t="str">
        <f>VLOOKUP(A344,'BASE REGISTROS'!$A$1:$T$884,16,FALSE)</f>
        <v xml:space="preserve"> Correo electrónico: directorio@corporacionllequen.cl, llequencentral4@gmail.com             yerkaguileracorporacionllequen@gmail.com</v>
      </c>
      <c r="Q344" s="108">
        <f>VLOOKUP(A344,'BASE REGISTROS'!$A$1:$T$884,17,FALSE)</f>
        <v>0</v>
      </c>
      <c r="R344" s="108" t="str">
        <f>VLOOKUP(A344,'BASE REGISTROS'!$A$1:$T$884,18,FALSE)</f>
        <v>93401: Institución de Asistencia Social</v>
      </c>
      <c r="S344" s="108" t="str">
        <f>VLOOKUP(A344,'BASE REGISTROS'!$A$1:$T$884,19,FALSE)</f>
        <v xml:space="preserve">Se acompañan antecedentes financieros correspondientes al año 2020,  aprobados por el Subdepartamento de Supervisión Financiera Nacional. </v>
      </c>
      <c r="T344" s="129">
        <f>VLOOKUP(A344,'BASE REGISTROS'!$A$1:$T$884,20,FALSE)</f>
        <v>37970</v>
      </c>
      <c r="U344" s="128">
        <v>6866</v>
      </c>
      <c r="V344" s="130">
        <v>11864568</v>
      </c>
      <c r="W344" s="130">
        <v>84174300</v>
      </c>
      <c r="X344" s="131">
        <v>44316</v>
      </c>
      <c r="Y344" s="132" t="s">
        <v>7743</v>
      </c>
      <c r="Z344" s="132" t="s">
        <v>7744</v>
      </c>
      <c r="AA344" s="128" t="s">
        <v>7763</v>
      </c>
    </row>
    <row r="345" spans="1:27" ht="15.75" customHeight="1" x14ac:dyDescent="0.2">
      <c r="A345" s="128">
        <v>6866</v>
      </c>
      <c r="B345" s="108" t="str">
        <f>VLOOKUP(A345,'BASE REGISTROS'!$A$1:$T$884,2,FALSE)</f>
        <v>Corporación de Apoyo a la Niñez y Juventud en Riesgo Social “Corporación Llequén”.</v>
      </c>
      <c r="C345" s="136">
        <f>VLOOKUP(A345,'BASE REGISTROS'!$A$1:$T$884,3,FALSE)</f>
        <v>719926002</v>
      </c>
      <c r="D345" s="108" t="str">
        <f>VLOOKUP(A345,'BASE REGISTROS'!$A$1:$T$884,4,FALSE)</f>
        <v>Corporación de Derecho Privado</v>
      </c>
      <c r="E345" s="108" t="str">
        <f>VLOOKUP(A345,'BASE REGISTROS'!$A$1:$T$884,5,FALSE)</f>
        <v>Otorgada por Decreto Supremo Nº 1429, de fecha 27 de noviembre  de 1991, del Ministerio de Justicia, publicado en el Diario Oficial el día 16 de enero de 1992.</v>
      </c>
      <c r="F345" s="108" t="str">
        <f>VLOOKUP(A345,'BASE REGISTROS'!$A$1:$T$884,6,FALSE)</f>
        <v xml:space="preserve">Certificado de Vigencia de Persona Jurídica sin Fines de Lucro Folio N° 500382827673, de 14 de abril de 2021, emitido por el Servicio de Registro Civil e Identificación. </v>
      </c>
      <c r="G345" s="108" t="str">
        <f>VLOOKUP(A345,'BASE REGISTROS'!$A$1:$T$884,7,FALSE)</f>
        <v>Atender a los jóvenes en citación de riesgo social, proponiendo dar atención integral, con miras a prevenir conductas desadaptativas que los lleven a involucrase posteriormente en actos delictivos.</v>
      </c>
      <c r="H345" s="108" t="str">
        <f>VLOOKUP(A345,'BASE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5" s="108" t="str">
        <f>VLOOKUP(A345,'BASE REGISTROS'!$A$1:$T$884,9,FALSE)</f>
        <v>Se elegirán cada dos años.</v>
      </c>
      <c r="J345" s="129" t="str">
        <f>VLOOKUP(A345,'BASE REGISTROS'!$A$1:$T$884,10,FALSE)</f>
        <v xml:space="preserve">desde el 07 de abril de 2021 al 07 de abril del 2023.  </v>
      </c>
      <c r="K345" s="108" t="str">
        <f>VLOOKUP(A345,'BASE REGISTROS'!$A$1:$T$884,11,FALSE)</f>
        <v xml:space="preserve">Presidente: Luis Antonio Ruíz Sumaret, 
Directora Ejecutiva: Yerka Aguilera Olivares, 
</v>
      </c>
      <c r="L345" s="108" t="str">
        <f>VLOOKUP(A345,'BASE REGISTROS'!$A$1:$T$884,12,FALSE)</f>
        <v xml:space="preserve">Avenida O´Higgins N° 1271, Chillan. 
</v>
      </c>
      <c r="M345" s="108" t="str">
        <f>VLOOKUP(A345,'BASE REGISTROS'!$A$1:$T$884,13,FALSE)</f>
        <v>XVI</v>
      </c>
      <c r="N345" s="108" t="str">
        <f>VLOOKUP(A345,'BASE REGISTROS'!$A$1:$T$884,14,FALSE)</f>
        <v>chillán</v>
      </c>
      <c r="O345" s="108" t="str">
        <f>VLOOKUP(A345,'BASE REGISTROS'!$A$1:$T$884,15,FALSE)</f>
        <v xml:space="preserve"> 42-2426627 y 42-2426628-    Celular: 978072945</v>
      </c>
      <c r="P345" s="108" t="str">
        <f>VLOOKUP(A345,'BASE REGISTROS'!$A$1:$T$884,16,FALSE)</f>
        <v xml:space="preserve"> Correo electrónico: directorio@corporacionllequen.cl, llequencentral4@gmail.com             yerkaguileracorporacionllequen@gmail.com</v>
      </c>
      <c r="Q345" s="108">
        <f>VLOOKUP(A345,'BASE REGISTROS'!$A$1:$T$884,17,FALSE)</f>
        <v>0</v>
      </c>
      <c r="R345" s="108" t="str">
        <f>VLOOKUP(A345,'BASE REGISTROS'!$A$1:$T$884,18,FALSE)</f>
        <v>93401: Institución de Asistencia Social</v>
      </c>
      <c r="S345" s="108" t="str">
        <f>VLOOKUP(A345,'BASE REGISTROS'!$A$1:$T$884,19,FALSE)</f>
        <v xml:space="preserve">Se acompañan antecedentes financieros correspondientes al año 2020,  aprobados por el Subdepartamento de Supervisión Financiera Nacional. </v>
      </c>
      <c r="T345" s="129">
        <f>VLOOKUP(A345,'BASE REGISTROS'!$A$1:$T$884,20,FALSE)</f>
        <v>37970</v>
      </c>
      <c r="U345" s="128">
        <v>6866</v>
      </c>
      <c r="V345" s="130">
        <v>12000488</v>
      </c>
      <c r="W345" s="130">
        <v>48339993</v>
      </c>
      <c r="X345" s="131">
        <v>44316</v>
      </c>
      <c r="Y345" s="132" t="s">
        <v>7743</v>
      </c>
      <c r="Z345" s="132" t="s">
        <v>7744</v>
      </c>
      <c r="AA345" s="128" t="s">
        <v>7829</v>
      </c>
    </row>
    <row r="346" spans="1:27" ht="15.75" customHeight="1" x14ac:dyDescent="0.2">
      <c r="A346" s="128">
        <v>6866</v>
      </c>
      <c r="B346" s="108" t="str">
        <f>VLOOKUP(A346,'BASE REGISTROS'!$A$1:$T$884,2,FALSE)</f>
        <v>Corporación de Apoyo a la Niñez y Juventud en Riesgo Social “Corporación Llequén”.</v>
      </c>
      <c r="C346" s="136">
        <f>VLOOKUP(A346,'BASE REGISTROS'!$A$1:$T$884,3,FALSE)</f>
        <v>719926002</v>
      </c>
      <c r="D346" s="108" t="str">
        <f>VLOOKUP(A346,'BASE REGISTROS'!$A$1:$T$884,4,FALSE)</f>
        <v>Corporación de Derecho Privado</v>
      </c>
      <c r="E346" s="108" t="str">
        <f>VLOOKUP(A346,'BASE REGISTROS'!$A$1:$T$884,5,FALSE)</f>
        <v>Otorgada por Decreto Supremo Nº 1429, de fecha 27 de noviembre  de 1991, del Ministerio de Justicia, publicado en el Diario Oficial el día 16 de enero de 1992.</v>
      </c>
      <c r="F346" s="108" t="str">
        <f>VLOOKUP(A346,'BASE REGISTROS'!$A$1:$T$884,6,FALSE)</f>
        <v xml:space="preserve">Certificado de Vigencia de Persona Jurídica sin Fines de Lucro Folio N° 500382827673, de 14 de abril de 2021, emitido por el Servicio de Registro Civil e Identificación. </v>
      </c>
      <c r="G346" s="108" t="str">
        <f>VLOOKUP(A346,'BASE REGISTROS'!$A$1:$T$884,7,FALSE)</f>
        <v>Atender a los jóvenes en citación de riesgo social, proponiendo dar atención integral, con miras a prevenir conductas desadaptativas que los lleven a involucrase posteriormente en actos delictivos.</v>
      </c>
      <c r="H346" s="108" t="str">
        <f>VLOOKUP(A346,'BASE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6" s="108" t="str">
        <f>VLOOKUP(A346,'BASE REGISTROS'!$A$1:$T$884,9,FALSE)</f>
        <v>Se elegirán cada dos años.</v>
      </c>
      <c r="J346" s="129" t="str">
        <f>VLOOKUP(A346,'BASE REGISTROS'!$A$1:$T$884,10,FALSE)</f>
        <v xml:space="preserve">desde el 07 de abril de 2021 al 07 de abril del 2023.  </v>
      </c>
      <c r="K346" s="108" t="str">
        <f>VLOOKUP(A346,'BASE REGISTROS'!$A$1:$T$884,11,FALSE)</f>
        <v xml:space="preserve">Presidente: Luis Antonio Ruíz Sumaret, 
Directora Ejecutiva: Yerka Aguilera Olivares, 
</v>
      </c>
      <c r="L346" s="108" t="str">
        <f>VLOOKUP(A346,'BASE REGISTROS'!$A$1:$T$884,12,FALSE)</f>
        <v xml:space="preserve">Avenida O´Higgins N° 1271, Chillan. 
</v>
      </c>
      <c r="M346" s="108" t="str">
        <f>VLOOKUP(A346,'BASE REGISTROS'!$A$1:$T$884,13,FALSE)</f>
        <v>XVI</v>
      </c>
      <c r="N346" s="108" t="str">
        <f>VLOOKUP(A346,'BASE REGISTROS'!$A$1:$T$884,14,FALSE)</f>
        <v>chillán</v>
      </c>
      <c r="O346" s="108" t="str">
        <f>VLOOKUP(A346,'BASE REGISTROS'!$A$1:$T$884,15,FALSE)</f>
        <v xml:space="preserve"> 42-2426627 y 42-2426628-    Celular: 978072945</v>
      </c>
      <c r="P346" s="108" t="str">
        <f>VLOOKUP(A346,'BASE REGISTROS'!$A$1:$T$884,16,FALSE)</f>
        <v xml:space="preserve"> Correo electrónico: directorio@corporacionllequen.cl, llequencentral4@gmail.com             yerkaguileracorporacionllequen@gmail.com</v>
      </c>
      <c r="Q346" s="108">
        <f>VLOOKUP(A346,'BASE REGISTROS'!$A$1:$T$884,17,FALSE)</f>
        <v>0</v>
      </c>
      <c r="R346" s="108" t="str">
        <f>VLOOKUP(A346,'BASE REGISTROS'!$A$1:$T$884,18,FALSE)</f>
        <v>93401: Institución de Asistencia Social</v>
      </c>
      <c r="S346" s="108" t="str">
        <f>VLOOKUP(A346,'BASE REGISTROS'!$A$1:$T$884,19,FALSE)</f>
        <v xml:space="preserve">Se acompañan antecedentes financieros correspondientes al año 2020,  aprobados por el Subdepartamento de Supervisión Financiera Nacional. </v>
      </c>
      <c r="T346" s="129">
        <f>VLOOKUP(A346,'BASE REGISTROS'!$A$1:$T$884,20,FALSE)</f>
        <v>37970</v>
      </c>
      <c r="U346" s="128">
        <v>6866</v>
      </c>
      <c r="V346" s="130">
        <v>41230356</v>
      </c>
      <c r="W346" s="130">
        <v>121543652</v>
      </c>
      <c r="X346" s="131">
        <v>44316</v>
      </c>
      <c r="Y346" s="132" t="s">
        <v>7743</v>
      </c>
      <c r="Z346" s="132" t="s">
        <v>7744</v>
      </c>
      <c r="AA346" s="128" t="s">
        <v>195</v>
      </c>
    </row>
    <row r="347" spans="1:27" ht="15.75" customHeight="1" x14ac:dyDescent="0.2">
      <c r="A347" s="128">
        <v>6866</v>
      </c>
      <c r="B347" s="108" t="str">
        <f>VLOOKUP(A347,'BASE REGISTROS'!$A$1:$T$884,2,FALSE)</f>
        <v>Corporación de Apoyo a la Niñez y Juventud en Riesgo Social “Corporación Llequén”.</v>
      </c>
      <c r="C347" s="136">
        <f>VLOOKUP(A347,'BASE REGISTROS'!$A$1:$T$884,3,FALSE)</f>
        <v>719926002</v>
      </c>
      <c r="D347" s="108" t="str">
        <f>VLOOKUP(A347,'BASE REGISTROS'!$A$1:$T$884,4,FALSE)</f>
        <v>Corporación de Derecho Privado</v>
      </c>
      <c r="E347" s="108" t="str">
        <f>VLOOKUP(A347,'BASE REGISTROS'!$A$1:$T$884,5,FALSE)</f>
        <v>Otorgada por Decreto Supremo Nº 1429, de fecha 27 de noviembre  de 1991, del Ministerio de Justicia, publicado en el Diario Oficial el día 16 de enero de 1992.</v>
      </c>
      <c r="F347" s="108" t="str">
        <f>VLOOKUP(A347,'BASE REGISTROS'!$A$1:$T$884,6,FALSE)</f>
        <v xml:space="preserve">Certificado de Vigencia de Persona Jurídica sin Fines de Lucro Folio N° 500382827673, de 14 de abril de 2021, emitido por el Servicio de Registro Civil e Identificación. </v>
      </c>
      <c r="G347" s="108" t="str">
        <f>VLOOKUP(A347,'BASE REGISTROS'!$A$1:$T$884,7,FALSE)</f>
        <v>Atender a los jóvenes en citación de riesgo social, proponiendo dar atención integral, con miras a prevenir conductas desadaptativas que los lleven a involucrase posteriormente en actos delictivos.</v>
      </c>
      <c r="H347" s="108" t="str">
        <f>VLOOKUP(A347,'BASE REGISTROS'!$A$1:$T$884,8,FALSE)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7" s="108" t="str">
        <f>VLOOKUP(A347,'BASE REGISTROS'!$A$1:$T$884,9,FALSE)</f>
        <v>Se elegirán cada dos años.</v>
      </c>
      <c r="J347" s="129" t="str">
        <f>VLOOKUP(A347,'BASE REGISTROS'!$A$1:$T$884,10,FALSE)</f>
        <v xml:space="preserve">desde el 07 de abril de 2021 al 07 de abril del 2023.  </v>
      </c>
      <c r="K347" s="108" t="str">
        <f>VLOOKUP(A347,'BASE REGISTROS'!$A$1:$T$884,11,FALSE)</f>
        <v xml:space="preserve">Presidente: Luis Antonio Ruíz Sumaret, 
Directora Ejecutiva: Yerka Aguilera Olivares, 
</v>
      </c>
      <c r="L347" s="108" t="str">
        <f>VLOOKUP(A347,'BASE REGISTROS'!$A$1:$T$884,12,FALSE)</f>
        <v xml:space="preserve">Avenida O´Higgins N° 1271, Chillan. 
</v>
      </c>
      <c r="M347" s="108" t="str">
        <f>VLOOKUP(A347,'BASE REGISTROS'!$A$1:$T$884,13,FALSE)</f>
        <v>XVI</v>
      </c>
      <c r="N347" s="108" t="str">
        <f>VLOOKUP(A347,'BASE REGISTROS'!$A$1:$T$884,14,FALSE)</f>
        <v>chillán</v>
      </c>
      <c r="O347" s="108" t="str">
        <f>VLOOKUP(A347,'BASE REGISTROS'!$A$1:$T$884,15,FALSE)</f>
        <v xml:space="preserve"> 42-2426627 y 42-2426628-    Celular: 978072945</v>
      </c>
      <c r="P347" s="108" t="str">
        <f>VLOOKUP(A347,'BASE REGISTROS'!$A$1:$T$884,16,FALSE)</f>
        <v xml:space="preserve"> Correo electrónico: directorio@corporacionllequen.cl, llequencentral4@gmail.com             yerkaguileracorporacionllequen@gmail.com</v>
      </c>
      <c r="Q347" s="108">
        <f>VLOOKUP(A347,'BASE REGISTROS'!$A$1:$T$884,17,FALSE)</f>
        <v>0</v>
      </c>
      <c r="R347" s="108" t="str">
        <f>VLOOKUP(A347,'BASE REGISTROS'!$A$1:$T$884,18,FALSE)</f>
        <v>93401: Institución de Asistencia Social</v>
      </c>
      <c r="S347" s="108" t="str">
        <f>VLOOKUP(A347,'BASE REGISTROS'!$A$1:$T$884,19,FALSE)</f>
        <v xml:space="preserve">Se acompañan antecedentes financieros correspondientes al año 2020,  aprobados por el Subdepartamento de Supervisión Financiera Nacional. </v>
      </c>
      <c r="T347" s="129">
        <f>VLOOKUP(A347,'BASE REGISTROS'!$A$1:$T$884,20,FALSE)</f>
        <v>37970</v>
      </c>
      <c r="U347" s="128">
        <v>6866</v>
      </c>
      <c r="V347" s="130">
        <v>27153000</v>
      </c>
      <c r="W347" s="130">
        <v>109392972</v>
      </c>
      <c r="X347" s="131">
        <v>44316</v>
      </c>
      <c r="Y347" s="132" t="s">
        <v>7743</v>
      </c>
      <c r="Z347" s="132" t="s">
        <v>7744</v>
      </c>
      <c r="AA347" s="128" t="s">
        <v>7752</v>
      </c>
    </row>
    <row r="348" spans="1:27" ht="15.75" customHeight="1" x14ac:dyDescent="0.2">
      <c r="A348" s="128">
        <v>6871</v>
      </c>
      <c r="B348" s="108" t="str">
        <f>VLOOKUP(A348,'BASE REGISTROS'!$A$1:$T$884,2,FALSE)</f>
        <v>Corporación de Asociación de Padres y Amigos de los Autistas V Región.</v>
      </c>
      <c r="C348" s="136">
        <f>VLOOKUP(A348,'BASE REGISTROS'!$A$1:$T$884,3,FALSE)</f>
        <v>715787008</v>
      </c>
      <c r="D348" s="108" t="str">
        <f>VLOOKUP(A348,'BASE REGISTROS'!$A$1:$T$884,4,FALSE)</f>
        <v>Corporación de Derecho Privado.</v>
      </c>
      <c r="E348" s="108" t="str">
        <f>VLOOKUP(A348,'BASE REGISTROS'!$A$1:$T$884,5,FALSE)</f>
        <v xml:space="preserve">Otorgada por Decreto Supremo Nº 492, de fecha 12 de mayo de 1989, del Ministerio de Justicia. </v>
      </c>
      <c r="F348" s="108" t="str">
        <f>VLOOKUP(A348,'BASE REGISTROS'!$A$1:$T$884,6,FALSE)</f>
        <v>Certificado de vigencia Folio N° 500356369651, emitido con fecha 16 de noviembre de 2020, por el Servicio de Registro Civil e Identificación.</v>
      </c>
      <c r="G348" s="108" t="str">
        <f>VLOOKUP(A348,'BASE REGISTROS'!$A$1:$T$884,7,FALSE)</f>
        <v>Preocuparse en forma integral del problema que plantea la persona autista y propiciar los servicios que cubren toda la vida del inválido.</v>
      </c>
      <c r="H348" s="108" t="str">
        <f>VLOOKUP(A348,'BASE REGISTROS'!$A$1:$T$884,8,FALSE)</f>
        <v>Presidenta: Elizabeth Valencia González
Secretaria: Teresa Núñez San Martín
Tesorera: Libertad Pons Aravena
Directoras: 
Delfina Nancy Prado Farías
Jeannette Díaz Pinedo</v>
      </c>
      <c r="I348" s="108" t="str">
        <f>VLOOKUP(A348,'BASE REGISTROS'!$A$1:$T$884,9,FALSE)</f>
        <v>Durarán 2 años en sus cargos.</v>
      </c>
      <c r="J348" s="129" t="str">
        <f>VLOOKUP(A348,'BASE REGISTROS'!$A$1:$T$884,10,FALSE)</f>
        <v>11 de octubre de 2019 al 11 de octubre de 2021</v>
      </c>
      <c r="K348" s="108" t="str">
        <f>VLOOKUP(A348,'BASE REGISTROS'!$A$1:$T$884,11,FALSE)</f>
        <v xml:space="preserve">Presidenta: Elizabeth Valencia González, </v>
      </c>
      <c r="L348" s="108" t="str">
        <f>VLOOKUP(A348,'BASE REGISTROS'!$A$1:$T$884,12,FALSE)</f>
        <v xml:space="preserve">Avenida Santa Inés N° 2606, esquina Gorrión, Población Libertad, Viña del Mar, Quinta Región.
</v>
      </c>
      <c r="M348" s="108" t="str">
        <f>VLOOKUP(A348,'BASE REGISTROS'!$A$1:$T$884,13,FALSE)</f>
        <v>V</v>
      </c>
      <c r="N348" s="108" t="str">
        <f>VLOOKUP(A348,'BASE REGISTROS'!$A$1:$T$884,14,FALSE)</f>
        <v>Viña del Mar</v>
      </c>
      <c r="O348" s="108" t="str">
        <f>VLOOKUP(A348,'BASE REGISTROS'!$A$1:$T$884,15,FALSE)</f>
        <v>(32)  2694515</v>
      </c>
      <c r="P348" s="108" t="str">
        <f>VLOOKUP(A348,'BASE REGISTROS'!$A$1:$T$884,16,FALSE)</f>
        <v xml:space="preserve">aspautquintaregión@gmail.com
</v>
      </c>
      <c r="Q348" s="108">
        <f>VLOOKUP(A348,'BASE REGISTROS'!$A$1:$T$884,17,FALSE)</f>
        <v>0</v>
      </c>
      <c r="R348" s="108" t="str">
        <f>VLOOKUP(A348,'BASE REGISTROS'!$A$1:$T$884,18,FALSE)</f>
        <v>93401: Institución de Asistencia Social</v>
      </c>
      <c r="S348" s="108" t="str">
        <f>VLOOKUP(A348,'BASE REGISTROS'!$A$1:$T$884,19,FALSE)</f>
        <v>Se acompaña Certificado de Antecedentes Financieros años 2019 aprobados por el Subdepartamento de Supervisión Financiera Nacional.</v>
      </c>
      <c r="T348" s="129">
        <f>VLOOKUP(A348,'BASE REGISTROS'!$A$1:$T$884,20,FALSE)</f>
        <v>37971</v>
      </c>
      <c r="U348" s="128">
        <v>6871</v>
      </c>
      <c r="V348" s="130">
        <v>3914773</v>
      </c>
      <c r="W348" s="130">
        <v>15654592</v>
      </c>
      <c r="X348" s="131">
        <v>44316</v>
      </c>
      <c r="Y348" s="132" t="s">
        <v>7743</v>
      </c>
      <c r="Z348" s="132" t="s">
        <v>7744</v>
      </c>
      <c r="AA348" s="128" t="s">
        <v>7753</v>
      </c>
    </row>
    <row r="349" spans="1:27" ht="15.75" customHeight="1" x14ac:dyDescent="0.2">
      <c r="A349" s="128">
        <v>6872</v>
      </c>
      <c r="B349" s="108" t="str">
        <f>VLOOKUP(A349,'BASE REGISTROS'!$A$1:$T$884,2,FALSE)</f>
        <v xml:space="preserve">
I. Municipalidad de San Antonio
</v>
      </c>
      <c r="C349" s="136">
        <f>VLOOKUP(A349,'BASE REGISTROS'!$A$1:$T$884,3,FALSE)</f>
        <v>690734001</v>
      </c>
      <c r="D349" s="108" t="str">
        <f>VLOOKUP(A349,'BASE REGISTROS'!$A$1:$T$884,4,FALSE)</f>
        <v>Municipalidad</v>
      </c>
      <c r="E349" s="108" t="str">
        <f>VLOOKUP(A349,'BASE REGISTROS'!$A$1:$T$884,5,FALSE)</f>
        <v>Constitución Política de la República, art. 107.</v>
      </c>
      <c r="F349" s="108" t="str">
        <f>VLOOKUP(A349,'BASE REGISTROS'!$A$1:$T$884,6,FALSE)</f>
        <v>Indefinida.</v>
      </c>
      <c r="G349" s="108" t="str">
        <f>VLOOKUP(A349,'BASE REGISTROS'!$A$1:$T$884,7,FALSE)</f>
        <v>Según Ley Orgánica Nº 18.695, arts. 1º al 4º.</v>
      </c>
      <c r="H349" s="108">
        <f>VLOOKUP(A349,'BASE REGISTROS'!$A$1:$T$884,8,FALSE)</f>
        <v>0</v>
      </c>
      <c r="I349" s="108">
        <f>VLOOKUP(A349,'BASE REGISTROS'!$A$1:$T$884,9,FALSE)</f>
        <v>0</v>
      </c>
      <c r="J349" s="129">
        <f>VLOOKUP(A349,'BASE REGISTROS'!$A$1:$T$884,10,FALSE)</f>
        <v>0</v>
      </c>
      <c r="K349" s="108" t="str">
        <f>VLOOKUP(A349,'BASE REGISTROS'!$A$1:$T$884,11,FALSE)</f>
        <v xml:space="preserve">Luis Omar Vera Castro    </v>
      </c>
      <c r="L349" s="108" t="str">
        <f>VLOOKUP(A349,'BASE REGISTROS'!$A$1:$T$884,12,FALSE)</f>
        <v>Avenida Ramón Barros Luco Nº1881, Barrancas, San Antonio, Quinta Región.</v>
      </c>
      <c r="M349" s="108" t="str">
        <f>VLOOKUP(A349,'BASE REGISTROS'!$A$1:$T$884,13,FALSE)</f>
        <v>V</v>
      </c>
      <c r="N349" s="108" t="str">
        <f>VLOOKUP(A349,'BASE REGISTROS'!$A$1:$T$884,14,FALSE)</f>
        <v>San Antonio</v>
      </c>
      <c r="O349" s="108">
        <f>VLOOKUP(A349,'BASE REGISTROS'!$A$1:$T$884,15,FALSE)</f>
        <v>0</v>
      </c>
      <c r="P349" s="108">
        <f>VLOOKUP(A349,'BASE REGISTROS'!$A$1:$T$884,16,FALSE)</f>
        <v>0</v>
      </c>
      <c r="Q349" s="108">
        <f>VLOOKUP(A349,'BASE REGISTROS'!$A$1:$T$884,17,FALSE)</f>
        <v>0</v>
      </c>
      <c r="R349" s="108">
        <f>VLOOKUP(A349,'BASE REGISTROS'!$A$1:$T$884,18,FALSE)</f>
        <v>91001</v>
      </c>
      <c r="S349" s="108" t="str">
        <f>VLOOKUP(A349,'BASE REGISTROS'!$A$1:$T$884,19,FALSE)</f>
        <v xml:space="preserve">No se acompañan. Aplica Informe Jurídico Nº 09, de  fecha 14 de marzo de 2011 del Departamento Jurídico y Dictamen Nº 070791, de 2009, de la Contraloría General de la República.  
.
</v>
      </c>
      <c r="T349" s="129">
        <f>VLOOKUP(A349,'BASE REGISTROS'!$A$1:$T$884,20,FALSE)</f>
        <v>38159</v>
      </c>
      <c r="U349" s="128">
        <v>6872</v>
      </c>
      <c r="V349" s="130">
        <v>0</v>
      </c>
      <c r="W349" s="130">
        <v>13065030</v>
      </c>
      <c r="X349" s="131">
        <v>44316</v>
      </c>
      <c r="Y349" s="132" t="s">
        <v>7743</v>
      </c>
      <c r="Z349" s="132" t="s">
        <v>7744</v>
      </c>
      <c r="AA349" s="128" t="s">
        <v>7797</v>
      </c>
    </row>
    <row r="350" spans="1:27" ht="15.75" customHeight="1" x14ac:dyDescent="0.2">
      <c r="A350" s="128">
        <v>6876</v>
      </c>
      <c r="B350" s="108" t="str">
        <f>VLOOKUP(A350,'BASE REGISTROS'!$A$1:$T$884,2,FALSE)</f>
        <v xml:space="preserve">
I. Municipalidad de Constitución
</v>
      </c>
      <c r="C350" s="136">
        <f>VLOOKUP(A350,'BASE REGISTROS'!$A$1:$T$884,3,FALSE)</f>
        <v>691201007</v>
      </c>
      <c r="D350" s="108" t="str">
        <f>VLOOKUP(A350,'BASE REGISTROS'!$A$1:$T$884,4,FALSE)</f>
        <v>Municipalidad</v>
      </c>
      <c r="E350" s="108" t="str">
        <f>VLOOKUP(A350,'BASE REGISTROS'!$A$1:$T$884,5,FALSE)</f>
        <v>Constitución Política de la República, art. 107.</v>
      </c>
      <c r="F350" s="108" t="str">
        <f>VLOOKUP(A350,'BASE REGISTROS'!$A$1:$T$884,6,FALSE)</f>
        <v>Indefinida.</v>
      </c>
      <c r="G350" s="108" t="str">
        <f>VLOOKUP(A350,'BASE REGISTROS'!$A$1:$T$884,7,FALSE)</f>
        <v>Según Ley Orgánica Nº 18.695, arts. 1º al 4º.</v>
      </c>
      <c r="H350" s="108" t="str">
        <f>VLOOKUP(A350,'BASE REGISTROS'!$A$1:$T$884,8,FALSE)</f>
        <v>no tiene</v>
      </c>
      <c r="I350" s="108">
        <f>VLOOKUP(A350,'BASE REGISTROS'!$A$1:$T$884,9,FALSE)</f>
        <v>0</v>
      </c>
      <c r="J350" s="129">
        <f>VLOOKUP(A350,'BASE REGISTROS'!$A$1:$T$884,10,FALSE)</f>
        <v>0</v>
      </c>
      <c r="K350" s="108" t="str">
        <f>VLOOKUP(A350,'BASE REGISTROS'!$A$1:$T$884,11,FALSE)</f>
        <v xml:space="preserve">Carlos Moisés Valenzuela Gajardo, </v>
      </c>
      <c r="L350" s="108" t="str">
        <f>VLOOKUP(A350,'BASE REGISTROS'!$A$1:$T$884,12,FALSE)</f>
        <v>Portales Nº450, Constitución, Séptima Región.</v>
      </c>
      <c r="M350" s="108" t="str">
        <f>VLOOKUP(A350,'BASE REGISTROS'!$A$1:$T$884,13,FALSE)</f>
        <v>VII</v>
      </c>
      <c r="N350" s="108" t="str">
        <f>VLOOKUP(A350,'BASE REGISTROS'!$A$1:$T$884,14,FALSE)</f>
        <v>Constitución</v>
      </c>
      <c r="O350" s="108">
        <f>VLOOKUP(A350,'BASE REGISTROS'!$A$1:$T$884,15,FALSE)</f>
        <v>0</v>
      </c>
      <c r="P350" s="108">
        <f>VLOOKUP(A350,'BASE REGISTROS'!$A$1:$T$884,16,FALSE)</f>
        <v>0</v>
      </c>
      <c r="Q350" s="108">
        <f>VLOOKUP(A350,'BASE REGISTROS'!$A$1:$T$884,17,FALSE)</f>
        <v>0</v>
      </c>
      <c r="R350" s="108">
        <f>VLOOKUP(A350,'BASE REGISTROS'!$A$1:$T$884,18,FALSE)</f>
        <v>91001</v>
      </c>
      <c r="S350" s="108" t="str">
        <f>VLOOKUP(A350,'BASE REGISTROS'!$A$1:$T$884,19,FALSE)</f>
        <v xml:space="preserve">Se acompaña certificado financiero correspondiente al año 2013, aprobado por el departamento de administración y finanzas. 
</v>
      </c>
      <c r="T350" s="129">
        <f>VLOOKUP(A350,'BASE REGISTROS'!$A$1:$T$884,20,FALSE)</f>
        <v>37970</v>
      </c>
      <c r="U350" s="128">
        <v>6876</v>
      </c>
      <c r="V350" s="130">
        <v>6599472</v>
      </c>
      <c r="W350" s="130">
        <v>60700052</v>
      </c>
      <c r="X350" s="131">
        <v>44316</v>
      </c>
      <c r="Y350" s="132" t="s">
        <v>7743</v>
      </c>
      <c r="Z350" s="132" t="s">
        <v>7744</v>
      </c>
      <c r="AA350" s="128" t="s">
        <v>7755</v>
      </c>
    </row>
    <row r="351" spans="1:27" ht="15.75" customHeight="1" x14ac:dyDescent="0.2">
      <c r="A351" s="128">
        <v>6880</v>
      </c>
      <c r="B351" s="108" t="str">
        <f>VLOOKUP(A351,'BASE REGISTROS'!$A$1:$T$884,2,FALSE)</f>
        <v>Fundación Centro Regional de Asistencia Técnica y Empresarial o Fundación CRATE</v>
      </c>
      <c r="C351" s="136">
        <f>VLOOKUP(A351,'BASE REGISTROS'!$A$1:$T$884,3,FALSE)</f>
        <v>705528004</v>
      </c>
      <c r="D351" s="108" t="str">
        <f>VLOOKUP(A351,'BASE REGISTROS'!$A$1:$T$884,4,FALSE)</f>
        <v>Fundación de Derecho Privado.</v>
      </c>
      <c r="E351" s="108" t="str">
        <f>VLOOKUP(A351,'BASE REGISTROS'!$A$1:$T$884,5,FALSE)</f>
        <v xml:space="preserve">Otorgada por Decreto Supremo Nº 668, de 03  de mayo de 1979, del Ministerio de Justicia. </v>
      </c>
      <c r="F351" s="108" t="str">
        <f>VLOOKUP(A351,'BASE REGISTROS'!$A$1:$T$884,6,FALSE)</f>
        <v>Certificado de Vigencia Folio Nº 500350553418, de 15 de octubre de 2020, otorgado por el Servicio de Registro Civil e Identificación.</v>
      </c>
      <c r="G351" s="108" t="str">
        <f>VLOOKUP(A351,'BASE REGISTROS'!$A$1:$T$884,7,FALSE)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1" s="108" t="str">
        <f>VLOOKUP(A351,'BASE REGISTROS'!$A$1:$T$884,8,FALSE)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1" s="108" t="str">
        <f>VLOOKUP(A351,'BASE REGISTROS'!$A$1:$T$884,9,FALSE)</f>
        <v>Tres  años</v>
      </c>
      <c r="J351" s="129" t="str">
        <f>VLOOKUP(A351,'BASE REGISTROS'!$A$1:$T$884,10,FALSE)</f>
        <v>Del 6 de julio de 2018 al 6 de julio de 2021.
Según consta en Certificado de vigencia de directorio de persona jurídica sin fines de lucro, folio N° 500350553467, de 15 de octubre de 2020, emitido por el Servicio de Registro Civil e Identificación.</v>
      </c>
      <c r="K351" s="108" t="str">
        <f>VLOOKUP(A351,'BASE REGISTROS'!$A$1:$T$884,11,FALSE)</f>
        <v xml:space="preserve">Gerente: Jorge Miguel Brito Obreque, 
</v>
      </c>
      <c r="L351" s="108" t="str">
        <f>VLOOKUP(A351,'BASE REGISTROS'!$A$1:$T$884,12,FALSE)</f>
        <v xml:space="preserve">1 norte n° 550, 4to piso, Talca, Región del Maule
</v>
      </c>
      <c r="M351" s="108" t="str">
        <f>VLOOKUP(A351,'BASE REGISTROS'!$A$1:$T$884,13,FALSE)</f>
        <v>VII</v>
      </c>
      <c r="N351" s="108" t="str">
        <f>VLOOKUP(A351,'BASE REGISTROS'!$A$1:$T$884,14,FALSE)</f>
        <v>Talca</v>
      </c>
      <c r="O351" s="108" t="str">
        <f>VLOOKUP(A351,'BASE REGISTROS'!$A$1:$T$884,15,FALSE)</f>
        <v>Fonos: 71-2231052 71-2210857
71-2231065</v>
      </c>
      <c r="P351" s="108" t="str">
        <f>VLOOKUP(A351,'BASE REGISTROS'!$A$1:$T$884,16,FALSE)</f>
        <v>dirección@crate.cl</v>
      </c>
      <c r="Q351" s="108">
        <f>VLOOKUP(A351,'BASE REGISTROS'!$A$1:$T$884,17,FALSE)</f>
        <v>0</v>
      </c>
      <c r="R351" s="108">
        <f>VLOOKUP(A351,'BASE REGISTROS'!$A$1:$T$884,18,FALSE)</f>
        <v>93401</v>
      </c>
      <c r="S351" s="108" t="str">
        <f>VLOOKUP(A351,'BASE REGISTROS'!$A$1:$T$884,19,FALSE)</f>
        <v>Se acompaña Certificado de la Institución, correspondiente a antecedentes financieros del año 2019, raprobados por  USUFI</v>
      </c>
      <c r="T351" s="129">
        <f>VLOOKUP(A351,'BASE REGISTROS'!$A$1:$T$884,20,FALSE)</f>
        <v>37970</v>
      </c>
      <c r="U351" s="128">
        <v>6880</v>
      </c>
      <c r="V351" s="130">
        <v>43334464</v>
      </c>
      <c r="W351" s="130">
        <v>129322412</v>
      </c>
      <c r="X351" s="131">
        <v>44316</v>
      </c>
      <c r="Y351" s="132" t="s">
        <v>7743</v>
      </c>
      <c r="Z351" s="132" t="s">
        <v>7744</v>
      </c>
      <c r="AA351" s="128" t="s">
        <v>7778</v>
      </c>
    </row>
    <row r="352" spans="1:27" ht="15.75" customHeight="1" x14ac:dyDescent="0.2">
      <c r="A352" s="128">
        <v>6880</v>
      </c>
      <c r="B352" s="108" t="str">
        <f>VLOOKUP(A352,'BASE REGISTROS'!$A$1:$T$884,2,FALSE)</f>
        <v>Fundación Centro Regional de Asistencia Técnica y Empresarial o Fundación CRATE</v>
      </c>
      <c r="C352" s="136">
        <f>VLOOKUP(A352,'BASE REGISTROS'!$A$1:$T$884,3,FALSE)</f>
        <v>705528004</v>
      </c>
      <c r="D352" s="108" t="str">
        <f>VLOOKUP(A352,'BASE REGISTROS'!$A$1:$T$884,4,FALSE)</f>
        <v>Fundación de Derecho Privado.</v>
      </c>
      <c r="E352" s="108" t="str">
        <f>VLOOKUP(A352,'BASE REGISTROS'!$A$1:$T$884,5,FALSE)</f>
        <v xml:space="preserve">Otorgada por Decreto Supremo Nº 668, de 03  de mayo de 1979, del Ministerio de Justicia. </v>
      </c>
      <c r="F352" s="108" t="str">
        <f>VLOOKUP(A352,'BASE REGISTROS'!$A$1:$T$884,6,FALSE)</f>
        <v>Certificado de Vigencia Folio Nº 500350553418, de 15 de octubre de 2020, otorgado por el Servicio de Registro Civil e Identificación.</v>
      </c>
      <c r="G352" s="108" t="str">
        <f>VLOOKUP(A352,'BASE REGISTROS'!$A$1:$T$884,7,FALSE)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2" s="108" t="str">
        <f>VLOOKUP(A352,'BASE REGISTROS'!$A$1:$T$884,8,FALSE)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2" s="108" t="str">
        <f>VLOOKUP(A352,'BASE REGISTROS'!$A$1:$T$884,9,FALSE)</f>
        <v>Tres  años</v>
      </c>
      <c r="J352" s="129" t="str">
        <f>VLOOKUP(A352,'BASE REGISTROS'!$A$1:$T$884,10,FALSE)</f>
        <v>Del 6 de julio de 2018 al 6 de julio de 2021.
Según consta en Certificado de vigencia de directorio de persona jurídica sin fines de lucro, folio N° 500350553467, de 15 de octubre de 2020, emitido por el Servicio de Registro Civil e Identificación.</v>
      </c>
      <c r="K352" s="108" t="str">
        <f>VLOOKUP(A352,'BASE REGISTROS'!$A$1:$T$884,11,FALSE)</f>
        <v xml:space="preserve">Gerente: Jorge Miguel Brito Obreque, 
</v>
      </c>
      <c r="L352" s="108" t="str">
        <f>VLOOKUP(A352,'BASE REGISTROS'!$A$1:$T$884,12,FALSE)</f>
        <v xml:space="preserve">1 norte n° 550, 4to piso, Talca, Región del Maule
</v>
      </c>
      <c r="M352" s="108" t="str">
        <f>VLOOKUP(A352,'BASE REGISTROS'!$A$1:$T$884,13,FALSE)</f>
        <v>VII</v>
      </c>
      <c r="N352" s="108" t="str">
        <f>VLOOKUP(A352,'BASE REGISTROS'!$A$1:$T$884,14,FALSE)</f>
        <v>Talca</v>
      </c>
      <c r="O352" s="108" t="str">
        <f>VLOOKUP(A352,'BASE REGISTROS'!$A$1:$T$884,15,FALSE)</f>
        <v>Fonos: 71-2231052 71-2210857
71-2231065</v>
      </c>
      <c r="P352" s="108" t="str">
        <f>VLOOKUP(A352,'BASE REGISTROS'!$A$1:$T$884,16,FALSE)</f>
        <v>dirección@crate.cl</v>
      </c>
      <c r="Q352" s="108">
        <f>VLOOKUP(A352,'BASE REGISTROS'!$A$1:$T$884,17,FALSE)</f>
        <v>0</v>
      </c>
      <c r="R352" s="108">
        <f>VLOOKUP(A352,'BASE REGISTROS'!$A$1:$T$884,18,FALSE)</f>
        <v>93401</v>
      </c>
      <c r="S352" s="108" t="str">
        <f>VLOOKUP(A352,'BASE REGISTROS'!$A$1:$T$884,19,FALSE)</f>
        <v>Se acompaña Certificado de la Institución, correspondiente a antecedentes financieros del año 2019, raprobados por  USUFI</v>
      </c>
      <c r="T352" s="129">
        <f>VLOOKUP(A352,'BASE REGISTROS'!$A$1:$T$884,20,FALSE)</f>
        <v>37970</v>
      </c>
      <c r="U352" s="128">
        <v>6880</v>
      </c>
      <c r="V352" s="130">
        <v>84975960</v>
      </c>
      <c r="W352" s="130">
        <v>274681472</v>
      </c>
      <c r="X352" s="131">
        <v>44316</v>
      </c>
      <c r="Y352" s="132" t="s">
        <v>7743</v>
      </c>
      <c r="Z352" s="132" t="s">
        <v>7744</v>
      </c>
      <c r="AA352" s="128" t="s">
        <v>7857</v>
      </c>
    </row>
    <row r="353" spans="1:27" ht="15.75" customHeight="1" x14ac:dyDescent="0.2">
      <c r="A353" s="128">
        <v>6880</v>
      </c>
      <c r="B353" s="108" t="str">
        <f>VLOOKUP(A353,'BASE REGISTROS'!$A$1:$T$884,2,FALSE)</f>
        <v>Fundación Centro Regional de Asistencia Técnica y Empresarial o Fundación CRATE</v>
      </c>
      <c r="C353" s="136">
        <f>VLOOKUP(A353,'BASE REGISTROS'!$A$1:$T$884,3,FALSE)</f>
        <v>705528004</v>
      </c>
      <c r="D353" s="108" t="str">
        <f>VLOOKUP(A353,'BASE REGISTROS'!$A$1:$T$884,4,FALSE)</f>
        <v>Fundación de Derecho Privado.</v>
      </c>
      <c r="E353" s="108" t="str">
        <f>VLOOKUP(A353,'BASE REGISTROS'!$A$1:$T$884,5,FALSE)</f>
        <v xml:space="preserve">Otorgada por Decreto Supremo Nº 668, de 03  de mayo de 1979, del Ministerio de Justicia. </v>
      </c>
      <c r="F353" s="108" t="str">
        <f>VLOOKUP(A353,'BASE REGISTROS'!$A$1:$T$884,6,FALSE)</f>
        <v>Certificado de Vigencia Folio Nº 500350553418, de 15 de octubre de 2020, otorgado por el Servicio de Registro Civil e Identificación.</v>
      </c>
      <c r="G353" s="108" t="str">
        <f>VLOOKUP(A353,'BASE REGISTROS'!$A$1:$T$884,7,FALSE)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3" s="108" t="str">
        <f>VLOOKUP(A353,'BASE REGISTROS'!$A$1:$T$884,8,FALSE)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3" s="108" t="str">
        <f>VLOOKUP(A353,'BASE REGISTROS'!$A$1:$T$884,9,FALSE)</f>
        <v>Tres  años</v>
      </c>
      <c r="J353" s="129" t="str">
        <f>VLOOKUP(A353,'BASE REGISTROS'!$A$1:$T$884,10,FALSE)</f>
        <v>Del 6 de julio de 2018 al 6 de julio de 2021.
Según consta en Certificado de vigencia de directorio de persona jurídica sin fines de lucro, folio N° 500350553467, de 15 de octubre de 2020, emitido por el Servicio de Registro Civil e Identificación.</v>
      </c>
      <c r="K353" s="108" t="str">
        <f>VLOOKUP(A353,'BASE REGISTROS'!$A$1:$T$884,11,FALSE)</f>
        <v xml:space="preserve">Gerente: Jorge Miguel Brito Obreque, 
</v>
      </c>
      <c r="L353" s="108" t="str">
        <f>VLOOKUP(A353,'BASE REGISTROS'!$A$1:$T$884,12,FALSE)</f>
        <v xml:space="preserve">1 norte n° 550, 4to piso, Talca, Región del Maule
</v>
      </c>
      <c r="M353" s="108" t="str">
        <f>VLOOKUP(A353,'BASE REGISTROS'!$A$1:$T$884,13,FALSE)</f>
        <v>VII</v>
      </c>
      <c r="N353" s="108" t="str">
        <f>VLOOKUP(A353,'BASE REGISTROS'!$A$1:$T$884,14,FALSE)</f>
        <v>Talca</v>
      </c>
      <c r="O353" s="108" t="str">
        <f>VLOOKUP(A353,'BASE REGISTROS'!$A$1:$T$884,15,FALSE)</f>
        <v>Fonos: 71-2231052 71-2210857
71-2231065</v>
      </c>
      <c r="P353" s="108" t="str">
        <f>VLOOKUP(A353,'BASE REGISTROS'!$A$1:$T$884,16,FALSE)</f>
        <v>dirección@crate.cl</v>
      </c>
      <c r="Q353" s="108">
        <f>VLOOKUP(A353,'BASE REGISTROS'!$A$1:$T$884,17,FALSE)</f>
        <v>0</v>
      </c>
      <c r="R353" s="108">
        <f>VLOOKUP(A353,'BASE REGISTROS'!$A$1:$T$884,18,FALSE)</f>
        <v>93401</v>
      </c>
      <c r="S353" s="108" t="str">
        <f>VLOOKUP(A353,'BASE REGISTROS'!$A$1:$T$884,19,FALSE)</f>
        <v>Se acompaña Certificado de la Institución, correspondiente a antecedentes financieros del año 2019, raprobados por  USUFI</v>
      </c>
      <c r="T353" s="129">
        <f>VLOOKUP(A353,'BASE REGISTROS'!$A$1:$T$884,20,FALSE)</f>
        <v>37970</v>
      </c>
      <c r="U353" s="128">
        <v>6880</v>
      </c>
      <c r="V353" s="130">
        <v>36550524</v>
      </c>
      <c r="W353" s="130">
        <v>199623423</v>
      </c>
      <c r="X353" s="131">
        <v>44316</v>
      </c>
      <c r="Y353" s="132" t="s">
        <v>7743</v>
      </c>
      <c r="Z353" s="132" t="s">
        <v>7744</v>
      </c>
      <c r="AA353" s="128" t="s">
        <v>7887</v>
      </c>
    </row>
    <row r="354" spans="1:27" ht="15.75" customHeight="1" x14ac:dyDescent="0.2">
      <c r="A354" s="128">
        <v>6880</v>
      </c>
      <c r="B354" s="108" t="str">
        <f>VLOOKUP(A354,'BASE REGISTROS'!$A$1:$T$884,2,FALSE)</f>
        <v>Fundación Centro Regional de Asistencia Técnica y Empresarial o Fundación CRATE</v>
      </c>
      <c r="C354" s="136">
        <f>VLOOKUP(A354,'BASE REGISTROS'!$A$1:$T$884,3,FALSE)</f>
        <v>705528004</v>
      </c>
      <c r="D354" s="108" t="str">
        <f>VLOOKUP(A354,'BASE REGISTROS'!$A$1:$T$884,4,FALSE)</f>
        <v>Fundación de Derecho Privado.</v>
      </c>
      <c r="E354" s="108" t="str">
        <f>VLOOKUP(A354,'BASE REGISTROS'!$A$1:$T$884,5,FALSE)</f>
        <v xml:space="preserve">Otorgada por Decreto Supremo Nº 668, de 03  de mayo de 1979, del Ministerio de Justicia. </v>
      </c>
      <c r="F354" s="108" t="str">
        <f>VLOOKUP(A354,'BASE REGISTROS'!$A$1:$T$884,6,FALSE)</f>
        <v>Certificado de Vigencia Folio Nº 500350553418, de 15 de octubre de 2020, otorgado por el Servicio de Registro Civil e Identificación.</v>
      </c>
      <c r="G354" s="108" t="str">
        <f>VLOOKUP(A354,'BASE REGISTROS'!$A$1:$T$884,7,FALSE)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4" s="108" t="str">
        <f>VLOOKUP(A354,'BASE REGISTROS'!$A$1:$T$884,8,FALSE)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4" s="108" t="str">
        <f>VLOOKUP(A354,'BASE REGISTROS'!$A$1:$T$884,9,FALSE)</f>
        <v>Tres  años</v>
      </c>
      <c r="J354" s="129" t="str">
        <f>VLOOKUP(A354,'BASE REGISTROS'!$A$1:$T$884,10,FALSE)</f>
        <v>Del 6 de julio de 2018 al 6 de julio de 2021.
Según consta en Certificado de vigencia de directorio de persona jurídica sin fines de lucro, folio N° 500350553467, de 15 de octubre de 2020, emitido por el Servicio de Registro Civil e Identificación.</v>
      </c>
      <c r="K354" s="108" t="str">
        <f>VLOOKUP(A354,'BASE REGISTROS'!$A$1:$T$884,11,FALSE)</f>
        <v xml:space="preserve">Gerente: Jorge Miguel Brito Obreque, 
</v>
      </c>
      <c r="L354" s="108" t="str">
        <f>VLOOKUP(A354,'BASE REGISTROS'!$A$1:$T$884,12,FALSE)</f>
        <v xml:space="preserve">1 norte n° 550, 4to piso, Talca, Región del Maule
</v>
      </c>
      <c r="M354" s="108" t="str">
        <f>VLOOKUP(A354,'BASE REGISTROS'!$A$1:$T$884,13,FALSE)</f>
        <v>VII</v>
      </c>
      <c r="N354" s="108" t="str">
        <f>VLOOKUP(A354,'BASE REGISTROS'!$A$1:$T$884,14,FALSE)</f>
        <v>Talca</v>
      </c>
      <c r="O354" s="108" t="str">
        <f>VLOOKUP(A354,'BASE REGISTROS'!$A$1:$T$884,15,FALSE)</f>
        <v>Fonos: 71-2231052 71-2210857
71-2231065</v>
      </c>
      <c r="P354" s="108" t="str">
        <f>VLOOKUP(A354,'BASE REGISTROS'!$A$1:$T$884,16,FALSE)</f>
        <v>dirección@crate.cl</v>
      </c>
      <c r="Q354" s="108">
        <f>VLOOKUP(A354,'BASE REGISTROS'!$A$1:$T$884,17,FALSE)</f>
        <v>0</v>
      </c>
      <c r="R354" s="108">
        <f>VLOOKUP(A354,'BASE REGISTROS'!$A$1:$T$884,18,FALSE)</f>
        <v>93401</v>
      </c>
      <c r="S354" s="108" t="str">
        <f>VLOOKUP(A354,'BASE REGISTROS'!$A$1:$T$884,19,FALSE)</f>
        <v>Se acompaña Certificado de la Institución, correspondiente a antecedentes financieros del año 2019, raprobados por  USUFI</v>
      </c>
      <c r="T354" s="129">
        <f>VLOOKUP(A354,'BASE REGISTROS'!$A$1:$T$884,20,FALSE)</f>
        <v>37970</v>
      </c>
      <c r="U354" s="128">
        <v>6880</v>
      </c>
      <c r="V354" s="130">
        <v>30142416</v>
      </c>
      <c r="W354" s="130">
        <v>84494964</v>
      </c>
      <c r="X354" s="131">
        <v>44316</v>
      </c>
      <c r="Y354" s="132" t="s">
        <v>7743</v>
      </c>
      <c r="Z354" s="132" t="s">
        <v>7744</v>
      </c>
      <c r="AA354" s="128" t="s">
        <v>7863</v>
      </c>
    </row>
    <row r="355" spans="1:27" ht="15.75" customHeight="1" x14ac:dyDescent="0.2">
      <c r="A355" s="128">
        <v>6880</v>
      </c>
      <c r="B355" s="108" t="str">
        <f>VLOOKUP(A355,'BASE REGISTROS'!$A$1:$T$884,2,FALSE)</f>
        <v>Fundación Centro Regional de Asistencia Técnica y Empresarial o Fundación CRATE</v>
      </c>
      <c r="C355" s="136">
        <f>VLOOKUP(A355,'BASE REGISTROS'!$A$1:$T$884,3,FALSE)</f>
        <v>705528004</v>
      </c>
      <c r="D355" s="108" t="str">
        <f>VLOOKUP(A355,'BASE REGISTROS'!$A$1:$T$884,4,FALSE)</f>
        <v>Fundación de Derecho Privado.</v>
      </c>
      <c r="E355" s="108" t="str">
        <f>VLOOKUP(A355,'BASE REGISTROS'!$A$1:$T$884,5,FALSE)</f>
        <v xml:space="preserve">Otorgada por Decreto Supremo Nº 668, de 03  de mayo de 1979, del Ministerio de Justicia. </v>
      </c>
      <c r="F355" s="108" t="str">
        <f>VLOOKUP(A355,'BASE REGISTROS'!$A$1:$T$884,6,FALSE)</f>
        <v>Certificado de Vigencia Folio Nº 500350553418, de 15 de octubre de 2020, otorgado por el Servicio de Registro Civil e Identificación.</v>
      </c>
      <c r="G355" s="108" t="str">
        <f>VLOOKUP(A355,'BASE REGISTROS'!$A$1:$T$884,7,FALSE)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5" s="108" t="str">
        <f>VLOOKUP(A355,'BASE REGISTROS'!$A$1:$T$884,8,FALSE)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5" s="108" t="str">
        <f>VLOOKUP(A355,'BASE REGISTROS'!$A$1:$T$884,9,FALSE)</f>
        <v>Tres  años</v>
      </c>
      <c r="J355" s="129" t="str">
        <f>VLOOKUP(A355,'BASE REGISTROS'!$A$1:$T$884,10,FALSE)</f>
        <v>Del 6 de julio de 2018 al 6 de julio de 2021.
Según consta en Certificado de vigencia de directorio de persona jurídica sin fines de lucro, folio N° 500350553467, de 15 de octubre de 2020, emitido por el Servicio de Registro Civil e Identificación.</v>
      </c>
      <c r="K355" s="108" t="str">
        <f>VLOOKUP(A355,'BASE REGISTROS'!$A$1:$T$884,11,FALSE)</f>
        <v xml:space="preserve">Gerente: Jorge Miguel Brito Obreque, 
</v>
      </c>
      <c r="L355" s="108" t="str">
        <f>VLOOKUP(A355,'BASE REGISTROS'!$A$1:$T$884,12,FALSE)</f>
        <v xml:space="preserve">1 norte n° 550, 4to piso, Talca, Región del Maule
</v>
      </c>
      <c r="M355" s="108" t="str">
        <f>VLOOKUP(A355,'BASE REGISTROS'!$A$1:$T$884,13,FALSE)</f>
        <v>VII</v>
      </c>
      <c r="N355" s="108" t="str">
        <f>VLOOKUP(A355,'BASE REGISTROS'!$A$1:$T$884,14,FALSE)</f>
        <v>Talca</v>
      </c>
      <c r="O355" s="108" t="str">
        <f>VLOOKUP(A355,'BASE REGISTROS'!$A$1:$T$884,15,FALSE)</f>
        <v>Fonos: 71-2231052 71-2210857
71-2231065</v>
      </c>
      <c r="P355" s="108" t="str">
        <f>VLOOKUP(A355,'BASE REGISTROS'!$A$1:$T$884,16,FALSE)</f>
        <v>dirección@crate.cl</v>
      </c>
      <c r="Q355" s="108">
        <f>VLOOKUP(A355,'BASE REGISTROS'!$A$1:$T$884,17,FALSE)</f>
        <v>0</v>
      </c>
      <c r="R355" s="108">
        <f>VLOOKUP(A355,'BASE REGISTROS'!$A$1:$T$884,18,FALSE)</f>
        <v>93401</v>
      </c>
      <c r="S355" s="108" t="str">
        <f>VLOOKUP(A355,'BASE REGISTROS'!$A$1:$T$884,19,FALSE)</f>
        <v>Se acompaña Certificado de la Institución, correspondiente a antecedentes financieros del año 2019, raprobados por  USUFI</v>
      </c>
      <c r="T355" s="129">
        <f>VLOOKUP(A355,'BASE REGISTROS'!$A$1:$T$884,20,FALSE)</f>
        <v>37970</v>
      </c>
      <c r="U355" s="128">
        <v>6880</v>
      </c>
      <c r="V355" s="130">
        <v>82769240</v>
      </c>
      <c r="W355" s="130">
        <v>242966768</v>
      </c>
      <c r="X355" s="131">
        <v>44316</v>
      </c>
      <c r="Y355" s="132" t="s">
        <v>7743</v>
      </c>
      <c r="Z355" s="132" t="s">
        <v>7744</v>
      </c>
      <c r="AA355" s="128" t="s">
        <v>7763</v>
      </c>
    </row>
    <row r="356" spans="1:27" ht="15.75" customHeight="1" x14ac:dyDescent="0.2">
      <c r="A356" s="128">
        <v>6897</v>
      </c>
      <c r="B356" s="108" t="str">
        <f>VLOOKUP(A356,'BASE REGISTROS'!$A$1:$T$884,2,FALSE)</f>
        <v>Instituto para el Desarrollo Comunitario IDECO Miguel de Pujadas Vergara.</v>
      </c>
      <c r="C356" s="136" t="str">
        <f>VLOOKUP(A356,'BASE REGISTROS'!$A$1:$T$884,3,FALSE)</f>
        <v>71877800K</v>
      </c>
      <c r="D356" s="108" t="str">
        <f>VLOOKUP(A356,'BASE REGISTROS'!$A$1:$T$884,4,FALSE)</f>
        <v>Corporación de Derecho Privado.</v>
      </c>
      <c r="E356" s="108" t="str">
        <f>VLOOKUP(A356,'BASE REGISTROS'!$A$1:$T$884,5,FALSE)</f>
        <v xml:space="preserve">Otorgado por Decreto Supremo Nº 81, del 24 de enero de 1991, del Ministerio de Justicia. </v>
      </c>
      <c r="F356" s="108" t="str">
        <f>VLOOKUP(A356,'BASE REGISTROS'!$A$1:$T$884,6,FALSE)</f>
        <v xml:space="preserve">Certificado de Vigencia, folio Nº 500350176380, de 13 de octubre de 2020, del Servicio de Registro Civil e Identificación.
</v>
      </c>
      <c r="G356" s="108" t="str">
        <f>VLOOKUP(A356,'BASE REGISTROS'!$A$1:$T$884,7,FALSE)</f>
        <v xml:space="preserve">Promover y recuperar las líneas de formación, organización y producción entre los pobladores del sector urbano.  </v>
      </c>
      <c r="H356" s="108" t="str">
        <f>VLOOKUP(A356,'BASE REGISTROS'!$A$1:$T$884,8,FALSE)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6" s="108" t="str">
        <f>VLOOKUP(A356,'BASE REGISTROS'!$A$1:$T$884,9,FALSE)</f>
        <v>Durarán dos años en los cargos</v>
      </c>
      <c r="J356" s="129" t="str">
        <f>VLOOKUP(A356,'BASE REGISTROS'!$A$1:$T$884,10,FALSE)</f>
        <v>9 de septiembre de 2020 al 9 de septiembre del 2022.</v>
      </c>
      <c r="K356" s="108" t="str">
        <f>VLOOKUP(A356,'BASE REGISTROS'!$A$1:$T$884,11,FALSE)</f>
        <v xml:space="preserve">Presidente: Manuel Alejandro Vega Alarcón, RUT: 15.671.215-9
</v>
      </c>
      <c r="L356" s="108" t="str">
        <f>VLOOKUP(A356,'BASE REGISTROS'!$A$1:$T$884,12,FALSE)</f>
        <v>Avenida Primera Transversal Nº 2630, Maipú.</v>
      </c>
      <c r="M356" s="108" t="str">
        <f>VLOOKUP(A356,'BASE REGISTROS'!$A$1:$T$884,13,FALSE)</f>
        <v>XIII</v>
      </c>
      <c r="N356" s="108" t="str">
        <f>VLOOKUP(A356,'BASE REGISTROS'!$A$1:$T$884,14,FALSE)</f>
        <v>Maipú</v>
      </c>
      <c r="O356" s="108" t="str">
        <f>VLOOKUP(A356,'BASE REGISTROS'!$A$1:$T$884,15,FALSE)</f>
        <v>02-24196882</v>
      </c>
      <c r="P356" s="108" t="str">
        <f>VLOOKUP(A356,'BASE REGISTROS'!$A$1:$T$884,16,FALSE)</f>
        <v>ideco@corporacionideco.cl</v>
      </c>
      <c r="Q356" s="108">
        <f>VLOOKUP(A356,'BASE REGISTROS'!$A$1:$T$884,17,FALSE)</f>
        <v>0</v>
      </c>
      <c r="R356" s="108" t="str">
        <f>VLOOKUP(A356,'BASE REGISTROS'!$A$1:$T$884,18,FALSE)</f>
        <v>93401: Institución de Asistencia Social</v>
      </c>
      <c r="S356" s="108" t="str">
        <f>VLOOKUP(A356,'BASE REGISTROS'!$A$1:$T$884,19,FALSE)</f>
        <v>Se acompañan antecedentes Financieros correspondientes al año 2019, aprobados por el Subdepartamento de  Supervisión Financiera Nacional</v>
      </c>
      <c r="T356" s="129">
        <f>VLOOKUP(A356,'BASE REGISTROS'!$A$1:$T$884,20,FALSE)</f>
        <v>37970</v>
      </c>
      <c r="U356" s="128">
        <v>6897</v>
      </c>
      <c r="V356" s="130">
        <v>6671880</v>
      </c>
      <c r="W356" s="130">
        <v>25601400</v>
      </c>
      <c r="X356" s="131">
        <v>44316</v>
      </c>
      <c r="Y356" s="132" t="s">
        <v>7743</v>
      </c>
      <c r="Z356" s="132" t="s">
        <v>7744</v>
      </c>
      <c r="AA356" s="128" t="s">
        <v>7878</v>
      </c>
    </row>
    <row r="357" spans="1:27" ht="15.75" customHeight="1" x14ac:dyDescent="0.2">
      <c r="A357" s="128">
        <v>6897</v>
      </c>
      <c r="B357" s="108" t="str">
        <f>VLOOKUP(A357,'BASE REGISTROS'!$A$1:$T$884,2,FALSE)</f>
        <v>Instituto para el Desarrollo Comunitario IDECO Miguel de Pujadas Vergara.</v>
      </c>
      <c r="C357" s="136" t="str">
        <f>VLOOKUP(A357,'BASE REGISTROS'!$A$1:$T$884,3,FALSE)</f>
        <v>71877800K</v>
      </c>
      <c r="D357" s="108" t="str">
        <f>VLOOKUP(A357,'BASE REGISTROS'!$A$1:$T$884,4,FALSE)</f>
        <v>Corporación de Derecho Privado.</v>
      </c>
      <c r="E357" s="108" t="str">
        <f>VLOOKUP(A357,'BASE REGISTROS'!$A$1:$T$884,5,FALSE)</f>
        <v xml:space="preserve">Otorgado por Decreto Supremo Nº 81, del 24 de enero de 1991, del Ministerio de Justicia. </v>
      </c>
      <c r="F357" s="108" t="str">
        <f>VLOOKUP(A357,'BASE REGISTROS'!$A$1:$T$884,6,FALSE)</f>
        <v xml:space="preserve">Certificado de Vigencia, folio Nº 500350176380, de 13 de octubre de 2020, del Servicio de Registro Civil e Identificación.
</v>
      </c>
      <c r="G357" s="108" t="str">
        <f>VLOOKUP(A357,'BASE REGISTROS'!$A$1:$T$884,7,FALSE)</f>
        <v xml:space="preserve">Promover y recuperar las líneas de formación, organización y producción entre los pobladores del sector urbano.  </v>
      </c>
      <c r="H357" s="108" t="str">
        <f>VLOOKUP(A357,'BASE REGISTROS'!$A$1:$T$884,8,FALSE)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7" s="108" t="str">
        <f>VLOOKUP(A357,'BASE REGISTROS'!$A$1:$T$884,9,FALSE)</f>
        <v>Durarán dos años en los cargos</v>
      </c>
      <c r="J357" s="129" t="str">
        <f>VLOOKUP(A357,'BASE REGISTROS'!$A$1:$T$884,10,FALSE)</f>
        <v>9 de septiembre de 2020 al 9 de septiembre del 2022.</v>
      </c>
      <c r="K357" s="108" t="str">
        <f>VLOOKUP(A357,'BASE REGISTROS'!$A$1:$T$884,11,FALSE)</f>
        <v xml:space="preserve">Presidente: Manuel Alejandro Vega Alarcón, RUT: 15.671.215-9
</v>
      </c>
      <c r="L357" s="108" t="str">
        <f>VLOOKUP(A357,'BASE REGISTROS'!$A$1:$T$884,12,FALSE)</f>
        <v>Avenida Primera Transversal Nº 2630, Maipú.</v>
      </c>
      <c r="M357" s="108" t="str">
        <f>VLOOKUP(A357,'BASE REGISTROS'!$A$1:$T$884,13,FALSE)</f>
        <v>XIII</v>
      </c>
      <c r="N357" s="108" t="str">
        <f>VLOOKUP(A357,'BASE REGISTROS'!$A$1:$T$884,14,FALSE)</f>
        <v>Maipú</v>
      </c>
      <c r="O357" s="108" t="str">
        <f>VLOOKUP(A357,'BASE REGISTROS'!$A$1:$T$884,15,FALSE)</f>
        <v>02-24196882</v>
      </c>
      <c r="P357" s="108" t="str">
        <f>VLOOKUP(A357,'BASE REGISTROS'!$A$1:$T$884,16,FALSE)</f>
        <v>ideco@corporacionideco.cl</v>
      </c>
      <c r="Q357" s="108">
        <f>VLOOKUP(A357,'BASE REGISTROS'!$A$1:$T$884,17,FALSE)</f>
        <v>0</v>
      </c>
      <c r="R357" s="108" t="str">
        <f>VLOOKUP(A357,'BASE REGISTROS'!$A$1:$T$884,18,FALSE)</f>
        <v>93401: Institución de Asistencia Social</v>
      </c>
      <c r="S357" s="108" t="str">
        <f>VLOOKUP(A357,'BASE REGISTROS'!$A$1:$T$884,19,FALSE)</f>
        <v>Se acompañan antecedentes Financieros correspondientes al año 2019, aprobados por el Subdepartamento de  Supervisión Financiera Nacional</v>
      </c>
      <c r="T357" s="129">
        <f>VLOOKUP(A357,'BASE REGISTROS'!$A$1:$T$884,20,FALSE)</f>
        <v>37970</v>
      </c>
      <c r="U357" s="128">
        <v>6897</v>
      </c>
      <c r="V357" s="130">
        <v>7447680</v>
      </c>
      <c r="W357" s="130">
        <v>27928800</v>
      </c>
      <c r="X357" s="131">
        <v>44316</v>
      </c>
      <c r="Y357" s="132" t="s">
        <v>7743</v>
      </c>
      <c r="Z357" s="132" t="s">
        <v>7744</v>
      </c>
      <c r="AA357" s="128" t="s">
        <v>247</v>
      </c>
    </row>
    <row r="358" spans="1:27" ht="15.75" customHeight="1" x14ac:dyDescent="0.2">
      <c r="A358" s="128">
        <v>6897</v>
      </c>
      <c r="B358" s="108" t="str">
        <f>VLOOKUP(A358,'BASE REGISTROS'!$A$1:$T$884,2,FALSE)</f>
        <v>Instituto para el Desarrollo Comunitario IDECO Miguel de Pujadas Vergara.</v>
      </c>
      <c r="C358" s="136" t="str">
        <f>VLOOKUP(A358,'BASE REGISTROS'!$A$1:$T$884,3,FALSE)</f>
        <v>71877800K</v>
      </c>
      <c r="D358" s="108" t="str">
        <f>VLOOKUP(A358,'BASE REGISTROS'!$A$1:$T$884,4,FALSE)</f>
        <v>Corporación de Derecho Privado.</v>
      </c>
      <c r="E358" s="108" t="str">
        <f>VLOOKUP(A358,'BASE REGISTROS'!$A$1:$T$884,5,FALSE)</f>
        <v xml:space="preserve">Otorgado por Decreto Supremo Nº 81, del 24 de enero de 1991, del Ministerio de Justicia. </v>
      </c>
      <c r="F358" s="108" t="str">
        <f>VLOOKUP(A358,'BASE REGISTROS'!$A$1:$T$884,6,FALSE)</f>
        <v xml:space="preserve">Certificado de Vigencia, folio Nº 500350176380, de 13 de octubre de 2020, del Servicio de Registro Civil e Identificación.
</v>
      </c>
      <c r="G358" s="108" t="str">
        <f>VLOOKUP(A358,'BASE REGISTROS'!$A$1:$T$884,7,FALSE)</f>
        <v xml:space="preserve">Promover y recuperar las líneas de formación, organización y producción entre los pobladores del sector urbano.  </v>
      </c>
      <c r="H358" s="108" t="str">
        <f>VLOOKUP(A358,'BASE REGISTROS'!$A$1:$T$884,8,FALSE)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8" s="108" t="str">
        <f>VLOOKUP(A358,'BASE REGISTROS'!$A$1:$T$884,9,FALSE)</f>
        <v>Durarán dos años en los cargos</v>
      </c>
      <c r="J358" s="129" t="str">
        <f>VLOOKUP(A358,'BASE REGISTROS'!$A$1:$T$884,10,FALSE)</f>
        <v>9 de septiembre de 2020 al 9 de septiembre del 2022.</v>
      </c>
      <c r="K358" s="108" t="str">
        <f>VLOOKUP(A358,'BASE REGISTROS'!$A$1:$T$884,11,FALSE)</f>
        <v xml:space="preserve">Presidente: Manuel Alejandro Vega Alarcón, RUT: 15.671.215-9
</v>
      </c>
      <c r="L358" s="108" t="str">
        <f>VLOOKUP(A358,'BASE REGISTROS'!$A$1:$T$884,12,FALSE)</f>
        <v>Avenida Primera Transversal Nº 2630, Maipú.</v>
      </c>
      <c r="M358" s="108" t="str">
        <f>VLOOKUP(A358,'BASE REGISTROS'!$A$1:$T$884,13,FALSE)</f>
        <v>XIII</v>
      </c>
      <c r="N358" s="108" t="str">
        <f>VLOOKUP(A358,'BASE REGISTROS'!$A$1:$T$884,14,FALSE)</f>
        <v>Maipú</v>
      </c>
      <c r="O358" s="108" t="str">
        <f>VLOOKUP(A358,'BASE REGISTROS'!$A$1:$T$884,15,FALSE)</f>
        <v>02-24196882</v>
      </c>
      <c r="P358" s="108" t="str">
        <f>VLOOKUP(A358,'BASE REGISTROS'!$A$1:$T$884,16,FALSE)</f>
        <v>ideco@corporacionideco.cl</v>
      </c>
      <c r="Q358" s="108">
        <f>VLOOKUP(A358,'BASE REGISTROS'!$A$1:$T$884,17,FALSE)</f>
        <v>0</v>
      </c>
      <c r="R358" s="108" t="str">
        <f>VLOOKUP(A358,'BASE REGISTROS'!$A$1:$T$884,18,FALSE)</f>
        <v>93401: Institución de Asistencia Social</v>
      </c>
      <c r="S358" s="108" t="str">
        <f>VLOOKUP(A358,'BASE REGISTROS'!$A$1:$T$884,19,FALSE)</f>
        <v>Se acompañan antecedentes Financieros correspondientes al año 2019, aprobados por el Subdepartamento de  Supervisión Financiera Nacional</v>
      </c>
      <c r="T358" s="129">
        <f>VLOOKUP(A358,'BASE REGISTROS'!$A$1:$T$884,20,FALSE)</f>
        <v>37970</v>
      </c>
      <c r="U358" s="128">
        <v>6897</v>
      </c>
      <c r="V358" s="130">
        <v>24748020</v>
      </c>
      <c r="W358" s="130">
        <v>86424120</v>
      </c>
      <c r="X358" s="131">
        <v>44316</v>
      </c>
      <c r="Y358" s="132" t="s">
        <v>7743</v>
      </c>
      <c r="Z358" s="132" t="s">
        <v>7744</v>
      </c>
      <c r="AA358" s="128" t="s">
        <v>7824</v>
      </c>
    </row>
    <row r="359" spans="1:27" ht="15.75" customHeight="1" x14ac:dyDescent="0.2">
      <c r="A359" s="128">
        <v>6897</v>
      </c>
      <c r="B359" s="108" t="str">
        <f>VLOOKUP(A359,'BASE REGISTROS'!$A$1:$T$884,2,FALSE)</f>
        <v>Instituto para el Desarrollo Comunitario IDECO Miguel de Pujadas Vergara.</v>
      </c>
      <c r="C359" s="136" t="str">
        <f>VLOOKUP(A359,'BASE REGISTROS'!$A$1:$T$884,3,FALSE)</f>
        <v>71877800K</v>
      </c>
      <c r="D359" s="108" t="str">
        <f>VLOOKUP(A359,'BASE REGISTROS'!$A$1:$T$884,4,FALSE)</f>
        <v>Corporación de Derecho Privado.</v>
      </c>
      <c r="E359" s="108" t="str">
        <f>VLOOKUP(A359,'BASE REGISTROS'!$A$1:$T$884,5,FALSE)</f>
        <v xml:space="preserve">Otorgado por Decreto Supremo Nº 81, del 24 de enero de 1991, del Ministerio de Justicia. </v>
      </c>
      <c r="F359" s="108" t="str">
        <f>VLOOKUP(A359,'BASE REGISTROS'!$A$1:$T$884,6,FALSE)</f>
        <v xml:space="preserve">Certificado de Vigencia, folio Nº 500350176380, de 13 de octubre de 2020, del Servicio de Registro Civil e Identificación.
</v>
      </c>
      <c r="G359" s="108" t="str">
        <f>VLOOKUP(A359,'BASE REGISTROS'!$A$1:$T$884,7,FALSE)</f>
        <v xml:space="preserve">Promover y recuperar las líneas de formación, organización y producción entre los pobladores del sector urbano.  </v>
      </c>
      <c r="H359" s="108" t="str">
        <f>VLOOKUP(A359,'BASE REGISTROS'!$A$1:$T$884,8,FALSE)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9" s="108" t="str">
        <f>VLOOKUP(A359,'BASE REGISTROS'!$A$1:$T$884,9,FALSE)</f>
        <v>Durarán dos años en los cargos</v>
      </c>
      <c r="J359" s="129" t="str">
        <f>VLOOKUP(A359,'BASE REGISTROS'!$A$1:$T$884,10,FALSE)</f>
        <v>9 de septiembre de 2020 al 9 de septiembre del 2022.</v>
      </c>
      <c r="K359" s="108" t="str">
        <f>VLOOKUP(A359,'BASE REGISTROS'!$A$1:$T$884,11,FALSE)</f>
        <v xml:space="preserve">Presidente: Manuel Alejandro Vega Alarcón, RUT: 15.671.215-9
</v>
      </c>
      <c r="L359" s="108" t="str">
        <f>VLOOKUP(A359,'BASE REGISTROS'!$A$1:$T$884,12,FALSE)</f>
        <v>Avenida Primera Transversal Nº 2630, Maipú.</v>
      </c>
      <c r="M359" s="108" t="str">
        <f>VLOOKUP(A359,'BASE REGISTROS'!$A$1:$T$884,13,FALSE)</f>
        <v>XIII</v>
      </c>
      <c r="N359" s="108" t="str">
        <f>VLOOKUP(A359,'BASE REGISTROS'!$A$1:$T$884,14,FALSE)</f>
        <v>Maipú</v>
      </c>
      <c r="O359" s="108" t="str">
        <f>VLOOKUP(A359,'BASE REGISTROS'!$A$1:$T$884,15,FALSE)</f>
        <v>02-24196882</v>
      </c>
      <c r="P359" s="108" t="str">
        <f>VLOOKUP(A359,'BASE REGISTROS'!$A$1:$T$884,16,FALSE)</f>
        <v>ideco@corporacionideco.cl</v>
      </c>
      <c r="Q359" s="108">
        <f>VLOOKUP(A359,'BASE REGISTROS'!$A$1:$T$884,17,FALSE)</f>
        <v>0</v>
      </c>
      <c r="R359" s="108" t="str">
        <f>VLOOKUP(A359,'BASE REGISTROS'!$A$1:$T$884,18,FALSE)</f>
        <v>93401: Institución de Asistencia Social</v>
      </c>
      <c r="S359" s="108" t="str">
        <f>VLOOKUP(A359,'BASE REGISTROS'!$A$1:$T$884,19,FALSE)</f>
        <v>Se acompañan antecedentes Financieros correspondientes al año 2019, aprobados por el Subdepartamento de  Supervisión Financiera Nacional</v>
      </c>
      <c r="T359" s="129">
        <f>VLOOKUP(A359,'BASE REGISTROS'!$A$1:$T$884,20,FALSE)</f>
        <v>37970</v>
      </c>
      <c r="U359" s="128">
        <v>6897</v>
      </c>
      <c r="V359" s="130">
        <v>9697500</v>
      </c>
      <c r="W359" s="130">
        <v>35531640</v>
      </c>
      <c r="X359" s="131">
        <v>44316</v>
      </c>
      <c r="Y359" s="132" t="s">
        <v>7743</v>
      </c>
      <c r="Z359" s="132" t="s">
        <v>7744</v>
      </c>
      <c r="AA359" s="128" t="s">
        <v>7805</v>
      </c>
    </row>
    <row r="360" spans="1:27" ht="15.75" customHeight="1" x14ac:dyDescent="0.2">
      <c r="A360" s="128">
        <v>6897</v>
      </c>
      <c r="B360" s="108" t="str">
        <f>VLOOKUP(A360,'BASE REGISTROS'!$A$1:$T$884,2,FALSE)</f>
        <v>Instituto para el Desarrollo Comunitario IDECO Miguel de Pujadas Vergara.</v>
      </c>
      <c r="C360" s="136" t="str">
        <f>VLOOKUP(A360,'BASE REGISTROS'!$A$1:$T$884,3,FALSE)</f>
        <v>71877800K</v>
      </c>
      <c r="D360" s="108" t="str">
        <f>VLOOKUP(A360,'BASE REGISTROS'!$A$1:$T$884,4,FALSE)</f>
        <v>Corporación de Derecho Privado.</v>
      </c>
      <c r="E360" s="108" t="str">
        <f>VLOOKUP(A360,'BASE REGISTROS'!$A$1:$T$884,5,FALSE)</f>
        <v xml:space="preserve">Otorgado por Decreto Supremo Nº 81, del 24 de enero de 1991, del Ministerio de Justicia. </v>
      </c>
      <c r="F360" s="108" t="str">
        <f>VLOOKUP(A360,'BASE REGISTROS'!$A$1:$T$884,6,FALSE)</f>
        <v xml:space="preserve">Certificado de Vigencia, folio Nº 500350176380, de 13 de octubre de 2020, del Servicio de Registro Civil e Identificación.
</v>
      </c>
      <c r="G360" s="108" t="str">
        <f>VLOOKUP(A360,'BASE REGISTROS'!$A$1:$T$884,7,FALSE)</f>
        <v xml:space="preserve">Promover y recuperar las líneas de formación, organización y producción entre los pobladores del sector urbano.  </v>
      </c>
      <c r="H360" s="108" t="str">
        <f>VLOOKUP(A360,'BASE REGISTROS'!$A$1:$T$884,8,FALSE)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0" s="108" t="str">
        <f>VLOOKUP(A360,'BASE REGISTROS'!$A$1:$T$884,9,FALSE)</f>
        <v>Durarán dos años en los cargos</v>
      </c>
      <c r="J360" s="129" t="str">
        <f>VLOOKUP(A360,'BASE REGISTROS'!$A$1:$T$884,10,FALSE)</f>
        <v>9 de septiembre de 2020 al 9 de septiembre del 2022.</v>
      </c>
      <c r="K360" s="108" t="str">
        <f>VLOOKUP(A360,'BASE REGISTROS'!$A$1:$T$884,11,FALSE)</f>
        <v xml:space="preserve">Presidente: Manuel Alejandro Vega Alarcón, RUT: 15.671.215-9
</v>
      </c>
      <c r="L360" s="108" t="str">
        <f>VLOOKUP(A360,'BASE REGISTROS'!$A$1:$T$884,12,FALSE)</f>
        <v>Avenida Primera Transversal Nº 2630, Maipú.</v>
      </c>
      <c r="M360" s="108" t="str">
        <f>VLOOKUP(A360,'BASE REGISTROS'!$A$1:$T$884,13,FALSE)</f>
        <v>XIII</v>
      </c>
      <c r="N360" s="108" t="str">
        <f>VLOOKUP(A360,'BASE REGISTROS'!$A$1:$T$884,14,FALSE)</f>
        <v>Maipú</v>
      </c>
      <c r="O360" s="108" t="str">
        <f>VLOOKUP(A360,'BASE REGISTROS'!$A$1:$T$884,15,FALSE)</f>
        <v>02-24196882</v>
      </c>
      <c r="P360" s="108" t="str">
        <f>VLOOKUP(A360,'BASE REGISTROS'!$A$1:$T$884,16,FALSE)</f>
        <v>ideco@corporacionideco.cl</v>
      </c>
      <c r="Q360" s="108">
        <f>VLOOKUP(A360,'BASE REGISTROS'!$A$1:$T$884,17,FALSE)</f>
        <v>0</v>
      </c>
      <c r="R360" s="108" t="str">
        <f>VLOOKUP(A360,'BASE REGISTROS'!$A$1:$T$884,18,FALSE)</f>
        <v>93401: Institución de Asistencia Social</v>
      </c>
      <c r="S360" s="108" t="str">
        <f>VLOOKUP(A360,'BASE REGISTROS'!$A$1:$T$884,19,FALSE)</f>
        <v>Se acompañan antecedentes Financieros correspondientes al año 2019, aprobados por el Subdepartamento de  Supervisión Financiera Nacional</v>
      </c>
      <c r="T360" s="129">
        <f>VLOOKUP(A360,'BASE REGISTROS'!$A$1:$T$884,20,FALSE)</f>
        <v>37970</v>
      </c>
      <c r="U360" s="128">
        <v>6897</v>
      </c>
      <c r="V360" s="130">
        <v>6283980</v>
      </c>
      <c r="W360" s="130">
        <v>24980760</v>
      </c>
      <c r="X360" s="131">
        <v>44316</v>
      </c>
      <c r="Y360" s="132" t="s">
        <v>7743</v>
      </c>
      <c r="Z360" s="132" t="s">
        <v>7744</v>
      </c>
      <c r="AA360" s="128" t="s">
        <v>7843</v>
      </c>
    </row>
    <row r="361" spans="1:27" ht="15.75" customHeight="1" x14ac:dyDescent="0.2">
      <c r="A361" s="128">
        <v>6897</v>
      </c>
      <c r="B361" s="108" t="str">
        <f>VLOOKUP(A361,'BASE REGISTROS'!$A$1:$T$884,2,FALSE)</f>
        <v>Instituto para el Desarrollo Comunitario IDECO Miguel de Pujadas Vergara.</v>
      </c>
      <c r="C361" s="136" t="str">
        <f>VLOOKUP(A361,'BASE REGISTROS'!$A$1:$T$884,3,FALSE)</f>
        <v>71877800K</v>
      </c>
      <c r="D361" s="108" t="str">
        <f>VLOOKUP(A361,'BASE REGISTROS'!$A$1:$T$884,4,FALSE)</f>
        <v>Corporación de Derecho Privado.</v>
      </c>
      <c r="E361" s="108" t="str">
        <f>VLOOKUP(A361,'BASE REGISTROS'!$A$1:$T$884,5,FALSE)</f>
        <v xml:space="preserve">Otorgado por Decreto Supremo Nº 81, del 24 de enero de 1991, del Ministerio de Justicia. </v>
      </c>
      <c r="F361" s="108" t="str">
        <f>VLOOKUP(A361,'BASE REGISTROS'!$A$1:$T$884,6,FALSE)</f>
        <v xml:space="preserve">Certificado de Vigencia, folio Nº 500350176380, de 13 de octubre de 2020, del Servicio de Registro Civil e Identificación.
</v>
      </c>
      <c r="G361" s="108" t="str">
        <f>VLOOKUP(A361,'BASE REGISTROS'!$A$1:$T$884,7,FALSE)</f>
        <v xml:space="preserve">Promover y recuperar las líneas de formación, organización y producción entre los pobladores del sector urbano.  </v>
      </c>
      <c r="H361" s="108" t="str">
        <f>VLOOKUP(A361,'BASE REGISTROS'!$A$1:$T$884,8,FALSE)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1" s="108" t="str">
        <f>VLOOKUP(A361,'BASE REGISTROS'!$A$1:$T$884,9,FALSE)</f>
        <v>Durarán dos años en los cargos</v>
      </c>
      <c r="J361" s="129" t="str">
        <f>VLOOKUP(A361,'BASE REGISTROS'!$A$1:$T$884,10,FALSE)</f>
        <v>9 de septiembre de 2020 al 9 de septiembre del 2022.</v>
      </c>
      <c r="K361" s="108" t="str">
        <f>VLOOKUP(A361,'BASE REGISTROS'!$A$1:$T$884,11,FALSE)</f>
        <v xml:space="preserve">Presidente: Manuel Alejandro Vega Alarcón, RUT: 15.671.215-9
</v>
      </c>
      <c r="L361" s="108" t="str">
        <f>VLOOKUP(A361,'BASE REGISTROS'!$A$1:$T$884,12,FALSE)</f>
        <v>Avenida Primera Transversal Nº 2630, Maipú.</v>
      </c>
      <c r="M361" s="108" t="str">
        <f>VLOOKUP(A361,'BASE REGISTROS'!$A$1:$T$884,13,FALSE)</f>
        <v>XIII</v>
      </c>
      <c r="N361" s="108" t="str">
        <f>VLOOKUP(A361,'BASE REGISTROS'!$A$1:$T$884,14,FALSE)</f>
        <v>Maipú</v>
      </c>
      <c r="O361" s="108" t="str">
        <f>VLOOKUP(A361,'BASE REGISTROS'!$A$1:$T$884,15,FALSE)</f>
        <v>02-24196882</v>
      </c>
      <c r="P361" s="108" t="str">
        <f>VLOOKUP(A361,'BASE REGISTROS'!$A$1:$T$884,16,FALSE)</f>
        <v>ideco@corporacionideco.cl</v>
      </c>
      <c r="Q361" s="108">
        <f>VLOOKUP(A361,'BASE REGISTROS'!$A$1:$T$884,17,FALSE)</f>
        <v>0</v>
      </c>
      <c r="R361" s="108" t="str">
        <f>VLOOKUP(A361,'BASE REGISTROS'!$A$1:$T$884,18,FALSE)</f>
        <v>93401: Institución de Asistencia Social</v>
      </c>
      <c r="S361" s="108" t="str">
        <f>VLOOKUP(A361,'BASE REGISTROS'!$A$1:$T$884,19,FALSE)</f>
        <v>Se acompañan antecedentes Financieros correspondientes al año 2019, aprobados por el Subdepartamento de  Supervisión Financiera Nacional</v>
      </c>
      <c r="T361" s="129">
        <f>VLOOKUP(A361,'BASE REGISTROS'!$A$1:$T$884,20,FALSE)</f>
        <v>37970</v>
      </c>
      <c r="U361" s="128">
        <v>6897</v>
      </c>
      <c r="V361" s="130">
        <v>7913160</v>
      </c>
      <c r="W361" s="130">
        <v>28239120</v>
      </c>
      <c r="X361" s="131">
        <v>44316</v>
      </c>
      <c r="Y361" s="132" t="s">
        <v>7743</v>
      </c>
      <c r="Z361" s="132" t="s">
        <v>7744</v>
      </c>
      <c r="AA361" s="128" t="s">
        <v>7814</v>
      </c>
    </row>
    <row r="362" spans="1:27" ht="15.75" customHeight="1" x14ac:dyDescent="0.2">
      <c r="A362" s="128">
        <v>6897</v>
      </c>
      <c r="B362" s="108" t="str">
        <f>VLOOKUP(A362,'BASE REGISTROS'!$A$1:$T$884,2,FALSE)</f>
        <v>Instituto para el Desarrollo Comunitario IDECO Miguel de Pujadas Vergara.</v>
      </c>
      <c r="C362" s="136" t="str">
        <f>VLOOKUP(A362,'BASE REGISTROS'!$A$1:$T$884,3,FALSE)</f>
        <v>71877800K</v>
      </c>
      <c r="D362" s="108" t="str">
        <f>VLOOKUP(A362,'BASE REGISTROS'!$A$1:$T$884,4,FALSE)</f>
        <v>Corporación de Derecho Privado.</v>
      </c>
      <c r="E362" s="108" t="str">
        <f>VLOOKUP(A362,'BASE REGISTROS'!$A$1:$T$884,5,FALSE)</f>
        <v xml:space="preserve">Otorgado por Decreto Supremo Nº 81, del 24 de enero de 1991, del Ministerio de Justicia. </v>
      </c>
      <c r="F362" s="108" t="str">
        <f>VLOOKUP(A362,'BASE REGISTROS'!$A$1:$T$884,6,FALSE)</f>
        <v xml:space="preserve">Certificado de Vigencia, folio Nº 500350176380, de 13 de octubre de 2020, del Servicio de Registro Civil e Identificación.
</v>
      </c>
      <c r="G362" s="108" t="str">
        <f>VLOOKUP(A362,'BASE REGISTROS'!$A$1:$T$884,7,FALSE)</f>
        <v xml:space="preserve">Promover y recuperar las líneas de formación, organización y producción entre los pobladores del sector urbano.  </v>
      </c>
      <c r="H362" s="108" t="str">
        <f>VLOOKUP(A362,'BASE REGISTROS'!$A$1:$T$884,8,FALSE)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2" s="108" t="str">
        <f>VLOOKUP(A362,'BASE REGISTROS'!$A$1:$T$884,9,FALSE)</f>
        <v>Durarán dos años en los cargos</v>
      </c>
      <c r="J362" s="129" t="str">
        <f>VLOOKUP(A362,'BASE REGISTROS'!$A$1:$T$884,10,FALSE)</f>
        <v>9 de septiembre de 2020 al 9 de septiembre del 2022.</v>
      </c>
      <c r="K362" s="108" t="str">
        <f>VLOOKUP(A362,'BASE REGISTROS'!$A$1:$T$884,11,FALSE)</f>
        <v xml:space="preserve">Presidente: Manuel Alejandro Vega Alarcón, RUT: 15.671.215-9
</v>
      </c>
      <c r="L362" s="108" t="str">
        <f>VLOOKUP(A362,'BASE REGISTROS'!$A$1:$T$884,12,FALSE)</f>
        <v>Avenida Primera Transversal Nº 2630, Maipú.</v>
      </c>
      <c r="M362" s="108" t="str">
        <f>VLOOKUP(A362,'BASE REGISTROS'!$A$1:$T$884,13,FALSE)</f>
        <v>XIII</v>
      </c>
      <c r="N362" s="108" t="str">
        <f>VLOOKUP(A362,'BASE REGISTROS'!$A$1:$T$884,14,FALSE)</f>
        <v>Maipú</v>
      </c>
      <c r="O362" s="108" t="str">
        <f>VLOOKUP(A362,'BASE REGISTROS'!$A$1:$T$884,15,FALSE)</f>
        <v>02-24196882</v>
      </c>
      <c r="P362" s="108" t="str">
        <f>VLOOKUP(A362,'BASE REGISTROS'!$A$1:$T$884,16,FALSE)</f>
        <v>ideco@corporacionideco.cl</v>
      </c>
      <c r="Q362" s="108">
        <f>VLOOKUP(A362,'BASE REGISTROS'!$A$1:$T$884,17,FALSE)</f>
        <v>0</v>
      </c>
      <c r="R362" s="108" t="str">
        <f>VLOOKUP(A362,'BASE REGISTROS'!$A$1:$T$884,18,FALSE)</f>
        <v>93401: Institución de Asistencia Social</v>
      </c>
      <c r="S362" s="108" t="str">
        <f>VLOOKUP(A362,'BASE REGISTROS'!$A$1:$T$884,19,FALSE)</f>
        <v>Se acompañan antecedentes Financieros correspondientes al año 2019, aprobados por el Subdepartamento de  Supervisión Financiera Nacional</v>
      </c>
      <c r="T362" s="129">
        <f>VLOOKUP(A362,'BASE REGISTROS'!$A$1:$T$884,20,FALSE)</f>
        <v>37970</v>
      </c>
      <c r="U362" s="128">
        <v>6897</v>
      </c>
      <c r="V362" s="130">
        <v>13498920</v>
      </c>
      <c r="W362" s="130">
        <v>51047640</v>
      </c>
      <c r="X362" s="131">
        <v>44316</v>
      </c>
      <c r="Y362" s="132" t="s">
        <v>7743</v>
      </c>
      <c r="Z362" s="132" t="s">
        <v>7744</v>
      </c>
      <c r="AA362" s="128" t="s">
        <v>7815</v>
      </c>
    </row>
    <row r="363" spans="1:27" ht="15.75" customHeight="1" x14ac:dyDescent="0.2">
      <c r="A363" s="128">
        <v>6897</v>
      </c>
      <c r="B363" s="108" t="str">
        <f>VLOOKUP(A363,'BASE REGISTROS'!$A$1:$T$884,2,FALSE)</f>
        <v>Instituto para el Desarrollo Comunitario IDECO Miguel de Pujadas Vergara.</v>
      </c>
      <c r="C363" s="136" t="str">
        <f>VLOOKUP(A363,'BASE REGISTROS'!$A$1:$T$884,3,FALSE)</f>
        <v>71877800K</v>
      </c>
      <c r="D363" s="108" t="str">
        <f>VLOOKUP(A363,'BASE REGISTROS'!$A$1:$T$884,4,FALSE)</f>
        <v>Corporación de Derecho Privado.</v>
      </c>
      <c r="E363" s="108" t="str">
        <f>VLOOKUP(A363,'BASE REGISTROS'!$A$1:$T$884,5,FALSE)</f>
        <v xml:space="preserve">Otorgado por Decreto Supremo Nº 81, del 24 de enero de 1991, del Ministerio de Justicia. </v>
      </c>
      <c r="F363" s="108" t="str">
        <f>VLOOKUP(A363,'BASE REGISTROS'!$A$1:$T$884,6,FALSE)</f>
        <v xml:space="preserve">Certificado de Vigencia, folio Nº 500350176380, de 13 de octubre de 2020, del Servicio de Registro Civil e Identificación.
</v>
      </c>
      <c r="G363" s="108" t="str">
        <f>VLOOKUP(A363,'BASE REGISTROS'!$A$1:$T$884,7,FALSE)</f>
        <v xml:space="preserve">Promover y recuperar las líneas de formación, organización y producción entre los pobladores del sector urbano.  </v>
      </c>
      <c r="H363" s="108" t="str">
        <f>VLOOKUP(A363,'BASE REGISTROS'!$A$1:$T$884,8,FALSE)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3" s="108" t="str">
        <f>VLOOKUP(A363,'BASE REGISTROS'!$A$1:$T$884,9,FALSE)</f>
        <v>Durarán dos años en los cargos</v>
      </c>
      <c r="J363" s="129" t="str">
        <f>VLOOKUP(A363,'BASE REGISTROS'!$A$1:$T$884,10,FALSE)</f>
        <v>9 de septiembre de 2020 al 9 de septiembre del 2022.</v>
      </c>
      <c r="K363" s="108" t="str">
        <f>VLOOKUP(A363,'BASE REGISTROS'!$A$1:$T$884,11,FALSE)</f>
        <v xml:space="preserve">Presidente: Manuel Alejandro Vega Alarcón, RUT: 15.671.215-9
</v>
      </c>
      <c r="L363" s="108" t="str">
        <f>VLOOKUP(A363,'BASE REGISTROS'!$A$1:$T$884,12,FALSE)</f>
        <v>Avenida Primera Transversal Nº 2630, Maipú.</v>
      </c>
      <c r="M363" s="108" t="str">
        <f>VLOOKUP(A363,'BASE REGISTROS'!$A$1:$T$884,13,FALSE)</f>
        <v>XIII</v>
      </c>
      <c r="N363" s="108" t="str">
        <f>VLOOKUP(A363,'BASE REGISTROS'!$A$1:$T$884,14,FALSE)</f>
        <v>Maipú</v>
      </c>
      <c r="O363" s="108" t="str">
        <f>VLOOKUP(A363,'BASE REGISTROS'!$A$1:$T$884,15,FALSE)</f>
        <v>02-24196882</v>
      </c>
      <c r="P363" s="108" t="str">
        <f>VLOOKUP(A363,'BASE REGISTROS'!$A$1:$T$884,16,FALSE)</f>
        <v>ideco@corporacionideco.cl</v>
      </c>
      <c r="Q363" s="108">
        <f>VLOOKUP(A363,'BASE REGISTROS'!$A$1:$T$884,17,FALSE)</f>
        <v>0</v>
      </c>
      <c r="R363" s="108" t="str">
        <f>VLOOKUP(A363,'BASE REGISTROS'!$A$1:$T$884,18,FALSE)</f>
        <v>93401: Institución de Asistencia Social</v>
      </c>
      <c r="S363" s="108" t="str">
        <f>VLOOKUP(A363,'BASE REGISTROS'!$A$1:$T$884,19,FALSE)</f>
        <v>Se acompañan antecedentes Financieros correspondientes al año 2019, aprobados por el Subdepartamento de  Supervisión Financiera Nacional</v>
      </c>
      <c r="T363" s="129">
        <f>VLOOKUP(A363,'BASE REGISTROS'!$A$1:$T$884,20,FALSE)</f>
        <v>37970</v>
      </c>
      <c r="U363" s="128">
        <v>6897</v>
      </c>
      <c r="V363" s="130">
        <v>18308880</v>
      </c>
      <c r="W363" s="130">
        <v>65477520</v>
      </c>
      <c r="X363" s="131">
        <v>44316</v>
      </c>
      <c r="Y363" s="132" t="s">
        <v>7743</v>
      </c>
      <c r="Z363" s="132" t="s">
        <v>7744</v>
      </c>
      <c r="AA363" s="128" t="s">
        <v>7825</v>
      </c>
    </row>
    <row r="364" spans="1:27" ht="15.75" customHeight="1" x14ac:dyDescent="0.2">
      <c r="A364" s="128">
        <v>6897</v>
      </c>
      <c r="B364" s="108" t="str">
        <f>VLOOKUP(A364,'BASE REGISTROS'!$A$1:$T$884,2,FALSE)</f>
        <v>Instituto para el Desarrollo Comunitario IDECO Miguel de Pujadas Vergara.</v>
      </c>
      <c r="C364" s="136" t="str">
        <f>VLOOKUP(A364,'BASE REGISTROS'!$A$1:$T$884,3,FALSE)</f>
        <v>71877800K</v>
      </c>
      <c r="D364" s="108" t="str">
        <f>VLOOKUP(A364,'BASE REGISTROS'!$A$1:$T$884,4,FALSE)</f>
        <v>Corporación de Derecho Privado.</v>
      </c>
      <c r="E364" s="108" t="str">
        <f>VLOOKUP(A364,'BASE REGISTROS'!$A$1:$T$884,5,FALSE)</f>
        <v xml:space="preserve">Otorgado por Decreto Supremo Nº 81, del 24 de enero de 1991, del Ministerio de Justicia. </v>
      </c>
      <c r="F364" s="108" t="str">
        <f>VLOOKUP(A364,'BASE REGISTROS'!$A$1:$T$884,6,FALSE)</f>
        <v xml:space="preserve">Certificado de Vigencia, folio Nº 500350176380, de 13 de octubre de 2020, del Servicio de Registro Civil e Identificación.
</v>
      </c>
      <c r="G364" s="108" t="str">
        <f>VLOOKUP(A364,'BASE REGISTROS'!$A$1:$T$884,7,FALSE)</f>
        <v xml:space="preserve">Promover y recuperar las líneas de formación, organización y producción entre los pobladores del sector urbano.  </v>
      </c>
      <c r="H364" s="108" t="str">
        <f>VLOOKUP(A364,'BASE REGISTROS'!$A$1:$T$884,8,FALSE)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4" s="108" t="str">
        <f>VLOOKUP(A364,'BASE REGISTROS'!$A$1:$T$884,9,FALSE)</f>
        <v>Durarán dos años en los cargos</v>
      </c>
      <c r="J364" s="129" t="str">
        <f>VLOOKUP(A364,'BASE REGISTROS'!$A$1:$T$884,10,FALSE)</f>
        <v>9 de septiembre de 2020 al 9 de septiembre del 2022.</v>
      </c>
      <c r="K364" s="108" t="str">
        <f>VLOOKUP(A364,'BASE REGISTROS'!$A$1:$T$884,11,FALSE)</f>
        <v xml:space="preserve">Presidente: Manuel Alejandro Vega Alarcón, RUT: 15.671.215-9
</v>
      </c>
      <c r="L364" s="108" t="str">
        <f>VLOOKUP(A364,'BASE REGISTROS'!$A$1:$T$884,12,FALSE)</f>
        <v>Avenida Primera Transversal Nº 2630, Maipú.</v>
      </c>
      <c r="M364" s="108" t="str">
        <f>VLOOKUP(A364,'BASE REGISTROS'!$A$1:$T$884,13,FALSE)</f>
        <v>XIII</v>
      </c>
      <c r="N364" s="108" t="str">
        <f>VLOOKUP(A364,'BASE REGISTROS'!$A$1:$T$884,14,FALSE)</f>
        <v>Maipú</v>
      </c>
      <c r="O364" s="108" t="str">
        <f>VLOOKUP(A364,'BASE REGISTROS'!$A$1:$T$884,15,FALSE)</f>
        <v>02-24196882</v>
      </c>
      <c r="P364" s="108" t="str">
        <f>VLOOKUP(A364,'BASE REGISTROS'!$A$1:$T$884,16,FALSE)</f>
        <v>ideco@corporacionideco.cl</v>
      </c>
      <c r="Q364" s="108">
        <f>VLOOKUP(A364,'BASE REGISTROS'!$A$1:$T$884,17,FALSE)</f>
        <v>0</v>
      </c>
      <c r="R364" s="108" t="str">
        <f>VLOOKUP(A364,'BASE REGISTROS'!$A$1:$T$884,18,FALSE)</f>
        <v>93401: Institución de Asistencia Social</v>
      </c>
      <c r="S364" s="108" t="str">
        <f>VLOOKUP(A364,'BASE REGISTROS'!$A$1:$T$884,19,FALSE)</f>
        <v>Se acompañan antecedentes Financieros correspondientes al año 2019, aprobados por el Subdepartamento de  Supervisión Financiera Nacional</v>
      </c>
      <c r="T364" s="129">
        <f>VLOOKUP(A364,'BASE REGISTROS'!$A$1:$T$884,20,FALSE)</f>
        <v>37970</v>
      </c>
      <c r="U364" s="128">
        <v>6897</v>
      </c>
      <c r="V364" s="130">
        <v>12412800</v>
      </c>
      <c r="W364" s="130">
        <v>49651200</v>
      </c>
      <c r="X364" s="131">
        <v>44316</v>
      </c>
      <c r="Y364" s="132" t="s">
        <v>7743</v>
      </c>
      <c r="Z364" s="132" t="s">
        <v>7744</v>
      </c>
      <c r="AA364" s="128" t="s">
        <v>7846</v>
      </c>
    </row>
    <row r="365" spans="1:27" ht="15.75" customHeight="1" x14ac:dyDescent="0.2">
      <c r="A365" s="128">
        <v>6898</v>
      </c>
      <c r="B365" s="108" t="str">
        <f>VLOOKUP(A365,'BASE REGISTROS'!$A$1:$T$884,2,FALSE)</f>
        <v>Corporación Municipal de Melipilla para la Educación, Salud., Atención de Menores y Deportes y Recreación</v>
      </c>
      <c r="C365" s="136">
        <f>VLOOKUP(A365,'BASE REGISTROS'!$A$1:$T$884,3,FALSE)</f>
        <v>712939001</v>
      </c>
      <c r="D365" s="108" t="str">
        <f>VLOOKUP(A365,'BASE REGISTROS'!$A$1:$T$884,4,FALSE)</f>
        <v>Corporación de Derecho Privado.</v>
      </c>
      <c r="E365" s="108" t="str">
        <f>VLOOKUP(A365,'BASE REGISTROS'!$A$1:$T$884,5,FALSE)</f>
        <v xml:space="preserve">Decreto Supremo Nº 772, de 4 de agosto de 1982, del Ministerio de Justicia. </v>
      </c>
      <c r="F365" s="108" t="str">
        <f>VLOOKUP(A365,'BASE REGISTROS'!$A$1:$T$884,6,FALSE)</f>
        <v>Certificado de Vigencia Folio Nº 500356920296, de 19 de noviembre de 2020, del Servicio de Registro Civil e Identificación.</v>
      </c>
      <c r="G365" s="108" t="str">
        <f>VLOOKUP(A365,'BASE REGISTROS'!$A$1:$T$884,7,FALSE)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65" s="108" t="str">
        <f>VLOOKUP(A365,'BASE REGISTROS'!$A$1:$T$884,8,FALSE)</f>
        <v xml:space="preserve">Presidente: Iván Campos Aravena
Directores:
Paulo Ariztía Benoit
Juan Eduardo González Dölz,  
Enrique Tobar Reyes, 
Rolando Terra Yañez
</v>
      </c>
      <c r="I365" s="108" t="str">
        <f>VLOOKUP(A365,'BASE REGISTROS'!$A$1:$T$884,9,FALSE)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65" s="129" t="str">
        <f>VLOOKUP(A365,'BASE REGISTROS'!$A$1:$T$884,10,FALSE)</f>
        <v xml:space="preserve">De 28 de Abril de 2010 hasta el 28 de Abril de 2012.
Última designación Gerente General: 28 de junio de 2018. 
</v>
      </c>
      <c r="K365" s="108" t="str">
        <f>VLOOKUP(A365,'BASE REGISTROS'!$A$1:$T$884,11,FALSE)</f>
        <v xml:space="preserve">Presidente: Iván Campos Aravena
Gerente General: César José Araos Aguirre,
</v>
      </c>
      <c r="L365" s="108" t="str">
        <f>VLOOKUP(A365,'BASE REGISTROS'!$A$1:$T$884,12,FALSE)</f>
        <v xml:space="preserve">Eleuterio Ramírez s/n, Población Manuel Rodríguez, comuna de Melipilla, Región Metropolitana
</v>
      </c>
      <c r="M365" s="108" t="str">
        <f>VLOOKUP(A365,'BASE REGISTROS'!$A$1:$T$884,13,FALSE)</f>
        <v>XIII</v>
      </c>
      <c r="N365" s="108" t="str">
        <f>VLOOKUP(A365,'BASE REGISTROS'!$A$1:$T$884,14,FALSE)</f>
        <v>Melipilla,</v>
      </c>
      <c r="O365" s="108" t="str">
        <f>VLOOKUP(A365,'BASE REGISTROS'!$A$1:$T$884,15,FALSE)</f>
        <v xml:space="preserve">Fono: 224897900- 224897901
</v>
      </c>
      <c r="P365" s="108" t="str">
        <f>VLOOKUP(A365,'BASE REGISTROS'!$A$1:$T$884,16,FALSE)</f>
        <v xml:space="preserve">E mail: gerencia@cormumel.cl </v>
      </c>
      <c r="Q365" s="108">
        <f>VLOOKUP(A365,'BASE REGISTROS'!$A$1:$T$884,17,FALSE)</f>
        <v>0</v>
      </c>
      <c r="R365" s="108">
        <f>VLOOKUP(A365,'BASE REGISTROS'!$A$1:$T$884,18,FALSE)</f>
        <v>93401</v>
      </c>
      <c r="S365" s="108" t="str">
        <f>VLOOKUP(A365,'BASE REGISTROS'!$A$1:$T$884,19,FALSE)</f>
        <v>Se acompaña Certificado de la Institución, correspondiente a antecedentes financieros del año 2019, aprobados por el Sub Departamento de Supervisión Financiera Nacional.</v>
      </c>
      <c r="T365" s="129">
        <f>VLOOKUP(A365,'BASE REGISTROS'!$A$1:$T$884,20,FALSE)</f>
        <v>37970</v>
      </c>
      <c r="U365" s="128">
        <v>6898</v>
      </c>
      <c r="V365" s="130">
        <v>6439140</v>
      </c>
      <c r="W365" s="130">
        <v>19504170</v>
      </c>
      <c r="X365" s="131">
        <v>44316</v>
      </c>
      <c r="Y365" s="132" t="s">
        <v>7743</v>
      </c>
      <c r="Z365" s="132" t="s">
        <v>7744</v>
      </c>
      <c r="AA365" s="128" t="s">
        <v>7786</v>
      </c>
    </row>
    <row r="366" spans="1:27" ht="15.75" customHeight="1" x14ac:dyDescent="0.2">
      <c r="A366" s="128">
        <v>6899</v>
      </c>
      <c r="B366" s="108" t="str">
        <f>VLOOKUP(A366,'BASE REGISTROS'!$A$1:$T$884,2,FALSE)</f>
        <v>Corporación Demos una Oportunidad al Menor- Crédito al Menor</v>
      </c>
      <c r="C366" s="136">
        <f>VLOOKUP(A366,'BASE REGISTROS'!$A$1:$T$884,3,FALSE)</f>
        <v>719365000</v>
      </c>
      <c r="D366" s="108" t="str">
        <f>VLOOKUP(A366,'BASE REGISTROS'!$A$1:$T$884,4,FALSE)</f>
        <v>Corporación de Derecho Privado.</v>
      </c>
      <c r="E366" s="108" t="str">
        <f>VLOOKUP(A366,'BASE REGISTROS'!$A$1:$T$884,5,FALSE)</f>
        <v xml:space="preserve">Otorgada por Decreto Supremo Nº 1392, de fecha 19 de noviembre de 1991, del Ministerio de Justicia. </v>
      </c>
      <c r="F366" s="108" t="str">
        <f>VLOOKUP(A366,'BASE REGISTROS'!$A$1:$T$884,6,FALSE)</f>
        <v xml:space="preserve">Certificado de vigencia de persona jurídica sin fines de lucro, folio Nº 500354160689, de fecha 04 de noviembre de 2020, emitido por el Servicio de Registro Civil e Identificación.
</v>
      </c>
      <c r="G366" s="108" t="str">
        <f>VLOOKUP(A366,'BASE REGISTROS'!$A$1:$T$884,7,FALSE)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66" s="108" t="str">
        <f>VLOOKUP(A366,'BASE REGISTROS'!$A$1:$T$884,8,FALSE)</f>
        <v xml:space="preserve">Presidente: Álvaro Pezoa Bissieres, 
Secretaria: Vivian Nazal Zedan, 
Tesorera: Mº Inés Nilo Guerrero, 
Directores: 
Sergio Andrés Bianchi Echeñique
Fernando García Barrientos, 
Jorge Javier Obregón Kuhn, 
Paola Silvana Alvano Contador
</v>
      </c>
      <c r="I366" s="108" t="str">
        <f>VLOOKUP(A366,'BASE REGISTROS'!$A$1:$T$884,9,FALSE)</f>
        <v>Durarán 03 años en sus cargos.</v>
      </c>
      <c r="J366" s="129" t="str">
        <f>VLOOKUP(A366,'BASE REGISTROS'!$A$1:$T$884,10,FALSE)</f>
        <v>26 de abril de 2018 – al 26 de abril de 2021.</v>
      </c>
      <c r="K366" s="108" t="str">
        <f>VLOOKUP(A366,'BASE REGISTROS'!$A$1:$T$884,11,FALSE)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66" s="108" t="str">
        <f>VLOOKUP(A366,'BASE REGISTROS'!$A$1:$T$884,12,FALSE)</f>
        <v xml:space="preserve">Lautaro Nº 2755, comuna de La Pintana, Villa Jorge Yarur Banna, Región Metropolitana.
</v>
      </c>
      <c r="M366" s="108" t="str">
        <f>VLOOKUP(A366,'BASE REGISTROS'!$A$1:$T$884,13,FALSE)</f>
        <v>XIII</v>
      </c>
      <c r="N366" s="108" t="str">
        <f>VLOOKUP(A366,'BASE REGISTROS'!$A$1:$T$884,14,FALSE)</f>
        <v>La Pintana</v>
      </c>
      <c r="O366" s="108" t="str">
        <f>VLOOKUP(A366,'BASE REGISTROS'!$A$1:$T$884,15,FALSE)</f>
        <v>225451947-96645763</v>
      </c>
      <c r="P366" s="108" t="str">
        <f>VLOOKUP(A366,'BASE REGISTROS'!$A$1:$T$884,16,FALSE)</f>
        <v xml:space="preserve">contacto@corporacionccm.cl
</v>
      </c>
      <c r="Q366" s="108">
        <f>VLOOKUP(A366,'BASE REGISTROS'!$A$1:$T$884,17,FALSE)</f>
        <v>0</v>
      </c>
      <c r="R366" s="108" t="str">
        <f>VLOOKUP(A366,'BASE REGISTROS'!$A$1:$T$884,18,FALSE)</f>
        <v>93401: Institución de Asistencia Social</v>
      </c>
      <c r="S366" s="108" t="str">
        <f>VLOOKUP(A366,'BASE REGISTROS'!$A$1:$T$884,19,FALSE)</f>
        <v>Se acompañan antecedentes financieros, correspondientes al año 2019, aprobados por el  Sub Departamento de Supervisión Financiera Nacional.</v>
      </c>
      <c r="T366" s="129">
        <f>VLOOKUP(A366,'BASE REGISTROS'!$A$1:$T$884,20,FALSE)</f>
        <v>37970</v>
      </c>
      <c r="U366" s="128">
        <v>6899</v>
      </c>
      <c r="V366" s="130">
        <v>75168346</v>
      </c>
      <c r="W366" s="130">
        <v>138432104</v>
      </c>
      <c r="X366" s="131">
        <v>44316</v>
      </c>
      <c r="Y366" s="132" t="s">
        <v>7743</v>
      </c>
      <c r="Z366" s="132" t="s">
        <v>7744</v>
      </c>
      <c r="AA366" s="128" t="s">
        <v>7805</v>
      </c>
    </row>
    <row r="367" spans="1:27" ht="15.75" customHeight="1" x14ac:dyDescent="0.2">
      <c r="A367" s="128">
        <v>6900</v>
      </c>
      <c r="B367" s="108" t="str">
        <f>VLOOKUP(A367,'BASE REGISTROS'!$A$1:$T$884,2,FALSE)</f>
        <v>Corporación de Educación, Rehabilitación, Capacitación, Atención de Menores y Perfeccionamiento ( C.E.R.C.A.P.)</v>
      </c>
      <c r="C367" s="136" t="str">
        <f>VLOOKUP(A367,'BASE REGISTROS'!$A$1:$T$884,3,FALSE)</f>
        <v>72363900K</v>
      </c>
      <c r="D367" s="108" t="str">
        <f>VLOOKUP(A367,'BASE REGISTROS'!$A$1:$T$884,4,FALSE)</f>
        <v>Corporación de Derecho Privado</v>
      </c>
      <c r="E367" s="108" t="str">
        <f>VLOOKUP(A367,'BASE REGISTROS'!$A$1:$T$884,5,FALSE)</f>
        <v>Otorgada por Decreto Supremo Nº 1109, de 19 de diciembre de 1984, del Ministerio de Justicia.</v>
      </c>
      <c r="F367" s="108" t="str">
        <f>VLOOKUP(A367,'BASE REGISTROS'!$A$1:$T$884,6,FALSE)</f>
        <v xml:space="preserve">Certificado de vigencia de persona jurídica sin fines de lucro, folio Nº 500334460905, de fecha 28 de julio de 2020, del Servicio de Registro Civil e Identificación.
</v>
      </c>
      <c r="G367" s="108" t="str">
        <f>VLOOKUP(A367,'BASE REGISTROS'!$A$1:$T$884,7,FALSE)</f>
        <v>Administrar y operar servicios en las áreas de educación y de atención de menores, elaborar y ejecutar programas de educación, formación profesional, capacitación, rehabilitación y perfeccionamiento.</v>
      </c>
      <c r="H367" s="108" t="str">
        <f>VLOOKUP(A367,'BASE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67" s="108" t="str">
        <f>VLOOKUP(A367,'BASE REGISTROS'!$A$1:$T$884,9,FALSE)</f>
        <v xml:space="preserve">5 años
</v>
      </c>
      <c r="J367" s="129" t="str">
        <f>VLOOKUP(A367,'BASE REGISTROS'!$A$1:$T$884,10,FALSE)</f>
        <v xml:space="preserve">30 de septiembre de 2017 a 30 de septiembre de 2022.
</v>
      </c>
      <c r="K367" s="108" t="str">
        <f>VLOOKUP(A367,'BASE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67" s="108" t="str">
        <f>VLOOKUP(A367,'BASE REGISTROS'!$A$1:$T$884,12,FALSE)</f>
        <v>El Overo N° 175, Villa Alemana. Región de Valparaíso</v>
      </c>
      <c r="M367" s="108" t="str">
        <f>VLOOKUP(A367,'BASE REGISTROS'!$A$1:$T$884,13,FALSE)</f>
        <v>V</v>
      </c>
      <c r="N367" s="108" t="str">
        <f>VLOOKUP(A367,'BASE REGISTROS'!$A$1:$T$884,14,FALSE)</f>
        <v>Villa Alemana</v>
      </c>
      <c r="O367" s="108" t="str">
        <f>VLOOKUP(A367,'BASE REGISTROS'!$A$1:$T$884,15,FALSE)</f>
        <v>32-2532283</v>
      </c>
      <c r="P367" s="108" t="str">
        <f>VLOOKUP(A367,'BASE REGISTROS'!$A$1:$T$884,16,FALSE)</f>
        <v>cercap@cercap.cl</v>
      </c>
      <c r="Q367" s="108">
        <f>VLOOKUP(A367,'BASE REGISTROS'!$A$1:$T$884,17,FALSE)</f>
        <v>0</v>
      </c>
      <c r="R367" s="108">
        <f>VLOOKUP(A367,'BASE REGISTROS'!$A$1:$T$884,18,FALSE)</f>
        <v>93401</v>
      </c>
      <c r="S367" s="108" t="str">
        <f>VLOOKUP(A367,'BASE REGISTROS'!$A$1:$T$884,19,FALSE)</f>
        <v>Se acompaña el certificado financiero correspondiente al  año 2019  autorizado ante notario y balance general año 2019 aprobado por  USUFI</v>
      </c>
      <c r="T367" s="129">
        <f>VLOOKUP(A367,'BASE REGISTROS'!$A$1:$T$884,20,FALSE)</f>
        <v>37970</v>
      </c>
      <c r="U367" s="128">
        <v>6900</v>
      </c>
      <c r="V367" s="130">
        <v>4809960</v>
      </c>
      <c r="W367" s="130">
        <v>23661900</v>
      </c>
      <c r="X367" s="131">
        <v>44316</v>
      </c>
      <c r="Y367" s="132" t="s">
        <v>7743</v>
      </c>
      <c r="Z367" s="132" t="s">
        <v>7744</v>
      </c>
      <c r="AA367" s="128" t="s">
        <v>7888</v>
      </c>
    </row>
    <row r="368" spans="1:27" ht="15.75" customHeight="1" x14ac:dyDescent="0.2">
      <c r="A368" s="128">
        <v>6900</v>
      </c>
      <c r="B368" s="108" t="str">
        <f>VLOOKUP(A368,'BASE REGISTROS'!$A$1:$T$884,2,FALSE)</f>
        <v>Corporación de Educación, Rehabilitación, Capacitación, Atención de Menores y Perfeccionamiento ( C.E.R.C.A.P.)</v>
      </c>
      <c r="C368" s="136" t="str">
        <f>VLOOKUP(A368,'BASE REGISTROS'!$A$1:$T$884,3,FALSE)</f>
        <v>72363900K</v>
      </c>
      <c r="D368" s="108" t="str">
        <f>VLOOKUP(A368,'BASE REGISTROS'!$A$1:$T$884,4,FALSE)</f>
        <v>Corporación de Derecho Privado</v>
      </c>
      <c r="E368" s="108" t="str">
        <f>VLOOKUP(A368,'BASE REGISTROS'!$A$1:$T$884,5,FALSE)</f>
        <v>Otorgada por Decreto Supremo Nº 1109, de 19 de diciembre de 1984, del Ministerio de Justicia.</v>
      </c>
      <c r="F368" s="108" t="str">
        <f>VLOOKUP(A368,'BASE REGISTROS'!$A$1:$T$884,6,FALSE)</f>
        <v xml:space="preserve">Certificado de vigencia de persona jurídica sin fines de lucro, folio Nº 500334460905, de fecha 28 de julio de 2020, del Servicio de Registro Civil e Identificación.
</v>
      </c>
      <c r="G368" s="108" t="str">
        <f>VLOOKUP(A368,'BASE REGISTROS'!$A$1:$T$884,7,FALSE)</f>
        <v>Administrar y operar servicios en las áreas de educación y de atención de menores, elaborar y ejecutar programas de educación, formación profesional, capacitación, rehabilitación y perfeccionamiento.</v>
      </c>
      <c r="H368" s="108" t="str">
        <f>VLOOKUP(A368,'BASE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68" s="108" t="str">
        <f>VLOOKUP(A368,'BASE REGISTROS'!$A$1:$T$884,9,FALSE)</f>
        <v xml:space="preserve">5 años
</v>
      </c>
      <c r="J368" s="129" t="str">
        <f>VLOOKUP(A368,'BASE REGISTROS'!$A$1:$T$884,10,FALSE)</f>
        <v xml:space="preserve">30 de septiembre de 2017 a 30 de septiembre de 2022.
</v>
      </c>
      <c r="K368" s="108" t="str">
        <f>VLOOKUP(A368,'BASE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68" s="108" t="str">
        <f>VLOOKUP(A368,'BASE REGISTROS'!$A$1:$T$884,12,FALSE)</f>
        <v>El Overo N° 175, Villa Alemana. Región de Valparaíso</v>
      </c>
      <c r="M368" s="108" t="str">
        <f>VLOOKUP(A368,'BASE REGISTROS'!$A$1:$T$884,13,FALSE)</f>
        <v>V</v>
      </c>
      <c r="N368" s="108" t="str">
        <f>VLOOKUP(A368,'BASE REGISTROS'!$A$1:$T$884,14,FALSE)</f>
        <v>Villa Alemana</v>
      </c>
      <c r="O368" s="108" t="str">
        <f>VLOOKUP(A368,'BASE REGISTROS'!$A$1:$T$884,15,FALSE)</f>
        <v>32-2532283</v>
      </c>
      <c r="P368" s="108" t="str">
        <f>VLOOKUP(A368,'BASE REGISTROS'!$A$1:$T$884,16,FALSE)</f>
        <v>cercap@cercap.cl</v>
      </c>
      <c r="Q368" s="108">
        <f>VLOOKUP(A368,'BASE REGISTROS'!$A$1:$T$884,17,FALSE)</f>
        <v>0</v>
      </c>
      <c r="R368" s="108">
        <f>VLOOKUP(A368,'BASE REGISTROS'!$A$1:$T$884,18,FALSE)</f>
        <v>93401</v>
      </c>
      <c r="S368" s="108" t="str">
        <f>VLOOKUP(A368,'BASE REGISTROS'!$A$1:$T$884,19,FALSE)</f>
        <v>Se acompaña el certificado financiero correspondiente al  año 2019  autorizado ante notario y balance general año 2019 aprobado por  USUFI</v>
      </c>
      <c r="T368" s="129">
        <f>VLOOKUP(A368,'BASE REGISTROS'!$A$1:$T$884,20,FALSE)</f>
        <v>37970</v>
      </c>
      <c r="U368" s="128">
        <v>6900</v>
      </c>
      <c r="V368" s="130">
        <v>6361560</v>
      </c>
      <c r="W368" s="130">
        <v>25911720</v>
      </c>
      <c r="X368" s="131">
        <v>44316</v>
      </c>
      <c r="Y368" s="132" t="s">
        <v>7743</v>
      </c>
      <c r="Z368" s="132" t="s">
        <v>7744</v>
      </c>
      <c r="AA368" s="128" t="s">
        <v>7889</v>
      </c>
    </row>
    <row r="369" spans="1:27" ht="15.75" customHeight="1" x14ac:dyDescent="0.2">
      <c r="A369" s="128">
        <v>6900</v>
      </c>
      <c r="B369" s="108" t="str">
        <f>VLOOKUP(A369,'BASE REGISTROS'!$A$1:$T$884,2,FALSE)</f>
        <v>Corporación de Educación, Rehabilitación, Capacitación, Atención de Menores y Perfeccionamiento ( C.E.R.C.A.P.)</v>
      </c>
      <c r="C369" s="136" t="str">
        <f>VLOOKUP(A369,'BASE REGISTROS'!$A$1:$T$884,3,FALSE)</f>
        <v>72363900K</v>
      </c>
      <c r="D369" s="108" t="str">
        <f>VLOOKUP(A369,'BASE REGISTROS'!$A$1:$T$884,4,FALSE)</f>
        <v>Corporación de Derecho Privado</v>
      </c>
      <c r="E369" s="108" t="str">
        <f>VLOOKUP(A369,'BASE REGISTROS'!$A$1:$T$884,5,FALSE)</f>
        <v>Otorgada por Decreto Supremo Nº 1109, de 19 de diciembre de 1984, del Ministerio de Justicia.</v>
      </c>
      <c r="F369" s="108" t="str">
        <f>VLOOKUP(A369,'BASE REGISTROS'!$A$1:$T$884,6,FALSE)</f>
        <v xml:space="preserve">Certificado de vigencia de persona jurídica sin fines de lucro, folio Nº 500334460905, de fecha 28 de julio de 2020, del Servicio de Registro Civil e Identificación.
</v>
      </c>
      <c r="G369" s="108" t="str">
        <f>VLOOKUP(A369,'BASE REGISTROS'!$A$1:$T$884,7,FALSE)</f>
        <v>Administrar y operar servicios en las áreas de educación y de atención de menores, elaborar y ejecutar programas de educación, formación profesional, capacitación, rehabilitación y perfeccionamiento.</v>
      </c>
      <c r="H369" s="108" t="str">
        <f>VLOOKUP(A369,'BASE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69" s="108" t="str">
        <f>VLOOKUP(A369,'BASE REGISTROS'!$A$1:$T$884,9,FALSE)</f>
        <v xml:space="preserve">5 años
</v>
      </c>
      <c r="J369" s="129" t="str">
        <f>VLOOKUP(A369,'BASE REGISTROS'!$A$1:$T$884,10,FALSE)</f>
        <v xml:space="preserve">30 de septiembre de 2017 a 30 de septiembre de 2022.
</v>
      </c>
      <c r="K369" s="108" t="str">
        <f>VLOOKUP(A369,'BASE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69" s="108" t="str">
        <f>VLOOKUP(A369,'BASE REGISTROS'!$A$1:$T$884,12,FALSE)</f>
        <v>El Overo N° 175, Villa Alemana. Región de Valparaíso</v>
      </c>
      <c r="M369" s="108" t="str">
        <f>VLOOKUP(A369,'BASE REGISTROS'!$A$1:$T$884,13,FALSE)</f>
        <v>V</v>
      </c>
      <c r="N369" s="108" t="str">
        <f>VLOOKUP(A369,'BASE REGISTROS'!$A$1:$T$884,14,FALSE)</f>
        <v>Villa Alemana</v>
      </c>
      <c r="O369" s="108" t="str">
        <f>VLOOKUP(A369,'BASE REGISTROS'!$A$1:$T$884,15,FALSE)</f>
        <v>32-2532283</v>
      </c>
      <c r="P369" s="108" t="str">
        <f>VLOOKUP(A369,'BASE REGISTROS'!$A$1:$T$884,16,FALSE)</f>
        <v>cercap@cercap.cl</v>
      </c>
      <c r="Q369" s="108">
        <f>VLOOKUP(A369,'BASE REGISTROS'!$A$1:$T$884,17,FALSE)</f>
        <v>0</v>
      </c>
      <c r="R369" s="108">
        <f>VLOOKUP(A369,'BASE REGISTROS'!$A$1:$T$884,18,FALSE)</f>
        <v>93401</v>
      </c>
      <c r="S369" s="108" t="str">
        <f>VLOOKUP(A369,'BASE REGISTROS'!$A$1:$T$884,19,FALSE)</f>
        <v>Se acompaña el certificado financiero correspondiente al  año 2019  autorizado ante notario y balance general año 2019 aprobado por  USUFI</v>
      </c>
      <c r="T369" s="129">
        <f>VLOOKUP(A369,'BASE REGISTROS'!$A$1:$T$884,20,FALSE)</f>
        <v>37970</v>
      </c>
      <c r="U369" s="128">
        <v>6900</v>
      </c>
      <c r="V369" s="130">
        <v>6456208</v>
      </c>
      <c r="W369" s="130">
        <v>26178596</v>
      </c>
      <c r="X369" s="131">
        <v>44316</v>
      </c>
      <c r="Y369" s="132" t="s">
        <v>7743</v>
      </c>
      <c r="Z369" s="132" t="s">
        <v>7744</v>
      </c>
      <c r="AA369" s="128" t="s">
        <v>7890</v>
      </c>
    </row>
    <row r="370" spans="1:27" ht="15.75" customHeight="1" x14ac:dyDescent="0.2">
      <c r="A370" s="128">
        <v>6900</v>
      </c>
      <c r="B370" s="108" t="str">
        <f>VLOOKUP(A370,'BASE REGISTROS'!$A$1:$T$884,2,FALSE)</f>
        <v>Corporación de Educación, Rehabilitación, Capacitación, Atención de Menores y Perfeccionamiento ( C.E.R.C.A.P.)</v>
      </c>
      <c r="C370" s="136" t="str">
        <f>VLOOKUP(A370,'BASE REGISTROS'!$A$1:$T$884,3,FALSE)</f>
        <v>72363900K</v>
      </c>
      <c r="D370" s="108" t="str">
        <f>VLOOKUP(A370,'BASE REGISTROS'!$A$1:$T$884,4,FALSE)</f>
        <v>Corporación de Derecho Privado</v>
      </c>
      <c r="E370" s="108" t="str">
        <f>VLOOKUP(A370,'BASE REGISTROS'!$A$1:$T$884,5,FALSE)</f>
        <v>Otorgada por Decreto Supremo Nº 1109, de 19 de diciembre de 1984, del Ministerio de Justicia.</v>
      </c>
      <c r="F370" s="108" t="str">
        <f>VLOOKUP(A370,'BASE REGISTROS'!$A$1:$T$884,6,FALSE)</f>
        <v xml:space="preserve">Certificado de vigencia de persona jurídica sin fines de lucro, folio Nº 500334460905, de fecha 28 de julio de 2020, del Servicio de Registro Civil e Identificación.
</v>
      </c>
      <c r="G370" s="108" t="str">
        <f>VLOOKUP(A370,'BASE REGISTROS'!$A$1:$T$884,7,FALSE)</f>
        <v>Administrar y operar servicios en las áreas de educación y de atención de menores, elaborar y ejecutar programas de educación, formación profesional, capacitación, rehabilitación y perfeccionamiento.</v>
      </c>
      <c r="H370" s="108" t="str">
        <f>VLOOKUP(A370,'BASE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0" s="108" t="str">
        <f>VLOOKUP(A370,'BASE REGISTROS'!$A$1:$T$884,9,FALSE)</f>
        <v xml:space="preserve">5 años
</v>
      </c>
      <c r="J370" s="129" t="str">
        <f>VLOOKUP(A370,'BASE REGISTROS'!$A$1:$T$884,10,FALSE)</f>
        <v xml:space="preserve">30 de septiembre de 2017 a 30 de septiembre de 2022.
</v>
      </c>
      <c r="K370" s="108" t="str">
        <f>VLOOKUP(A370,'BASE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0" s="108" t="str">
        <f>VLOOKUP(A370,'BASE REGISTROS'!$A$1:$T$884,12,FALSE)</f>
        <v>El Overo N° 175, Villa Alemana. Región de Valparaíso</v>
      </c>
      <c r="M370" s="108" t="str">
        <f>VLOOKUP(A370,'BASE REGISTROS'!$A$1:$T$884,13,FALSE)</f>
        <v>V</v>
      </c>
      <c r="N370" s="108" t="str">
        <f>VLOOKUP(A370,'BASE REGISTROS'!$A$1:$T$884,14,FALSE)</f>
        <v>Villa Alemana</v>
      </c>
      <c r="O370" s="108" t="str">
        <f>VLOOKUP(A370,'BASE REGISTROS'!$A$1:$T$884,15,FALSE)</f>
        <v>32-2532283</v>
      </c>
      <c r="P370" s="108" t="str">
        <f>VLOOKUP(A370,'BASE REGISTROS'!$A$1:$T$884,16,FALSE)</f>
        <v>cercap@cercap.cl</v>
      </c>
      <c r="Q370" s="108">
        <f>VLOOKUP(A370,'BASE REGISTROS'!$A$1:$T$884,17,FALSE)</f>
        <v>0</v>
      </c>
      <c r="R370" s="108">
        <f>VLOOKUP(A370,'BASE REGISTROS'!$A$1:$T$884,18,FALSE)</f>
        <v>93401</v>
      </c>
      <c r="S370" s="108" t="str">
        <f>VLOOKUP(A370,'BASE REGISTROS'!$A$1:$T$884,19,FALSE)</f>
        <v>Se acompaña el certificado financiero correspondiente al  año 2019  autorizado ante notario y balance general año 2019 aprobado por  USUFI</v>
      </c>
      <c r="T370" s="129">
        <f>VLOOKUP(A370,'BASE REGISTROS'!$A$1:$T$884,20,FALSE)</f>
        <v>37970</v>
      </c>
      <c r="U370" s="128">
        <v>6900</v>
      </c>
      <c r="V370" s="130">
        <v>8533800</v>
      </c>
      <c r="W370" s="130">
        <v>37471140</v>
      </c>
      <c r="X370" s="131">
        <v>44316</v>
      </c>
      <c r="Y370" s="132" t="s">
        <v>7743</v>
      </c>
      <c r="Z370" s="132" t="s">
        <v>7744</v>
      </c>
      <c r="AA370" s="128" t="s">
        <v>7768</v>
      </c>
    </row>
    <row r="371" spans="1:27" ht="15.75" customHeight="1" x14ac:dyDescent="0.2">
      <c r="A371" s="128">
        <v>6900</v>
      </c>
      <c r="B371" s="108" t="str">
        <f>VLOOKUP(A371,'BASE REGISTROS'!$A$1:$T$884,2,FALSE)</f>
        <v>Corporación de Educación, Rehabilitación, Capacitación, Atención de Menores y Perfeccionamiento ( C.E.R.C.A.P.)</v>
      </c>
      <c r="C371" s="136" t="str">
        <f>VLOOKUP(A371,'BASE REGISTROS'!$A$1:$T$884,3,FALSE)</f>
        <v>72363900K</v>
      </c>
      <c r="D371" s="108" t="str">
        <f>VLOOKUP(A371,'BASE REGISTROS'!$A$1:$T$884,4,FALSE)</f>
        <v>Corporación de Derecho Privado</v>
      </c>
      <c r="E371" s="108" t="str">
        <f>VLOOKUP(A371,'BASE REGISTROS'!$A$1:$T$884,5,FALSE)</f>
        <v>Otorgada por Decreto Supremo Nº 1109, de 19 de diciembre de 1984, del Ministerio de Justicia.</v>
      </c>
      <c r="F371" s="108" t="str">
        <f>VLOOKUP(A371,'BASE REGISTROS'!$A$1:$T$884,6,FALSE)</f>
        <v xml:space="preserve">Certificado de vigencia de persona jurídica sin fines de lucro, folio Nº 500334460905, de fecha 28 de julio de 2020, del Servicio de Registro Civil e Identificación.
</v>
      </c>
      <c r="G371" s="108" t="str">
        <f>VLOOKUP(A371,'BASE REGISTROS'!$A$1:$T$884,7,FALSE)</f>
        <v>Administrar y operar servicios en las áreas de educación y de atención de menores, elaborar y ejecutar programas de educación, formación profesional, capacitación, rehabilitación y perfeccionamiento.</v>
      </c>
      <c r="H371" s="108" t="str">
        <f>VLOOKUP(A371,'BASE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1" s="108" t="str">
        <f>VLOOKUP(A371,'BASE REGISTROS'!$A$1:$T$884,9,FALSE)</f>
        <v xml:space="preserve">5 años
</v>
      </c>
      <c r="J371" s="129" t="str">
        <f>VLOOKUP(A371,'BASE REGISTROS'!$A$1:$T$884,10,FALSE)</f>
        <v xml:space="preserve">30 de septiembre de 2017 a 30 de septiembre de 2022.
</v>
      </c>
      <c r="K371" s="108" t="str">
        <f>VLOOKUP(A371,'BASE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1" s="108" t="str">
        <f>VLOOKUP(A371,'BASE REGISTROS'!$A$1:$T$884,12,FALSE)</f>
        <v>El Overo N° 175, Villa Alemana. Región de Valparaíso</v>
      </c>
      <c r="M371" s="108" t="str">
        <f>VLOOKUP(A371,'BASE REGISTROS'!$A$1:$T$884,13,FALSE)</f>
        <v>V</v>
      </c>
      <c r="N371" s="108" t="str">
        <f>VLOOKUP(A371,'BASE REGISTROS'!$A$1:$T$884,14,FALSE)</f>
        <v>Villa Alemana</v>
      </c>
      <c r="O371" s="108" t="str">
        <f>VLOOKUP(A371,'BASE REGISTROS'!$A$1:$T$884,15,FALSE)</f>
        <v>32-2532283</v>
      </c>
      <c r="P371" s="108" t="str">
        <f>VLOOKUP(A371,'BASE REGISTROS'!$A$1:$T$884,16,FALSE)</f>
        <v>cercap@cercap.cl</v>
      </c>
      <c r="Q371" s="108">
        <f>VLOOKUP(A371,'BASE REGISTROS'!$A$1:$T$884,17,FALSE)</f>
        <v>0</v>
      </c>
      <c r="R371" s="108">
        <f>VLOOKUP(A371,'BASE REGISTROS'!$A$1:$T$884,18,FALSE)</f>
        <v>93401</v>
      </c>
      <c r="S371" s="108" t="str">
        <f>VLOOKUP(A371,'BASE REGISTROS'!$A$1:$T$884,19,FALSE)</f>
        <v>Se acompaña el certificado financiero correspondiente al  año 2019  autorizado ante notario y balance general año 2019 aprobado por  USUFI</v>
      </c>
      <c r="T371" s="129">
        <f>VLOOKUP(A371,'BASE REGISTROS'!$A$1:$T$884,20,FALSE)</f>
        <v>37970</v>
      </c>
      <c r="U371" s="128">
        <v>6900</v>
      </c>
      <c r="V371" s="130">
        <v>13886820</v>
      </c>
      <c r="W371" s="130">
        <v>58185000</v>
      </c>
      <c r="X371" s="131">
        <v>44316</v>
      </c>
      <c r="Y371" s="132" t="s">
        <v>7743</v>
      </c>
      <c r="Z371" s="132" t="s">
        <v>7744</v>
      </c>
      <c r="AA371" s="128" t="s">
        <v>7867</v>
      </c>
    </row>
    <row r="372" spans="1:27" ht="15.75" customHeight="1" x14ac:dyDescent="0.2">
      <c r="A372" s="128">
        <v>6900</v>
      </c>
      <c r="B372" s="108" t="str">
        <f>VLOOKUP(A372,'BASE REGISTROS'!$A$1:$T$884,2,FALSE)</f>
        <v>Corporación de Educación, Rehabilitación, Capacitación, Atención de Menores y Perfeccionamiento ( C.E.R.C.A.P.)</v>
      </c>
      <c r="C372" s="136" t="str">
        <f>VLOOKUP(A372,'BASE REGISTROS'!$A$1:$T$884,3,FALSE)</f>
        <v>72363900K</v>
      </c>
      <c r="D372" s="108" t="str">
        <f>VLOOKUP(A372,'BASE REGISTROS'!$A$1:$T$884,4,FALSE)</f>
        <v>Corporación de Derecho Privado</v>
      </c>
      <c r="E372" s="108" t="str">
        <f>VLOOKUP(A372,'BASE REGISTROS'!$A$1:$T$884,5,FALSE)</f>
        <v>Otorgada por Decreto Supremo Nº 1109, de 19 de diciembre de 1984, del Ministerio de Justicia.</v>
      </c>
      <c r="F372" s="108" t="str">
        <f>VLOOKUP(A372,'BASE REGISTROS'!$A$1:$T$884,6,FALSE)</f>
        <v xml:space="preserve">Certificado de vigencia de persona jurídica sin fines de lucro, folio Nº 500334460905, de fecha 28 de julio de 2020, del Servicio de Registro Civil e Identificación.
</v>
      </c>
      <c r="G372" s="108" t="str">
        <f>VLOOKUP(A372,'BASE REGISTROS'!$A$1:$T$884,7,FALSE)</f>
        <v>Administrar y operar servicios en las áreas de educación y de atención de menores, elaborar y ejecutar programas de educación, formación profesional, capacitación, rehabilitación y perfeccionamiento.</v>
      </c>
      <c r="H372" s="108" t="str">
        <f>VLOOKUP(A372,'BASE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2" s="108" t="str">
        <f>VLOOKUP(A372,'BASE REGISTROS'!$A$1:$T$884,9,FALSE)</f>
        <v xml:space="preserve">5 años
</v>
      </c>
      <c r="J372" s="129" t="str">
        <f>VLOOKUP(A372,'BASE REGISTROS'!$A$1:$T$884,10,FALSE)</f>
        <v xml:space="preserve">30 de septiembre de 2017 a 30 de septiembre de 2022.
</v>
      </c>
      <c r="K372" s="108" t="str">
        <f>VLOOKUP(A372,'BASE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2" s="108" t="str">
        <f>VLOOKUP(A372,'BASE REGISTROS'!$A$1:$T$884,12,FALSE)</f>
        <v>El Overo N° 175, Villa Alemana. Región de Valparaíso</v>
      </c>
      <c r="M372" s="108" t="str">
        <f>VLOOKUP(A372,'BASE REGISTROS'!$A$1:$T$884,13,FALSE)</f>
        <v>V</v>
      </c>
      <c r="N372" s="108" t="str">
        <f>VLOOKUP(A372,'BASE REGISTROS'!$A$1:$T$884,14,FALSE)</f>
        <v>Villa Alemana</v>
      </c>
      <c r="O372" s="108" t="str">
        <f>VLOOKUP(A372,'BASE REGISTROS'!$A$1:$T$884,15,FALSE)</f>
        <v>32-2532283</v>
      </c>
      <c r="P372" s="108" t="str">
        <f>VLOOKUP(A372,'BASE REGISTROS'!$A$1:$T$884,16,FALSE)</f>
        <v>cercap@cercap.cl</v>
      </c>
      <c r="Q372" s="108">
        <f>VLOOKUP(A372,'BASE REGISTROS'!$A$1:$T$884,17,FALSE)</f>
        <v>0</v>
      </c>
      <c r="R372" s="108">
        <f>VLOOKUP(A372,'BASE REGISTROS'!$A$1:$T$884,18,FALSE)</f>
        <v>93401</v>
      </c>
      <c r="S372" s="108" t="str">
        <f>VLOOKUP(A372,'BASE REGISTROS'!$A$1:$T$884,19,FALSE)</f>
        <v>Se acompaña el certificado financiero correspondiente al  año 2019  autorizado ante notario y balance general año 2019 aprobado por  USUFI</v>
      </c>
      <c r="T372" s="129">
        <f>VLOOKUP(A372,'BASE REGISTROS'!$A$1:$T$884,20,FALSE)</f>
        <v>37970</v>
      </c>
      <c r="U372" s="128">
        <v>6900</v>
      </c>
      <c r="V372" s="130">
        <v>6898414</v>
      </c>
      <c r="W372" s="130">
        <v>28301184</v>
      </c>
      <c r="X372" s="131">
        <v>44316</v>
      </c>
      <c r="Y372" s="132" t="s">
        <v>7743</v>
      </c>
      <c r="Z372" s="132" t="s">
        <v>7744</v>
      </c>
      <c r="AA372" s="128" t="s">
        <v>7891</v>
      </c>
    </row>
    <row r="373" spans="1:27" ht="15.75" customHeight="1" x14ac:dyDescent="0.2">
      <c r="A373" s="128">
        <v>6900</v>
      </c>
      <c r="B373" s="108" t="str">
        <f>VLOOKUP(A373,'BASE REGISTROS'!$A$1:$T$884,2,FALSE)</f>
        <v>Corporación de Educación, Rehabilitación, Capacitación, Atención de Menores y Perfeccionamiento ( C.E.R.C.A.P.)</v>
      </c>
      <c r="C373" s="136" t="str">
        <f>VLOOKUP(A373,'BASE REGISTROS'!$A$1:$T$884,3,FALSE)</f>
        <v>72363900K</v>
      </c>
      <c r="D373" s="108" t="str">
        <f>VLOOKUP(A373,'BASE REGISTROS'!$A$1:$T$884,4,FALSE)</f>
        <v>Corporación de Derecho Privado</v>
      </c>
      <c r="E373" s="108" t="str">
        <f>VLOOKUP(A373,'BASE REGISTROS'!$A$1:$T$884,5,FALSE)</f>
        <v>Otorgada por Decreto Supremo Nº 1109, de 19 de diciembre de 1984, del Ministerio de Justicia.</v>
      </c>
      <c r="F373" s="108" t="str">
        <f>VLOOKUP(A373,'BASE REGISTROS'!$A$1:$T$884,6,FALSE)</f>
        <v xml:space="preserve">Certificado de vigencia de persona jurídica sin fines de lucro, folio Nº 500334460905, de fecha 28 de julio de 2020, del Servicio de Registro Civil e Identificación.
</v>
      </c>
      <c r="G373" s="108" t="str">
        <f>VLOOKUP(A373,'BASE REGISTROS'!$A$1:$T$884,7,FALSE)</f>
        <v>Administrar y operar servicios en las áreas de educación y de atención de menores, elaborar y ejecutar programas de educación, formación profesional, capacitación, rehabilitación y perfeccionamiento.</v>
      </c>
      <c r="H373" s="108" t="str">
        <f>VLOOKUP(A373,'BASE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3" s="108" t="str">
        <f>VLOOKUP(A373,'BASE REGISTROS'!$A$1:$T$884,9,FALSE)</f>
        <v xml:space="preserve">5 años
</v>
      </c>
      <c r="J373" s="129" t="str">
        <f>VLOOKUP(A373,'BASE REGISTROS'!$A$1:$T$884,10,FALSE)</f>
        <v xml:space="preserve">30 de septiembre de 2017 a 30 de septiembre de 2022.
</v>
      </c>
      <c r="K373" s="108" t="str">
        <f>VLOOKUP(A373,'BASE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3" s="108" t="str">
        <f>VLOOKUP(A373,'BASE REGISTROS'!$A$1:$T$884,12,FALSE)</f>
        <v>El Overo N° 175, Villa Alemana. Región de Valparaíso</v>
      </c>
      <c r="M373" s="108" t="str">
        <f>VLOOKUP(A373,'BASE REGISTROS'!$A$1:$T$884,13,FALSE)</f>
        <v>V</v>
      </c>
      <c r="N373" s="108" t="str">
        <f>VLOOKUP(A373,'BASE REGISTROS'!$A$1:$T$884,14,FALSE)</f>
        <v>Villa Alemana</v>
      </c>
      <c r="O373" s="108" t="str">
        <f>VLOOKUP(A373,'BASE REGISTROS'!$A$1:$T$884,15,FALSE)</f>
        <v>32-2532283</v>
      </c>
      <c r="P373" s="108" t="str">
        <f>VLOOKUP(A373,'BASE REGISTROS'!$A$1:$T$884,16,FALSE)</f>
        <v>cercap@cercap.cl</v>
      </c>
      <c r="Q373" s="108">
        <f>VLOOKUP(A373,'BASE REGISTROS'!$A$1:$T$884,17,FALSE)</f>
        <v>0</v>
      </c>
      <c r="R373" s="108">
        <f>VLOOKUP(A373,'BASE REGISTROS'!$A$1:$T$884,18,FALSE)</f>
        <v>93401</v>
      </c>
      <c r="S373" s="108" t="str">
        <f>VLOOKUP(A373,'BASE REGISTROS'!$A$1:$T$884,19,FALSE)</f>
        <v>Se acompaña el certificado financiero correspondiente al  año 2019  autorizado ante notario y balance general año 2019 aprobado por  USUFI</v>
      </c>
      <c r="T373" s="129">
        <f>VLOOKUP(A373,'BASE REGISTROS'!$A$1:$T$884,20,FALSE)</f>
        <v>37970</v>
      </c>
      <c r="U373" s="128">
        <v>6900</v>
      </c>
      <c r="V373" s="130">
        <v>6206400</v>
      </c>
      <c r="W373" s="130">
        <v>25601400</v>
      </c>
      <c r="X373" s="131">
        <v>44316</v>
      </c>
      <c r="Y373" s="132" t="s">
        <v>7743</v>
      </c>
      <c r="Z373" s="132" t="s">
        <v>7744</v>
      </c>
      <c r="AA373" s="128" t="s">
        <v>7892</v>
      </c>
    </row>
    <row r="374" spans="1:27" ht="15.75" customHeight="1" x14ac:dyDescent="0.2">
      <c r="A374" s="128">
        <v>6900</v>
      </c>
      <c r="B374" s="108" t="str">
        <f>VLOOKUP(A374,'BASE REGISTROS'!$A$1:$T$884,2,FALSE)</f>
        <v>Corporación de Educación, Rehabilitación, Capacitación, Atención de Menores y Perfeccionamiento ( C.E.R.C.A.P.)</v>
      </c>
      <c r="C374" s="136" t="str">
        <f>VLOOKUP(A374,'BASE REGISTROS'!$A$1:$T$884,3,FALSE)</f>
        <v>72363900K</v>
      </c>
      <c r="D374" s="108" t="str">
        <f>VLOOKUP(A374,'BASE REGISTROS'!$A$1:$T$884,4,FALSE)</f>
        <v>Corporación de Derecho Privado</v>
      </c>
      <c r="E374" s="108" t="str">
        <f>VLOOKUP(A374,'BASE REGISTROS'!$A$1:$T$884,5,FALSE)</f>
        <v>Otorgada por Decreto Supremo Nº 1109, de 19 de diciembre de 1984, del Ministerio de Justicia.</v>
      </c>
      <c r="F374" s="108" t="str">
        <f>VLOOKUP(A374,'BASE REGISTROS'!$A$1:$T$884,6,FALSE)</f>
        <v xml:space="preserve">Certificado de vigencia de persona jurídica sin fines de lucro, folio Nº 500334460905, de fecha 28 de julio de 2020, del Servicio de Registro Civil e Identificación.
</v>
      </c>
      <c r="G374" s="108" t="str">
        <f>VLOOKUP(A374,'BASE REGISTROS'!$A$1:$T$884,7,FALSE)</f>
        <v>Administrar y operar servicios en las áreas de educación y de atención de menores, elaborar y ejecutar programas de educación, formación profesional, capacitación, rehabilitación y perfeccionamiento.</v>
      </c>
      <c r="H374" s="108" t="str">
        <f>VLOOKUP(A374,'BASE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4" s="108" t="str">
        <f>VLOOKUP(A374,'BASE REGISTROS'!$A$1:$T$884,9,FALSE)</f>
        <v xml:space="preserve">5 años
</v>
      </c>
      <c r="J374" s="129" t="str">
        <f>VLOOKUP(A374,'BASE REGISTROS'!$A$1:$T$884,10,FALSE)</f>
        <v xml:space="preserve">30 de septiembre de 2017 a 30 de septiembre de 2022.
</v>
      </c>
      <c r="K374" s="108" t="str">
        <f>VLOOKUP(A374,'BASE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4" s="108" t="str">
        <f>VLOOKUP(A374,'BASE REGISTROS'!$A$1:$T$884,12,FALSE)</f>
        <v>El Overo N° 175, Villa Alemana. Región de Valparaíso</v>
      </c>
      <c r="M374" s="108" t="str">
        <f>VLOOKUP(A374,'BASE REGISTROS'!$A$1:$T$884,13,FALSE)</f>
        <v>V</v>
      </c>
      <c r="N374" s="108" t="str">
        <f>VLOOKUP(A374,'BASE REGISTROS'!$A$1:$T$884,14,FALSE)</f>
        <v>Villa Alemana</v>
      </c>
      <c r="O374" s="108" t="str">
        <f>VLOOKUP(A374,'BASE REGISTROS'!$A$1:$T$884,15,FALSE)</f>
        <v>32-2532283</v>
      </c>
      <c r="P374" s="108" t="str">
        <f>VLOOKUP(A374,'BASE REGISTROS'!$A$1:$T$884,16,FALSE)</f>
        <v>cercap@cercap.cl</v>
      </c>
      <c r="Q374" s="108">
        <f>VLOOKUP(A374,'BASE REGISTROS'!$A$1:$T$884,17,FALSE)</f>
        <v>0</v>
      </c>
      <c r="R374" s="108">
        <f>VLOOKUP(A374,'BASE REGISTROS'!$A$1:$T$884,18,FALSE)</f>
        <v>93401</v>
      </c>
      <c r="S374" s="108" t="str">
        <f>VLOOKUP(A374,'BASE REGISTROS'!$A$1:$T$884,19,FALSE)</f>
        <v>Se acompaña el certificado financiero correspondiente al  año 2019  autorizado ante notario y balance general año 2019 aprobado por  USUFI</v>
      </c>
      <c r="T374" s="129">
        <f>VLOOKUP(A374,'BASE REGISTROS'!$A$1:$T$884,20,FALSE)</f>
        <v>37970</v>
      </c>
      <c r="U374" s="128">
        <v>6900</v>
      </c>
      <c r="V374" s="130">
        <v>7525260</v>
      </c>
      <c r="W374" s="130">
        <v>36699840</v>
      </c>
      <c r="X374" s="131">
        <v>44316</v>
      </c>
      <c r="Y374" s="132" t="s">
        <v>7743</v>
      </c>
      <c r="Z374" s="132" t="s">
        <v>7744</v>
      </c>
      <c r="AA374" s="128" t="s">
        <v>7893</v>
      </c>
    </row>
    <row r="375" spans="1:27" ht="15.75" customHeight="1" x14ac:dyDescent="0.2">
      <c r="A375" s="128">
        <v>6900</v>
      </c>
      <c r="B375" s="108" t="str">
        <f>VLOOKUP(A375,'BASE REGISTROS'!$A$1:$T$884,2,FALSE)</f>
        <v>Corporación de Educación, Rehabilitación, Capacitación, Atención de Menores y Perfeccionamiento ( C.E.R.C.A.P.)</v>
      </c>
      <c r="C375" s="136" t="str">
        <f>VLOOKUP(A375,'BASE REGISTROS'!$A$1:$T$884,3,FALSE)</f>
        <v>72363900K</v>
      </c>
      <c r="D375" s="108" t="str">
        <f>VLOOKUP(A375,'BASE REGISTROS'!$A$1:$T$884,4,FALSE)</f>
        <v>Corporación de Derecho Privado</v>
      </c>
      <c r="E375" s="108" t="str">
        <f>VLOOKUP(A375,'BASE REGISTROS'!$A$1:$T$884,5,FALSE)</f>
        <v>Otorgada por Decreto Supremo Nº 1109, de 19 de diciembre de 1984, del Ministerio de Justicia.</v>
      </c>
      <c r="F375" s="108" t="str">
        <f>VLOOKUP(A375,'BASE REGISTROS'!$A$1:$T$884,6,FALSE)</f>
        <v xml:space="preserve">Certificado de vigencia de persona jurídica sin fines de lucro, folio Nº 500334460905, de fecha 28 de julio de 2020, del Servicio de Registro Civil e Identificación.
</v>
      </c>
      <c r="G375" s="108" t="str">
        <f>VLOOKUP(A375,'BASE REGISTROS'!$A$1:$T$884,7,FALSE)</f>
        <v>Administrar y operar servicios en las áreas de educación y de atención de menores, elaborar y ejecutar programas de educación, formación profesional, capacitación, rehabilitación y perfeccionamiento.</v>
      </c>
      <c r="H375" s="108" t="str">
        <f>VLOOKUP(A375,'BASE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5" s="108" t="str">
        <f>VLOOKUP(A375,'BASE REGISTROS'!$A$1:$T$884,9,FALSE)</f>
        <v xml:space="preserve">5 años
</v>
      </c>
      <c r="J375" s="129" t="str">
        <f>VLOOKUP(A375,'BASE REGISTROS'!$A$1:$T$884,10,FALSE)</f>
        <v xml:space="preserve">30 de septiembre de 2017 a 30 de septiembre de 2022.
</v>
      </c>
      <c r="K375" s="108" t="str">
        <f>VLOOKUP(A375,'BASE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5" s="108" t="str">
        <f>VLOOKUP(A375,'BASE REGISTROS'!$A$1:$T$884,12,FALSE)</f>
        <v>El Overo N° 175, Villa Alemana. Región de Valparaíso</v>
      </c>
      <c r="M375" s="108" t="str">
        <f>VLOOKUP(A375,'BASE REGISTROS'!$A$1:$T$884,13,FALSE)</f>
        <v>V</v>
      </c>
      <c r="N375" s="108" t="str">
        <f>VLOOKUP(A375,'BASE REGISTROS'!$A$1:$T$884,14,FALSE)</f>
        <v>Villa Alemana</v>
      </c>
      <c r="O375" s="108" t="str">
        <f>VLOOKUP(A375,'BASE REGISTROS'!$A$1:$T$884,15,FALSE)</f>
        <v>32-2532283</v>
      </c>
      <c r="P375" s="108" t="str">
        <f>VLOOKUP(A375,'BASE REGISTROS'!$A$1:$T$884,16,FALSE)</f>
        <v>cercap@cercap.cl</v>
      </c>
      <c r="Q375" s="108">
        <f>VLOOKUP(A375,'BASE REGISTROS'!$A$1:$T$884,17,FALSE)</f>
        <v>0</v>
      </c>
      <c r="R375" s="108">
        <f>VLOOKUP(A375,'BASE REGISTROS'!$A$1:$T$884,18,FALSE)</f>
        <v>93401</v>
      </c>
      <c r="S375" s="108" t="str">
        <f>VLOOKUP(A375,'BASE REGISTROS'!$A$1:$T$884,19,FALSE)</f>
        <v>Se acompaña el certificado financiero correspondiente al  año 2019  autorizado ante notario y balance general año 2019 aprobado por  USUFI</v>
      </c>
      <c r="T375" s="129">
        <f>VLOOKUP(A375,'BASE REGISTROS'!$A$1:$T$884,20,FALSE)</f>
        <v>37970</v>
      </c>
      <c r="U375" s="128">
        <v>6900</v>
      </c>
      <c r="V375" s="130">
        <v>4809960</v>
      </c>
      <c r="W375" s="130">
        <v>20636280</v>
      </c>
      <c r="X375" s="131">
        <v>44316</v>
      </c>
      <c r="Y375" s="132" t="s">
        <v>7743</v>
      </c>
      <c r="Z375" s="132" t="s">
        <v>7744</v>
      </c>
      <c r="AA375" s="128" t="s">
        <v>7894</v>
      </c>
    </row>
    <row r="376" spans="1:27" ht="15.75" customHeight="1" x14ac:dyDescent="0.2">
      <c r="A376" s="128">
        <v>6900</v>
      </c>
      <c r="B376" s="108" t="str">
        <f>VLOOKUP(A376,'BASE REGISTROS'!$A$1:$T$884,2,FALSE)</f>
        <v>Corporación de Educación, Rehabilitación, Capacitación, Atención de Menores y Perfeccionamiento ( C.E.R.C.A.P.)</v>
      </c>
      <c r="C376" s="136" t="str">
        <f>VLOOKUP(A376,'BASE REGISTROS'!$A$1:$T$884,3,FALSE)</f>
        <v>72363900K</v>
      </c>
      <c r="D376" s="108" t="str">
        <f>VLOOKUP(A376,'BASE REGISTROS'!$A$1:$T$884,4,FALSE)</f>
        <v>Corporación de Derecho Privado</v>
      </c>
      <c r="E376" s="108" t="str">
        <f>VLOOKUP(A376,'BASE REGISTROS'!$A$1:$T$884,5,FALSE)</f>
        <v>Otorgada por Decreto Supremo Nº 1109, de 19 de diciembre de 1984, del Ministerio de Justicia.</v>
      </c>
      <c r="F376" s="108" t="str">
        <f>VLOOKUP(A376,'BASE REGISTROS'!$A$1:$T$884,6,FALSE)</f>
        <v xml:space="preserve">Certificado de vigencia de persona jurídica sin fines de lucro, folio Nº 500334460905, de fecha 28 de julio de 2020, del Servicio de Registro Civil e Identificación.
</v>
      </c>
      <c r="G376" s="108" t="str">
        <f>VLOOKUP(A376,'BASE REGISTROS'!$A$1:$T$884,7,FALSE)</f>
        <v>Administrar y operar servicios en las áreas de educación y de atención de menores, elaborar y ejecutar programas de educación, formación profesional, capacitación, rehabilitación y perfeccionamiento.</v>
      </c>
      <c r="H376" s="108" t="str">
        <f>VLOOKUP(A376,'BASE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6" s="108" t="str">
        <f>VLOOKUP(A376,'BASE REGISTROS'!$A$1:$T$884,9,FALSE)</f>
        <v xml:space="preserve">5 años
</v>
      </c>
      <c r="J376" s="129" t="str">
        <f>VLOOKUP(A376,'BASE REGISTROS'!$A$1:$T$884,10,FALSE)</f>
        <v xml:space="preserve">30 de septiembre de 2017 a 30 de septiembre de 2022.
</v>
      </c>
      <c r="K376" s="108" t="str">
        <f>VLOOKUP(A376,'BASE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6" s="108" t="str">
        <f>VLOOKUP(A376,'BASE REGISTROS'!$A$1:$T$884,12,FALSE)</f>
        <v>El Overo N° 175, Villa Alemana. Región de Valparaíso</v>
      </c>
      <c r="M376" s="108" t="str">
        <f>VLOOKUP(A376,'BASE REGISTROS'!$A$1:$T$884,13,FALSE)</f>
        <v>V</v>
      </c>
      <c r="N376" s="108" t="str">
        <f>VLOOKUP(A376,'BASE REGISTROS'!$A$1:$T$884,14,FALSE)</f>
        <v>Villa Alemana</v>
      </c>
      <c r="O376" s="108" t="str">
        <f>VLOOKUP(A376,'BASE REGISTROS'!$A$1:$T$884,15,FALSE)</f>
        <v>32-2532283</v>
      </c>
      <c r="P376" s="108" t="str">
        <f>VLOOKUP(A376,'BASE REGISTROS'!$A$1:$T$884,16,FALSE)</f>
        <v>cercap@cercap.cl</v>
      </c>
      <c r="Q376" s="108">
        <f>VLOOKUP(A376,'BASE REGISTROS'!$A$1:$T$884,17,FALSE)</f>
        <v>0</v>
      </c>
      <c r="R376" s="108">
        <f>VLOOKUP(A376,'BASE REGISTROS'!$A$1:$T$884,18,FALSE)</f>
        <v>93401</v>
      </c>
      <c r="S376" s="108" t="str">
        <f>VLOOKUP(A376,'BASE REGISTROS'!$A$1:$T$884,19,FALSE)</f>
        <v>Se acompaña el certificado financiero correspondiente al  año 2019  autorizado ante notario y balance general año 2019 aprobado por  USUFI</v>
      </c>
      <c r="T376" s="129">
        <f>VLOOKUP(A376,'BASE REGISTROS'!$A$1:$T$884,20,FALSE)</f>
        <v>37970</v>
      </c>
      <c r="U376" s="128">
        <v>6900</v>
      </c>
      <c r="V376" s="130">
        <v>37502172</v>
      </c>
      <c r="W376" s="130">
        <v>154200258</v>
      </c>
      <c r="X376" s="131">
        <v>44316</v>
      </c>
      <c r="Y376" s="132" t="s">
        <v>7743</v>
      </c>
      <c r="Z376" s="132" t="s">
        <v>7744</v>
      </c>
      <c r="AA376" s="128" t="s">
        <v>7749</v>
      </c>
    </row>
    <row r="377" spans="1:27" ht="15.75" customHeight="1" x14ac:dyDescent="0.2">
      <c r="A377" s="128">
        <v>6900</v>
      </c>
      <c r="B377" s="108" t="str">
        <f>VLOOKUP(A377,'BASE REGISTROS'!$A$1:$T$884,2,FALSE)</f>
        <v>Corporación de Educación, Rehabilitación, Capacitación, Atención de Menores y Perfeccionamiento ( C.E.R.C.A.P.)</v>
      </c>
      <c r="C377" s="136" t="str">
        <f>VLOOKUP(A377,'BASE REGISTROS'!$A$1:$T$884,3,FALSE)</f>
        <v>72363900K</v>
      </c>
      <c r="D377" s="108" t="str">
        <f>VLOOKUP(A377,'BASE REGISTROS'!$A$1:$T$884,4,FALSE)</f>
        <v>Corporación de Derecho Privado</v>
      </c>
      <c r="E377" s="108" t="str">
        <f>VLOOKUP(A377,'BASE REGISTROS'!$A$1:$T$884,5,FALSE)</f>
        <v>Otorgada por Decreto Supremo Nº 1109, de 19 de diciembre de 1984, del Ministerio de Justicia.</v>
      </c>
      <c r="F377" s="108" t="str">
        <f>VLOOKUP(A377,'BASE REGISTROS'!$A$1:$T$884,6,FALSE)</f>
        <v xml:space="preserve">Certificado de vigencia de persona jurídica sin fines de lucro, folio Nº 500334460905, de fecha 28 de julio de 2020, del Servicio de Registro Civil e Identificación.
</v>
      </c>
      <c r="G377" s="108" t="str">
        <f>VLOOKUP(A377,'BASE REGISTROS'!$A$1:$T$884,7,FALSE)</f>
        <v>Administrar y operar servicios en las áreas de educación y de atención de menores, elaborar y ejecutar programas de educación, formación profesional, capacitación, rehabilitación y perfeccionamiento.</v>
      </c>
      <c r="H377" s="108" t="str">
        <f>VLOOKUP(A377,'BASE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7" s="108" t="str">
        <f>VLOOKUP(A377,'BASE REGISTROS'!$A$1:$T$884,9,FALSE)</f>
        <v xml:space="preserve">5 años
</v>
      </c>
      <c r="J377" s="129" t="str">
        <f>VLOOKUP(A377,'BASE REGISTROS'!$A$1:$T$884,10,FALSE)</f>
        <v xml:space="preserve">30 de septiembre de 2017 a 30 de septiembre de 2022.
</v>
      </c>
      <c r="K377" s="108" t="str">
        <f>VLOOKUP(A377,'BASE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7" s="108" t="str">
        <f>VLOOKUP(A377,'BASE REGISTROS'!$A$1:$T$884,12,FALSE)</f>
        <v>El Overo N° 175, Villa Alemana. Región de Valparaíso</v>
      </c>
      <c r="M377" s="108" t="str">
        <f>VLOOKUP(A377,'BASE REGISTROS'!$A$1:$T$884,13,FALSE)</f>
        <v>V</v>
      </c>
      <c r="N377" s="108" t="str">
        <f>VLOOKUP(A377,'BASE REGISTROS'!$A$1:$T$884,14,FALSE)</f>
        <v>Villa Alemana</v>
      </c>
      <c r="O377" s="108" t="str">
        <f>VLOOKUP(A377,'BASE REGISTROS'!$A$1:$T$884,15,FALSE)</f>
        <v>32-2532283</v>
      </c>
      <c r="P377" s="108" t="str">
        <f>VLOOKUP(A377,'BASE REGISTROS'!$A$1:$T$884,16,FALSE)</f>
        <v>cercap@cercap.cl</v>
      </c>
      <c r="Q377" s="108">
        <f>VLOOKUP(A377,'BASE REGISTROS'!$A$1:$T$884,17,FALSE)</f>
        <v>0</v>
      </c>
      <c r="R377" s="108">
        <f>VLOOKUP(A377,'BASE REGISTROS'!$A$1:$T$884,18,FALSE)</f>
        <v>93401</v>
      </c>
      <c r="S377" s="108" t="str">
        <f>VLOOKUP(A377,'BASE REGISTROS'!$A$1:$T$884,19,FALSE)</f>
        <v>Se acompaña el certificado financiero correspondiente al  año 2019  autorizado ante notario y balance general año 2019 aprobado por  USUFI</v>
      </c>
      <c r="T377" s="129">
        <f>VLOOKUP(A377,'BASE REGISTROS'!$A$1:$T$884,20,FALSE)</f>
        <v>37970</v>
      </c>
      <c r="U377" s="128">
        <v>6900</v>
      </c>
      <c r="V377" s="130">
        <v>25860000</v>
      </c>
      <c r="W377" s="130">
        <v>122253720</v>
      </c>
      <c r="X377" s="131">
        <v>44316</v>
      </c>
      <c r="Y377" s="132" t="s">
        <v>7743</v>
      </c>
      <c r="Z377" s="132" t="s">
        <v>7744</v>
      </c>
      <c r="AA377" s="128" t="s">
        <v>7750</v>
      </c>
    </row>
    <row r="378" spans="1:27" ht="15.75" customHeight="1" x14ac:dyDescent="0.2">
      <c r="A378" s="128">
        <v>6900</v>
      </c>
      <c r="B378" s="108" t="str">
        <f>VLOOKUP(A378,'BASE REGISTROS'!$A$1:$T$884,2,FALSE)</f>
        <v>Corporación de Educación, Rehabilitación, Capacitación, Atención de Menores y Perfeccionamiento ( C.E.R.C.A.P.)</v>
      </c>
      <c r="C378" s="136" t="str">
        <f>VLOOKUP(A378,'BASE REGISTROS'!$A$1:$T$884,3,FALSE)</f>
        <v>72363900K</v>
      </c>
      <c r="D378" s="108" t="str">
        <f>VLOOKUP(A378,'BASE REGISTROS'!$A$1:$T$884,4,FALSE)</f>
        <v>Corporación de Derecho Privado</v>
      </c>
      <c r="E378" s="108" t="str">
        <f>VLOOKUP(A378,'BASE REGISTROS'!$A$1:$T$884,5,FALSE)</f>
        <v>Otorgada por Decreto Supremo Nº 1109, de 19 de diciembre de 1984, del Ministerio de Justicia.</v>
      </c>
      <c r="F378" s="108" t="str">
        <f>VLOOKUP(A378,'BASE REGISTROS'!$A$1:$T$884,6,FALSE)</f>
        <v xml:space="preserve">Certificado de vigencia de persona jurídica sin fines de lucro, folio Nº 500334460905, de fecha 28 de julio de 2020, del Servicio de Registro Civil e Identificación.
</v>
      </c>
      <c r="G378" s="108" t="str">
        <f>VLOOKUP(A378,'BASE REGISTROS'!$A$1:$T$884,7,FALSE)</f>
        <v>Administrar y operar servicios en las áreas de educación y de atención de menores, elaborar y ejecutar programas de educación, formación profesional, capacitación, rehabilitación y perfeccionamiento.</v>
      </c>
      <c r="H378" s="108" t="str">
        <f>VLOOKUP(A378,'BASE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8" s="108" t="str">
        <f>VLOOKUP(A378,'BASE REGISTROS'!$A$1:$T$884,9,FALSE)</f>
        <v xml:space="preserve">5 años
</v>
      </c>
      <c r="J378" s="129" t="str">
        <f>VLOOKUP(A378,'BASE REGISTROS'!$A$1:$T$884,10,FALSE)</f>
        <v xml:space="preserve">30 de septiembre de 2017 a 30 de septiembre de 2022.
</v>
      </c>
      <c r="K378" s="108" t="str">
        <f>VLOOKUP(A378,'BASE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8" s="108" t="str">
        <f>VLOOKUP(A378,'BASE REGISTROS'!$A$1:$T$884,12,FALSE)</f>
        <v>El Overo N° 175, Villa Alemana. Región de Valparaíso</v>
      </c>
      <c r="M378" s="108" t="str">
        <f>VLOOKUP(A378,'BASE REGISTROS'!$A$1:$T$884,13,FALSE)</f>
        <v>V</v>
      </c>
      <c r="N378" s="108" t="str">
        <f>VLOOKUP(A378,'BASE REGISTROS'!$A$1:$T$884,14,FALSE)</f>
        <v>Villa Alemana</v>
      </c>
      <c r="O378" s="108" t="str">
        <f>VLOOKUP(A378,'BASE REGISTROS'!$A$1:$T$884,15,FALSE)</f>
        <v>32-2532283</v>
      </c>
      <c r="P378" s="108" t="str">
        <f>VLOOKUP(A378,'BASE REGISTROS'!$A$1:$T$884,16,FALSE)</f>
        <v>cercap@cercap.cl</v>
      </c>
      <c r="Q378" s="108">
        <f>VLOOKUP(A378,'BASE REGISTROS'!$A$1:$T$884,17,FALSE)</f>
        <v>0</v>
      </c>
      <c r="R378" s="108">
        <f>VLOOKUP(A378,'BASE REGISTROS'!$A$1:$T$884,18,FALSE)</f>
        <v>93401</v>
      </c>
      <c r="S378" s="108" t="str">
        <f>VLOOKUP(A378,'BASE REGISTROS'!$A$1:$T$884,19,FALSE)</f>
        <v>Se acompaña el certificado financiero correspondiente al  año 2019  autorizado ante notario y balance general año 2019 aprobado por  USUFI</v>
      </c>
      <c r="T378" s="129">
        <f>VLOOKUP(A378,'BASE REGISTROS'!$A$1:$T$884,20,FALSE)</f>
        <v>37970</v>
      </c>
      <c r="U378" s="128">
        <v>6900</v>
      </c>
      <c r="V378" s="130">
        <v>7525260</v>
      </c>
      <c r="W378" s="130">
        <v>37238400</v>
      </c>
      <c r="X378" s="131">
        <v>44316</v>
      </c>
      <c r="Y378" s="132" t="s">
        <v>7743</v>
      </c>
      <c r="Z378" s="132" t="s">
        <v>7744</v>
      </c>
      <c r="AA378" s="128" t="s">
        <v>7761</v>
      </c>
    </row>
    <row r="379" spans="1:27" ht="15.75" customHeight="1" x14ac:dyDescent="0.2">
      <c r="A379" s="128">
        <v>6900</v>
      </c>
      <c r="B379" s="108" t="str">
        <f>VLOOKUP(A379,'BASE REGISTROS'!$A$1:$T$884,2,FALSE)</f>
        <v>Corporación de Educación, Rehabilitación, Capacitación, Atención de Menores y Perfeccionamiento ( C.E.R.C.A.P.)</v>
      </c>
      <c r="C379" s="136" t="str">
        <f>VLOOKUP(A379,'BASE REGISTROS'!$A$1:$T$884,3,FALSE)</f>
        <v>72363900K</v>
      </c>
      <c r="D379" s="108" t="str">
        <f>VLOOKUP(A379,'BASE REGISTROS'!$A$1:$T$884,4,FALSE)</f>
        <v>Corporación de Derecho Privado</v>
      </c>
      <c r="E379" s="108" t="str">
        <f>VLOOKUP(A379,'BASE REGISTROS'!$A$1:$T$884,5,FALSE)</f>
        <v>Otorgada por Decreto Supremo Nº 1109, de 19 de diciembre de 1984, del Ministerio de Justicia.</v>
      </c>
      <c r="F379" s="108" t="str">
        <f>VLOOKUP(A379,'BASE REGISTROS'!$A$1:$T$884,6,FALSE)</f>
        <v xml:space="preserve">Certificado de vigencia de persona jurídica sin fines de lucro, folio Nº 500334460905, de fecha 28 de julio de 2020, del Servicio de Registro Civil e Identificación.
</v>
      </c>
      <c r="G379" s="108" t="str">
        <f>VLOOKUP(A379,'BASE REGISTROS'!$A$1:$T$884,7,FALSE)</f>
        <v>Administrar y operar servicios en las áreas de educación y de atención de menores, elaborar y ejecutar programas de educación, formación profesional, capacitación, rehabilitación y perfeccionamiento.</v>
      </c>
      <c r="H379" s="108" t="str">
        <f>VLOOKUP(A379,'BASE REGISTROS'!$A$1:$T$884,8,FALSE)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9" s="108" t="str">
        <f>VLOOKUP(A379,'BASE REGISTROS'!$A$1:$T$884,9,FALSE)</f>
        <v xml:space="preserve">5 años
</v>
      </c>
      <c r="J379" s="129" t="str">
        <f>VLOOKUP(A379,'BASE REGISTROS'!$A$1:$T$884,10,FALSE)</f>
        <v xml:space="preserve">30 de septiembre de 2017 a 30 de septiembre de 2022.
</v>
      </c>
      <c r="K379" s="108" t="str">
        <f>VLOOKUP(A379,'BASE REGISTROS'!$A$1:$T$884,11,FALSE)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9" s="108" t="str">
        <f>VLOOKUP(A379,'BASE REGISTROS'!$A$1:$T$884,12,FALSE)</f>
        <v>El Overo N° 175, Villa Alemana. Región de Valparaíso</v>
      </c>
      <c r="M379" s="108" t="str">
        <f>VLOOKUP(A379,'BASE REGISTROS'!$A$1:$T$884,13,FALSE)</f>
        <v>V</v>
      </c>
      <c r="N379" s="108" t="str">
        <f>VLOOKUP(A379,'BASE REGISTROS'!$A$1:$T$884,14,FALSE)</f>
        <v>Villa Alemana</v>
      </c>
      <c r="O379" s="108" t="str">
        <f>VLOOKUP(A379,'BASE REGISTROS'!$A$1:$T$884,15,FALSE)</f>
        <v>32-2532283</v>
      </c>
      <c r="P379" s="108" t="str">
        <f>VLOOKUP(A379,'BASE REGISTROS'!$A$1:$T$884,16,FALSE)</f>
        <v>cercap@cercap.cl</v>
      </c>
      <c r="Q379" s="108">
        <f>VLOOKUP(A379,'BASE REGISTROS'!$A$1:$T$884,17,FALSE)</f>
        <v>0</v>
      </c>
      <c r="R379" s="108">
        <f>VLOOKUP(A379,'BASE REGISTROS'!$A$1:$T$884,18,FALSE)</f>
        <v>93401</v>
      </c>
      <c r="S379" s="108" t="str">
        <f>VLOOKUP(A379,'BASE REGISTROS'!$A$1:$T$884,19,FALSE)</f>
        <v>Se acompaña el certificado financiero correspondiente al  año 2019  autorizado ante notario y balance general año 2019 aprobado por  USUFI</v>
      </c>
      <c r="T379" s="129">
        <f>VLOOKUP(A379,'BASE REGISTROS'!$A$1:$T$884,20,FALSE)</f>
        <v>37970</v>
      </c>
      <c r="U379" s="128">
        <v>6900</v>
      </c>
      <c r="V379" s="130">
        <v>29601080</v>
      </c>
      <c r="W379" s="130">
        <v>139981032</v>
      </c>
      <c r="X379" s="131">
        <v>44316</v>
      </c>
      <c r="Y379" s="132" t="s">
        <v>7743</v>
      </c>
      <c r="Z379" s="132" t="s">
        <v>7744</v>
      </c>
      <c r="AA379" s="128" t="s">
        <v>7803</v>
      </c>
    </row>
    <row r="380" spans="1:27" ht="15.75" customHeight="1" x14ac:dyDescent="0.2">
      <c r="A380" s="128">
        <v>6902</v>
      </c>
      <c r="B380" s="108" t="str">
        <f>VLOOKUP(A380,'BASE REGISTROS'!$A$1:$T$884,2,FALSE)</f>
        <v>Corporación Agencia Adventista de Desarrollo y Recursos Asistenciales (ADRA-CHILE)</v>
      </c>
      <c r="C380" s="136">
        <f>VLOOKUP(A380,'BASE REGISTROS'!$A$1:$T$884,3,FALSE)</f>
        <v>700516008</v>
      </c>
      <c r="D380" s="108" t="str">
        <f>VLOOKUP(A380,'BASE REGISTROS'!$A$1:$T$884,4,FALSE)</f>
        <v>Corporación de Derecho Privado</v>
      </c>
      <c r="E380" s="108" t="str">
        <f>VLOOKUP(A380,'BASE REGISTROS'!$A$1:$T$884,5,FALSE)</f>
        <v>Otorgado por Decreto Supremo Nº 727, de fecha 23 de mayo de 1990, por el Ministerio de Justicia.</v>
      </c>
      <c r="F380" s="108" t="str">
        <f>VLOOKUP(A380,'BASE REGISTROS'!$A$1:$T$884,6,FALSE)</f>
        <v xml:space="preserve">Certificado de Vigencia de Persona Jurídica sin Fines de Lucro, Folio N° 500334359687, emitido con fecha 28 de julio de 2020, por el Servicio de Registro Civil e Identificación. </v>
      </c>
      <c r="G380" s="108" t="str">
        <f>VLOOKUP(A380,'BASE REGISTROS'!$A$1:$T$884,7,FALSE)</f>
        <v xml:space="preserve">Atender y proteger física y mentalmente a menores en situación irregular, discapacitados, ancianos u otros grupos necesitados. </v>
      </c>
      <c r="H380" s="108" t="str">
        <f>VLOOKUP(A380,'BASE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0" s="108" t="str">
        <f>VLOOKUP(A380,'BASE REGISTROS'!$A$1:$T$884,9,FALSE)</f>
        <v>Cada dos años.</v>
      </c>
      <c r="J380" s="129" t="str">
        <f>VLOOKUP(A380,'BASE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0" s="108" t="str">
        <f>VLOOKUP(A380,'BASE REGISTROS'!$A$1:$T$884,11,FALSE)</f>
        <v>Presidente: 
Aldo Arely Muñoz Perrin, 
MMandato General de Administración y Facultades:
Rodrigo Cárcamo Morales, 
Diego Trincado Araya</v>
      </c>
      <c r="L380" s="108" t="str">
        <f>VLOOKUP(A380,'BASE REGISTROS'!$A$1:$T$884,12,FALSE)</f>
        <v xml:space="preserve">Calle Cruz del Sur N° 150, Las condes </v>
      </c>
      <c r="M380" s="108" t="str">
        <f>VLOOKUP(A380,'BASE REGISTROS'!$A$1:$T$884,13,FALSE)</f>
        <v>XIII</v>
      </c>
      <c r="N380" s="108" t="str">
        <f>VLOOKUP(A380,'BASE REGISTROS'!$A$1:$T$884,14,FALSE)</f>
        <v>LAS CONDES</v>
      </c>
      <c r="O380" s="108" t="str">
        <f>VLOOKUP(A380,'BASE REGISTROS'!$A$1:$T$884,15,FALSE)</f>
        <v>(56) (2) 284 3968 - 284 1274 C.P. 7931090</v>
      </c>
      <c r="P380" s="108" t="str">
        <f>VLOOKUP(A380,'BASE REGISTROS'!$A$1:$T$884,16,FALSE)</f>
        <v>adrachile@adra.cl - Página web: www.adra.cl</v>
      </c>
      <c r="Q380" s="108" t="str">
        <f>VLOOKUP(A380,'BASE REGISTROS'!$A$1:$T$884,17,FALSE)</f>
        <v>C.P. 7931090</v>
      </c>
      <c r="R380" s="108">
        <f>VLOOKUP(A380,'BASE REGISTROS'!$A$1:$T$884,18,FALSE)</f>
        <v>93401</v>
      </c>
      <c r="S380" s="108" t="str">
        <f>VLOOKUP(A380,'BASE REGISTROS'!$A$1:$T$884,19,FALSE)</f>
        <v>Antecedentes financieros correspondientes al año 2019, aprobados por el Subdepartamento de Supervisión Financiera.</v>
      </c>
      <c r="T380" s="129">
        <f>VLOOKUP(A380,'BASE REGISTROS'!$A$1:$T$884,20,FALSE)</f>
        <v>37970</v>
      </c>
      <c r="U380" s="128">
        <v>6902</v>
      </c>
      <c r="V380" s="130">
        <v>12024900</v>
      </c>
      <c r="W380" s="130">
        <v>48099600</v>
      </c>
      <c r="X380" s="131">
        <v>44316</v>
      </c>
      <c r="Y380" s="132" t="s">
        <v>7743</v>
      </c>
      <c r="Z380" s="132" t="s">
        <v>7744</v>
      </c>
      <c r="AA380" s="128" t="s">
        <v>7836</v>
      </c>
    </row>
    <row r="381" spans="1:27" ht="15.75" customHeight="1" x14ac:dyDescent="0.2">
      <c r="A381" s="128">
        <v>6902</v>
      </c>
      <c r="B381" s="108" t="str">
        <f>VLOOKUP(A381,'BASE REGISTROS'!$A$1:$T$884,2,FALSE)</f>
        <v>Corporación Agencia Adventista de Desarrollo y Recursos Asistenciales (ADRA-CHILE)</v>
      </c>
      <c r="C381" s="136">
        <f>VLOOKUP(A381,'BASE REGISTROS'!$A$1:$T$884,3,FALSE)</f>
        <v>700516008</v>
      </c>
      <c r="D381" s="108" t="str">
        <f>VLOOKUP(A381,'BASE REGISTROS'!$A$1:$T$884,4,FALSE)</f>
        <v>Corporación de Derecho Privado</v>
      </c>
      <c r="E381" s="108" t="str">
        <f>VLOOKUP(A381,'BASE REGISTROS'!$A$1:$T$884,5,FALSE)</f>
        <v>Otorgado por Decreto Supremo Nº 727, de fecha 23 de mayo de 1990, por el Ministerio de Justicia.</v>
      </c>
      <c r="F381" s="108" t="str">
        <f>VLOOKUP(A381,'BASE REGISTROS'!$A$1:$T$884,6,FALSE)</f>
        <v xml:space="preserve">Certificado de Vigencia de Persona Jurídica sin Fines de Lucro, Folio N° 500334359687, emitido con fecha 28 de julio de 2020, por el Servicio de Registro Civil e Identificación. </v>
      </c>
      <c r="G381" s="108" t="str">
        <f>VLOOKUP(A381,'BASE REGISTROS'!$A$1:$T$884,7,FALSE)</f>
        <v xml:space="preserve">Atender y proteger física y mentalmente a menores en situación irregular, discapacitados, ancianos u otros grupos necesitados. </v>
      </c>
      <c r="H381" s="108" t="str">
        <f>VLOOKUP(A381,'BASE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1" s="108" t="str">
        <f>VLOOKUP(A381,'BASE REGISTROS'!$A$1:$T$884,9,FALSE)</f>
        <v>Cada dos años.</v>
      </c>
      <c r="J381" s="129" t="str">
        <f>VLOOKUP(A381,'BASE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1" s="108" t="str">
        <f>VLOOKUP(A381,'BASE REGISTROS'!$A$1:$T$884,11,FALSE)</f>
        <v>Presidente: 
Aldo Arely Muñoz Perrin, 
MMandato General de Administración y Facultades:
Rodrigo Cárcamo Morales, 
Diego Trincado Araya</v>
      </c>
      <c r="L381" s="108" t="str">
        <f>VLOOKUP(A381,'BASE REGISTROS'!$A$1:$T$884,12,FALSE)</f>
        <v xml:space="preserve">Calle Cruz del Sur N° 150, Las condes </v>
      </c>
      <c r="M381" s="108" t="str">
        <f>VLOOKUP(A381,'BASE REGISTROS'!$A$1:$T$884,13,FALSE)</f>
        <v>XIII</v>
      </c>
      <c r="N381" s="108" t="str">
        <f>VLOOKUP(A381,'BASE REGISTROS'!$A$1:$T$884,14,FALSE)</f>
        <v>LAS CONDES</v>
      </c>
      <c r="O381" s="108" t="str">
        <f>VLOOKUP(A381,'BASE REGISTROS'!$A$1:$T$884,15,FALSE)</f>
        <v>(56) (2) 284 3968 - 284 1274 C.P. 7931090</v>
      </c>
      <c r="P381" s="108" t="str">
        <f>VLOOKUP(A381,'BASE REGISTROS'!$A$1:$T$884,16,FALSE)</f>
        <v>adrachile@adra.cl - Página web: www.adra.cl</v>
      </c>
      <c r="Q381" s="108" t="str">
        <f>VLOOKUP(A381,'BASE REGISTROS'!$A$1:$T$884,17,FALSE)</f>
        <v>C.P. 7931090</v>
      </c>
      <c r="R381" s="108">
        <f>VLOOKUP(A381,'BASE REGISTROS'!$A$1:$T$884,18,FALSE)</f>
        <v>93401</v>
      </c>
      <c r="S381" s="108" t="str">
        <f>VLOOKUP(A381,'BASE REGISTROS'!$A$1:$T$884,19,FALSE)</f>
        <v>Antecedentes financieros correspondientes al año 2019, aprobados por el Subdepartamento de Supervisión Financiera.</v>
      </c>
      <c r="T381" s="129">
        <f>VLOOKUP(A381,'BASE REGISTROS'!$A$1:$T$884,20,FALSE)</f>
        <v>37970</v>
      </c>
      <c r="U381" s="128">
        <v>6902</v>
      </c>
      <c r="V381" s="130">
        <v>121114172</v>
      </c>
      <c r="W381" s="130">
        <v>466038439</v>
      </c>
      <c r="X381" s="131">
        <v>44316</v>
      </c>
      <c r="Y381" s="132" t="s">
        <v>7743</v>
      </c>
      <c r="Z381" s="132" t="s">
        <v>7744</v>
      </c>
      <c r="AA381" s="128" t="s">
        <v>159</v>
      </c>
    </row>
    <row r="382" spans="1:27" ht="15.75" customHeight="1" x14ac:dyDescent="0.2">
      <c r="A382" s="128">
        <v>6902</v>
      </c>
      <c r="B382" s="108" t="str">
        <f>VLOOKUP(A382,'BASE REGISTROS'!$A$1:$T$884,2,FALSE)</f>
        <v>Corporación Agencia Adventista de Desarrollo y Recursos Asistenciales (ADRA-CHILE)</v>
      </c>
      <c r="C382" s="136">
        <f>VLOOKUP(A382,'BASE REGISTROS'!$A$1:$T$884,3,FALSE)</f>
        <v>700516008</v>
      </c>
      <c r="D382" s="108" t="str">
        <f>VLOOKUP(A382,'BASE REGISTROS'!$A$1:$T$884,4,FALSE)</f>
        <v>Corporación de Derecho Privado</v>
      </c>
      <c r="E382" s="108" t="str">
        <f>VLOOKUP(A382,'BASE REGISTROS'!$A$1:$T$884,5,FALSE)</f>
        <v>Otorgado por Decreto Supremo Nº 727, de fecha 23 de mayo de 1990, por el Ministerio de Justicia.</v>
      </c>
      <c r="F382" s="108" t="str">
        <f>VLOOKUP(A382,'BASE REGISTROS'!$A$1:$T$884,6,FALSE)</f>
        <v xml:space="preserve">Certificado de Vigencia de Persona Jurídica sin Fines de Lucro, Folio N° 500334359687, emitido con fecha 28 de julio de 2020, por el Servicio de Registro Civil e Identificación. </v>
      </c>
      <c r="G382" s="108" t="str">
        <f>VLOOKUP(A382,'BASE REGISTROS'!$A$1:$T$884,7,FALSE)</f>
        <v xml:space="preserve">Atender y proteger física y mentalmente a menores en situación irregular, discapacitados, ancianos u otros grupos necesitados. </v>
      </c>
      <c r="H382" s="108" t="str">
        <f>VLOOKUP(A382,'BASE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2" s="108" t="str">
        <f>VLOOKUP(A382,'BASE REGISTROS'!$A$1:$T$884,9,FALSE)</f>
        <v>Cada dos años.</v>
      </c>
      <c r="J382" s="129" t="str">
        <f>VLOOKUP(A382,'BASE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2" s="108" t="str">
        <f>VLOOKUP(A382,'BASE REGISTROS'!$A$1:$T$884,11,FALSE)</f>
        <v>Presidente: 
Aldo Arely Muñoz Perrin, 
MMandato General de Administración y Facultades:
Rodrigo Cárcamo Morales, 
Diego Trincado Araya</v>
      </c>
      <c r="L382" s="108" t="str">
        <f>VLOOKUP(A382,'BASE REGISTROS'!$A$1:$T$884,12,FALSE)</f>
        <v xml:space="preserve">Calle Cruz del Sur N° 150, Las condes </v>
      </c>
      <c r="M382" s="108" t="str">
        <f>VLOOKUP(A382,'BASE REGISTROS'!$A$1:$T$884,13,FALSE)</f>
        <v>XIII</v>
      </c>
      <c r="N382" s="108" t="str">
        <f>VLOOKUP(A382,'BASE REGISTROS'!$A$1:$T$884,14,FALSE)</f>
        <v>LAS CONDES</v>
      </c>
      <c r="O382" s="108" t="str">
        <f>VLOOKUP(A382,'BASE REGISTROS'!$A$1:$T$884,15,FALSE)</f>
        <v>(56) (2) 284 3968 - 284 1274 C.P. 7931090</v>
      </c>
      <c r="P382" s="108" t="str">
        <f>VLOOKUP(A382,'BASE REGISTROS'!$A$1:$T$884,16,FALSE)</f>
        <v>adrachile@adra.cl - Página web: www.adra.cl</v>
      </c>
      <c r="Q382" s="108" t="str">
        <f>VLOOKUP(A382,'BASE REGISTROS'!$A$1:$T$884,17,FALSE)</f>
        <v>C.P. 7931090</v>
      </c>
      <c r="R382" s="108">
        <f>VLOOKUP(A382,'BASE REGISTROS'!$A$1:$T$884,18,FALSE)</f>
        <v>93401</v>
      </c>
      <c r="S382" s="108" t="str">
        <f>VLOOKUP(A382,'BASE REGISTROS'!$A$1:$T$884,19,FALSE)</f>
        <v>Antecedentes financieros correspondientes al año 2019, aprobados por el Subdepartamento de Supervisión Financiera.</v>
      </c>
      <c r="T382" s="129">
        <f>VLOOKUP(A382,'BASE REGISTROS'!$A$1:$T$884,20,FALSE)</f>
        <v>37970</v>
      </c>
      <c r="U382" s="128">
        <v>6902</v>
      </c>
      <c r="V382" s="130">
        <v>58301680</v>
      </c>
      <c r="W382" s="130">
        <v>186425073</v>
      </c>
      <c r="X382" s="131">
        <v>44316</v>
      </c>
      <c r="Y382" s="132" t="s">
        <v>7743</v>
      </c>
      <c r="Z382" s="132" t="s">
        <v>7744</v>
      </c>
      <c r="AA382" s="128" t="s">
        <v>7756</v>
      </c>
    </row>
    <row r="383" spans="1:27" ht="15.75" customHeight="1" x14ac:dyDescent="0.2">
      <c r="A383" s="128">
        <v>6902</v>
      </c>
      <c r="B383" s="108" t="str">
        <f>VLOOKUP(A383,'BASE REGISTROS'!$A$1:$T$884,2,FALSE)</f>
        <v>Corporación Agencia Adventista de Desarrollo y Recursos Asistenciales (ADRA-CHILE)</v>
      </c>
      <c r="C383" s="136">
        <f>VLOOKUP(A383,'BASE REGISTROS'!$A$1:$T$884,3,FALSE)</f>
        <v>700516008</v>
      </c>
      <c r="D383" s="108" t="str">
        <f>VLOOKUP(A383,'BASE REGISTROS'!$A$1:$T$884,4,FALSE)</f>
        <v>Corporación de Derecho Privado</v>
      </c>
      <c r="E383" s="108" t="str">
        <f>VLOOKUP(A383,'BASE REGISTROS'!$A$1:$T$884,5,FALSE)</f>
        <v>Otorgado por Decreto Supremo Nº 727, de fecha 23 de mayo de 1990, por el Ministerio de Justicia.</v>
      </c>
      <c r="F383" s="108" t="str">
        <f>VLOOKUP(A383,'BASE REGISTROS'!$A$1:$T$884,6,FALSE)</f>
        <v xml:space="preserve">Certificado de Vigencia de Persona Jurídica sin Fines de Lucro, Folio N° 500334359687, emitido con fecha 28 de julio de 2020, por el Servicio de Registro Civil e Identificación. </v>
      </c>
      <c r="G383" s="108" t="str">
        <f>VLOOKUP(A383,'BASE REGISTROS'!$A$1:$T$884,7,FALSE)</f>
        <v xml:space="preserve">Atender y proteger física y mentalmente a menores en situación irregular, discapacitados, ancianos u otros grupos necesitados. </v>
      </c>
      <c r="H383" s="108" t="str">
        <f>VLOOKUP(A383,'BASE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3" s="108" t="str">
        <f>VLOOKUP(A383,'BASE REGISTROS'!$A$1:$T$884,9,FALSE)</f>
        <v>Cada dos años.</v>
      </c>
      <c r="J383" s="129" t="str">
        <f>VLOOKUP(A383,'BASE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3" s="108" t="str">
        <f>VLOOKUP(A383,'BASE REGISTROS'!$A$1:$T$884,11,FALSE)</f>
        <v>Presidente: 
Aldo Arely Muñoz Perrin, 
MMandato General de Administración y Facultades:
Rodrigo Cárcamo Morales, 
Diego Trincado Araya</v>
      </c>
      <c r="L383" s="108" t="str">
        <f>VLOOKUP(A383,'BASE REGISTROS'!$A$1:$T$884,12,FALSE)</f>
        <v xml:space="preserve">Calle Cruz del Sur N° 150, Las condes </v>
      </c>
      <c r="M383" s="108" t="str">
        <f>VLOOKUP(A383,'BASE REGISTROS'!$A$1:$T$884,13,FALSE)</f>
        <v>XIII</v>
      </c>
      <c r="N383" s="108" t="str">
        <f>VLOOKUP(A383,'BASE REGISTROS'!$A$1:$T$884,14,FALSE)</f>
        <v>LAS CONDES</v>
      </c>
      <c r="O383" s="108" t="str">
        <f>VLOOKUP(A383,'BASE REGISTROS'!$A$1:$T$884,15,FALSE)</f>
        <v>(56) (2) 284 3968 - 284 1274 C.P. 7931090</v>
      </c>
      <c r="P383" s="108" t="str">
        <f>VLOOKUP(A383,'BASE REGISTROS'!$A$1:$T$884,16,FALSE)</f>
        <v>adrachile@adra.cl - Página web: www.adra.cl</v>
      </c>
      <c r="Q383" s="108" t="str">
        <f>VLOOKUP(A383,'BASE REGISTROS'!$A$1:$T$884,17,FALSE)</f>
        <v>C.P. 7931090</v>
      </c>
      <c r="R383" s="108">
        <f>VLOOKUP(A383,'BASE REGISTROS'!$A$1:$T$884,18,FALSE)</f>
        <v>93401</v>
      </c>
      <c r="S383" s="108" t="str">
        <f>VLOOKUP(A383,'BASE REGISTROS'!$A$1:$T$884,19,FALSE)</f>
        <v>Antecedentes financieros correspondientes al año 2019, aprobados por el Subdepartamento de Supervisión Financiera.</v>
      </c>
      <c r="T383" s="129">
        <f>VLOOKUP(A383,'BASE REGISTROS'!$A$1:$T$884,20,FALSE)</f>
        <v>37970</v>
      </c>
      <c r="U383" s="128">
        <v>6902</v>
      </c>
      <c r="V383" s="130">
        <v>16033200</v>
      </c>
      <c r="W383" s="130">
        <v>64132800</v>
      </c>
      <c r="X383" s="131">
        <v>44316</v>
      </c>
      <c r="Y383" s="132" t="s">
        <v>7743</v>
      </c>
      <c r="Z383" s="132" t="s">
        <v>7744</v>
      </c>
      <c r="AA383" s="128" t="s">
        <v>7895</v>
      </c>
    </row>
    <row r="384" spans="1:27" ht="15.75" customHeight="1" x14ac:dyDescent="0.2">
      <c r="A384" s="128">
        <v>6902</v>
      </c>
      <c r="B384" s="108" t="str">
        <f>VLOOKUP(A384,'BASE REGISTROS'!$A$1:$T$884,2,FALSE)</f>
        <v>Corporación Agencia Adventista de Desarrollo y Recursos Asistenciales (ADRA-CHILE)</v>
      </c>
      <c r="C384" s="136">
        <f>VLOOKUP(A384,'BASE REGISTROS'!$A$1:$T$884,3,FALSE)</f>
        <v>700516008</v>
      </c>
      <c r="D384" s="108" t="str">
        <f>VLOOKUP(A384,'BASE REGISTROS'!$A$1:$T$884,4,FALSE)</f>
        <v>Corporación de Derecho Privado</v>
      </c>
      <c r="E384" s="108" t="str">
        <f>VLOOKUP(A384,'BASE REGISTROS'!$A$1:$T$884,5,FALSE)</f>
        <v>Otorgado por Decreto Supremo Nº 727, de fecha 23 de mayo de 1990, por el Ministerio de Justicia.</v>
      </c>
      <c r="F384" s="108" t="str">
        <f>VLOOKUP(A384,'BASE REGISTROS'!$A$1:$T$884,6,FALSE)</f>
        <v xml:space="preserve">Certificado de Vigencia de Persona Jurídica sin Fines de Lucro, Folio N° 500334359687, emitido con fecha 28 de julio de 2020, por el Servicio de Registro Civil e Identificación. </v>
      </c>
      <c r="G384" s="108" t="str">
        <f>VLOOKUP(A384,'BASE REGISTROS'!$A$1:$T$884,7,FALSE)</f>
        <v xml:space="preserve">Atender y proteger física y mentalmente a menores en situación irregular, discapacitados, ancianos u otros grupos necesitados. </v>
      </c>
      <c r="H384" s="108" t="str">
        <f>VLOOKUP(A384,'BASE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4" s="108" t="str">
        <f>VLOOKUP(A384,'BASE REGISTROS'!$A$1:$T$884,9,FALSE)</f>
        <v>Cada dos años.</v>
      </c>
      <c r="J384" s="129" t="str">
        <f>VLOOKUP(A384,'BASE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4" s="108" t="str">
        <f>VLOOKUP(A384,'BASE REGISTROS'!$A$1:$T$884,11,FALSE)</f>
        <v>Presidente: 
Aldo Arely Muñoz Perrin, 
MMandato General de Administración y Facultades:
Rodrigo Cárcamo Morales, 
Diego Trincado Araya</v>
      </c>
      <c r="L384" s="108" t="str">
        <f>VLOOKUP(A384,'BASE REGISTROS'!$A$1:$T$884,12,FALSE)</f>
        <v xml:space="preserve">Calle Cruz del Sur N° 150, Las condes </v>
      </c>
      <c r="M384" s="108" t="str">
        <f>VLOOKUP(A384,'BASE REGISTROS'!$A$1:$T$884,13,FALSE)</f>
        <v>XIII</v>
      </c>
      <c r="N384" s="108" t="str">
        <f>VLOOKUP(A384,'BASE REGISTROS'!$A$1:$T$884,14,FALSE)</f>
        <v>LAS CONDES</v>
      </c>
      <c r="O384" s="108" t="str">
        <f>VLOOKUP(A384,'BASE REGISTROS'!$A$1:$T$884,15,FALSE)</f>
        <v>(56) (2) 284 3968 - 284 1274 C.P. 7931090</v>
      </c>
      <c r="P384" s="108" t="str">
        <f>VLOOKUP(A384,'BASE REGISTROS'!$A$1:$T$884,16,FALSE)</f>
        <v>adrachile@adra.cl - Página web: www.adra.cl</v>
      </c>
      <c r="Q384" s="108" t="str">
        <f>VLOOKUP(A384,'BASE REGISTROS'!$A$1:$T$884,17,FALSE)</f>
        <v>C.P. 7931090</v>
      </c>
      <c r="R384" s="108">
        <f>VLOOKUP(A384,'BASE REGISTROS'!$A$1:$T$884,18,FALSE)</f>
        <v>93401</v>
      </c>
      <c r="S384" s="108" t="str">
        <f>VLOOKUP(A384,'BASE REGISTROS'!$A$1:$T$884,19,FALSE)</f>
        <v>Antecedentes financieros correspondientes al año 2019, aprobados por el Subdepartamento de Supervisión Financiera.</v>
      </c>
      <c r="T384" s="129">
        <f>VLOOKUP(A384,'BASE REGISTROS'!$A$1:$T$884,20,FALSE)</f>
        <v>37970</v>
      </c>
      <c r="U384" s="128">
        <v>6902</v>
      </c>
      <c r="V384" s="130">
        <v>56105856</v>
      </c>
      <c r="W384" s="130">
        <v>178871034</v>
      </c>
      <c r="X384" s="131">
        <v>44316</v>
      </c>
      <c r="Y384" s="132" t="s">
        <v>7743</v>
      </c>
      <c r="Z384" s="132" t="s">
        <v>7744</v>
      </c>
      <c r="AA384" s="128" t="s">
        <v>7778</v>
      </c>
    </row>
    <row r="385" spans="1:27" ht="15.75" customHeight="1" x14ac:dyDescent="0.2">
      <c r="A385" s="128">
        <v>6902</v>
      </c>
      <c r="B385" s="108" t="str">
        <f>VLOOKUP(A385,'BASE REGISTROS'!$A$1:$T$884,2,FALSE)</f>
        <v>Corporación Agencia Adventista de Desarrollo y Recursos Asistenciales (ADRA-CHILE)</v>
      </c>
      <c r="C385" s="136">
        <f>VLOOKUP(A385,'BASE REGISTROS'!$A$1:$T$884,3,FALSE)</f>
        <v>700516008</v>
      </c>
      <c r="D385" s="108" t="str">
        <f>VLOOKUP(A385,'BASE REGISTROS'!$A$1:$T$884,4,FALSE)</f>
        <v>Corporación de Derecho Privado</v>
      </c>
      <c r="E385" s="108" t="str">
        <f>VLOOKUP(A385,'BASE REGISTROS'!$A$1:$T$884,5,FALSE)</f>
        <v>Otorgado por Decreto Supremo Nº 727, de fecha 23 de mayo de 1990, por el Ministerio de Justicia.</v>
      </c>
      <c r="F385" s="108" t="str">
        <f>VLOOKUP(A385,'BASE REGISTROS'!$A$1:$T$884,6,FALSE)</f>
        <v xml:space="preserve">Certificado de Vigencia de Persona Jurídica sin Fines de Lucro, Folio N° 500334359687, emitido con fecha 28 de julio de 2020, por el Servicio de Registro Civil e Identificación. </v>
      </c>
      <c r="G385" s="108" t="str">
        <f>VLOOKUP(A385,'BASE REGISTROS'!$A$1:$T$884,7,FALSE)</f>
        <v xml:space="preserve">Atender y proteger física y mentalmente a menores en situación irregular, discapacitados, ancianos u otros grupos necesitados. </v>
      </c>
      <c r="H385" s="108" t="str">
        <f>VLOOKUP(A385,'BASE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5" s="108" t="str">
        <f>VLOOKUP(A385,'BASE REGISTROS'!$A$1:$T$884,9,FALSE)</f>
        <v>Cada dos años.</v>
      </c>
      <c r="J385" s="129" t="str">
        <f>VLOOKUP(A385,'BASE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5" s="108" t="str">
        <f>VLOOKUP(A385,'BASE REGISTROS'!$A$1:$T$884,11,FALSE)</f>
        <v>Presidente: 
Aldo Arely Muñoz Perrin, 
MMandato General de Administración y Facultades:
Rodrigo Cárcamo Morales, 
Diego Trincado Araya</v>
      </c>
      <c r="L385" s="108" t="str">
        <f>VLOOKUP(A385,'BASE REGISTROS'!$A$1:$T$884,12,FALSE)</f>
        <v xml:space="preserve">Calle Cruz del Sur N° 150, Las condes </v>
      </c>
      <c r="M385" s="108" t="str">
        <f>VLOOKUP(A385,'BASE REGISTROS'!$A$1:$T$884,13,FALSE)</f>
        <v>XIII</v>
      </c>
      <c r="N385" s="108" t="str">
        <f>VLOOKUP(A385,'BASE REGISTROS'!$A$1:$T$884,14,FALSE)</f>
        <v>LAS CONDES</v>
      </c>
      <c r="O385" s="108" t="str">
        <f>VLOOKUP(A385,'BASE REGISTROS'!$A$1:$T$884,15,FALSE)</f>
        <v>(56) (2) 284 3968 - 284 1274 C.P. 7931090</v>
      </c>
      <c r="P385" s="108" t="str">
        <f>VLOOKUP(A385,'BASE REGISTROS'!$A$1:$T$884,16,FALSE)</f>
        <v>adrachile@adra.cl - Página web: www.adra.cl</v>
      </c>
      <c r="Q385" s="108" t="str">
        <f>VLOOKUP(A385,'BASE REGISTROS'!$A$1:$T$884,17,FALSE)</f>
        <v>C.P. 7931090</v>
      </c>
      <c r="R385" s="108">
        <f>VLOOKUP(A385,'BASE REGISTROS'!$A$1:$T$884,18,FALSE)</f>
        <v>93401</v>
      </c>
      <c r="S385" s="108" t="str">
        <f>VLOOKUP(A385,'BASE REGISTROS'!$A$1:$T$884,19,FALSE)</f>
        <v>Antecedentes financieros correspondientes al año 2019, aprobados por el Subdepartamento de Supervisión Financiera.</v>
      </c>
      <c r="T385" s="129">
        <f>VLOOKUP(A385,'BASE REGISTROS'!$A$1:$T$884,20,FALSE)</f>
        <v>37970</v>
      </c>
      <c r="U385" s="128">
        <v>6902</v>
      </c>
      <c r="V385" s="130">
        <v>23299860</v>
      </c>
      <c r="W385" s="130">
        <v>135040920</v>
      </c>
      <c r="X385" s="131">
        <v>44316</v>
      </c>
      <c r="Y385" s="132" t="s">
        <v>7743</v>
      </c>
      <c r="Z385" s="132" t="s">
        <v>7744</v>
      </c>
      <c r="AA385" s="128" t="s">
        <v>7830</v>
      </c>
    </row>
    <row r="386" spans="1:27" ht="15.75" customHeight="1" x14ac:dyDescent="0.2">
      <c r="A386" s="128">
        <v>6902</v>
      </c>
      <c r="B386" s="108" t="str">
        <f>VLOOKUP(A386,'BASE REGISTROS'!$A$1:$T$884,2,FALSE)</f>
        <v>Corporación Agencia Adventista de Desarrollo y Recursos Asistenciales (ADRA-CHILE)</v>
      </c>
      <c r="C386" s="136">
        <f>VLOOKUP(A386,'BASE REGISTROS'!$A$1:$T$884,3,FALSE)</f>
        <v>700516008</v>
      </c>
      <c r="D386" s="108" t="str">
        <f>VLOOKUP(A386,'BASE REGISTROS'!$A$1:$T$884,4,FALSE)</f>
        <v>Corporación de Derecho Privado</v>
      </c>
      <c r="E386" s="108" t="str">
        <f>VLOOKUP(A386,'BASE REGISTROS'!$A$1:$T$884,5,FALSE)</f>
        <v>Otorgado por Decreto Supremo Nº 727, de fecha 23 de mayo de 1990, por el Ministerio de Justicia.</v>
      </c>
      <c r="F386" s="108" t="str">
        <f>VLOOKUP(A386,'BASE REGISTROS'!$A$1:$T$884,6,FALSE)</f>
        <v xml:space="preserve">Certificado de Vigencia de Persona Jurídica sin Fines de Lucro, Folio N° 500334359687, emitido con fecha 28 de julio de 2020, por el Servicio de Registro Civil e Identificación. </v>
      </c>
      <c r="G386" s="108" t="str">
        <f>VLOOKUP(A386,'BASE REGISTROS'!$A$1:$T$884,7,FALSE)</f>
        <v xml:space="preserve">Atender y proteger física y mentalmente a menores en situación irregular, discapacitados, ancianos u otros grupos necesitados. </v>
      </c>
      <c r="H386" s="108" t="str">
        <f>VLOOKUP(A386,'BASE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6" s="108" t="str">
        <f>VLOOKUP(A386,'BASE REGISTROS'!$A$1:$T$884,9,FALSE)</f>
        <v>Cada dos años.</v>
      </c>
      <c r="J386" s="129" t="str">
        <f>VLOOKUP(A386,'BASE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6" s="108" t="str">
        <f>VLOOKUP(A386,'BASE REGISTROS'!$A$1:$T$884,11,FALSE)</f>
        <v>Presidente: 
Aldo Arely Muñoz Perrin, 
MMandato General de Administración y Facultades:
Rodrigo Cárcamo Morales, 
Diego Trincado Araya</v>
      </c>
      <c r="L386" s="108" t="str">
        <f>VLOOKUP(A386,'BASE REGISTROS'!$A$1:$T$884,12,FALSE)</f>
        <v xml:space="preserve">Calle Cruz del Sur N° 150, Las condes </v>
      </c>
      <c r="M386" s="108" t="str">
        <f>VLOOKUP(A386,'BASE REGISTROS'!$A$1:$T$884,13,FALSE)</f>
        <v>XIII</v>
      </c>
      <c r="N386" s="108" t="str">
        <f>VLOOKUP(A386,'BASE REGISTROS'!$A$1:$T$884,14,FALSE)</f>
        <v>LAS CONDES</v>
      </c>
      <c r="O386" s="108" t="str">
        <f>VLOOKUP(A386,'BASE REGISTROS'!$A$1:$T$884,15,FALSE)</f>
        <v>(56) (2) 284 3968 - 284 1274 C.P. 7931090</v>
      </c>
      <c r="P386" s="108" t="str">
        <f>VLOOKUP(A386,'BASE REGISTROS'!$A$1:$T$884,16,FALSE)</f>
        <v>adrachile@adra.cl - Página web: www.adra.cl</v>
      </c>
      <c r="Q386" s="108" t="str">
        <f>VLOOKUP(A386,'BASE REGISTROS'!$A$1:$T$884,17,FALSE)</f>
        <v>C.P. 7931090</v>
      </c>
      <c r="R386" s="108">
        <f>VLOOKUP(A386,'BASE REGISTROS'!$A$1:$T$884,18,FALSE)</f>
        <v>93401</v>
      </c>
      <c r="S386" s="108" t="str">
        <f>VLOOKUP(A386,'BASE REGISTROS'!$A$1:$T$884,19,FALSE)</f>
        <v>Antecedentes financieros correspondientes al año 2019, aprobados por el Subdepartamento de Supervisión Financiera.</v>
      </c>
      <c r="T386" s="129">
        <f>VLOOKUP(A386,'BASE REGISTROS'!$A$1:$T$884,20,FALSE)</f>
        <v>37970</v>
      </c>
      <c r="U386" s="128">
        <v>6902</v>
      </c>
      <c r="V386" s="130">
        <v>16873650</v>
      </c>
      <c r="W386" s="130">
        <v>103569300</v>
      </c>
      <c r="X386" s="131">
        <v>44316</v>
      </c>
      <c r="Y386" s="132" t="s">
        <v>7743</v>
      </c>
      <c r="Z386" s="132" t="s">
        <v>7744</v>
      </c>
      <c r="AA386" s="128" t="s">
        <v>7808</v>
      </c>
    </row>
    <row r="387" spans="1:27" ht="15.75" customHeight="1" x14ac:dyDescent="0.2">
      <c r="A387" s="128">
        <v>6902</v>
      </c>
      <c r="B387" s="108" t="str">
        <f>VLOOKUP(A387,'BASE REGISTROS'!$A$1:$T$884,2,FALSE)</f>
        <v>Corporación Agencia Adventista de Desarrollo y Recursos Asistenciales (ADRA-CHILE)</v>
      </c>
      <c r="C387" s="136">
        <f>VLOOKUP(A387,'BASE REGISTROS'!$A$1:$T$884,3,FALSE)</f>
        <v>700516008</v>
      </c>
      <c r="D387" s="108" t="str">
        <f>VLOOKUP(A387,'BASE REGISTROS'!$A$1:$T$884,4,FALSE)</f>
        <v>Corporación de Derecho Privado</v>
      </c>
      <c r="E387" s="108" t="str">
        <f>VLOOKUP(A387,'BASE REGISTROS'!$A$1:$T$884,5,FALSE)</f>
        <v>Otorgado por Decreto Supremo Nº 727, de fecha 23 de mayo de 1990, por el Ministerio de Justicia.</v>
      </c>
      <c r="F387" s="108" t="str">
        <f>VLOOKUP(A387,'BASE REGISTROS'!$A$1:$T$884,6,FALSE)</f>
        <v xml:space="preserve">Certificado de Vigencia de Persona Jurídica sin Fines de Lucro, Folio N° 500334359687, emitido con fecha 28 de julio de 2020, por el Servicio de Registro Civil e Identificación. </v>
      </c>
      <c r="G387" s="108" t="str">
        <f>VLOOKUP(A387,'BASE REGISTROS'!$A$1:$T$884,7,FALSE)</f>
        <v xml:space="preserve">Atender y proteger física y mentalmente a menores en situación irregular, discapacitados, ancianos u otros grupos necesitados. </v>
      </c>
      <c r="H387" s="108" t="str">
        <f>VLOOKUP(A387,'BASE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7" s="108" t="str">
        <f>VLOOKUP(A387,'BASE REGISTROS'!$A$1:$T$884,9,FALSE)</f>
        <v>Cada dos años.</v>
      </c>
      <c r="J387" s="129" t="str">
        <f>VLOOKUP(A387,'BASE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7" s="108" t="str">
        <f>VLOOKUP(A387,'BASE REGISTROS'!$A$1:$T$884,11,FALSE)</f>
        <v>Presidente: 
Aldo Arely Muñoz Perrin, 
MMandato General de Administración y Facultades:
Rodrigo Cárcamo Morales, 
Diego Trincado Araya</v>
      </c>
      <c r="L387" s="108" t="str">
        <f>VLOOKUP(A387,'BASE REGISTROS'!$A$1:$T$884,12,FALSE)</f>
        <v xml:space="preserve">Calle Cruz del Sur N° 150, Las condes </v>
      </c>
      <c r="M387" s="108" t="str">
        <f>VLOOKUP(A387,'BASE REGISTROS'!$A$1:$T$884,13,FALSE)</f>
        <v>XIII</v>
      </c>
      <c r="N387" s="108" t="str">
        <f>VLOOKUP(A387,'BASE REGISTROS'!$A$1:$T$884,14,FALSE)</f>
        <v>LAS CONDES</v>
      </c>
      <c r="O387" s="108" t="str">
        <f>VLOOKUP(A387,'BASE REGISTROS'!$A$1:$T$884,15,FALSE)</f>
        <v>(56) (2) 284 3968 - 284 1274 C.P. 7931090</v>
      </c>
      <c r="P387" s="108" t="str">
        <f>VLOOKUP(A387,'BASE REGISTROS'!$A$1:$T$884,16,FALSE)</f>
        <v>adrachile@adra.cl - Página web: www.adra.cl</v>
      </c>
      <c r="Q387" s="108" t="str">
        <f>VLOOKUP(A387,'BASE REGISTROS'!$A$1:$T$884,17,FALSE)</f>
        <v>C.P. 7931090</v>
      </c>
      <c r="R387" s="108">
        <f>VLOOKUP(A387,'BASE REGISTROS'!$A$1:$T$884,18,FALSE)</f>
        <v>93401</v>
      </c>
      <c r="S387" s="108" t="str">
        <f>VLOOKUP(A387,'BASE REGISTROS'!$A$1:$T$884,19,FALSE)</f>
        <v>Antecedentes financieros correspondientes al año 2019, aprobados por el Subdepartamento de Supervisión Financiera.</v>
      </c>
      <c r="T387" s="129">
        <f>VLOOKUP(A387,'BASE REGISTROS'!$A$1:$T$884,20,FALSE)</f>
        <v>37970</v>
      </c>
      <c r="U387" s="128">
        <v>6902</v>
      </c>
      <c r="V387" s="130">
        <v>36139351</v>
      </c>
      <c r="W387" s="130">
        <v>142100701</v>
      </c>
      <c r="X387" s="131">
        <v>44316</v>
      </c>
      <c r="Y387" s="132" t="s">
        <v>7743</v>
      </c>
      <c r="Z387" s="132" t="s">
        <v>7744</v>
      </c>
      <c r="AA387" s="128" t="s">
        <v>7824</v>
      </c>
    </row>
    <row r="388" spans="1:27" ht="15.75" customHeight="1" x14ac:dyDescent="0.2">
      <c r="A388" s="128">
        <v>6902</v>
      </c>
      <c r="B388" s="108" t="str">
        <f>VLOOKUP(A388,'BASE REGISTROS'!$A$1:$T$884,2,FALSE)</f>
        <v>Corporación Agencia Adventista de Desarrollo y Recursos Asistenciales (ADRA-CHILE)</v>
      </c>
      <c r="C388" s="136">
        <f>VLOOKUP(A388,'BASE REGISTROS'!$A$1:$T$884,3,FALSE)</f>
        <v>700516008</v>
      </c>
      <c r="D388" s="108" t="str">
        <f>VLOOKUP(A388,'BASE REGISTROS'!$A$1:$T$884,4,FALSE)</f>
        <v>Corporación de Derecho Privado</v>
      </c>
      <c r="E388" s="108" t="str">
        <f>VLOOKUP(A388,'BASE REGISTROS'!$A$1:$T$884,5,FALSE)</f>
        <v>Otorgado por Decreto Supremo Nº 727, de fecha 23 de mayo de 1990, por el Ministerio de Justicia.</v>
      </c>
      <c r="F388" s="108" t="str">
        <f>VLOOKUP(A388,'BASE REGISTROS'!$A$1:$T$884,6,FALSE)</f>
        <v xml:space="preserve">Certificado de Vigencia de Persona Jurídica sin Fines de Lucro, Folio N° 500334359687, emitido con fecha 28 de julio de 2020, por el Servicio de Registro Civil e Identificación. </v>
      </c>
      <c r="G388" s="108" t="str">
        <f>VLOOKUP(A388,'BASE REGISTROS'!$A$1:$T$884,7,FALSE)</f>
        <v xml:space="preserve">Atender y proteger física y mentalmente a menores en situación irregular, discapacitados, ancianos u otros grupos necesitados. </v>
      </c>
      <c r="H388" s="108" t="str">
        <f>VLOOKUP(A388,'BASE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8" s="108" t="str">
        <f>VLOOKUP(A388,'BASE REGISTROS'!$A$1:$T$884,9,FALSE)</f>
        <v>Cada dos años.</v>
      </c>
      <c r="J388" s="129" t="str">
        <f>VLOOKUP(A388,'BASE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8" s="108" t="str">
        <f>VLOOKUP(A388,'BASE REGISTROS'!$A$1:$T$884,11,FALSE)</f>
        <v>Presidente: 
Aldo Arely Muñoz Perrin, 
MMandato General de Administración y Facultades:
Rodrigo Cárcamo Morales, 
Diego Trincado Araya</v>
      </c>
      <c r="L388" s="108" t="str">
        <f>VLOOKUP(A388,'BASE REGISTROS'!$A$1:$T$884,12,FALSE)</f>
        <v xml:space="preserve">Calle Cruz del Sur N° 150, Las condes </v>
      </c>
      <c r="M388" s="108" t="str">
        <f>VLOOKUP(A388,'BASE REGISTROS'!$A$1:$T$884,13,FALSE)</f>
        <v>XIII</v>
      </c>
      <c r="N388" s="108" t="str">
        <f>VLOOKUP(A388,'BASE REGISTROS'!$A$1:$T$884,14,FALSE)</f>
        <v>LAS CONDES</v>
      </c>
      <c r="O388" s="108" t="str">
        <f>VLOOKUP(A388,'BASE REGISTROS'!$A$1:$T$884,15,FALSE)</f>
        <v>(56) (2) 284 3968 - 284 1274 C.P. 7931090</v>
      </c>
      <c r="P388" s="108" t="str">
        <f>VLOOKUP(A388,'BASE REGISTROS'!$A$1:$T$884,16,FALSE)</f>
        <v>adrachile@adra.cl - Página web: www.adra.cl</v>
      </c>
      <c r="Q388" s="108" t="str">
        <f>VLOOKUP(A388,'BASE REGISTROS'!$A$1:$T$884,17,FALSE)</f>
        <v>C.P. 7931090</v>
      </c>
      <c r="R388" s="108">
        <f>VLOOKUP(A388,'BASE REGISTROS'!$A$1:$T$884,18,FALSE)</f>
        <v>93401</v>
      </c>
      <c r="S388" s="108" t="str">
        <f>VLOOKUP(A388,'BASE REGISTROS'!$A$1:$T$884,19,FALSE)</f>
        <v>Antecedentes financieros correspondientes al año 2019, aprobados por el Subdepartamento de Supervisión Financiera.</v>
      </c>
      <c r="T388" s="129">
        <f>VLOOKUP(A388,'BASE REGISTROS'!$A$1:$T$884,20,FALSE)</f>
        <v>37970</v>
      </c>
      <c r="U388" s="128">
        <v>6902</v>
      </c>
      <c r="V388" s="130">
        <v>54114841</v>
      </c>
      <c r="W388" s="130">
        <v>149460038</v>
      </c>
      <c r="X388" s="131">
        <v>44316</v>
      </c>
      <c r="Y388" s="132" t="s">
        <v>7743</v>
      </c>
      <c r="Z388" s="132" t="s">
        <v>7744</v>
      </c>
      <c r="AA388" s="128" t="s">
        <v>7781</v>
      </c>
    </row>
    <row r="389" spans="1:27" ht="15.75" customHeight="1" x14ac:dyDescent="0.2">
      <c r="A389" s="128">
        <v>6902</v>
      </c>
      <c r="B389" s="108" t="str">
        <f>VLOOKUP(A389,'BASE REGISTROS'!$A$1:$T$884,2,FALSE)</f>
        <v>Corporación Agencia Adventista de Desarrollo y Recursos Asistenciales (ADRA-CHILE)</v>
      </c>
      <c r="C389" s="136">
        <f>VLOOKUP(A389,'BASE REGISTROS'!$A$1:$T$884,3,FALSE)</f>
        <v>700516008</v>
      </c>
      <c r="D389" s="108" t="str">
        <f>VLOOKUP(A389,'BASE REGISTROS'!$A$1:$T$884,4,FALSE)</f>
        <v>Corporación de Derecho Privado</v>
      </c>
      <c r="E389" s="108" t="str">
        <f>VLOOKUP(A389,'BASE REGISTROS'!$A$1:$T$884,5,FALSE)</f>
        <v>Otorgado por Decreto Supremo Nº 727, de fecha 23 de mayo de 1990, por el Ministerio de Justicia.</v>
      </c>
      <c r="F389" s="108" t="str">
        <f>VLOOKUP(A389,'BASE REGISTROS'!$A$1:$T$884,6,FALSE)</f>
        <v xml:space="preserve">Certificado de Vigencia de Persona Jurídica sin Fines de Lucro, Folio N° 500334359687, emitido con fecha 28 de julio de 2020, por el Servicio de Registro Civil e Identificación. </v>
      </c>
      <c r="G389" s="108" t="str">
        <f>VLOOKUP(A389,'BASE REGISTROS'!$A$1:$T$884,7,FALSE)</f>
        <v xml:space="preserve">Atender y proteger física y mentalmente a menores en situación irregular, discapacitados, ancianos u otros grupos necesitados. </v>
      </c>
      <c r="H389" s="108" t="str">
        <f>VLOOKUP(A389,'BASE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9" s="108" t="str">
        <f>VLOOKUP(A389,'BASE REGISTROS'!$A$1:$T$884,9,FALSE)</f>
        <v>Cada dos años.</v>
      </c>
      <c r="J389" s="129" t="str">
        <f>VLOOKUP(A389,'BASE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9" s="108" t="str">
        <f>VLOOKUP(A389,'BASE REGISTROS'!$A$1:$T$884,11,FALSE)</f>
        <v>Presidente: 
Aldo Arely Muñoz Perrin, 
MMandato General de Administración y Facultades:
Rodrigo Cárcamo Morales, 
Diego Trincado Araya</v>
      </c>
      <c r="L389" s="108" t="str">
        <f>VLOOKUP(A389,'BASE REGISTROS'!$A$1:$T$884,12,FALSE)</f>
        <v xml:space="preserve">Calle Cruz del Sur N° 150, Las condes </v>
      </c>
      <c r="M389" s="108" t="str">
        <f>VLOOKUP(A389,'BASE REGISTROS'!$A$1:$T$884,13,FALSE)</f>
        <v>XIII</v>
      </c>
      <c r="N389" s="108" t="str">
        <f>VLOOKUP(A389,'BASE REGISTROS'!$A$1:$T$884,14,FALSE)</f>
        <v>LAS CONDES</v>
      </c>
      <c r="O389" s="108" t="str">
        <f>VLOOKUP(A389,'BASE REGISTROS'!$A$1:$T$884,15,FALSE)</f>
        <v>(56) (2) 284 3968 - 284 1274 C.P. 7931090</v>
      </c>
      <c r="P389" s="108" t="str">
        <f>VLOOKUP(A389,'BASE REGISTROS'!$A$1:$T$884,16,FALSE)</f>
        <v>adrachile@adra.cl - Página web: www.adra.cl</v>
      </c>
      <c r="Q389" s="108" t="str">
        <f>VLOOKUP(A389,'BASE REGISTROS'!$A$1:$T$884,17,FALSE)</f>
        <v>C.P. 7931090</v>
      </c>
      <c r="R389" s="108">
        <f>VLOOKUP(A389,'BASE REGISTROS'!$A$1:$T$884,18,FALSE)</f>
        <v>93401</v>
      </c>
      <c r="S389" s="108" t="str">
        <f>VLOOKUP(A389,'BASE REGISTROS'!$A$1:$T$884,19,FALSE)</f>
        <v>Antecedentes financieros correspondientes al año 2019, aprobados por el Subdepartamento de Supervisión Financiera.</v>
      </c>
      <c r="T389" s="129">
        <f>VLOOKUP(A389,'BASE REGISTROS'!$A$1:$T$884,20,FALSE)</f>
        <v>37970</v>
      </c>
      <c r="U389" s="128">
        <v>6902</v>
      </c>
      <c r="V389" s="130">
        <v>31006140</v>
      </c>
      <c r="W389" s="130">
        <v>165628584</v>
      </c>
      <c r="X389" s="131">
        <v>44316</v>
      </c>
      <c r="Y389" s="132" t="s">
        <v>7743</v>
      </c>
      <c r="Z389" s="132" t="s">
        <v>7744</v>
      </c>
      <c r="AA389" s="128" t="s">
        <v>69</v>
      </c>
    </row>
    <row r="390" spans="1:27" ht="15.75" customHeight="1" x14ac:dyDescent="0.2">
      <c r="A390" s="128">
        <v>6902</v>
      </c>
      <c r="B390" s="108" t="str">
        <f>VLOOKUP(A390,'BASE REGISTROS'!$A$1:$T$884,2,FALSE)</f>
        <v>Corporación Agencia Adventista de Desarrollo y Recursos Asistenciales (ADRA-CHILE)</v>
      </c>
      <c r="C390" s="136">
        <f>VLOOKUP(A390,'BASE REGISTROS'!$A$1:$T$884,3,FALSE)</f>
        <v>700516008</v>
      </c>
      <c r="D390" s="108" t="str">
        <f>VLOOKUP(A390,'BASE REGISTROS'!$A$1:$T$884,4,FALSE)</f>
        <v>Corporación de Derecho Privado</v>
      </c>
      <c r="E390" s="108" t="str">
        <f>VLOOKUP(A390,'BASE REGISTROS'!$A$1:$T$884,5,FALSE)</f>
        <v>Otorgado por Decreto Supremo Nº 727, de fecha 23 de mayo de 1990, por el Ministerio de Justicia.</v>
      </c>
      <c r="F390" s="108" t="str">
        <f>VLOOKUP(A390,'BASE REGISTROS'!$A$1:$T$884,6,FALSE)</f>
        <v xml:space="preserve">Certificado de Vigencia de Persona Jurídica sin Fines de Lucro, Folio N° 500334359687, emitido con fecha 28 de julio de 2020, por el Servicio de Registro Civil e Identificación. </v>
      </c>
      <c r="G390" s="108" t="str">
        <f>VLOOKUP(A390,'BASE REGISTROS'!$A$1:$T$884,7,FALSE)</f>
        <v xml:space="preserve">Atender y proteger física y mentalmente a menores en situación irregular, discapacitados, ancianos u otros grupos necesitados. </v>
      </c>
      <c r="H390" s="108" t="str">
        <f>VLOOKUP(A390,'BASE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0" s="108" t="str">
        <f>VLOOKUP(A390,'BASE REGISTROS'!$A$1:$T$884,9,FALSE)</f>
        <v>Cada dos años.</v>
      </c>
      <c r="J390" s="129" t="str">
        <f>VLOOKUP(A390,'BASE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0" s="108" t="str">
        <f>VLOOKUP(A390,'BASE REGISTROS'!$A$1:$T$884,11,FALSE)</f>
        <v>Presidente: 
Aldo Arely Muñoz Perrin, 
MMandato General de Administración y Facultades:
Rodrigo Cárcamo Morales, 
Diego Trincado Araya</v>
      </c>
      <c r="L390" s="108" t="str">
        <f>VLOOKUP(A390,'BASE REGISTROS'!$A$1:$T$884,12,FALSE)</f>
        <v xml:space="preserve">Calle Cruz del Sur N° 150, Las condes </v>
      </c>
      <c r="M390" s="108" t="str">
        <f>VLOOKUP(A390,'BASE REGISTROS'!$A$1:$T$884,13,FALSE)</f>
        <v>XIII</v>
      </c>
      <c r="N390" s="108" t="str">
        <f>VLOOKUP(A390,'BASE REGISTROS'!$A$1:$T$884,14,FALSE)</f>
        <v>LAS CONDES</v>
      </c>
      <c r="O390" s="108" t="str">
        <f>VLOOKUP(A390,'BASE REGISTROS'!$A$1:$T$884,15,FALSE)</f>
        <v>(56) (2) 284 3968 - 284 1274 C.P. 7931090</v>
      </c>
      <c r="P390" s="108" t="str">
        <f>VLOOKUP(A390,'BASE REGISTROS'!$A$1:$T$884,16,FALSE)</f>
        <v>adrachile@adra.cl - Página web: www.adra.cl</v>
      </c>
      <c r="Q390" s="108" t="str">
        <f>VLOOKUP(A390,'BASE REGISTROS'!$A$1:$T$884,17,FALSE)</f>
        <v>C.P. 7931090</v>
      </c>
      <c r="R390" s="108">
        <f>VLOOKUP(A390,'BASE REGISTROS'!$A$1:$T$884,18,FALSE)</f>
        <v>93401</v>
      </c>
      <c r="S390" s="108" t="str">
        <f>VLOOKUP(A390,'BASE REGISTROS'!$A$1:$T$884,19,FALSE)</f>
        <v>Antecedentes financieros correspondientes al año 2019, aprobados por el Subdepartamento de Supervisión Financiera.</v>
      </c>
      <c r="T390" s="129">
        <f>VLOOKUP(A390,'BASE REGISTROS'!$A$1:$T$884,20,FALSE)</f>
        <v>37970</v>
      </c>
      <c r="U390" s="128">
        <v>6902</v>
      </c>
      <c r="V390" s="130">
        <v>11135316</v>
      </c>
      <c r="W390" s="130">
        <v>79519500</v>
      </c>
      <c r="X390" s="131">
        <v>44316</v>
      </c>
      <c r="Y390" s="132" t="s">
        <v>7743</v>
      </c>
      <c r="Z390" s="132" t="s">
        <v>7744</v>
      </c>
      <c r="AA390" s="128" t="s">
        <v>7857</v>
      </c>
    </row>
    <row r="391" spans="1:27" ht="15.75" customHeight="1" x14ac:dyDescent="0.2">
      <c r="A391" s="128">
        <v>6902</v>
      </c>
      <c r="B391" s="108" t="str">
        <f>VLOOKUP(A391,'BASE REGISTROS'!$A$1:$T$884,2,FALSE)</f>
        <v>Corporación Agencia Adventista de Desarrollo y Recursos Asistenciales (ADRA-CHILE)</v>
      </c>
      <c r="C391" s="136">
        <f>VLOOKUP(A391,'BASE REGISTROS'!$A$1:$T$884,3,FALSE)</f>
        <v>700516008</v>
      </c>
      <c r="D391" s="108" t="str">
        <f>VLOOKUP(A391,'BASE REGISTROS'!$A$1:$T$884,4,FALSE)</f>
        <v>Corporación de Derecho Privado</v>
      </c>
      <c r="E391" s="108" t="str">
        <f>VLOOKUP(A391,'BASE REGISTROS'!$A$1:$T$884,5,FALSE)</f>
        <v>Otorgado por Decreto Supremo Nº 727, de fecha 23 de mayo de 1990, por el Ministerio de Justicia.</v>
      </c>
      <c r="F391" s="108" t="str">
        <f>VLOOKUP(A391,'BASE REGISTROS'!$A$1:$T$884,6,FALSE)</f>
        <v xml:space="preserve">Certificado de Vigencia de Persona Jurídica sin Fines de Lucro, Folio N° 500334359687, emitido con fecha 28 de julio de 2020, por el Servicio de Registro Civil e Identificación. </v>
      </c>
      <c r="G391" s="108" t="str">
        <f>VLOOKUP(A391,'BASE REGISTROS'!$A$1:$T$884,7,FALSE)</f>
        <v xml:space="preserve">Atender y proteger física y mentalmente a menores en situación irregular, discapacitados, ancianos u otros grupos necesitados. </v>
      </c>
      <c r="H391" s="108" t="str">
        <f>VLOOKUP(A391,'BASE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1" s="108" t="str">
        <f>VLOOKUP(A391,'BASE REGISTROS'!$A$1:$T$884,9,FALSE)</f>
        <v>Cada dos años.</v>
      </c>
      <c r="J391" s="129" t="str">
        <f>VLOOKUP(A391,'BASE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1" s="108" t="str">
        <f>VLOOKUP(A391,'BASE REGISTROS'!$A$1:$T$884,11,FALSE)</f>
        <v>Presidente: 
Aldo Arely Muñoz Perrin, 
MMandato General de Administración y Facultades:
Rodrigo Cárcamo Morales, 
Diego Trincado Araya</v>
      </c>
      <c r="L391" s="108" t="str">
        <f>VLOOKUP(A391,'BASE REGISTROS'!$A$1:$T$884,12,FALSE)</f>
        <v xml:space="preserve">Calle Cruz del Sur N° 150, Las condes </v>
      </c>
      <c r="M391" s="108" t="str">
        <f>VLOOKUP(A391,'BASE REGISTROS'!$A$1:$T$884,13,FALSE)</f>
        <v>XIII</v>
      </c>
      <c r="N391" s="108" t="str">
        <f>VLOOKUP(A391,'BASE REGISTROS'!$A$1:$T$884,14,FALSE)</f>
        <v>LAS CONDES</v>
      </c>
      <c r="O391" s="108" t="str">
        <f>VLOOKUP(A391,'BASE REGISTROS'!$A$1:$T$884,15,FALSE)</f>
        <v>(56) (2) 284 3968 - 284 1274 C.P. 7931090</v>
      </c>
      <c r="P391" s="108" t="str">
        <f>VLOOKUP(A391,'BASE REGISTROS'!$A$1:$T$884,16,FALSE)</f>
        <v>adrachile@adra.cl - Página web: www.adra.cl</v>
      </c>
      <c r="Q391" s="108" t="str">
        <f>VLOOKUP(A391,'BASE REGISTROS'!$A$1:$T$884,17,FALSE)</f>
        <v>C.P. 7931090</v>
      </c>
      <c r="R391" s="108">
        <f>VLOOKUP(A391,'BASE REGISTROS'!$A$1:$T$884,18,FALSE)</f>
        <v>93401</v>
      </c>
      <c r="S391" s="108" t="str">
        <f>VLOOKUP(A391,'BASE REGISTROS'!$A$1:$T$884,19,FALSE)</f>
        <v>Antecedentes financieros correspondientes al año 2019, aprobados por el Subdepartamento de Supervisión Financiera.</v>
      </c>
      <c r="T391" s="129">
        <f>VLOOKUP(A391,'BASE REGISTROS'!$A$1:$T$884,20,FALSE)</f>
        <v>37970</v>
      </c>
      <c r="U391" s="128">
        <v>6902</v>
      </c>
      <c r="V391" s="130">
        <v>42518805</v>
      </c>
      <c r="W391" s="130">
        <v>152895903</v>
      </c>
      <c r="X391" s="131">
        <v>44316</v>
      </c>
      <c r="Y391" s="132" t="s">
        <v>7743</v>
      </c>
      <c r="Z391" s="132" t="s">
        <v>7744</v>
      </c>
      <c r="AA391" s="128" t="s">
        <v>7757</v>
      </c>
    </row>
    <row r="392" spans="1:27" ht="15.75" customHeight="1" x14ac:dyDescent="0.2">
      <c r="A392" s="128">
        <v>6902</v>
      </c>
      <c r="B392" s="108" t="str">
        <f>VLOOKUP(A392,'BASE REGISTROS'!$A$1:$T$884,2,FALSE)</f>
        <v>Corporación Agencia Adventista de Desarrollo y Recursos Asistenciales (ADRA-CHILE)</v>
      </c>
      <c r="C392" s="136">
        <f>VLOOKUP(A392,'BASE REGISTROS'!$A$1:$T$884,3,FALSE)</f>
        <v>700516008</v>
      </c>
      <c r="D392" s="108" t="str">
        <f>VLOOKUP(A392,'BASE REGISTROS'!$A$1:$T$884,4,FALSE)</f>
        <v>Corporación de Derecho Privado</v>
      </c>
      <c r="E392" s="108" t="str">
        <f>VLOOKUP(A392,'BASE REGISTROS'!$A$1:$T$884,5,FALSE)</f>
        <v>Otorgado por Decreto Supremo Nº 727, de fecha 23 de mayo de 1990, por el Ministerio de Justicia.</v>
      </c>
      <c r="F392" s="108" t="str">
        <f>VLOOKUP(A392,'BASE REGISTROS'!$A$1:$T$884,6,FALSE)</f>
        <v xml:space="preserve">Certificado de Vigencia de Persona Jurídica sin Fines de Lucro, Folio N° 500334359687, emitido con fecha 28 de julio de 2020, por el Servicio de Registro Civil e Identificación. </v>
      </c>
      <c r="G392" s="108" t="str">
        <f>VLOOKUP(A392,'BASE REGISTROS'!$A$1:$T$884,7,FALSE)</f>
        <v xml:space="preserve">Atender y proteger física y mentalmente a menores en situación irregular, discapacitados, ancianos u otros grupos necesitados. </v>
      </c>
      <c r="H392" s="108" t="str">
        <f>VLOOKUP(A392,'BASE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2" s="108" t="str">
        <f>VLOOKUP(A392,'BASE REGISTROS'!$A$1:$T$884,9,FALSE)</f>
        <v>Cada dos años.</v>
      </c>
      <c r="J392" s="129" t="str">
        <f>VLOOKUP(A392,'BASE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2" s="108" t="str">
        <f>VLOOKUP(A392,'BASE REGISTROS'!$A$1:$T$884,11,FALSE)</f>
        <v>Presidente: 
Aldo Arely Muñoz Perrin, 
MMandato General de Administración y Facultades:
Rodrigo Cárcamo Morales, 
Diego Trincado Araya</v>
      </c>
      <c r="L392" s="108" t="str">
        <f>VLOOKUP(A392,'BASE REGISTROS'!$A$1:$T$884,12,FALSE)</f>
        <v xml:space="preserve">Calle Cruz del Sur N° 150, Las condes </v>
      </c>
      <c r="M392" s="108" t="str">
        <f>VLOOKUP(A392,'BASE REGISTROS'!$A$1:$T$884,13,FALSE)</f>
        <v>XIII</v>
      </c>
      <c r="N392" s="108" t="str">
        <f>VLOOKUP(A392,'BASE REGISTROS'!$A$1:$T$884,14,FALSE)</f>
        <v>LAS CONDES</v>
      </c>
      <c r="O392" s="108" t="str">
        <f>VLOOKUP(A392,'BASE REGISTROS'!$A$1:$T$884,15,FALSE)</f>
        <v>(56) (2) 284 3968 - 284 1274 C.P. 7931090</v>
      </c>
      <c r="P392" s="108" t="str">
        <f>VLOOKUP(A392,'BASE REGISTROS'!$A$1:$T$884,16,FALSE)</f>
        <v>adrachile@adra.cl - Página web: www.adra.cl</v>
      </c>
      <c r="Q392" s="108" t="str">
        <f>VLOOKUP(A392,'BASE REGISTROS'!$A$1:$T$884,17,FALSE)</f>
        <v>C.P. 7931090</v>
      </c>
      <c r="R392" s="108">
        <f>VLOOKUP(A392,'BASE REGISTROS'!$A$1:$T$884,18,FALSE)</f>
        <v>93401</v>
      </c>
      <c r="S392" s="108" t="str">
        <f>VLOOKUP(A392,'BASE REGISTROS'!$A$1:$T$884,19,FALSE)</f>
        <v>Antecedentes financieros correspondientes al año 2019, aprobados por el Subdepartamento de Supervisión Financiera.</v>
      </c>
      <c r="T392" s="129">
        <f>VLOOKUP(A392,'BASE REGISTROS'!$A$1:$T$884,20,FALSE)</f>
        <v>37970</v>
      </c>
      <c r="U392" s="128">
        <v>6902</v>
      </c>
      <c r="V392" s="130">
        <v>39333060</v>
      </c>
      <c r="W392" s="130">
        <v>199173720</v>
      </c>
      <c r="X392" s="131">
        <v>44316</v>
      </c>
      <c r="Y392" s="132" t="s">
        <v>7743</v>
      </c>
      <c r="Z392" s="132" t="s">
        <v>7744</v>
      </c>
      <c r="AA392" s="128" t="s">
        <v>7786</v>
      </c>
    </row>
    <row r="393" spans="1:27" ht="15.75" customHeight="1" x14ac:dyDescent="0.2">
      <c r="A393" s="128">
        <v>6902</v>
      </c>
      <c r="B393" s="108" t="str">
        <f>VLOOKUP(A393,'BASE REGISTROS'!$A$1:$T$884,2,FALSE)</f>
        <v>Corporación Agencia Adventista de Desarrollo y Recursos Asistenciales (ADRA-CHILE)</v>
      </c>
      <c r="C393" s="136">
        <f>VLOOKUP(A393,'BASE REGISTROS'!$A$1:$T$884,3,FALSE)</f>
        <v>700516008</v>
      </c>
      <c r="D393" s="108" t="str">
        <f>VLOOKUP(A393,'BASE REGISTROS'!$A$1:$T$884,4,FALSE)</f>
        <v>Corporación de Derecho Privado</v>
      </c>
      <c r="E393" s="108" t="str">
        <f>VLOOKUP(A393,'BASE REGISTROS'!$A$1:$T$884,5,FALSE)</f>
        <v>Otorgado por Decreto Supremo Nº 727, de fecha 23 de mayo de 1990, por el Ministerio de Justicia.</v>
      </c>
      <c r="F393" s="108" t="str">
        <f>VLOOKUP(A393,'BASE REGISTROS'!$A$1:$T$884,6,FALSE)</f>
        <v xml:space="preserve">Certificado de Vigencia de Persona Jurídica sin Fines de Lucro, Folio N° 500334359687, emitido con fecha 28 de julio de 2020, por el Servicio de Registro Civil e Identificación. </v>
      </c>
      <c r="G393" s="108" t="str">
        <f>VLOOKUP(A393,'BASE REGISTROS'!$A$1:$T$884,7,FALSE)</f>
        <v xml:space="preserve">Atender y proteger física y mentalmente a menores en situación irregular, discapacitados, ancianos u otros grupos necesitados. </v>
      </c>
      <c r="H393" s="108" t="str">
        <f>VLOOKUP(A393,'BASE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3" s="108" t="str">
        <f>VLOOKUP(A393,'BASE REGISTROS'!$A$1:$T$884,9,FALSE)</f>
        <v>Cada dos años.</v>
      </c>
      <c r="J393" s="129" t="str">
        <f>VLOOKUP(A393,'BASE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3" s="108" t="str">
        <f>VLOOKUP(A393,'BASE REGISTROS'!$A$1:$T$884,11,FALSE)</f>
        <v>Presidente: 
Aldo Arely Muñoz Perrin, 
MMandato General de Administración y Facultades:
Rodrigo Cárcamo Morales, 
Diego Trincado Araya</v>
      </c>
      <c r="L393" s="108" t="str">
        <f>VLOOKUP(A393,'BASE REGISTROS'!$A$1:$T$884,12,FALSE)</f>
        <v xml:space="preserve">Calle Cruz del Sur N° 150, Las condes </v>
      </c>
      <c r="M393" s="108" t="str">
        <f>VLOOKUP(A393,'BASE REGISTROS'!$A$1:$T$884,13,FALSE)</f>
        <v>XIII</v>
      </c>
      <c r="N393" s="108" t="str">
        <f>VLOOKUP(A393,'BASE REGISTROS'!$A$1:$T$884,14,FALSE)</f>
        <v>LAS CONDES</v>
      </c>
      <c r="O393" s="108" t="str">
        <f>VLOOKUP(A393,'BASE REGISTROS'!$A$1:$T$884,15,FALSE)</f>
        <v>(56) (2) 284 3968 - 284 1274 C.P. 7931090</v>
      </c>
      <c r="P393" s="108" t="str">
        <f>VLOOKUP(A393,'BASE REGISTROS'!$A$1:$T$884,16,FALSE)</f>
        <v>adrachile@adra.cl - Página web: www.adra.cl</v>
      </c>
      <c r="Q393" s="108" t="str">
        <f>VLOOKUP(A393,'BASE REGISTROS'!$A$1:$T$884,17,FALSE)</f>
        <v>C.P. 7931090</v>
      </c>
      <c r="R393" s="108">
        <f>VLOOKUP(A393,'BASE REGISTROS'!$A$1:$T$884,18,FALSE)</f>
        <v>93401</v>
      </c>
      <c r="S393" s="108" t="str">
        <f>VLOOKUP(A393,'BASE REGISTROS'!$A$1:$T$884,19,FALSE)</f>
        <v>Antecedentes financieros correspondientes al año 2019, aprobados por el Subdepartamento de Supervisión Financiera.</v>
      </c>
      <c r="T393" s="129">
        <f>VLOOKUP(A393,'BASE REGISTROS'!$A$1:$T$884,20,FALSE)</f>
        <v>37970</v>
      </c>
      <c r="U393" s="128">
        <v>6902</v>
      </c>
      <c r="V393" s="130">
        <v>41659838</v>
      </c>
      <c r="W393" s="130">
        <v>124550032</v>
      </c>
      <c r="X393" s="131">
        <v>44316</v>
      </c>
      <c r="Y393" s="132" t="s">
        <v>7743</v>
      </c>
      <c r="Z393" s="132" t="s">
        <v>7744</v>
      </c>
      <c r="AA393" s="128" t="s">
        <v>7820</v>
      </c>
    </row>
    <row r="394" spans="1:27" ht="15.75" customHeight="1" x14ac:dyDescent="0.2">
      <c r="A394" s="128">
        <v>6902</v>
      </c>
      <c r="B394" s="108" t="str">
        <f>VLOOKUP(A394,'BASE REGISTROS'!$A$1:$T$884,2,FALSE)</f>
        <v>Corporación Agencia Adventista de Desarrollo y Recursos Asistenciales (ADRA-CHILE)</v>
      </c>
      <c r="C394" s="136">
        <f>VLOOKUP(A394,'BASE REGISTROS'!$A$1:$T$884,3,FALSE)</f>
        <v>700516008</v>
      </c>
      <c r="D394" s="108" t="str">
        <f>VLOOKUP(A394,'BASE REGISTROS'!$A$1:$T$884,4,FALSE)</f>
        <v>Corporación de Derecho Privado</v>
      </c>
      <c r="E394" s="108" t="str">
        <f>VLOOKUP(A394,'BASE REGISTROS'!$A$1:$T$884,5,FALSE)</f>
        <v>Otorgado por Decreto Supremo Nº 727, de fecha 23 de mayo de 1990, por el Ministerio de Justicia.</v>
      </c>
      <c r="F394" s="108" t="str">
        <f>VLOOKUP(A394,'BASE REGISTROS'!$A$1:$T$884,6,FALSE)</f>
        <v xml:space="preserve">Certificado de Vigencia de Persona Jurídica sin Fines de Lucro, Folio N° 500334359687, emitido con fecha 28 de julio de 2020, por el Servicio de Registro Civil e Identificación. </v>
      </c>
      <c r="G394" s="108" t="str">
        <f>VLOOKUP(A394,'BASE REGISTROS'!$A$1:$T$884,7,FALSE)</f>
        <v xml:space="preserve">Atender y proteger física y mentalmente a menores en situación irregular, discapacitados, ancianos u otros grupos necesitados. </v>
      </c>
      <c r="H394" s="108" t="str">
        <f>VLOOKUP(A394,'BASE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4" s="108" t="str">
        <f>VLOOKUP(A394,'BASE REGISTROS'!$A$1:$T$884,9,FALSE)</f>
        <v>Cada dos años.</v>
      </c>
      <c r="J394" s="129" t="str">
        <f>VLOOKUP(A394,'BASE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4" s="108" t="str">
        <f>VLOOKUP(A394,'BASE REGISTROS'!$A$1:$T$884,11,FALSE)</f>
        <v>Presidente: 
Aldo Arely Muñoz Perrin, 
MMandato General de Administración y Facultades:
Rodrigo Cárcamo Morales, 
Diego Trincado Araya</v>
      </c>
      <c r="L394" s="108" t="str">
        <f>VLOOKUP(A394,'BASE REGISTROS'!$A$1:$T$884,12,FALSE)</f>
        <v xml:space="preserve">Calle Cruz del Sur N° 150, Las condes </v>
      </c>
      <c r="M394" s="108" t="str">
        <f>VLOOKUP(A394,'BASE REGISTROS'!$A$1:$T$884,13,FALSE)</f>
        <v>XIII</v>
      </c>
      <c r="N394" s="108" t="str">
        <f>VLOOKUP(A394,'BASE REGISTROS'!$A$1:$T$884,14,FALSE)</f>
        <v>LAS CONDES</v>
      </c>
      <c r="O394" s="108" t="str">
        <f>VLOOKUP(A394,'BASE REGISTROS'!$A$1:$T$884,15,FALSE)</f>
        <v>(56) (2) 284 3968 - 284 1274 C.P. 7931090</v>
      </c>
      <c r="P394" s="108" t="str">
        <f>VLOOKUP(A394,'BASE REGISTROS'!$A$1:$T$884,16,FALSE)</f>
        <v>adrachile@adra.cl - Página web: www.adra.cl</v>
      </c>
      <c r="Q394" s="108" t="str">
        <f>VLOOKUP(A394,'BASE REGISTROS'!$A$1:$T$884,17,FALSE)</f>
        <v>C.P. 7931090</v>
      </c>
      <c r="R394" s="108">
        <f>VLOOKUP(A394,'BASE REGISTROS'!$A$1:$T$884,18,FALSE)</f>
        <v>93401</v>
      </c>
      <c r="S394" s="108" t="str">
        <f>VLOOKUP(A394,'BASE REGISTROS'!$A$1:$T$884,19,FALSE)</f>
        <v>Antecedentes financieros correspondientes al año 2019, aprobados por el Subdepartamento de Supervisión Financiera.</v>
      </c>
      <c r="T394" s="129">
        <f>VLOOKUP(A394,'BASE REGISTROS'!$A$1:$T$884,20,FALSE)</f>
        <v>37970</v>
      </c>
      <c r="U394" s="128">
        <v>6902</v>
      </c>
      <c r="V394" s="130">
        <v>40253676</v>
      </c>
      <c r="W394" s="130">
        <v>158398957</v>
      </c>
      <c r="X394" s="131">
        <v>44316</v>
      </c>
      <c r="Y394" s="132" t="s">
        <v>7743</v>
      </c>
      <c r="Z394" s="132" t="s">
        <v>7744</v>
      </c>
      <c r="AA394" s="128" t="s">
        <v>7790</v>
      </c>
    </row>
    <row r="395" spans="1:27" ht="15.75" customHeight="1" x14ac:dyDescent="0.2">
      <c r="A395" s="128">
        <v>6902</v>
      </c>
      <c r="B395" s="108" t="str">
        <f>VLOOKUP(A395,'BASE REGISTROS'!$A$1:$T$884,2,FALSE)</f>
        <v>Corporación Agencia Adventista de Desarrollo y Recursos Asistenciales (ADRA-CHILE)</v>
      </c>
      <c r="C395" s="136">
        <f>VLOOKUP(A395,'BASE REGISTROS'!$A$1:$T$884,3,FALSE)</f>
        <v>700516008</v>
      </c>
      <c r="D395" s="108" t="str">
        <f>VLOOKUP(A395,'BASE REGISTROS'!$A$1:$T$884,4,FALSE)</f>
        <v>Corporación de Derecho Privado</v>
      </c>
      <c r="E395" s="108" t="str">
        <f>VLOOKUP(A395,'BASE REGISTROS'!$A$1:$T$884,5,FALSE)</f>
        <v>Otorgado por Decreto Supremo Nº 727, de fecha 23 de mayo de 1990, por el Ministerio de Justicia.</v>
      </c>
      <c r="F395" s="108" t="str">
        <f>VLOOKUP(A395,'BASE REGISTROS'!$A$1:$T$884,6,FALSE)</f>
        <v xml:space="preserve">Certificado de Vigencia de Persona Jurídica sin Fines de Lucro, Folio N° 500334359687, emitido con fecha 28 de julio de 2020, por el Servicio de Registro Civil e Identificación. </v>
      </c>
      <c r="G395" s="108" t="str">
        <f>VLOOKUP(A395,'BASE REGISTROS'!$A$1:$T$884,7,FALSE)</f>
        <v xml:space="preserve">Atender y proteger física y mentalmente a menores en situación irregular, discapacitados, ancianos u otros grupos necesitados. </v>
      </c>
      <c r="H395" s="108" t="str">
        <f>VLOOKUP(A395,'BASE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5" s="108" t="str">
        <f>VLOOKUP(A395,'BASE REGISTROS'!$A$1:$T$884,9,FALSE)</f>
        <v>Cada dos años.</v>
      </c>
      <c r="J395" s="129" t="str">
        <f>VLOOKUP(A395,'BASE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5" s="108" t="str">
        <f>VLOOKUP(A395,'BASE REGISTROS'!$A$1:$T$884,11,FALSE)</f>
        <v>Presidente: 
Aldo Arely Muñoz Perrin, 
MMandato General de Administración y Facultades:
Rodrigo Cárcamo Morales, 
Diego Trincado Araya</v>
      </c>
      <c r="L395" s="108" t="str">
        <f>VLOOKUP(A395,'BASE REGISTROS'!$A$1:$T$884,12,FALSE)</f>
        <v xml:space="preserve">Calle Cruz del Sur N° 150, Las condes </v>
      </c>
      <c r="M395" s="108" t="str">
        <f>VLOOKUP(A395,'BASE REGISTROS'!$A$1:$T$884,13,FALSE)</f>
        <v>XIII</v>
      </c>
      <c r="N395" s="108" t="str">
        <f>VLOOKUP(A395,'BASE REGISTROS'!$A$1:$T$884,14,FALSE)</f>
        <v>LAS CONDES</v>
      </c>
      <c r="O395" s="108" t="str">
        <f>VLOOKUP(A395,'BASE REGISTROS'!$A$1:$T$884,15,FALSE)</f>
        <v>(56) (2) 284 3968 - 284 1274 C.P. 7931090</v>
      </c>
      <c r="P395" s="108" t="str">
        <f>VLOOKUP(A395,'BASE REGISTROS'!$A$1:$T$884,16,FALSE)</f>
        <v>adrachile@adra.cl - Página web: www.adra.cl</v>
      </c>
      <c r="Q395" s="108" t="str">
        <f>VLOOKUP(A395,'BASE REGISTROS'!$A$1:$T$884,17,FALSE)</f>
        <v>C.P. 7931090</v>
      </c>
      <c r="R395" s="108">
        <f>VLOOKUP(A395,'BASE REGISTROS'!$A$1:$T$884,18,FALSE)</f>
        <v>93401</v>
      </c>
      <c r="S395" s="108" t="str">
        <f>VLOOKUP(A395,'BASE REGISTROS'!$A$1:$T$884,19,FALSE)</f>
        <v>Antecedentes financieros correspondientes al año 2019, aprobados por el Subdepartamento de Supervisión Financiera.</v>
      </c>
      <c r="T395" s="129">
        <f>VLOOKUP(A395,'BASE REGISTROS'!$A$1:$T$884,20,FALSE)</f>
        <v>37970</v>
      </c>
      <c r="U395" s="128">
        <v>6902</v>
      </c>
      <c r="V395" s="130">
        <v>23299860</v>
      </c>
      <c r="W395" s="130">
        <v>135040920</v>
      </c>
      <c r="X395" s="131">
        <v>44316</v>
      </c>
      <c r="Y395" s="132" t="s">
        <v>7743</v>
      </c>
      <c r="Z395" s="132" t="s">
        <v>7744</v>
      </c>
      <c r="AA395" s="128" t="s">
        <v>7831</v>
      </c>
    </row>
    <row r="396" spans="1:27" ht="15.75" customHeight="1" x14ac:dyDescent="0.2">
      <c r="A396" s="128">
        <v>6902</v>
      </c>
      <c r="B396" s="108" t="str">
        <f>VLOOKUP(A396,'BASE REGISTROS'!$A$1:$T$884,2,FALSE)</f>
        <v>Corporación Agencia Adventista de Desarrollo y Recursos Asistenciales (ADRA-CHILE)</v>
      </c>
      <c r="C396" s="136">
        <f>VLOOKUP(A396,'BASE REGISTROS'!$A$1:$T$884,3,FALSE)</f>
        <v>700516008</v>
      </c>
      <c r="D396" s="108" t="str">
        <f>VLOOKUP(A396,'BASE REGISTROS'!$A$1:$T$884,4,FALSE)</f>
        <v>Corporación de Derecho Privado</v>
      </c>
      <c r="E396" s="108" t="str">
        <f>VLOOKUP(A396,'BASE REGISTROS'!$A$1:$T$884,5,FALSE)</f>
        <v>Otorgado por Decreto Supremo Nº 727, de fecha 23 de mayo de 1990, por el Ministerio de Justicia.</v>
      </c>
      <c r="F396" s="108" t="str">
        <f>VLOOKUP(A396,'BASE REGISTROS'!$A$1:$T$884,6,FALSE)</f>
        <v xml:space="preserve">Certificado de Vigencia de Persona Jurídica sin Fines de Lucro, Folio N° 500334359687, emitido con fecha 28 de julio de 2020, por el Servicio de Registro Civil e Identificación. </v>
      </c>
      <c r="G396" s="108" t="str">
        <f>VLOOKUP(A396,'BASE REGISTROS'!$A$1:$T$884,7,FALSE)</f>
        <v xml:space="preserve">Atender y proteger física y mentalmente a menores en situación irregular, discapacitados, ancianos u otros grupos necesitados. </v>
      </c>
      <c r="H396" s="108" t="str">
        <f>VLOOKUP(A396,'BASE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6" s="108" t="str">
        <f>VLOOKUP(A396,'BASE REGISTROS'!$A$1:$T$884,9,FALSE)</f>
        <v>Cada dos años.</v>
      </c>
      <c r="J396" s="129" t="str">
        <f>VLOOKUP(A396,'BASE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6" s="108" t="str">
        <f>VLOOKUP(A396,'BASE REGISTROS'!$A$1:$T$884,11,FALSE)</f>
        <v>Presidente: 
Aldo Arely Muñoz Perrin, 
MMandato General de Administración y Facultades:
Rodrigo Cárcamo Morales, 
Diego Trincado Araya</v>
      </c>
      <c r="L396" s="108" t="str">
        <f>VLOOKUP(A396,'BASE REGISTROS'!$A$1:$T$884,12,FALSE)</f>
        <v xml:space="preserve">Calle Cruz del Sur N° 150, Las condes </v>
      </c>
      <c r="M396" s="108" t="str">
        <f>VLOOKUP(A396,'BASE REGISTROS'!$A$1:$T$884,13,FALSE)</f>
        <v>XIII</v>
      </c>
      <c r="N396" s="108" t="str">
        <f>VLOOKUP(A396,'BASE REGISTROS'!$A$1:$T$884,14,FALSE)</f>
        <v>LAS CONDES</v>
      </c>
      <c r="O396" s="108" t="str">
        <f>VLOOKUP(A396,'BASE REGISTROS'!$A$1:$T$884,15,FALSE)</f>
        <v>(56) (2) 284 3968 - 284 1274 C.P. 7931090</v>
      </c>
      <c r="P396" s="108" t="str">
        <f>VLOOKUP(A396,'BASE REGISTROS'!$A$1:$T$884,16,FALSE)</f>
        <v>adrachile@adra.cl - Página web: www.adra.cl</v>
      </c>
      <c r="Q396" s="108" t="str">
        <f>VLOOKUP(A396,'BASE REGISTROS'!$A$1:$T$884,17,FALSE)</f>
        <v>C.P. 7931090</v>
      </c>
      <c r="R396" s="108">
        <f>VLOOKUP(A396,'BASE REGISTROS'!$A$1:$T$884,18,FALSE)</f>
        <v>93401</v>
      </c>
      <c r="S396" s="108" t="str">
        <f>VLOOKUP(A396,'BASE REGISTROS'!$A$1:$T$884,19,FALSE)</f>
        <v>Antecedentes financieros correspondientes al año 2019, aprobados por el Subdepartamento de Supervisión Financiera.</v>
      </c>
      <c r="T396" s="129">
        <f>VLOOKUP(A396,'BASE REGISTROS'!$A$1:$T$884,20,FALSE)</f>
        <v>37970</v>
      </c>
      <c r="U396" s="128">
        <v>6902</v>
      </c>
      <c r="V396" s="130">
        <v>28378764</v>
      </c>
      <c r="W396" s="130">
        <v>89144592</v>
      </c>
      <c r="X396" s="131">
        <v>44316</v>
      </c>
      <c r="Y396" s="132" t="s">
        <v>7743</v>
      </c>
      <c r="Z396" s="132" t="s">
        <v>7744</v>
      </c>
      <c r="AA396" s="128" t="s">
        <v>7862</v>
      </c>
    </row>
    <row r="397" spans="1:27" ht="15.75" customHeight="1" x14ac:dyDescent="0.2">
      <c r="A397" s="128">
        <v>6902</v>
      </c>
      <c r="B397" s="108" t="str">
        <f>VLOOKUP(A397,'BASE REGISTROS'!$A$1:$T$884,2,FALSE)</f>
        <v>Corporación Agencia Adventista de Desarrollo y Recursos Asistenciales (ADRA-CHILE)</v>
      </c>
      <c r="C397" s="136">
        <f>VLOOKUP(A397,'BASE REGISTROS'!$A$1:$T$884,3,FALSE)</f>
        <v>700516008</v>
      </c>
      <c r="D397" s="108" t="str">
        <f>VLOOKUP(A397,'BASE REGISTROS'!$A$1:$T$884,4,FALSE)</f>
        <v>Corporación de Derecho Privado</v>
      </c>
      <c r="E397" s="108" t="str">
        <f>VLOOKUP(A397,'BASE REGISTROS'!$A$1:$T$884,5,FALSE)</f>
        <v>Otorgado por Decreto Supremo Nº 727, de fecha 23 de mayo de 1990, por el Ministerio de Justicia.</v>
      </c>
      <c r="F397" s="108" t="str">
        <f>VLOOKUP(A397,'BASE REGISTROS'!$A$1:$T$884,6,FALSE)</f>
        <v xml:space="preserve">Certificado de Vigencia de Persona Jurídica sin Fines de Lucro, Folio N° 500334359687, emitido con fecha 28 de julio de 2020, por el Servicio de Registro Civil e Identificación. </v>
      </c>
      <c r="G397" s="108" t="str">
        <f>VLOOKUP(A397,'BASE REGISTROS'!$A$1:$T$884,7,FALSE)</f>
        <v xml:space="preserve">Atender y proteger física y mentalmente a menores en situación irregular, discapacitados, ancianos u otros grupos necesitados. </v>
      </c>
      <c r="H397" s="108" t="str">
        <f>VLOOKUP(A397,'BASE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7" s="108" t="str">
        <f>VLOOKUP(A397,'BASE REGISTROS'!$A$1:$T$884,9,FALSE)</f>
        <v>Cada dos años.</v>
      </c>
      <c r="J397" s="129" t="str">
        <f>VLOOKUP(A397,'BASE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7" s="108" t="str">
        <f>VLOOKUP(A397,'BASE REGISTROS'!$A$1:$T$884,11,FALSE)</f>
        <v>Presidente: 
Aldo Arely Muñoz Perrin, 
MMandato General de Administración y Facultades:
Rodrigo Cárcamo Morales, 
Diego Trincado Araya</v>
      </c>
      <c r="L397" s="108" t="str">
        <f>VLOOKUP(A397,'BASE REGISTROS'!$A$1:$T$884,12,FALSE)</f>
        <v xml:space="preserve">Calle Cruz del Sur N° 150, Las condes </v>
      </c>
      <c r="M397" s="108" t="str">
        <f>VLOOKUP(A397,'BASE REGISTROS'!$A$1:$T$884,13,FALSE)</f>
        <v>XIII</v>
      </c>
      <c r="N397" s="108" t="str">
        <f>VLOOKUP(A397,'BASE REGISTROS'!$A$1:$T$884,14,FALSE)</f>
        <v>LAS CONDES</v>
      </c>
      <c r="O397" s="108" t="str">
        <f>VLOOKUP(A397,'BASE REGISTROS'!$A$1:$T$884,15,FALSE)</f>
        <v>(56) (2) 284 3968 - 284 1274 C.P. 7931090</v>
      </c>
      <c r="P397" s="108" t="str">
        <f>VLOOKUP(A397,'BASE REGISTROS'!$A$1:$T$884,16,FALSE)</f>
        <v>adrachile@adra.cl - Página web: www.adra.cl</v>
      </c>
      <c r="Q397" s="108" t="str">
        <f>VLOOKUP(A397,'BASE REGISTROS'!$A$1:$T$884,17,FALSE)</f>
        <v>C.P. 7931090</v>
      </c>
      <c r="R397" s="108">
        <f>VLOOKUP(A397,'BASE REGISTROS'!$A$1:$T$884,18,FALSE)</f>
        <v>93401</v>
      </c>
      <c r="S397" s="108" t="str">
        <f>VLOOKUP(A397,'BASE REGISTROS'!$A$1:$T$884,19,FALSE)</f>
        <v>Antecedentes financieros correspondientes al año 2019, aprobados por el Subdepartamento de Supervisión Financiera.</v>
      </c>
      <c r="T397" s="129">
        <f>VLOOKUP(A397,'BASE REGISTROS'!$A$1:$T$884,20,FALSE)</f>
        <v>37970</v>
      </c>
      <c r="U397" s="128">
        <v>6902</v>
      </c>
      <c r="V397" s="130">
        <v>20248380</v>
      </c>
      <c r="W397" s="130">
        <v>104818338</v>
      </c>
      <c r="X397" s="131">
        <v>44316</v>
      </c>
      <c r="Y397" s="132" t="s">
        <v>7743</v>
      </c>
      <c r="Z397" s="132" t="s">
        <v>7744</v>
      </c>
      <c r="AA397" s="128" t="s">
        <v>7751</v>
      </c>
    </row>
    <row r="398" spans="1:27" ht="15.75" customHeight="1" x14ac:dyDescent="0.2">
      <c r="A398" s="128">
        <v>6902</v>
      </c>
      <c r="B398" s="108" t="str">
        <f>VLOOKUP(A398,'BASE REGISTROS'!$A$1:$T$884,2,FALSE)</f>
        <v>Corporación Agencia Adventista de Desarrollo y Recursos Asistenciales (ADRA-CHILE)</v>
      </c>
      <c r="C398" s="136">
        <f>VLOOKUP(A398,'BASE REGISTROS'!$A$1:$T$884,3,FALSE)</f>
        <v>700516008</v>
      </c>
      <c r="D398" s="108" t="str">
        <f>VLOOKUP(A398,'BASE REGISTROS'!$A$1:$T$884,4,FALSE)</f>
        <v>Corporación de Derecho Privado</v>
      </c>
      <c r="E398" s="108" t="str">
        <f>VLOOKUP(A398,'BASE REGISTROS'!$A$1:$T$884,5,FALSE)</f>
        <v>Otorgado por Decreto Supremo Nº 727, de fecha 23 de mayo de 1990, por el Ministerio de Justicia.</v>
      </c>
      <c r="F398" s="108" t="str">
        <f>VLOOKUP(A398,'BASE REGISTROS'!$A$1:$T$884,6,FALSE)</f>
        <v xml:space="preserve">Certificado de Vigencia de Persona Jurídica sin Fines de Lucro, Folio N° 500334359687, emitido con fecha 28 de julio de 2020, por el Servicio de Registro Civil e Identificación. </v>
      </c>
      <c r="G398" s="108" t="str">
        <f>VLOOKUP(A398,'BASE REGISTROS'!$A$1:$T$884,7,FALSE)</f>
        <v xml:space="preserve">Atender y proteger física y mentalmente a menores en situación irregular, discapacitados, ancianos u otros grupos necesitados. </v>
      </c>
      <c r="H398" s="108" t="str">
        <f>VLOOKUP(A398,'BASE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8" s="108" t="str">
        <f>VLOOKUP(A398,'BASE REGISTROS'!$A$1:$T$884,9,FALSE)</f>
        <v>Cada dos años.</v>
      </c>
      <c r="J398" s="129" t="str">
        <f>VLOOKUP(A398,'BASE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8" s="108" t="str">
        <f>VLOOKUP(A398,'BASE REGISTROS'!$A$1:$T$884,11,FALSE)</f>
        <v>Presidente: 
Aldo Arely Muñoz Perrin, 
MMandato General de Administración y Facultades:
Rodrigo Cárcamo Morales, 
Diego Trincado Araya</v>
      </c>
      <c r="L398" s="108" t="str">
        <f>VLOOKUP(A398,'BASE REGISTROS'!$A$1:$T$884,12,FALSE)</f>
        <v xml:space="preserve">Calle Cruz del Sur N° 150, Las condes </v>
      </c>
      <c r="M398" s="108" t="str">
        <f>VLOOKUP(A398,'BASE REGISTROS'!$A$1:$T$884,13,FALSE)</f>
        <v>XIII</v>
      </c>
      <c r="N398" s="108" t="str">
        <f>VLOOKUP(A398,'BASE REGISTROS'!$A$1:$T$884,14,FALSE)</f>
        <v>LAS CONDES</v>
      </c>
      <c r="O398" s="108" t="str">
        <f>VLOOKUP(A398,'BASE REGISTROS'!$A$1:$T$884,15,FALSE)</f>
        <v>(56) (2) 284 3968 - 284 1274 C.P. 7931090</v>
      </c>
      <c r="P398" s="108" t="str">
        <f>VLOOKUP(A398,'BASE REGISTROS'!$A$1:$T$884,16,FALSE)</f>
        <v>adrachile@adra.cl - Página web: www.adra.cl</v>
      </c>
      <c r="Q398" s="108" t="str">
        <f>VLOOKUP(A398,'BASE REGISTROS'!$A$1:$T$884,17,FALSE)</f>
        <v>C.P. 7931090</v>
      </c>
      <c r="R398" s="108">
        <f>VLOOKUP(A398,'BASE REGISTROS'!$A$1:$T$884,18,FALSE)</f>
        <v>93401</v>
      </c>
      <c r="S398" s="108" t="str">
        <f>VLOOKUP(A398,'BASE REGISTROS'!$A$1:$T$884,19,FALSE)</f>
        <v>Antecedentes financieros correspondientes al año 2019, aprobados por el Subdepartamento de Supervisión Financiera.</v>
      </c>
      <c r="T398" s="129">
        <f>VLOOKUP(A398,'BASE REGISTROS'!$A$1:$T$884,20,FALSE)</f>
        <v>37970</v>
      </c>
      <c r="U398" s="128">
        <v>6902</v>
      </c>
      <c r="V398" s="130">
        <v>16873650</v>
      </c>
      <c r="W398" s="130">
        <v>103569300</v>
      </c>
      <c r="X398" s="131">
        <v>44316</v>
      </c>
      <c r="Y398" s="132" t="s">
        <v>7743</v>
      </c>
      <c r="Z398" s="132" t="s">
        <v>7744</v>
      </c>
      <c r="AA398" s="128" t="s">
        <v>7846</v>
      </c>
    </row>
    <row r="399" spans="1:27" ht="15.75" customHeight="1" x14ac:dyDescent="0.2">
      <c r="A399" s="128">
        <v>6902</v>
      </c>
      <c r="B399" s="108" t="str">
        <f>VLOOKUP(A399,'BASE REGISTROS'!$A$1:$T$884,2,FALSE)</f>
        <v>Corporación Agencia Adventista de Desarrollo y Recursos Asistenciales (ADRA-CHILE)</v>
      </c>
      <c r="C399" s="136">
        <f>VLOOKUP(A399,'BASE REGISTROS'!$A$1:$T$884,3,FALSE)</f>
        <v>700516008</v>
      </c>
      <c r="D399" s="108" t="str">
        <f>VLOOKUP(A399,'BASE REGISTROS'!$A$1:$T$884,4,FALSE)</f>
        <v>Corporación de Derecho Privado</v>
      </c>
      <c r="E399" s="108" t="str">
        <f>VLOOKUP(A399,'BASE REGISTROS'!$A$1:$T$884,5,FALSE)</f>
        <v>Otorgado por Decreto Supremo Nº 727, de fecha 23 de mayo de 1990, por el Ministerio de Justicia.</v>
      </c>
      <c r="F399" s="108" t="str">
        <f>VLOOKUP(A399,'BASE REGISTROS'!$A$1:$T$884,6,FALSE)</f>
        <v xml:space="preserve">Certificado de Vigencia de Persona Jurídica sin Fines de Lucro, Folio N° 500334359687, emitido con fecha 28 de julio de 2020, por el Servicio de Registro Civil e Identificación. </v>
      </c>
      <c r="G399" s="108" t="str">
        <f>VLOOKUP(A399,'BASE REGISTROS'!$A$1:$T$884,7,FALSE)</f>
        <v xml:space="preserve">Atender y proteger física y mentalmente a menores en situación irregular, discapacitados, ancianos u otros grupos necesitados. </v>
      </c>
      <c r="H399" s="108" t="str">
        <f>VLOOKUP(A399,'BASE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9" s="108" t="str">
        <f>VLOOKUP(A399,'BASE REGISTROS'!$A$1:$T$884,9,FALSE)</f>
        <v>Cada dos años.</v>
      </c>
      <c r="J399" s="129" t="str">
        <f>VLOOKUP(A399,'BASE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9" s="108" t="str">
        <f>VLOOKUP(A399,'BASE REGISTROS'!$A$1:$T$884,11,FALSE)</f>
        <v>Presidente: 
Aldo Arely Muñoz Perrin, 
MMandato General de Administración y Facultades:
Rodrigo Cárcamo Morales, 
Diego Trincado Araya</v>
      </c>
      <c r="L399" s="108" t="str">
        <f>VLOOKUP(A399,'BASE REGISTROS'!$A$1:$T$884,12,FALSE)</f>
        <v xml:space="preserve">Calle Cruz del Sur N° 150, Las condes </v>
      </c>
      <c r="M399" s="108" t="str">
        <f>VLOOKUP(A399,'BASE REGISTROS'!$A$1:$T$884,13,FALSE)</f>
        <v>XIII</v>
      </c>
      <c r="N399" s="108" t="str">
        <f>VLOOKUP(A399,'BASE REGISTROS'!$A$1:$T$884,14,FALSE)</f>
        <v>LAS CONDES</v>
      </c>
      <c r="O399" s="108" t="str">
        <f>VLOOKUP(A399,'BASE REGISTROS'!$A$1:$T$884,15,FALSE)</f>
        <v>(56) (2) 284 3968 - 284 1274 C.P. 7931090</v>
      </c>
      <c r="P399" s="108" t="str">
        <f>VLOOKUP(A399,'BASE REGISTROS'!$A$1:$T$884,16,FALSE)</f>
        <v>adrachile@adra.cl - Página web: www.adra.cl</v>
      </c>
      <c r="Q399" s="108" t="str">
        <f>VLOOKUP(A399,'BASE REGISTROS'!$A$1:$T$884,17,FALSE)</f>
        <v>C.P. 7931090</v>
      </c>
      <c r="R399" s="108">
        <f>VLOOKUP(A399,'BASE REGISTROS'!$A$1:$T$884,18,FALSE)</f>
        <v>93401</v>
      </c>
      <c r="S399" s="108" t="str">
        <f>VLOOKUP(A399,'BASE REGISTROS'!$A$1:$T$884,19,FALSE)</f>
        <v>Antecedentes financieros correspondientes al año 2019, aprobados por el Subdepartamento de Supervisión Financiera.</v>
      </c>
      <c r="T399" s="129">
        <f>VLOOKUP(A399,'BASE REGISTROS'!$A$1:$T$884,20,FALSE)</f>
        <v>37970</v>
      </c>
      <c r="U399" s="128">
        <v>6902</v>
      </c>
      <c r="V399" s="130">
        <v>34678260</v>
      </c>
      <c r="W399" s="130">
        <v>138713040</v>
      </c>
      <c r="X399" s="131">
        <v>44316</v>
      </c>
      <c r="Y399" s="132" t="s">
        <v>7743</v>
      </c>
      <c r="Z399" s="132" t="s">
        <v>7744</v>
      </c>
      <c r="AA399" s="128" t="s">
        <v>6421</v>
      </c>
    </row>
    <row r="400" spans="1:27" ht="15.75" customHeight="1" x14ac:dyDescent="0.2">
      <c r="A400" s="128">
        <v>6902</v>
      </c>
      <c r="B400" s="108" t="str">
        <f>VLOOKUP(A400,'BASE REGISTROS'!$A$1:$T$884,2,FALSE)</f>
        <v>Corporación Agencia Adventista de Desarrollo y Recursos Asistenciales (ADRA-CHILE)</v>
      </c>
      <c r="C400" s="136">
        <f>VLOOKUP(A400,'BASE REGISTROS'!$A$1:$T$884,3,FALSE)</f>
        <v>700516008</v>
      </c>
      <c r="D400" s="108" t="str">
        <f>VLOOKUP(A400,'BASE REGISTROS'!$A$1:$T$884,4,FALSE)</f>
        <v>Corporación de Derecho Privado</v>
      </c>
      <c r="E400" s="108" t="str">
        <f>VLOOKUP(A400,'BASE REGISTROS'!$A$1:$T$884,5,FALSE)</f>
        <v>Otorgado por Decreto Supremo Nº 727, de fecha 23 de mayo de 1990, por el Ministerio de Justicia.</v>
      </c>
      <c r="F400" s="108" t="str">
        <f>VLOOKUP(A400,'BASE REGISTROS'!$A$1:$T$884,6,FALSE)</f>
        <v xml:space="preserve">Certificado de Vigencia de Persona Jurídica sin Fines de Lucro, Folio N° 500334359687, emitido con fecha 28 de julio de 2020, por el Servicio de Registro Civil e Identificación. </v>
      </c>
      <c r="G400" s="108" t="str">
        <f>VLOOKUP(A400,'BASE REGISTROS'!$A$1:$T$884,7,FALSE)</f>
        <v xml:space="preserve">Atender y proteger física y mentalmente a menores en situación irregular, discapacitados, ancianos u otros grupos necesitados. </v>
      </c>
      <c r="H400" s="108" t="str">
        <f>VLOOKUP(A400,'BASE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0" s="108" t="str">
        <f>VLOOKUP(A400,'BASE REGISTROS'!$A$1:$T$884,9,FALSE)</f>
        <v>Cada dos años.</v>
      </c>
      <c r="J400" s="129" t="str">
        <f>VLOOKUP(A400,'BASE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0" s="108" t="str">
        <f>VLOOKUP(A400,'BASE REGISTROS'!$A$1:$T$884,11,FALSE)</f>
        <v>Presidente: 
Aldo Arely Muñoz Perrin, 
MMandato General de Administración y Facultades:
Rodrigo Cárcamo Morales, 
Diego Trincado Araya</v>
      </c>
      <c r="L400" s="108" t="str">
        <f>VLOOKUP(A400,'BASE REGISTROS'!$A$1:$T$884,12,FALSE)</f>
        <v xml:space="preserve">Calle Cruz del Sur N° 150, Las condes </v>
      </c>
      <c r="M400" s="108" t="str">
        <f>VLOOKUP(A400,'BASE REGISTROS'!$A$1:$T$884,13,FALSE)</f>
        <v>XIII</v>
      </c>
      <c r="N400" s="108" t="str">
        <f>VLOOKUP(A400,'BASE REGISTROS'!$A$1:$T$884,14,FALSE)</f>
        <v>LAS CONDES</v>
      </c>
      <c r="O400" s="108" t="str">
        <f>VLOOKUP(A400,'BASE REGISTROS'!$A$1:$T$884,15,FALSE)</f>
        <v>(56) (2) 284 3968 - 284 1274 C.P. 7931090</v>
      </c>
      <c r="P400" s="108" t="str">
        <f>VLOOKUP(A400,'BASE REGISTROS'!$A$1:$T$884,16,FALSE)</f>
        <v>adrachile@adra.cl - Página web: www.adra.cl</v>
      </c>
      <c r="Q400" s="108" t="str">
        <f>VLOOKUP(A400,'BASE REGISTROS'!$A$1:$T$884,17,FALSE)</f>
        <v>C.P. 7931090</v>
      </c>
      <c r="R400" s="108">
        <f>VLOOKUP(A400,'BASE REGISTROS'!$A$1:$T$884,18,FALSE)</f>
        <v>93401</v>
      </c>
      <c r="S400" s="108" t="str">
        <f>VLOOKUP(A400,'BASE REGISTROS'!$A$1:$T$884,19,FALSE)</f>
        <v>Antecedentes financieros correspondientes al año 2019, aprobados por el Subdepartamento de Supervisión Financiera.</v>
      </c>
      <c r="T400" s="129">
        <f>VLOOKUP(A400,'BASE REGISTROS'!$A$1:$T$884,20,FALSE)</f>
        <v>37970</v>
      </c>
      <c r="U400" s="128">
        <v>6902</v>
      </c>
      <c r="V400" s="130">
        <v>25650534</v>
      </c>
      <c r="W400" s="130">
        <v>129204318</v>
      </c>
      <c r="X400" s="131">
        <v>44316</v>
      </c>
      <c r="Y400" s="132" t="s">
        <v>7743</v>
      </c>
      <c r="Z400" s="132" t="s">
        <v>7744</v>
      </c>
      <c r="AA400" s="128" t="s">
        <v>7763</v>
      </c>
    </row>
    <row r="401" spans="1:27" ht="15.75" customHeight="1" x14ac:dyDescent="0.2">
      <c r="A401" s="128">
        <v>6902</v>
      </c>
      <c r="B401" s="108" t="str">
        <f>VLOOKUP(A401,'BASE REGISTROS'!$A$1:$T$884,2,FALSE)</f>
        <v>Corporación Agencia Adventista de Desarrollo y Recursos Asistenciales (ADRA-CHILE)</v>
      </c>
      <c r="C401" s="136">
        <f>VLOOKUP(A401,'BASE REGISTROS'!$A$1:$T$884,3,FALSE)</f>
        <v>700516008</v>
      </c>
      <c r="D401" s="108" t="str">
        <f>VLOOKUP(A401,'BASE REGISTROS'!$A$1:$T$884,4,FALSE)</f>
        <v>Corporación de Derecho Privado</v>
      </c>
      <c r="E401" s="108" t="str">
        <f>VLOOKUP(A401,'BASE REGISTROS'!$A$1:$T$884,5,FALSE)</f>
        <v>Otorgado por Decreto Supremo Nº 727, de fecha 23 de mayo de 1990, por el Ministerio de Justicia.</v>
      </c>
      <c r="F401" s="108" t="str">
        <f>VLOOKUP(A401,'BASE REGISTROS'!$A$1:$T$884,6,FALSE)</f>
        <v xml:space="preserve">Certificado de Vigencia de Persona Jurídica sin Fines de Lucro, Folio N° 500334359687, emitido con fecha 28 de julio de 2020, por el Servicio de Registro Civil e Identificación. </v>
      </c>
      <c r="G401" s="108" t="str">
        <f>VLOOKUP(A401,'BASE REGISTROS'!$A$1:$T$884,7,FALSE)</f>
        <v xml:space="preserve">Atender y proteger física y mentalmente a menores en situación irregular, discapacitados, ancianos u otros grupos necesitados. </v>
      </c>
      <c r="H401" s="108" t="str">
        <f>VLOOKUP(A401,'BASE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1" s="108" t="str">
        <f>VLOOKUP(A401,'BASE REGISTROS'!$A$1:$T$884,9,FALSE)</f>
        <v>Cada dos años.</v>
      </c>
      <c r="J401" s="129" t="str">
        <f>VLOOKUP(A401,'BASE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1" s="108" t="str">
        <f>VLOOKUP(A401,'BASE REGISTROS'!$A$1:$T$884,11,FALSE)</f>
        <v>Presidente: 
Aldo Arely Muñoz Perrin, 
MMandato General de Administración y Facultades:
Rodrigo Cárcamo Morales, 
Diego Trincado Araya</v>
      </c>
      <c r="L401" s="108" t="str">
        <f>VLOOKUP(A401,'BASE REGISTROS'!$A$1:$T$884,12,FALSE)</f>
        <v xml:space="preserve">Calle Cruz del Sur N° 150, Las condes </v>
      </c>
      <c r="M401" s="108" t="str">
        <f>VLOOKUP(A401,'BASE REGISTROS'!$A$1:$T$884,13,FALSE)</f>
        <v>XIII</v>
      </c>
      <c r="N401" s="108" t="str">
        <f>VLOOKUP(A401,'BASE REGISTROS'!$A$1:$T$884,14,FALSE)</f>
        <v>LAS CONDES</v>
      </c>
      <c r="O401" s="108" t="str">
        <f>VLOOKUP(A401,'BASE REGISTROS'!$A$1:$T$884,15,FALSE)</f>
        <v>(56) (2) 284 3968 - 284 1274 C.P. 7931090</v>
      </c>
      <c r="P401" s="108" t="str">
        <f>VLOOKUP(A401,'BASE REGISTROS'!$A$1:$T$884,16,FALSE)</f>
        <v>adrachile@adra.cl - Página web: www.adra.cl</v>
      </c>
      <c r="Q401" s="108" t="str">
        <f>VLOOKUP(A401,'BASE REGISTROS'!$A$1:$T$884,17,FALSE)</f>
        <v>C.P. 7931090</v>
      </c>
      <c r="R401" s="108">
        <f>VLOOKUP(A401,'BASE REGISTROS'!$A$1:$T$884,18,FALSE)</f>
        <v>93401</v>
      </c>
      <c r="S401" s="108" t="str">
        <f>VLOOKUP(A401,'BASE REGISTROS'!$A$1:$T$884,19,FALSE)</f>
        <v>Antecedentes financieros correspondientes al año 2019, aprobados por el Subdepartamento de Supervisión Financiera.</v>
      </c>
      <c r="T401" s="129">
        <f>VLOOKUP(A401,'BASE REGISTROS'!$A$1:$T$884,20,FALSE)</f>
        <v>37970</v>
      </c>
      <c r="U401" s="128">
        <v>6902</v>
      </c>
      <c r="V401" s="130">
        <v>22847310</v>
      </c>
      <c r="W401" s="130">
        <v>79415977</v>
      </c>
      <c r="X401" s="131">
        <v>44316</v>
      </c>
      <c r="Y401" s="132" t="s">
        <v>7743</v>
      </c>
      <c r="Z401" s="132" t="s">
        <v>7744</v>
      </c>
      <c r="AA401" s="128" t="s">
        <v>195</v>
      </c>
    </row>
    <row r="402" spans="1:27" ht="15.75" customHeight="1" x14ac:dyDescent="0.2">
      <c r="A402" s="128">
        <v>6902</v>
      </c>
      <c r="B402" s="108" t="str">
        <f>VLOOKUP(A402,'BASE REGISTROS'!$A$1:$T$884,2,FALSE)</f>
        <v>Corporación Agencia Adventista de Desarrollo y Recursos Asistenciales (ADRA-CHILE)</v>
      </c>
      <c r="C402" s="136">
        <f>VLOOKUP(A402,'BASE REGISTROS'!$A$1:$T$884,3,FALSE)</f>
        <v>700516008</v>
      </c>
      <c r="D402" s="108" t="str">
        <f>VLOOKUP(A402,'BASE REGISTROS'!$A$1:$T$884,4,FALSE)</f>
        <v>Corporación de Derecho Privado</v>
      </c>
      <c r="E402" s="108" t="str">
        <f>VLOOKUP(A402,'BASE REGISTROS'!$A$1:$T$884,5,FALSE)</f>
        <v>Otorgado por Decreto Supremo Nº 727, de fecha 23 de mayo de 1990, por el Ministerio de Justicia.</v>
      </c>
      <c r="F402" s="108" t="str">
        <f>VLOOKUP(A402,'BASE REGISTROS'!$A$1:$T$884,6,FALSE)</f>
        <v xml:space="preserve">Certificado de Vigencia de Persona Jurídica sin Fines de Lucro, Folio N° 500334359687, emitido con fecha 28 de julio de 2020, por el Servicio de Registro Civil e Identificación. </v>
      </c>
      <c r="G402" s="108" t="str">
        <f>VLOOKUP(A402,'BASE REGISTROS'!$A$1:$T$884,7,FALSE)</f>
        <v xml:space="preserve">Atender y proteger física y mentalmente a menores en situación irregular, discapacitados, ancianos u otros grupos necesitados. </v>
      </c>
      <c r="H402" s="108" t="str">
        <f>VLOOKUP(A402,'BASE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2" s="108" t="str">
        <f>VLOOKUP(A402,'BASE REGISTROS'!$A$1:$T$884,9,FALSE)</f>
        <v>Cada dos años.</v>
      </c>
      <c r="J402" s="129" t="str">
        <f>VLOOKUP(A402,'BASE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2" s="108" t="str">
        <f>VLOOKUP(A402,'BASE REGISTROS'!$A$1:$T$884,11,FALSE)</f>
        <v>Presidente: 
Aldo Arely Muñoz Perrin, 
MMandato General de Administración y Facultades:
Rodrigo Cárcamo Morales, 
Diego Trincado Araya</v>
      </c>
      <c r="L402" s="108" t="str">
        <f>VLOOKUP(A402,'BASE REGISTROS'!$A$1:$T$884,12,FALSE)</f>
        <v xml:space="preserve">Calle Cruz del Sur N° 150, Las condes </v>
      </c>
      <c r="M402" s="108" t="str">
        <f>VLOOKUP(A402,'BASE REGISTROS'!$A$1:$T$884,13,FALSE)</f>
        <v>XIII</v>
      </c>
      <c r="N402" s="108" t="str">
        <f>VLOOKUP(A402,'BASE REGISTROS'!$A$1:$T$884,14,FALSE)</f>
        <v>LAS CONDES</v>
      </c>
      <c r="O402" s="108" t="str">
        <f>VLOOKUP(A402,'BASE REGISTROS'!$A$1:$T$884,15,FALSE)</f>
        <v>(56) (2) 284 3968 - 284 1274 C.P. 7931090</v>
      </c>
      <c r="P402" s="108" t="str">
        <f>VLOOKUP(A402,'BASE REGISTROS'!$A$1:$T$884,16,FALSE)</f>
        <v>adrachile@adra.cl - Página web: www.adra.cl</v>
      </c>
      <c r="Q402" s="108" t="str">
        <f>VLOOKUP(A402,'BASE REGISTROS'!$A$1:$T$884,17,FALSE)</f>
        <v>C.P. 7931090</v>
      </c>
      <c r="R402" s="108">
        <f>VLOOKUP(A402,'BASE REGISTROS'!$A$1:$T$884,18,FALSE)</f>
        <v>93401</v>
      </c>
      <c r="S402" s="108" t="str">
        <f>VLOOKUP(A402,'BASE REGISTROS'!$A$1:$T$884,19,FALSE)</f>
        <v>Antecedentes financieros correspondientes al año 2019, aprobados por el Subdepartamento de Supervisión Financiera.</v>
      </c>
      <c r="T402" s="129">
        <f>VLOOKUP(A402,'BASE REGISTROS'!$A$1:$T$884,20,FALSE)</f>
        <v>37970</v>
      </c>
      <c r="U402" s="128">
        <v>6902</v>
      </c>
      <c r="V402" s="130">
        <v>19798416</v>
      </c>
      <c r="W402" s="130">
        <v>143017171</v>
      </c>
      <c r="X402" s="131">
        <v>44316</v>
      </c>
      <c r="Y402" s="132" t="s">
        <v>7743</v>
      </c>
      <c r="Z402" s="132" t="s">
        <v>7744</v>
      </c>
      <c r="AA402" s="128" t="s">
        <v>7753</v>
      </c>
    </row>
    <row r="403" spans="1:27" ht="15.75" customHeight="1" x14ac:dyDescent="0.2">
      <c r="A403" s="128">
        <v>6902</v>
      </c>
      <c r="B403" s="108" t="str">
        <f>VLOOKUP(A403,'BASE REGISTROS'!$A$1:$T$884,2,FALSE)</f>
        <v>Corporación Agencia Adventista de Desarrollo y Recursos Asistenciales (ADRA-CHILE)</v>
      </c>
      <c r="C403" s="136">
        <f>VLOOKUP(A403,'BASE REGISTROS'!$A$1:$T$884,3,FALSE)</f>
        <v>700516008</v>
      </c>
      <c r="D403" s="108" t="str">
        <f>VLOOKUP(A403,'BASE REGISTROS'!$A$1:$T$884,4,FALSE)</f>
        <v>Corporación de Derecho Privado</v>
      </c>
      <c r="E403" s="108" t="str">
        <f>VLOOKUP(A403,'BASE REGISTROS'!$A$1:$T$884,5,FALSE)</f>
        <v>Otorgado por Decreto Supremo Nº 727, de fecha 23 de mayo de 1990, por el Ministerio de Justicia.</v>
      </c>
      <c r="F403" s="108" t="str">
        <f>VLOOKUP(A403,'BASE REGISTROS'!$A$1:$T$884,6,FALSE)</f>
        <v xml:space="preserve">Certificado de Vigencia de Persona Jurídica sin Fines de Lucro, Folio N° 500334359687, emitido con fecha 28 de julio de 2020, por el Servicio de Registro Civil e Identificación. </v>
      </c>
      <c r="G403" s="108" t="str">
        <f>VLOOKUP(A403,'BASE REGISTROS'!$A$1:$T$884,7,FALSE)</f>
        <v xml:space="preserve">Atender y proteger física y mentalmente a menores en situación irregular, discapacitados, ancianos u otros grupos necesitados. </v>
      </c>
      <c r="H403" s="108" t="str">
        <f>VLOOKUP(A403,'BASE REGISTROS'!$A$1:$T$884,8,FALSE)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3" s="108" t="str">
        <f>VLOOKUP(A403,'BASE REGISTROS'!$A$1:$T$884,9,FALSE)</f>
        <v>Cada dos años.</v>
      </c>
      <c r="J403" s="129" t="str">
        <f>VLOOKUP(A403,'BASE REGISTROS'!$A$1:$T$884,10,FALSE)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3" s="108" t="str">
        <f>VLOOKUP(A403,'BASE REGISTROS'!$A$1:$T$884,11,FALSE)</f>
        <v>Presidente: 
Aldo Arely Muñoz Perrin, 
MMandato General de Administración y Facultades:
Rodrigo Cárcamo Morales, 
Diego Trincado Araya</v>
      </c>
      <c r="L403" s="108" t="str">
        <f>VLOOKUP(A403,'BASE REGISTROS'!$A$1:$T$884,12,FALSE)</f>
        <v xml:space="preserve">Calle Cruz del Sur N° 150, Las condes </v>
      </c>
      <c r="M403" s="108" t="str">
        <f>VLOOKUP(A403,'BASE REGISTROS'!$A$1:$T$884,13,FALSE)</f>
        <v>XIII</v>
      </c>
      <c r="N403" s="108" t="str">
        <f>VLOOKUP(A403,'BASE REGISTROS'!$A$1:$T$884,14,FALSE)</f>
        <v>LAS CONDES</v>
      </c>
      <c r="O403" s="108" t="str">
        <f>VLOOKUP(A403,'BASE REGISTROS'!$A$1:$T$884,15,FALSE)</f>
        <v>(56) (2) 284 3968 - 284 1274 C.P. 7931090</v>
      </c>
      <c r="P403" s="108" t="str">
        <f>VLOOKUP(A403,'BASE REGISTROS'!$A$1:$T$884,16,FALSE)</f>
        <v>adrachile@adra.cl - Página web: www.adra.cl</v>
      </c>
      <c r="Q403" s="108" t="str">
        <f>VLOOKUP(A403,'BASE REGISTROS'!$A$1:$T$884,17,FALSE)</f>
        <v>C.P. 7931090</v>
      </c>
      <c r="R403" s="108">
        <f>VLOOKUP(A403,'BASE REGISTROS'!$A$1:$T$884,18,FALSE)</f>
        <v>93401</v>
      </c>
      <c r="S403" s="108" t="str">
        <f>VLOOKUP(A403,'BASE REGISTROS'!$A$1:$T$884,19,FALSE)</f>
        <v>Antecedentes financieros correspondientes al año 2019, aprobados por el Subdepartamento de Supervisión Financiera.</v>
      </c>
      <c r="T403" s="129">
        <f>VLOOKUP(A403,'BASE REGISTROS'!$A$1:$T$884,20,FALSE)</f>
        <v>37970</v>
      </c>
      <c r="U403" s="128">
        <v>6902</v>
      </c>
      <c r="V403" s="130">
        <v>13708386</v>
      </c>
      <c r="W403" s="130">
        <v>71062460</v>
      </c>
      <c r="X403" s="131">
        <v>44316</v>
      </c>
      <c r="Y403" s="132" t="s">
        <v>7743</v>
      </c>
      <c r="Z403" s="132" t="s">
        <v>7744</v>
      </c>
      <c r="AA403" s="128" t="s">
        <v>7897</v>
      </c>
    </row>
    <row r="404" spans="1:27" ht="15.75" customHeight="1" x14ac:dyDescent="0.2">
      <c r="A404" s="128">
        <v>6903</v>
      </c>
      <c r="B404" s="108" t="str">
        <f>VLOOKUP(A404,'BASE REGISTROS'!$A$1:$T$884,2,FALSE)</f>
        <v>Corporación de Rehabilitación de Menores Adictos Amanecer de Calama.</v>
      </c>
      <c r="C404" s="136">
        <f>VLOOKUP(A404,'BASE REGISTROS'!$A$1:$T$884,3,FALSE)</f>
        <v>725997000</v>
      </c>
      <c r="D404" s="108" t="str">
        <f>VLOOKUP(A404,'BASE REGISTROS'!$A$1:$T$884,4,FALSE)</f>
        <v>Corporación de Derecho Privado.</v>
      </c>
      <c r="E404" s="108" t="str">
        <f>VLOOKUP(A404,'BASE REGISTROS'!$A$1:$T$884,5,FALSE)</f>
        <v>Otorgada por Decreto Supremo Nº 55, de fecha 12 de enero de 1994, del Ministerio de Justicia.</v>
      </c>
      <c r="F404" s="108" t="str">
        <f>VLOOKUP(A404,'BASE REGISTROS'!$A$1:$T$884,6,FALSE)</f>
        <v xml:space="preserve">Certificado de vigencia, folio Nº 500356979058, de 19 de noviembre de 2020, del Servicio de Registro Civil e Identificación.
</v>
      </c>
      <c r="G404" s="108" t="str">
        <f>VLOOKUP(A404,'BASE REGISTROS'!$A$1:$T$884,7,FALSE)</f>
        <v>Atender las necesidades básicas, obtiene la recuperación y procurar, al máximo, la reinserción positiva en la sociedad, de menores de entre 12 a 15 años de edad inclusive, o hasta 20 años en el caso señalado por los estatutos.</v>
      </c>
      <c r="H404" s="108" t="str">
        <f>VLOOKUP(A404,'BASE REGISTROS'!$A$1:$T$884,8,FALSE)</f>
        <v xml:space="preserve">Presidenta: Eva Soledad Salvador Beltrán
Vicepresidenta: Verónica Alavia Ticona
Tesorera: Sara Carreño Campos, 
Secretaria: Jacqueline Araya Álvarez, 
</v>
      </c>
      <c r="I404" s="108" t="str">
        <f>VLOOKUP(A404,'BASE REGISTROS'!$A$1:$T$884,9,FALSE)</f>
        <v>Durarán 02 años en sus cargos.</v>
      </c>
      <c r="J404" s="129" t="str">
        <f>VLOOKUP(A404,'BASE REGISTROS'!$A$1:$T$884,10,FALSE)</f>
        <v xml:space="preserve">22 de octubre de 2019 a 22 de octubre de 2021
</v>
      </c>
      <c r="K404" s="108" t="str">
        <f>VLOOKUP(A404,'BASE REGISTROS'!$A$1:$T$884,11,FALSE)</f>
        <v xml:space="preserve">Presidenta: Eva Soledad Salvador Beltrán, 
</v>
      </c>
      <c r="L404" s="108" t="str">
        <f>VLOOKUP(A404,'BASE REGISTROS'!$A$1:$T$884,12,FALSE)</f>
        <v xml:space="preserve">Avenida Tocopilla Nº 3792, Gustavo Le Peige, ciudad de Calama, Segunda Región  </v>
      </c>
      <c r="M404" s="108" t="str">
        <f>VLOOKUP(A404,'BASE REGISTROS'!$A$1:$T$884,13,FALSE)</f>
        <v>II</v>
      </c>
      <c r="N404" s="108" t="str">
        <f>VLOOKUP(A404,'BASE REGISTROS'!$A$1:$T$884,14,FALSE)</f>
        <v>calama</v>
      </c>
      <c r="O404" s="108">
        <f>VLOOKUP(A404,'BASE REGISTROS'!$A$1:$T$884,15,FALSE)</f>
        <v>0</v>
      </c>
      <c r="P404" s="108">
        <f>VLOOKUP(A404,'BASE REGISTROS'!$A$1:$T$884,16,FALSE)</f>
        <v>0</v>
      </c>
      <c r="Q404" s="108">
        <f>VLOOKUP(A404,'BASE REGISTROS'!$A$1:$T$884,17,FALSE)</f>
        <v>0</v>
      </c>
      <c r="R404" s="108" t="str">
        <f>VLOOKUP(A404,'BASE REGISTROS'!$A$1:$T$884,18,FALSE)</f>
        <v>93401: Institución de Asistencia Social</v>
      </c>
      <c r="S404" s="108" t="str">
        <f>VLOOKUP(A404,'BASE REGISTROS'!$A$1:$T$884,19,FALSE)</f>
        <v>Se acompaña certificado financiero correspondiente al año 2019 aprobados por el Subdepartamento de Supervisión Financiera Nacional .</v>
      </c>
      <c r="T404" s="129">
        <f>VLOOKUP(A404,'BASE REGISTROS'!$A$1:$T$884,20,FALSE)</f>
        <v>37970</v>
      </c>
      <c r="U404" s="128">
        <v>6903</v>
      </c>
      <c r="V404" s="130">
        <v>2473733</v>
      </c>
      <c r="W404" s="130">
        <v>5207859</v>
      </c>
      <c r="X404" s="131">
        <v>44316</v>
      </c>
      <c r="Y404" s="132" t="s">
        <v>7743</v>
      </c>
      <c r="Z404" s="132" t="s">
        <v>7744</v>
      </c>
      <c r="AA404" s="128" t="s">
        <v>7747</v>
      </c>
    </row>
    <row r="405" spans="1:27" ht="15.75" customHeight="1" x14ac:dyDescent="0.2">
      <c r="A405" s="128">
        <v>6905</v>
      </c>
      <c r="B405" s="108" t="str">
        <f>VLOOKUP(A405,'BASE REGISTROS'!$A$1:$T$884,2,FALSE)</f>
        <v xml:space="preserve">
Fundación La Frontera
</v>
      </c>
      <c r="C405" s="136">
        <f>VLOOKUP(A405,'BASE REGISTROS'!$A$1:$T$884,3,FALSE)</f>
        <v>702081009</v>
      </c>
      <c r="D405" s="108" t="str">
        <f>VLOOKUP(A405,'BASE REGISTROS'!$A$1:$T$884,4,FALSE)</f>
        <v>Fundación de Derecho Privado</v>
      </c>
      <c r="E405" s="108" t="str">
        <f>VLOOKUP(A405,'BASE REGISTROS'!$A$1:$T$884,5,FALSE)</f>
        <v>Otorgado por Decreto Supremo Nº 33, de fecha 3 de enero de 1963, del Ministerio de Justicia.</v>
      </c>
      <c r="F405" s="108" t="str">
        <f>VLOOKUP(A405,'BASE REGISTROS'!$A$1:$T$884,6,FALSE)</f>
        <v>Certificado de Vigencia, folio Nº 500354860405, de 08 de noviembre de 2020, emitido por el Servicio de Registro Civil e Identificación.</v>
      </c>
      <c r="G405" s="108" t="str">
        <f>VLOOKUP(A405,'BASE REGISTROS'!$A$1:$T$884,7,FALSE)</f>
        <v>Propiciar la investigación, educación y asistencia social especialmente en la zona llamada “de la Frontera”, en beneficio de su progreso humano y desarrollo económico social.</v>
      </c>
      <c r="H405" s="108" t="str">
        <f>VLOOKUP(A405,'BASE REGISTROS'!$A$1:$T$884,8,FALSE)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5" s="108" t="str">
        <f>VLOOKUP(A405,'BASE REGISTROS'!$A$1:$T$884,9,FALSE)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5" s="129" t="str">
        <f>VLOOKUP(A405,'BASE REGISTROS'!$A$1:$T$884,10,FALSE)</f>
        <v xml:space="preserve">20 de junio de 2018, según consta en acta de Sesión Extraordinaria del Consejo Superior de misma fecha, reducida a escritura pública con fecha 25 de junio de 2018, del Notario Público de Temuco. </v>
      </c>
      <c r="K405" s="108" t="str">
        <f>VLOOKUP(A405,'BASE REGISTROS'!$A$1:$T$884,11,FALSE)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5" s="108" t="str">
        <f>VLOOKUP(A405,'BASE REGISTROS'!$A$1:$T$884,12,FALSE)</f>
        <v xml:space="preserve">Avenida Alemania Nº 0211, Comuna de Temuco, Novena Región de La Araucanía.
Oficina: Pasaje El Bosque Nº 620, 
</v>
      </c>
      <c r="M405" s="108" t="str">
        <f>VLOOKUP(A405,'BASE REGISTROS'!$A$1:$T$884,13,FALSE)</f>
        <v>IX</v>
      </c>
      <c r="N405" s="108" t="str">
        <f>VLOOKUP(A405,'BASE REGISTROS'!$A$1:$T$884,14,FALSE)</f>
        <v>Temuco</v>
      </c>
      <c r="O405" s="108" t="str">
        <f>VLOOKUP(A405,'BASE REGISTROS'!$A$1:$T$884,15,FALSE)</f>
        <v>fono (45) 226031/ 215342/ 2215342.</v>
      </c>
      <c r="P405" s="108">
        <f>VLOOKUP(A405,'BASE REGISTROS'!$A$1:$T$884,16,FALSE)</f>
        <v>0</v>
      </c>
      <c r="Q405" s="108">
        <f>VLOOKUP(A405,'BASE REGISTROS'!$A$1:$T$884,17,FALSE)</f>
        <v>0</v>
      </c>
      <c r="R405" s="108">
        <f>VLOOKUP(A405,'BASE REGISTROS'!$A$1:$T$884,18,FALSE)</f>
        <v>93105</v>
      </c>
      <c r="S405" s="108" t="str">
        <f>VLOOKUP(A405,'BASE REGISTROS'!$A$1:$T$884,19,FALSE)</f>
        <v xml:space="preserve">Se acompaña certificado de antecedentes financieros, correspondiente al 2019, aprobado por el  Subdepartamento de Supervisión Financiera 
</v>
      </c>
      <c r="T405" s="129">
        <f>VLOOKUP(A405,'BASE REGISTROS'!$A$1:$T$884,20,FALSE)</f>
        <v>37970</v>
      </c>
      <c r="U405" s="128">
        <v>6905</v>
      </c>
      <c r="V405" s="130">
        <v>9728532</v>
      </c>
      <c r="W405" s="130">
        <v>36633615</v>
      </c>
      <c r="X405" s="131">
        <v>44316</v>
      </c>
      <c r="Y405" s="132" t="s">
        <v>7743</v>
      </c>
      <c r="Z405" s="132" t="s">
        <v>7744</v>
      </c>
      <c r="AA405" s="128" t="s">
        <v>227</v>
      </c>
    </row>
    <row r="406" spans="1:27" ht="15.75" customHeight="1" x14ac:dyDescent="0.2">
      <c r="A406" s="128">
        <v>6905</v>
      </c>
      <c r="B406" s="108" t="str">
        <f>VLOOKUP(A406,'BASE REGISTROS'!$A$1:$T$884,2,FALSE)</f>
        <v xml:space="preserve">
Fundación La Frontera
</v>
      </c>
      <c r="C406" s="136">
        <f>VLOOKUP(A406,'BASE REGISTROS'!$A$1:$T$884,3,FALSE)</f>
        <v>702081009</v>
      </c>
      <c r="D406" s="108" t="str">
        <f>VLOOKUP(A406,'BASE REGISTROS'!$A$1:$T$884,4,FALSE)</f>
        <v>Fundación de Derecho Privado</v>
      </c>
      <c r="E406" s="108" t="str">
        <f>VLOOKUP(A406,'BASE REGISTROS'!$A$1:$T$884,5,FALSE)</f>
        <v>Otorgado por Decreto Supremo Nº 33, de fecha 3 de enero de 1963, del Ministerio de Justicia.</v>
      </c>
      <c r="F406" s="108" t="str">
        <f>VLOOKUP(A406,'BASE REGISTROS'!$A$1:$T$884,6,FALSE)</f>
        <v>Certificado de Vigencia, folio Nº 500354860405, de 08 de noviembre de 2020, emitido por el Servicio de Registro Civil e Identificación.</v>
      </c>
      <c r="G406" s="108" t="str">
        <f>VLOOKUP(A406,'BASE REGISTROS'!$A$1:$T$884,7,FALSE)</f>
        <v>Propiciar la investigación, educación y asistencia social especialmente en la zona llamada “de la Frontera”, en beneficio de su progreso humano y desarrollo económico social.</v>
      </c>
      <c r="H406" s="108" t="str">
        <f>VLOOKUP(A406,'BASE REGISTROS'!$A$1:$T$884,8,FALSE)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6" s="108" t="str">
        <f>VLOOKUP(A406,'BASE REGISTROS'!$A$1:$T$884,9,FALSE)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6" s="129" t="str">
        <f>VLOOKUP(A406,'BASE REGISTROS'!$A$1:$T$884,10,FALSE)</f>
        <v xml:space="preserve">20 de junio de 2018, según consta en acta de Sesión Extraordinaria del Consejo Superior de misma fecha, reducida a escritura pública con fecha 25 de junio de 2018, del Notario Público de Temuco. </v>
      </c>
      <c r="K406" s="108" t="str">
        <f>VLOOKUP(A406,'BASE REGISTROS'!$A$1:$T$884,11,FALSE)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6" s="108" t="str">
        <f>VLOOKUP(A406,'BASE REGISTROS'!$A$1:$T$884,12,FALSE)</f>
        <v xml:space="preserve">Avenida Alemania Nº 0211, Comuna de Temuco, Novena Región de La Araucanía.
Oficina: Pasaje El Bosque Nº 620, 
</v>
      </c>
      <c r="M406" s="108" t="str">
        <f>VLOOKUP(A406,'BASE REGISTROS'!$A$1:$T$884,13,FALSE)</f>
        <v>IX</v>
      </c>
      <c r="N406" s="108" t="str">
        <f>VLOOKUP(A406,'BASE REGISTROS'!$A$1:$T$884,14,FALSE)</f>
        <v>Temuco</v>
      </c>
      <c r="O406" s="108" t="str">
        <f>VLOOKUP(A406,'BASE REGISTROS'!$A$1:$T$884,15,FALSE)</f>
        <v>fono (45) 226031/ 215342/ 2215342.</v>
      </c>
      <c r="P406" s="108">
        <f>VLOOKUP(A406,'BASE REGISTROS'!$A$1:$T$884,16,FALSE)</f>
        <v>0</v>
      </c>
      <c r="Q406" s="108">
        <f>VLOOKUP(A406,'BASE REGISTROS'!$A$1:$T$884,17,FALSE)</f>
        <v>0</v>
      </c>
      <c r="R406" s="108">
        <f>VLOOKUP(A406,'BASE REGISTROS'!$A$1:$T$884,18,FALSE)</f>
        <v>93105</v>
      </c>
      <c r="S406" s="108" t="str">
        <f>VLOOKUP(A406,'BASE REGISTROS'!$A$1:$T$884,19,FALSE)</f>
        <v xml:space="preserve">Se acompaña certificado de antecedentes financieros, correspondiente al 2019, aprobado por el  Subdepartamento de Supervisión Financiera 
</v>
      </c>
      <c r="T406" s="129">
        <f>VLOOKUP(A406,'BASE REGISTROS'!$A$1:$T$884,20,FALSE)</f>
        <v>37970</v>
      </c>
      <c r="U406" s="128">
        <v>6905</v>
      </c>
      <c r="V406" s="130">
        <v>9138924</v>
      </c>
      <c r="W406" s="130">
        <v>36007361</v>
      </c>
      <c r="X406" s="131">
        <v>44316</v>
      </c>
      <c r="Y406" s="132" t="s">
        <v>7743</v>
      </c>
      <c r="Z406" s="132" t="s">
        <v>7744</v>
      </c>
      <c r="AA406" s="128" t="s">
        <v>7898</v>
      </c>
    </row>
    <row r="407" spans="1:27" ht="15.75" customHeight="1" x14ac:dyDescent="0.2">
      <c r="A407" s="128">
        <v>6905</v>
      </c>
      <c r="B407" s="108" t="str">
        <f>VLOOKUP(A407,'BASE REGISTROS'!$A$1:$T$884,2,FALSE)</f>
        <v xml:space="preserve">
Fundación La Frontera
</v>
      </c>
      <c r="C407" s="136">
        <f>VLOOKUP(A407,'BASE REGISTROS'!$A$1:$T$884,3,FALSE)</f>
        <v>702081009</v>
      </c>
      <c r="D407" s="108" t="str">
        <f>VLOOKUP(A407,'BASE REGISTROS'!$A$1:$T$884,4,FALSE)</f>
        <v>Fundación de Derecho Privado</v>
      </c>
      <c r="E407" s="108" t="str">
        <f>VLOOKUP(A407,'BASE REGISTROS'!$A$1:$T$884,5,FALSE)</f>
        <v>Otorgado por Decreto Supremo Nº 33, de fecha 3 de enero de 1963, del Ministerio de Justicia.</v>
      </c>
      <c r="F407" s="108" t="str">
        <f>VLOOKUP(A407,'BASE REGISTROS'!$A$1:$T$884,6,FALSE)</f>
        <v>Certificado de Vigencia, folio Nº 500354860405, de 08 de noviembre de 2020, emitido por el Servicio de Registro Civil e Identificación.</v>
      </c>
      <c r="G407" s="108" t="str">
        <f>VLOOKUP(A407,'BASE REGISTROS'!$A$1:$T$884,7,FALSE)</f>
        <v>Propiciar la investigación, educación y asistencia social especialmente en la zona llamada “de la Frontera”, en beneficio de su progreso humano y desarrollo económico social.</v>
      </c>
      <c r="H407" s="108" t="str">
        <f>VLOOKUP(A407,'BASE REGISTROS'!$A$1:$T$884,8,FALSE)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7" s="108" t="str">
        <f>VLOOKUP(A407,'BASE REGISTROS'!$A$1:$T$884,9,FALSE)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7" s="129" t="str">
        <f>VLOOKUP(A407,'BASE REGISTROS'!$A$1:$T$884,10,FALSE)</f>
        <v xml:space="preserve">20 de junio de 2018, según consta en acta de Sesión Extraordinaria del Consejo Superior de misma fecha, reducida a escritura pública con fecha 25 de junio de 2018, del Notario Público de Temuco. </v>
      </c>
      <c r="K407" s="108" t="str">
        <f>VLOOKUP(A407,'BASE REGISTROS'!$A$1:$T$884,11,FALSE)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7" s="108" t="str">
        <f>VLOOKUP(A407,'BASE REGISTROS'!$A$1:$T$884,12,FALSE)</f>
        <v xml:space="preserve">Avenida Alemania Nº 0211, Comuna de Temuco, Novena Región de La Araucanía.
Oficina: Pasaje El Bosque Nº 620, 
</v>
      </c>
      <c r="M407" s="108" t="str">
        <f>VLOOKUP(A407,'BASE REGISTROS'!$A$1:$T$884,13,FALSE)</f>
        <v>IX</v>
      </c>
      <c r="N407" s="108" t="str">
        <f>VLOOKUP(A407,'BASE REGISTROS'!$A$1:$T$884,14,FALSE)</f>
        <v>Temuco</v>
      </c>
      <c r="O407" s="108" t="str">
        <f>VLOOKUP(A407,'BASE REGISTROS'!$A$1:$T$884,15,FALSE)</f>
        <v>fono (45) 226031/ 215342/ 2215342.</v>
      </c>
      <c r="P407" s="108">
        <f>VLOOKUP(A407,'BASE REGISTROS'!$A$1:$T$884,16,FALSE)</f>
        <v>0</v>
      </c>
      <c r="Q407" s="108">
        <f>VLOOKUP(A407,'BASE REGISTROS'!$A$1:$T$884,17,FALSE)</f>
        <v>0</v>
      </c>
      <c r="R407" s="108">
        <f>VLOOKUP(A407,'BASE REGISTROS'!$A$1:$T$884,18,FALSE)</f>
        <v>93105</v>
      </c>
      <c r="S407" s="108" t="str">
        <f>VLOOKUP(A407,'BASE REGISTROS'!$A$1:$T$884,19,FALSE)</f>
        <v xml:space="preserve">Se acompaña certificado de antecedentes financieros, correspondiente al 2019, aprobado por el  Subdepartamento de Supervisión Financiera 
</v>
      </c>
      <c r="T407" s="129">
        <f>VLOOKUP(A407,'BASE REGISTROS'!$A$1:$T$884,20,FALSE)</f>
        <v>37970</v>
      </c>
      <c r="U407" s="128">
        <v>6905</v>
      </c>
      <c r="V407" s="130">
        <v>37446089</v>
      </c>
      <c r="W407" s="130">
        <v>138089808</v>
      </c>
      <c r="X407" s="131">
        <v>44316</v>
      </c>
      <c r="Y407" s="132" t="s">
        <v>7743</v>
      </c>
      <c r="Z407" s="132" t="s">
        <v>7744</v>
      </c>
      <c r="AA407" s="128" t="s">
        <v>7899</v>
      </c>
    </row>
    <row r="408" spans="1:27" ht="15.75" customHeight="1" x14ac:dyDescent="0.2">
      <c r="A408" s="128">
        <v>6905</v>
      </c>
      <c r="B408" s="108" t="str">
        <f>VLOOKUP(A408,'BASE REGISTROS'!$A$1:$T$884,2,FALSE)</f>
        <v xml:space="preserve">
Fundación La Frontera
</v>
      </c>
      <c r="C408" s="136">
        <f>VLOOKUP(A408,'BASE REGISTROS'!$A$1:$T$884,3,FALSE)</f>
        <v>702081009</v>
      </c>
      <c r="D408" s="108" t="str">
        <f>VLOOKUP(A408,'BASE REGISTROS'!$A$1:$T$884,4,FALSE)</f>
        <v>Fundación de Derecho Privado</v>
      </c>
      <c r="E408" s="108" t="str">
        <f>VLOOKUP(A408,'BASE REGISTROS'!$A$1:$T$884,5,FALSE)</f>
        <v>Otorgado por Decreto Supremo Nº 33, de fecha 3 de enero de 1963, del Ministerio de Justicia.</v>
      </c>
      <c r="F408" s="108" t="str">
        <f>VLOOKUP(A408,'BASE REGISTROS'!$A$1:$T$884,6,FALSE)</f>
        <v>Certificado de Vigencia, folio Nº 500354860405, de 08 de noviembre de 2020, emitido por el Servicio de Registro Civil e Identificación.</v>
      </c>
      <c r="G408" s="108" t="str">
        <f>VLOOKUP(A408,'BASE REGISTROS'!$A$1:$T$884,7,FALSE)</f>
        <v>Propiciar la investigación, educación y asistencia social especialmente en la zona llamada “de la Frontera”, en beneficio de su progreso humano y desarrollo económico social.</v>
      </c>
      <c r="H408" s="108" t="str">
        <f>VLOOKUP(A408,'BASE REGISTROS'!$A$1:$T$884,8,FALSE)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8" s="108" t="str">
        <f>VLOOKUP(A408,'BASE REGISTROS'!$A$1:$T$884,9,FALSE)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8" s="129" t="str">
        <f>VLOOKUP(A408,'BASE REGISTROS'!$A$1:$T$884,10,FALSE)</f>
        <v xml:space="preserve">20 de junio de 2018, según consta en acta de Sesión Extraordinaria del Consejo Superior de misma fecha, reducida a escritura pública con fecha 25 de junio de 2018, del Notario Público de Temuco. </v>
      </c>
      <c r="K408" s="108" t="str">
        <f>VLOOKUP(A408,'BASE REGISTROS'!$A$1:$T$884,11,FALSE)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8" s="108" t="str">
        <f>VLOOKUP(A408,'BASE REGISTROS'!$A$1:$T$884,12,FALSE)</f>
        <v xml:space="preserve">Avenida Alemania Nº 0211, Comuna de Temuco, Novena Región de La Araucanía.
Oficina: Pasaje El Bosque Nº 620, 
</v>
      </c>
      <c r="M408" s="108" t="str">
        <f>VLOOKUP(A408,'BASE REGISTROS'!$A$1:$T$884,13,FALSE)</f>
        <v>IX</v>
      </c>
      <c r="N408" s="108" t="str">
        <f>VLOOKUP(A408,'BASE REGISTROS'!$A$1:$T$884,14,FALSE)</f>
        <v>Temuco</v>
      </c>
      <c r="O408" s="108" t="str">
        <f>VLOOKUP(A408,'BASE REGISTROS'!$A$1:$T$884,15,FALSE)</f>
        <v>fono (45) 226031/ 215342/ 2215342.</v>
      </c>
      <c r="P408" s="108">
        <f>VLOOKUP(A408,'BASE REGISTROS'!$A$1:$T$884,16,FALSE)</f>
        <v>0</v>
      </c>
      <c r="Q408" s="108">
        <f>VLOOKUP(A408,'BASE REGISTROS'!$A$1:$T$884,17,FALSE)</f>
        <v>0</v>
      </c>
      <c r="R408" s="108">
        <f>VLOOKUP(A408,'BASE REGISTROS'!$A$1:$T$884,18,FALSE)</f>
        <v>93105</v>
      </c>
      <c r="S408" s="108" t="str">
        <f>VLOOKUP(A408,'BASE REGISTROS'!$A$1:$T$884,19,FALSE)</f>
        <v xml:space="preserve">Se acompaña certificado de antecedentes financieros, correspondiente al 2019, aprobado por el  Subdepartamento de Supervisión Financiera 
</v>
      </c>
      <c r="T408" s="129">
        <f>VLOOKUP(A408,'BASE REGISTROS'!$A$1:$T$884,20,FALSE)</f>
        <v>37970</v>
      </c>
      <c r="U408" s="128">
        <v>6905</v>
      </c>
      <c r="V408" s="130">
        <v>20653968</v>
      </c>
      <c r="W408" s="130">
        <v>79691417</v>
      </c>
      <c r="X408" s="131">
        <v>44316</v>
      </c>
      <c r="Y408" s="132" t="s">
        <v>7743</v>
      </c>
      <c r="Z408" s="132" t="s">
        <v>7744</v>
      </c>
      <c r="AA408" s="128" t="s">
        <v>7900</v>
      </c>
    </row>
    <row r="409" spans="1:27" ht="15.75" customHeight="1" x14ac:dyDescent="0.2">
      <c r="A409" s="128">
        <v>6905</v>
      </c>
      <c r="B409" s="108" t="str">
        <f>VLOOKUP(A409,'BASE REGISTROS'!$A$1:$T$884,2,FALSE)</f>
        <v xml:space="preserve">
Fundación La Frontera
</v>
      </c>
      <c r="C409" s="136">
        <f>VLOOKUP(A409,'BASE REGISTROS'!$A$1:$T$884,3,FALSE)</f>
        <v>702081009</v>
      </c>
      <c r="D409" s="108" t="str">
        <f>VLOOKUP(A409,'BASE REGISTROS'!$A$1:$T$884,4,FALSE)</f>
        <v>Fundación de Derecho Privado</v>
      </c>
      <c r="E409" s="108" t="str">
        <f>VLOOKUP(A409,'BASE REGISTROS'!$A$1:$T$884,5,FALSE)</f>
        <v>Otorgado por Decreto Supremo Nº 33, de fecha 3 de enero de 1963, del Ministerio de Justicia.</v>
      </c>
      <c r="F409" s="108" t="str">
        <f>VLOOKUP(A409,'BASE REGISTROS'!$A$1:$T$884,6,FALSE)</f>
        <v>Certificado de Vigencia, folio Nº 500354860405, de 08 de noviembre de 2020, emitido por el Servicio de Registro Civil e Identificación.</v>
      </c>
      <c r="G409" s="108" t="str">
        <f>VLOOKUP(A409,'BASE REGISTROS'!$A$1:$T$884,7,FALSE)</f>
        <v>Propiciar la investigación, educación y asistencia social especialmente en la zona llamada “de la Frontera”, en beneficio de su progreso humano y desarrollo económico social.</v>
      </c>
      <c r="H409" s="108" t="str">
        <f>VLOOKUP(A409,'BASE REGISTROS'!$A$1:$T$884,8,FALSE)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9" s="108" t="str">
        <f>VLOOKUP(A409,'BASE REGISTROS'!$A$1:$T$884,9,FALSE)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9" s="129" t="str">
        <f>VLOOKUP(A409,'BASE REGISTROS'!$A$1:$T$884,10,FALSE)</f>
        <v xml:space="preserve">20 de junio de 2018, según consta en acta de Sesión Extraordinaria del Consejo Superior de misma fecha, reducida a escritura pública con fecha 25 de junio de 2018, del Notario Público de Temuco. </v>
      </c>
      <c r="K409" s="108" t="str">
        <f>VLOOKUP(A409,'BASE REGISTROS'!$A$1:$T$884,11,FALSE)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9" s="108" t="str">
        <f>VLOOKUP(A409,'BASE REGISTROS'!$A$1:$T$884,12,FALSE)</f>
        <v xml:space="preserve">Avenida Alemania Nº 0211, Comuna de Temuco, Novena Región de La Araucanía.
Oficina: Pasaje El Bosque Nº 620, 
</v>
      </c>
      <c r="M409" s="108" t="str">
        <f>VLOOKUP(A409,'BASE REGISTROS'!$A$1:$T$884,13,FALSE)</f>
        <v>IX</v>
      </c>
      <c r="N409" s="108" t="str">
        <f>VLOOKUP(A409,'BASE REGISTROS'!$A$1:$T$884,14,FALSE)</f>
        <v>Temuco</v>
      </c>
      <c r="O409" s="108" t="str">
        <f>VLOOKUP(A409,'BASE REGISTROS'!$A$1:$T$884,15,FALSE)</f>
        <v>fono (45) 226031/ 215342/ 2215342.</v>
      </c>
      <c r="P409" s="108">
        <f>VLOOKUP(A409,'BASE REGISTROS'!$A$1:$T$884,16,FALSE)</f>
        <v>0</v>
      </c>
      <c r="Q409" s="108">
        <f>VLOOKUP(A409,'BASE REGISTROS'!$A$1:$T$884,17,FALSE)</f>
        <v>0</v>
      </c>
      <c r="R409" s="108">
        <f>VLOOKUP(A409,'BASE REGISTROS'!$A$1:$T$884,18,FALSE)</f>
        <v>93105</v>
      </c>
      <c r="S409" s="108" t="str">
        <f>VLOOKUP(A409,'BASE REGISTROS'!$A$1:$T$884,19,FALSE)</f>
        <v xml:space="preserve">Se acompaña certificado de antecedentes financieros, correspondiente al 2019, aprobado por el  Subdepartamento de Supervisión Financiera 
</v>
      </c>
      <c r="T409" s="129">
        <f>VLOOKUP(A409,'BASE REGISTROS'!$A$1:$T$884,20,FALSE)</f>
        <v>37970</v>
      </c>
      <c r="U409" s="128">
        <v>6905</v>
      </c>
      <c r="V409" s="130">
        <v>25111404</v>
      </c>
      <c r="W409" s="130">
        <v>90054758</v>
      </c>
      <c r="X409" s="131">
        <v>44316</v>
      </c>
      <c r="Y409" s="132" t="s">
        <v>7743</v>
      </c>
      <c r="Z409" s="132" t="s">
        <v>7744</v>
      </c>
      <c r="AA409" s="128" t="s">
        <v>195</v>
      </c>
    </row>
    <row r="410" spans="1:27" ht="15.75" customHeight="1" x14ac:dyDescent="0.2">
      <c r="A410" s="128">
        <v>6905</v>
      </c>
      <c r="B410" s="108" t="str">
        <f>VLOOKUP(A410,'BASE REGISTROS'!$A$1:$T$884,2,FALSE)</f>
        <v xml:space="preserve">
Fundación La Frontera
</v>
      </c>
      <c r="C410" s="136">
        <f>VLOOKUP(A410,'BASE REGISTROS'!$A$1:$T$884,3,FALSE)</f>
        <v>702081009</v>
      </c>
      <c r="D410" s="108" t="str">
        <f>VLOOKUP(A410,'BASE REGISTROS'!$A$1:$T$884,4,FALSE)</f>
        <v>Fundación de Derecho Privado</v>
      </c>
      <c r="E410" s="108" t="str">
        <f>VLOOKUP(A410,'BASE REGISTROS'!$A$1:$T$884,5,FALSE)</f>
        <v>Otorgado por Decreto Supremo Nº 33, de fecha 3 de enero de 1963, del Ministerio de Justicia.</v>
      </c>
      <c r="F410" s="108" t="str">
        <f>VLOOKUP(A410,'BASE REGISTROS'!$A$1:$T$884,6,FALSE)</f>
        <v>Certificado de Vigencia, folio Nº 500354860405, de 08 de noviembre de 2020, emitido por el Servicio de Registro Civil e Identificación.</v>
      </c>
      <c r="G410" s="108" t="str">
        <f>VLOOKUP(A410,'BASE REGISTROS'!$A$1:$T$884,7,FALSE)</f>
        <v>Propiciar la investigación, educación y asistencia social especialmente en la zona llamada “de la Frontera”, en beneficio de su progreso humano y desarrollo económico social.</v>
      </c>
      <c r="H410" s="108" t="str">
        <f>VLOOKUP(A410,'BASE REGISTROS'!$A$1:$T$884,8,FALSE)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0" s="108" t="str">
        <f>VLOOKUP(A410,'BASE REGISTROS'!$A$1:$T$884,9,FALSE)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0" s="129" t="str">
        <f>VLOOKUP(A410,'BASE REGISTROS'!$A$1:$T$884,10,FALSE)</f>
        <v xml:space="preserve">20 de junio de 2018, según consta en acta de Sesión Extraordinaria del Consejo Superior de misma fecha, reducida a escritura pública con fecha 25 de junio de 2018, del Notario Público de Temuco. </v>
      </c>
      <c r="K410" s="108" t="str">
        <f>VLOOKUP(A410,'BASE REGISTROS'!$A$1:$T$884,11,FALSE)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0" s="108" t="str">
        <f>VLOOKUP(A410,'BASE REGISTROS'!$A$1:$T$884,12,FALSE)</f>
        <v xml:space="preserve">Avenida Alemania Nº 0211, Comuna de Temuco, Novena Región de La Araucanía.
Oficina: Pasaje El Bosque Nº 620, 
</v>
      </c>
      <c r="M410" s="108" t="str">
        <f>VLOOKUP(A410,'BASE REGISTROS'!$A$1:$T$884,13,FALSE)</f>
        <v>IX</v>
      </c>
      <c r="N410" s="108" t="str">
        <f>VLOOKUP(A410,'BASE REGISTROS'!$A$1:$T$884,14,FALSE)</f>
        <v>Temuco</v>
      </c>
      <c r="O410" s="108" t="str">
        <f>VLOOKUP(A410,'BASE REGISTROS'!$A$1:$T$884,15,FALSE)</f>
        <v>fono (45) 226031/ 215342/ 2215342.</v>
      </c>
      <c r="P410" s="108">
        <f>VLOOKUP(A410,'BASE REGISTROS'!$A$1:$T$884,16,FALSE)</f>
        <v>0</v>
      </c>
      <c r="Q410" s="108">
        <f>VLOOKUP(A410,'BASE REGISTROS'!$A$1:$T$884,17,FALSE)</f>
        <v>0</v>
      </c>
      <c r="R410" s="108">
        <f>VLOOKUP(A410,'BASE REGISTROS'!$A$1:$T$884,18,FALSE)</f>
        <v>93105</v>
      </c>
      <c r="S410" s="108" t="str">
        <f>VLOOKUP(A410,'BASE REGISTROS'!$A$1:$T$884,19,FALSE)</f>
        <v xml:space="preserve">Se acompaña certificado de antecedentes financieros, correspondiente al 2019, aprobado por el  Subdepartamento de Supervisión Financiera 
</v>
      </c>
      <c r="T410" s="129">
        <f>VLOOKUP(A410,'BASE REGISTROS'!$A$1:$T$884,20,FALSE)</f>
        <v>37970</v>
      </c>
      <c r="U410" s="128">
        <v>6905</v>
      </c>
      <c r="V410" s="130">
        <v>16550297</v>
      </c>
      <c r="W410" s="130">
        <v>66749522</v>
      </c>
      <c r="X410" s="131">
        <v>44316</v>
      </c>
      <c r="Y410" s="132" t="s">
        <v>7743</v>
      </c>
      <c r="Z410" s="132" t="s">
        <v>7744</v>
      </c>
      <c r="AA410" s="128" t="s">
        <v>7754</v>
      </c>
    </row>
    <row r="411" spans="1:27" ht="15.75" customHeight="1" x14ac:dyDescent="0.2">
      <c r="A411" s="128">
        <v>6905</v>
      </c>
      <c r="B411" s="108" t="str">
        <f>VLOOKUP(A411,'BASE REGISTROS'!$A$1:$T$884,2,FALSE)</f>
        <v xml:space="preserve">
Fundación La Frontera
</v>
      </c>
      <c r="C411" s="136">
        <f>VLOOKUP(A411,'BASE REGISTROS'!$A$1:$T$884,3,FALSE)</f>
        <v>702081009</v>
      </c>
      <c r="D411" s="108" t="str">
        <f>VLOOKUP(A411,'BASE REGISTROS'!$A$1:$T$884,4,FALSE)</f>
        <v>Fundación de Derecho Privado</v>
      </c>
      <c r="E411" s="108" t="str">
        <f>VLOOKUP(A411,'BASE REGISTROS'!$A$1:$T$884,5,FALSE)</f>
        <v>Otorgado por Decreto Supremo Nº 33, de fecha 3 de enero de 1963, del Ministerio de Justicia.</v>
      </c>
      <c r="F411" s="108" t="str">
        <f>VLOOKUP(A411,'BASE REGISTROS'!$A$1:$T$884,6,FALSE)</f>
        <v>Certificado de Vigencia, folio Nº 500354860405, de 08 de noviembre de 2020, emitido por el Servicio de Registro Civil e Identificación.</v>
      </c>
      <c r="G411" s="108" t="str">
        <f>VLOOKUP(A411,'BASE REGISTROS'!$A$1:$T$884,7,FALSE)</f>
        <v>Propiciar la investigación, educación y asistencia social especialmente en la zona llamada “de la Frontera”, en beneficio de su progreso humano y desarrollo económico social.</v>
      </c>
      <c r="H411" s="108" t="str">
        <f>VLOOKUP(A411,'BASE REGISTROS'!$A$1:$T$884,8,FALSE)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1" s="108" t="str">
        <f>VLOOKUP(A411,'BASE REGISTROS'!$A$1:$T$884,9,FALSE)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1" s="129" t="str">
        <f>VLOOKUP(A411,'BASE REGISTROS'!$A$1:$T$884,10,FALSE)</f>
        <v xml:space="preserve">20 de junio de 2018, según consta en acta de Sesión Extraordinaria del Consejo Superior de misma fecha, reducida a escritura pública con fecha 25 de junio de 2018, del Notario Público de Temuco. </v>
      </c>
      <c r="K411" s="108" t="str">
        <f>VLOOKUP(A411,'BASE REGISTROS'!$A$1:$T$884,11,FALSE)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1" s="108" t="str">
        <f>VLOOKUP(A411,'BASE REGISTROS'!$A$1:$T$884,12,FALSE)</f>
        <v xml:space="preserve">Avenida Alemania Nº 0211, Comuna de Temuco, Novena Región de La Araucanía.
Oficina: Pasaje El Bosque Nº 620, 
</v>
      </c>
      <c r="M411" s="108" t="str">
        <f>VLOOKUP(A411,'BASE REGISTROS'!$A$1:$T$884,13,FALSE)</f>
        <v>IX</v>
      </c>
      <c r="N411" s="108" t="str">
        <f>VLOOKUP(A411,'BASE REGISTROS'!$A$1:$T$884,14,FALSE)</f>
        <v>Temuco</v>
      </c>
      <c r="O411" s="108" t="str">
        <f>VLOOKUP(A411,'BASE REGISTROS'!$A$1:$T$884,15,FALSE)</f>
        <v>fono (45) 226031/ 215342/ 2215342.</v>
      </c>
      <c r="P411" s="108">
        <f>VLOOKUP(A411,'BASE REGISTROS'!$A$1:$T$884,16,FALSE)</f>
        <v>0</v>
      </c>
      <c r="Q411" s="108">
        <f>VLOOKUP(A411,'BASE REGISTROS'!$A$1:$T$884,17,FALSE)</f>
        <v>0</v>
      </c>
      <c r="R411" s="108">
        <f>VLOOKUP(A411,'BASE REGISTROS'!$A$1:$T$884,18,FALSE)</f>
        <v>93105</v>
      </c>
      <c r="S411" s="108" t="str">
        <f>VLOOKUP(A411,'BASE REGISTROS'!$A$1:$T$884,19,FALSE)</f>
        <v xml:space="preserve">Se acompaña certificado de antecedentes financieros, correspondiente al 2019, aprobado por el  Subdepartamento de Supervisión Financiera 
</v>
      </c>
      <c r="T411" s="129">
        <f>VLOOKUP(A411,'BASE REGISTROS'!$A$1:$T$884,20,FALSE)</f>
        <v>37970</v>
      </c>
      <c r="U411" s="128">
        <v>6905</v>
      </c>
      <c r="V411" s="130">
        <v>28147886</v>
      </c>
      <c r="W411" s="130">
        <v>103452618</v>
      </c>
      <c r="X411" s="131">
        <v>44316</v>
      </c>
      <c r="Y411" s="132" t="s">
        <v>7743</v>
      </c>
      <c r="Z411" s="132" t="s">
        <v>7744</v>
      </c>
      <c r="AA411" s="128" t="s">
        <v>7849</v>
      </c>
    </row>
    <row r="412" spans="1:27" ht="15.75" customHeight="1" x14ac:dyDescent="0.2">
      <c r="A412" s="128">
        <v>6905</v>
      </c>
      <c r="B412" s="108" t="str">
        <f>VLOOKUP(A412,'BASE REGISTROS'!$A$1:$T$884,2,FALSE)</f>
        <v xml:space="preserve">
Fundación La Frontera
</v>
      </c>
      <c r="C412" s="136">
        <f>VLOOKUP(A412,'BASE REGISTROS'!$A$1:$T$884,3,FALSE)</f>
        <v>702081009</v>
      </c>
      <c r="D412" s="108" t="str">
        <f>VLOOKUP(A412,'BASE REGISTROS'!$A$1:$T$884,4,FALSE)</f>
        <v>Fundación de Derecho Privado</v>
      </c>
      <c r="E412" s="108" t="str">
        <f>VLOOKUP(A412,'BASE REGISTROS'!$A$1:$T$884,5,FALSE)</f>
        <v>Otorgado por Decreto Supremo Nº 33, de fecha 3 de enero de 1963, del Ministerio de Justicia.</v>
      </c>
      <c r="F412" s="108" t="str">
        <f>VLOOKUP(A412,'BASE REGISTROS'!$A$1:$T$884,6,FALSE)</f>
        <v>Certificado de Vigencia, folio Nº 500354860405, de 08 de noviembre de 2020, emitido por el Servicio de Registro Civil e Identificación.</v>
      </c>
      <c r="G412" s="108" t="str">
        <f>VLOOKUP(A412,'BASE REGISTROS'!$A$1:$T$884,7,FALSE)</f>
        <v>Propiciar la investigación, educación y asistencia social especialmente en la zona llamada “de la Frontera”, en beneficio de su progreso humano y desarrollo económico social.</v>
      </c>
      <c r="H412" s="108" t="str">
        <f>VLOOKUP(A412,'BASE REGISTROS'!$A$1:$T$884,8,FALSE)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2" s="108" t="str">
        <f>VLOOKUP(A412,'BASE REGISTROS'!$A$1:$T$884,9,FALSE)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2" s="129" t="str">
        <f>VLOOKUP(A412,'BASE REGISTROS'!$A$1:$T$884,10,FALSE)</f>
        <v xml:space="preserve">20 de junio de 2018, según consta en acta de Sesión Extraordinaria del Consejo Superior de misma fecha, reducida a escritura pública con fecha 25 de junio de 2018, del Notario Público de Temuco. </v>
      </c>
      <c r="K412" s="108" t="str">
        <f>VLOOKUP(A412,'BASE REGISTROS'!$A$1:$T$884,11,FALSE)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2" s="108" t="str">
        <f>VLOOKUP(A412,'BASE REGISTROS'!$A$1:$T$884,12,FALSE)</f>
        <v xml:space="preserve">Avenida Alemania Nº 0211, Comuna de Temuco, Novena Región de La Araucanía.
Oficina: Pasaje El Bosque Nº 620, 
</v>
      </c>
      <c r="M412" s="108" t="str">
        <f>VLOOKUP(A412,'BASE REGISTROS'!$A$1:$T$884,13,FALSE)</f>
        <v>IX</v>
      </c>
      <c r="N412" s="108" t="str">
        <f>VLOOKUP(A412,'BASE REGISTROS'!$A$1:$T$884,14,FALSE)</f>
        <v>Temuco</v>
      </c>
      <c r="O412" s="108" t="str">
        <f>VLOOKUP(A412,'BASE REGISTROS'!$A$1:$T$884,15,FALSE)</f>
        <v>fono (45) 226031/ 215342/ 2215342.</v>
      </c>
      <c r="P412" s="108">
        <f>VLOOKUP(A412,'BASE REGISTROS'!$A$1:$T$884,16,FALSE)</f>
        <v>0</v>
      </c>
      <c r="Q412" s="108">
        <f>VLOOKUP(A412,'BASE REGISTROS'!$A$1:$T$884,17,FALSE)</f>
        <v>0</v>
      </c>
      <c r="R412" s="108">
        <f>VLOOKUP(A412,'BASE REGISTROS'!$A$1:$T$884,18,FALSE)</f>
        <v>93105</v>
      </c>
      <c r="S412" s="108" t="str">
        <f>VLOOKUP(A412,'BASE REGISTROS'!$A$1:$T$884,19,FALSE)</f>
        <v xml:space="preserve">Se acompaña certificado de antecedentes financieros, correspondiente al 2019, aprobado por el  Subdepartamento de Supervisión Financiera 
</v>
      </c>
      <c r="T412" s="129">
        <f>VLOOKUP(A412,'BASE REGISTROS'!$A$1:$T$884,20,FALSE)</f>
        <v>37970</v>
      </c>
      <c r="U412" s="128">
        <v>6905</v>
      </c>
      <c r="V412" s="130">
        <v>7694384</v>
      </c>
      <c r="W412" s="130">
        <v>29539360</v>
      </c>
      <c r="X412" s="131">
        <v>44316</v>
      </c>
      <c r="Y412" s="132" t="s">
        <v>7743</v>
      </c>
      <c r="Z412" s="132" t="s">
        <v>7744</v>
      </c>
      <c r="AA412" s="128" t="s">
        <v>7852</v>
      </c>
    </row>
    <row r="413" spans="1:27" ht="15.75" customHeight="1" x14ac:dyDescent="0.2">
      <c r="A413" s="128">
        <v>6911</v>
      </c>
      <c r="B413" s="146" t="str">
        <f>VLOOKUP(A413,'BASE REGISTROS'!$A$1:$T$884,2,FALSE)</f>
        <v xml:space="preserve">Misión Evangélica San Pablo de Chile
</v>
      </c>
      <c r="C413" s="147">
        <f>VLOOKUP(A413,'BASE REGISTROS'!$A$1:$T$884,3,FALSE)</f>
        <v>713189006</v>
      </c>
      <c r="D413" s="108" t="str">
        <f>VLOOKUP(A413,'BASE REGISTROS'!$A$1:$T$884,4,FALSE)</f>
        <v>Corporación de Derecho Público</v>
      </c>
      <c r="E413" s="108" t="str">
        <f>VLOOKUP(A413,'BASE REGISTROS'!$A$1:$T$884,5,FALSE)</f>
        <v>Otorgado por Decreto Supremo Nº 1965, del  17 de marzo de 1960, del Ministerio de Justicia.</v>
      </c>
      <c r="F413" s="108" t="str">
        <f>VLOOKUP(A413,'BASE REGISTROS'!$A$1:$T$884,6,FALSE)</f>
        <v>indefinida</v>
      </c>
      <c r="G413" s="108" t="str">
        <f>VLOOKUP(A413,'BASE REGISTROS'!$A$1:$T$884,7,FALSE)</f>
        <v>Actividad Religiosa</v>
      </c>
      <c r="H413" s="108" t="str">
        <f>VLOOKUP(A413,'BASE REGISTROS'!$A$1:$T$884,8,FALSE)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3" s="108" t="str">
        <f>VLOOKUP(A413,'BASE REGISTROS'!$A$1:$T$884,9,FALSE)</f>
        <v xml:space="preserve">Durarán tres años en sus cargos, pudiendo ser reelegidos de forma indefinida.
</v>
      </c>
      <c r="J413" s="129" t="str">
        <f>VLOOKUP(A413,'BASE REGISTROS'!$A$1:$T$884,10,FALSE)</f>
        <v>Directorio prorrogado por un año, a contar del 27 de febrero de 2021 al 27 de febrero de 2024.</v>
      </c>
      <c r="K413" s="108" t="str">
        <f>VLOOKUP(A413,'BASE REGISTROS'!$A$1:$T$884,11,FALSE)</f>
        <v>Julio Salazar Veloso, 
Luis Elías Jara Martínez, 
Marco Durán Roa, 
(Podrán actuar conjunta o indistintamente).</v>
      </c>
      <c r="L413" s="108" t="str">
        <f>VLOOKUP(A413,'BASE REGISTROS'!$A$1:$T$884,12,FALSE)</f>
        <v xml:space="preserve">Cousiño N°137, comuna de Coronel, Región del Biobío
</v>
      </c>
      <c r="M413" s="108" t="str">
        <f>VLOOKUP(A413,'BASE REGISTROS'!$A$1:$T$884,13,FALSE)</f>
        <v>VIII</v>
      </c>
      <c r="N413" s="108" t="str">
        <f>VLOOKUP(A413,'BASE REGISTROS'!$A$1:$T$884,14,FALSE)</f>
        <v>Coronel</v>
      </c>
      <c r="O413" s="108" t="str">
        <f>VLOOKUP(A413,'BASE REGISTROS'!$A$1:$T$884,15,FALSE)</f>
        <v>Teléfonos:  41 2876235 – 41 2871238</v>
      </c>
      <c r="P413" s="108" t="str">
        <f>VLOOKUP(A413,'BASE REGISTROS'!$A$1:$T$884,16,FALSE)</f>
        <v>director.mesp@gmail.com</v>
      </c>
      <c r="Q413" s="108">
        <f>VLOOKUP(A413,'BASE REGISTROS'!$A$1:$T$884,17,FALSE)</f>
        <v>0</v>
      </c>
      <c r="R413" s="108">
        <f>VLOOKUP(A413,'BASE REGISTROS'!$A$1:$T$884,18,FALSE)</f>
        <v>93910</v>
      </c>
      <c r="S413" s="108" t="str">
        <f>VLOOKUP(A413,'BASE REGISTROS'!$A$1:$T$884,19,FALSE)</f>
        <v xml:space="preserve">ENVIADOS  ANTECEDENTES CORRESPONDIENTES AL AÑO 2020, aprobado por el SUB DEPARTAMENTO DE SUPERVISIÓN FINANCIERA </v>
      </c>
      <c r="T413" s="129">
        <f>VLOOKUP(A413,'BASE REGISTROS'!$A$1:$T$884,20,FALSE)</f>
        <v>37970</v>
      </c>
      <c r="U413" s="128">
        <v>6911</v>
      </c>
      <c r="V413" s="130">
        <v>3768774</v>
      </c>
      <c r="W413" s="130">
        <v>17273548</v>
      </c>
      <c r="X413" s="131">
        <v>44316</v>
      </c>
      <c r="Y413" s="132" t="s">
        <v>7743</v>
      </c>
      <c r="Z413" s="132" t="s">
        <v>7744</v>
      </c>
      <c r="AA413" s="128" t="s">
        <v>7775</v>
      </c>
    </row>
    <row r="414" spans="1:27" ht="15.75" customHeight="1" x14ac:dyDescent="0.2">
      <c r="A414" s="128">
        <v>6911</v>
      </c>
      <c r="B414" s="146" t="str">
        <f>VLOOKUP(A414,'BASE REGISTROS'!$A$1:$T$884,2,FALSE)</f>
        <v xml:space="preserve">Misión Evangélica San Pablo de Chile
</v>
      </c>
      <c r="C414" s="147">
        <f>VLOOKUP(A414,'BASE REGISTROS'!$A$1:$T$884,3,FALSE)</f>
        <v>713189006</v>
      </c>
      <c r="D414" s="108" t="str">
        <f>VLOOKUP(A414,'BASE REGISTROS'!$A$1:$T$884,4,FALSE)</f>
        <v>Corporación de Derecho Público</v>
      </c>
      <c r="E414" s="108" t="str">
        <f>VLOOKUP(A414,'BASE REGISTROS'!$A$1:$T$884,5,FALSE)</f>
        <v>Otorgado por Decreto Supremo Nº 1965, del  17 de marzo de 1960, del Ministerio de Justicia.</v>
      </c>
      <c r="F414" s="108" t="str">
        <f>VLOOKUP(A414,'BASE REGISTROS'!$A$1:$T$884,6,FALSE)</f>
        <v>indefinida</v>
      </c>
      <c r="G414" s="108" t="str">
        <f>VLOOKUP(A414,'BASE REGISTROS'!$A$1:$T$884,7,FALSE)</f>
        <v>Actividad Religiosa</v>
      </c>
      <c r="H414" s="108" t="str">
        <f>VLOOKUP(A414,'BASE REGISTROS'!$A$1:$T$884,8,FALSE)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4" s="108" t="str">
        <f>VLOOKUP(A414,'BASE REGISTROS'!$A$1:$T$884,9,FALSE)</f>
        <v xml:space="preserve">Durarán tres años en sus cargos, pudiendo ser reelegidos de forma indefinida.
</v>
      </c>
      <c r="J414" s="129" t="str">
        <f>VLOOKUP(A414,'BASE REGISTROS'!$A$1:$T$884,10,FALSE)</f>
        <v>Directorio prorrogado por un año, a contar del 27 de febrero de 2021 al 27 de febrero de 2024.</v>
      </c>
      <c r="K414" s="108" t="str">
        <f>VLOOKUP(A414,'BASE REGISTROS'!$A$1:$T$884,11,FALSE)</f>
        <v>Julio Salazar Veloso, 
Luis Elías Jara Martínez, 
Marco Durán Roa, 
(Podrán actuar conjunta o indistintamente).</v>
      </c>
      <c r="L414" s="108" t="str">
        <f>VLOOKUP(A414,'BASE REGISTROS'!$A$1:$T$884,12,FALSE)</f>
        <v xml:space="preserve">Cousiño N°137, comuna de Coronel, Región del Biobío
</v>
      </c>
      <c r="M414" s="108" t="str">
        <f>VLOOKUP(A414,'BASE REGISTROS'!$A$1:$T$884,13,FALSE)</f>
        <v>VIII</v>
      </c>
      <c r="N414" s="108" t="str">
        <f>VLOOKUP(A414,'BASE REGISTROS'!$A$1:$T$884,14,FALSE)</f>
        <v>Coronel</v>
      </c>
      <c r="O414" s="108" t="str">
        <f>VLOOKUP(A414,'BASE REGISTROS'!$A$1:$T$884,15,FALSE)</f>
        <v>Teléfonos:  41 2876235 – 41 2871238</v>
      </c>
      <c r="P414" s="108" t="str">
        <f>VLOOKUP(A414,'BASE REGISTROS'!$A$1:$T$884,16,FALSE)</f>
        <v>director.mesp@gmail.com</v>
      </c>
      <c r="Q414" s="108">
        <f>VLOOKUP(A414,'BASE REGISTROS'!$A$1:$T$884,17,FALSE)</f>
        <v>0</v>
      </c>
      <c r="R414" s="108">
        <f>VLOOKUP(A414,'BASE REGISTROS'!$A$1:$T$884,18,FALSE)</f>
        <v>93910</v>
      </c>
      <c r="S414" s="108" t="str">
        <f>VLOOKUP(A414,'BASE REGISTROS'!$A$1:$T$884,19,FALSE)</f>
        <v xml:space="preserve">ENVIADOS  ANTECEDENTES CORRESPONDIENTES AL AÑO 2020, aprobado por el SUB DEPARTAMENTO DE SUPERVISIÓN FINANCIERA </v>
      </c>
      <c r="T414" s="129">
        <f>VLOOKUP(A414,'BASE REGISTROS'!$A$1:$T$884,20,FALSE)</f>
        <v>37970</v>
      </c>
      <c r="U414" s="128">
        <v>6911</v>
      </c>
      <c r="V414" s="130">
        <v>8696718</v>
      </c>
      <c r="W414" s="130">
        <v>33975178</v>
      </c>
      <c r="X414" s="131">
        <v>44316</v>
      </c>
      <c r="Y414" s="132" t="s">
        <v>7743</v>
      </c>
      <c r="Z414" s="132" t="s">
        <v>7744</v>
      </c>
      <c r="AA414" s="128" t="s">
        <v>159</v>
      </c>
    </row>
    <row r="415" spans="1:27" ht="15.75" customHeight="1" x14ac:dyDescent="0.2">
      <c r="A415" s="128">
        <v>6911</v>
      </c>
      <c r="B415" s="146" t="str">
        <f>VLOOKUP(A415,'BASE REGISTROS'!$A$1:$T$884,2,FALSE)</f>
        <v xml:space="preserve">Misión Evangélica San Pablo de Chile
</v>
      </c>
      <c r="C415" s="147">
        <f>VLOOKUP(A415,'BASE REGISTROS'!$A$1:$T$884,3,FALSE)</f>
        <v>713189006</v>
      </c>
      <c r="D415" s="108" t="str">
        <f>VLOOKUP(A415,'BASE REGISTROS'!$A$1:$T$884,4,FALSE)</f>
        <v>Corporación de Derecho Público</v>
      </c>
      <c r="E415" s="108" t="str">
        <f>VLOOKUP(A415,'BASE REGISTROS'!$A$1:$T$884,5,FALSE)</f>
        <v>Otorgado por Decreto Supremo Nº 1965, del  17 de marzo de 1960, del Ministerio de Justicia.</v>
      </c>
      <c r="F415" s="108" t="str">
        <f>VLOOKUP(A415,'BASE REGISTROS'!$A$1:$T$884,6,FALSE)</f>
        <v>indefinida</v>
      </c>
      <c r="G415" s="108" t="str">
        <f>VLOOKUP(A415,'BASE REGISTROS'!$A$1:$T$884,7,FALSE)</f>
        <v>Actividad Religiosa</v>
      </c>
      <c r="H415" s="108" t="str">
        <f>VLOOKUP(A415,'BASE REGISTROS'!$A$1:$T$884,8,FALSE)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5" s="108" t="str">
        <f>VLOOKUP(A415,'BASE REGISTROS'!$A$1:$T$884,9,FALSE)</f>
        <v xml:space="preserve">Durarán tres años en sus cargos, pudiendo ser reelegidos de forma indefinida.
</v>
      </c>
      <c r="J415" s="129" t="str">
        <f>VLOOKUP(A415,'BASE REGISTROS'!$A$1:$T$884,10,FALSE)</f>
        <v>Directorio prorrogado por un año, a contar del 27 de febrero de 2021 al 27 de febrero de 2024.</v>
      </c>
      <c r="K415" s="108" t="str">
        <f>VLOOKUP(A415,'BASE REGISTROS'!$A$1:$T$884,11,FALSE)</f>
        <v>Julio Salazar Veloso, 
Luis Elías Jara Martínez, 
Marco Durán Roa, 
(Podrán actuar conjunta o indistintamente).</v>
      </c>
      <c r="L415" s="108" t="str">
        <f>VLOOKUP(A415,'BASE REGISTROS'!$A$1:$T$884,12,FALSE)</f>
        <v xml:space="preserve">Cousiño N°137, comuna de Coronel, Región del Biobío
</v>
      </c>
      <c r="M415" s="108" t="str">
        <f>VLOOKUP(A415,'BASE REGISTROS'!$A$1:$T$884,13,FALSE)</f>
        <v>VIII</v>
      </c>
      <c r="N415" s="108" t="str">
        <f>VLOOKUP(A415,'BASE REGISTROS'!$A$1:$T$884,14,FALSE)</f>
        <v>Coronel</v>
      </c>
      <c r="O415" s="108" t="str">
        <f>VLOOKUP(A415,'BASE REGISTROS'!$A$1:$T$884,15,FALSE)</f>
        <v>Teléfonos:  41 2876235 – 41 2871238</v>
      </c>
      <c r="P415" s="108" t="str">
        <f>VLOOKUP(A415,'BASE REGISTROS'!$A$1:$T$884,16,FALSE)</f>
        <v>director.mesp@gmail.com</v>
      </c>
      <c r="Q415" s="108">
        <f>VLOOKUP(A415,'BASE REGISTROS'!$A$1:$T$884,17,FALSE)</f>
        <v>0</v>
      </c>
      <c r="R415" s="108">
        <f>VLOOKUP(A415,'BASE REGISTROS'!$A$1:$T$884,18,FALSE)</f>
        <v>93910</v>
      </c>
      <c r="S415" s="108" t="str">
        <f>VLOOKUP(A415,'BASE REGISTROS'!$A$1:$T$884,19,FALSE)</f>
        <v xml:space="preserve">ENVIADOS  ANTECEDENTES CORRESPONDIENTES AL AÑO 2020, aprobado por el SUB DEPARTAMENTO DE SUPERVISIÓN FINANCIERA </v>
      </c>
      <c r="T415" s="129">
        <f>VLOOKUP(A415,'BASE REGISTROS'!$A$1:$T$884,20,FALSE)</f>
        <v>37970</v>
      </c>
      <c r="U415" s="128">
        <v>6911</v>
      </c>
      <c r="V415" s="130">
        <v>4843826</v>
      </c>
      <c r="W415" s="130">
        <v>20385107</v>
      </c>
      <c r="X415" s="131">
        <v>44316</v>
      </c>
      <c r="Y415" s="132" t="s">
        <v>7743</v>
      </c>
      <c r="Z415" s="132" t="s">
        <v>7744</v>
      </c>
      <c r="AA415" s="128" t="s">
        <v>7767</v>
      </c>
    </row>
    <row r="416" spans="1:27" ht="15.75" customHeight="1" x14ac:dyDescent="0.2">
      <c r="A416" s="128">
        <v>6911</v>
      </c>
      <c r="B416" s="146" t="str">
        <f>VLOOKUP(A416,'BASE REGISTROS'!$A$1:$T$884,2,FALSE)</f>
        <v xml:space="preserve">Misión Evangélica San Pablo de Chile
</v>
      </c>
      <c r="C416" s="147">
        <f>VLOOKUP(A416,'BASE REGISTROS'!$A$1:$T$884,3,FALSE)</f>
        <v>713189006</v>
      </c>
      <c r="D416" s="108" t="str">
        <f>VLOOKUP(A416,'BASE REGISTROS'!$A$1:$T$884,4,FALSE)</f>
        <v>Corporación de Derecho Público</v>
      </c>
      <c r="E416" s="108" t="str">
        <f>VLOOKUP(A416,'BASE REGISTROS'!$A$1:$T$884,5,FALSE)</f>
        <v>Otorgado por Decreto Supremo Nº 1965, del  17 de marzo de 1960, del Ministerio de Justicia.</v>
      </c>
      <c r="F416" s="108" t="str">
        <f>VLOOKUP(A416,'BASE REGISTROS'!$A$1:$T$884,6,FALSE)</f>
        <v>indefinida</v>
      </c>
      <c r="G416" s="108" t="str">
        <f>VLOOKUP(A416,'BASE REGISTROS'!$A$1:$T$884,7,FALSE)</f>
        <v>Actividad Religiosa</v>
      </c>
      <c r="H416" s="108" t="str">
        <f>VLOOKUP(A416,'BASE REGISTROS'!$A$1:$T$884,8,FALSE)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6" s="108" t="str">
        <f>VLOOKUP(A416,'BASE REGISTROS'!$A$1:$T$884,9,FALSE)</f>
        <v xml:space="preserve">Durarán tres años en sus cargos, pudiendo ser reelegidos de forma indefinida.
</v>
      </c>
      <c r="J416" s="129" t="str">
        <f>VLOOKUP(A416,'BASE REGISTROS'!$A$1:$T$884,10,FALSE)</f>
        <v>Directorio prorrogado por un año, a contar del 27 de febrero de 2021 al 27 de febrero de 2024.</v>
      </c>
      <c r="K416" s="108" t="str">
        <f>VLOOKUP(A416,'BASE REGISTROS'!$A$1:$T$884,11,FALSE)</f>
        <v>Julio Salazar Veloso, 
Luis Elías Jara Martínez, 
Marco Durán Roa, 
(Podrán actuar conjunta o indistintamente).</v>
      </c>
      <c r="L416" s="108" t="str">
        <f>VLOOKUP(A416,'BASE REGISTROS'!$A$1:$T$884,12,FALSE)</f>
        <v xml:space="preserve">Cousiño N°137, comuna de Coronel, Región del Biobío
</v>
      </c>
      <c r="M416" s="108" t="str">
        <f>VLOOKUP(A416,'BASE REGISTROS'!$A$1:$T$884,13,FALSE)</f>
        <v>VIII</v>
      </c>
      <c r="N416" s="108" t="str">
        <f>VLOOKUP(A416,'BASE REGISTROS'!$A$1:$T$884,14,FALSE)</f>
        <v>Coronel</v>
      </c>
      <c r="O416" s="108" t="str">
        <f>VLOOKUP(A416,'BASE REGISTROS'!$A$1:$T$884,15,FALSE)</f>
        <v>Teléfonos:  41 2876235 – 41 2871238</v>
      </c>
      <c r="P416" s="108" t="str">
        <f>VLOOKUP(A416,'BASE REGISTROS'!$A$1:$T$884,16,FALSE)</f>
        <v>director.mesp@gmail.com</v>
      </c>
      <c r="Q416" s="108">
        <f>VLOOKUP(A416,'BASE REGISTROS'!$A$1:$T$884,17,FALSE)</f>
        <v>0</v>
      </c>
      <c r="R416" s="108">
        <f>VLOOKUP(A416,'BASE REGISTROS'!$A$1:$T$884,18,FALSE)</f>
        <v>93910</v>
      </c>
      <c r="S416" s="108" t="str">
        <f>VLOOKUP(A416,'BASE REGISTROS'!$A$1:$T$884,19,FALSE)</f>
        <v xml:space="preserve">ENVIADOS  ANTECEDENTES CORRESPONDIENTES AL AÑO 2020, aprobado por el SUB DEPARTAMENTO DE SUPERVISIÓN FINANCIERA </v>
      </c>
      <c r="T416" s="129">
        <f>VLOOKUP(A416,'BASE REGISTROS'!$A$1:$T$884,20,FALSE)</f>
        <v>37970</v>
      </c>
      <c r="U416" s="128">
        <v>6911</v>
      </c>
      <c r="V416" s="130">
        <v>24866129</v>
      </c>
      <c r="W416" s="130">
        <v>102007296</v>
      </c>
      <c r="X416" s="131">
        <v>44316</v>
      </c>
      <c r="Y416" s="132" t="s">
        <v>7743</v>
      </c>
      <c r="Z416" s="132" t="s">
        <v>7744</v>
      </c>
      <c r="AA416" s="128" t="s">
        <v>7757</v>
      </c>
    </row>
    <row r="417" spans="1:27" ht="15.75" customHeight="1" x14ac:dyDescent="0.2">
      <c r="A417" s="128">
        <v>6911</v>
      </c>
      <c r="B417" s="146" t="str">
        <f>VLOOKUP(A417,'BASE REGISTROS'!$A$1:$T$884,2,FALSE)</f>
        <v xml:space="preserve">Misión Evangélica San Pablo de Chile
</v>
      </c>
      <c r="C417" s="147">
        <f>VLOOKUP(A417,'BASE REGISTROS'!$A$1:$T$884,3,FALSE)</f>
        <v>713189006</v>
      </c>
      <c r="D417" s="108" t="str">
        <f>VLOOKUP(A417,'BASE REGISTROS'!$A$1:$T$884,4,FALSE)</f>
        <v>Corporación de Derecho Público</v>
      </c>
      <c r="E417" s="108" t="str">
        <f>VLOOKUP(A417,'BASE REGISTROS'!$A$1:$T$884,5,FALSE)</f>
        <v>Otorgado por Decreto Supremo Nº 1965, del  17 de marzo de 1960, del Ministerio de Justicia.</v>
      </c>
      <c r="F417" s="108" t="str">
        <f>VLOOKUP(A417,'BASE REGISTROS'!$A$1:$T$884,6,FALSE)</f>
        <v>indefinida</v>
      </c>
      <c r="G417" s="108" t="str">
        <f>VLOOKUP(A417,'BASE REGISTROS'!$A$1:$T$884,7,FALSE)</f>
        <v>Actividad Religiosa</v>
      </c>
      <c r="H417" s="108" t="str">
        <f>VLOOKUP(A417,'BASE REGISTROS'!$A$1:$T$884,8,FALSE)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7" s="108" t="str">
        <f>VLOOKUP(A417,'BASE REGISTROS'!$A$1:$T$884,9,FALSE)</f>
        <v xml:space="preserve">Durarán tres años en sus cargos, pudiendo ser reelegidos de forma indefinida.
</v>
      </c>
      <c r="J417" s="129" t="str">
        <f>VLOOKUP(A417,'BASE REGISTROS'!$A$1:$T$884,10,FALSE)</f>
        <v>Directorio prorrogado por un año, a contar del 27 de febrero de 2021 al 27 de febrero de 2024.</v>
      </c>
      <c r="K417" s="108" t="str">
        <f>VLOOKUP(A417,'BASE REGISTROS'!$A$1:$T$884,11,FALSE)</f>
        <v>Julio Salazar Veloso, 
Luis Elías Jara Martínez, 
Marco Durán Roa, 
(Podrán actuar conjunta o indistintamente).</v>
      </c>
      <c r="L417" s="108" t="str">
        <f>VLOOKUP(A417,'BASE REGISTROS'!$A$1:$T$884,12,FALSE)</f>
        <v xml:space="preserve">Cousiño N°137, comuna de Coronel, Región del Biobío
</v>
      </c>
      <c r="M417" s="108" t="str">
        <f>VLOOKUP(A417,'BASE REGISTROS'!$A$1:$T$884,13,FALSE)</f>
        <v>VIII</v>
      </c>
      <c r="N417" s="108" t="str">
        <f>VLOOKUP(A417,'BASE REGISTROS'!$A$1:$T$884,14,FALSE)</f>
        <v>Coronel</v>
      </c>
      <c r="O417" s="108" t="str">
        <f>VLOOKUP(A417,'BASE REGISTROS'!$A$1:$T$884,15,FALSE)</f>
        <v>Teléfonos:  41 2876235 – 41 2871238</v>
      </c>
      <c r="P417" s="108" t="str">
        <f>VLOOKUP(A417,'BASE REGISTROS'!$A$1:$T$884,16,FALSE)</f>
        <v>director.mesp@gmail.com</v>
      </c>
      <c r="Q417" s="108">
        <f>VLOOKUP(A417,'BASE REGISTROS'!$A$1:$T$884,17,FALSE)</f>
        <v>0</v>
      </c>
      <c r="R417" s="108">
        <f>VLOOKUP(A417,'BASE REGISTROS'!$A$1:$T$884,18,FALSE)</f>
        <v>93910</v>
      </c>
      <c r="S417" s="108" t="str">
        <f>VLOOKUP(A417,'BASE REGISTROS'!$A$1:$T$884,19,FALSE)</f>
        <v xml:space="preserve">ENVIADOS  ANTECEDENTES CORRESPONDIENTES AL AÑO 2020, aprobado por el SUB DEPARTAMENTO DE SUPERVISIÓN FINANCIERA </v>
      </c>
      <c r="T417" s="129">
        <f>VLOOKUP(A417,'BASE REGISTROS'!$A$1:$T$884,20,FALSE)</f>
        <v>37970</v>
      </c>
      <c r="U417" s="128">
        <v>6911</v>
      </c>
      <c r="V417" s="130">
        <v>5598449</v>
      </c>
      <c r="W417" s="130">
        <v>22263599</v>
      </c>
      <c r="X417" s="131">
        <v>44316</v>
      </c>
      <c r="Y417" s="132" t="s">
        <v>7743</v>
      </c>
      <c r="Z417" s="132" t="s">
        <v>7744</v>
      </c>
      <c r="AA417" s="128" t="s">
        <v>7784</v>
      </c>
    </row>
    <row r="418" spans="1:27" ht="15.75" customHeight="1" x14ac:dyDescent="0.2">
      <c r="A418" s="128">
        <v>6911</v>
      </c>
      <c r="B418" s="146" t="str">
        <f>VLOOKUP(A418,'BASE REGISTROS'!$A$1:$T$884,2,FALSE)</f>
        <v xml:space="preserve">Misión Evangélica San Pablo de Chile
</v>
      </c>
      <c r="C418" s="147">
        <f>VLOOKUP(A418,'BASE REGISTROS'!$A$1:$T$884,3,FALSE)</f>
        <v>713189006</v>
      </c>
      <c r="D418" s="108" t="str">
        <f>VLOOKUP(A418,'BASE REGISTROS'!$A$1:$T$884,4,FALSE)</f>
        <v>Corporación de Derecho Público</v>
      </c>
      <c r="E418" s="108" t="str">
        <f>VLOOKUP(A418,'BASE REGISTROS'!$A$1:$T$884,5,FALSE)</f>
        <v>Otorgado por Decreto Supremo Nº 1965, del  17 de marzo de 1960, del Ministerio de Justicia.</v>
      </c>
      <c r="F418" s="108" t="str">
        <f>VLOOKUP(A418,'BASE REGISTROS'!$A$1:$T$884,6,FALSE)</f>
        <v>indefinida</v>
      </c>
      <c r="G418" s="108" t="str">
        <f>VLOOKUP(A418,'BASE REGISTROS'!$A$1:$T$884,7,FALSE)</f>
        <v>Actividad Religiosa</v>
      </c>
      <c r="H418" s="108" t="str">
        <f>VLOOKUP(A418,'BASE REGISTROS'!$A$1:$T$884,8,FALSE)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8" s="108" t="str">
        <f>VLOOKUP(A418,'BASE REGISTROS'!$A$1:$T$884,9,FALSE)</f>
        <v xml:space="preserve">Durarán tres años en sus cargos, pudiendo ser reelegidos de forma indefinida.
</v>
      </c>
      <c r="J418" s="129" t="str">
        <f>VLOOKUP(A418,'BASE REGISTROS'!$A$1:$T$884,10,FALSE)</f>
        <v>Directorio prorrogado por un año, a contar del 27 de febrero de 2021 al 27 de febrero de 2024.</v>
      </c>
      <c r="K418" s="108" t="str">
        <f>VLOOKUP(A418,'BASE REGISTROS'!$A$1:$T$884,11,FALSE)</f>
        <v>Julio Salazar Veloso, 
Luis Elías Jara Martínez, 
Marco Durán Roa, 
(Podrán actuar conjunta o indistintamente).</v>
      </c>
      <c r="L418" s="108" t="str">
        <f>VLOOKUP(A418,'BASE REGISTROS'!$A$1:$T$884,12,FALSE)</f>
        <v xml:space="preserve">Cousiño N°137, comuna de Coronel, Región del Biobío
</v>
      </c>
      <c r="M418" s="108" t="str">
        <f>VLOOKUP(A418,'BASE REGISTROS'!$A$1:$T$884,13,FALSE)</f>
        <v>VIII</v>
      </c>
      <c r="N418" s="108" t="str">
        <f>VLOOKUP(A418,'BASE REGISTROS'!$A$1:$T$884,14,FALSE)</f>
        <v>Coronel</v>
      </c>
      <c r="O418" s="108" t="str">
        <f>VLOOKUP(A418,'BASE REGISTROS'!$A$1:$T$884,15,FALSE)</f>
        <v>Teléfonos:  41 2876235 – 41 2871238</v>
      </c>
      <c r="P418" s="108" t="str">
        <f>VLOOKUP(A418,'BASE REGISTROS'!$A$1:$T$884,16,FALSE)</f>
        <v>director.mesp@gmail.com</v>
      </c>
      <c r="Q418" s="108">
        <f>VLOOKUP(A418,'BASE REGISTROS'!$A$1:$T$884,17,FALSE)</f>
        <v>0</v>
      </c>
      <c r="R418" s="108">
        <f>VLOOKUP(A418,'BASE REGISTROS'!$A$1:$T$884,18,FALSE)</f>
        <v>93910</v>
      </c>
      <c r="S418" s="108" t="str">
        <f>VLOOKUP(A418,'BASE REGISTROS'!$A$1:$T$884,19,FALSE)</f>
        <v xml:space="preserve">ENVIADOS  ANTECEDENTES CORRESPONDIENTES AL AÑO 2020, aprobado por el SUB DEPARTAMENTO DE SUPERVISIÓN FINANCIERA </v>
      </c>
      <c r="T418" s="129">
        <f>VLOOKUP(A418,'BASE REGISTROS'!$A$1:$T$884,20,FALSE)</f>
        <v>37970</v>
      </c>
      <c r="U418" s="128">
        <v>6911</v>
      </c>
      <c r="V418" s="130">
        <v>6093468</v>
      </c>
      <c r="W418" s="130">
        <v>33349540</v>
      </c>
      <c r="X418" s="131">
        <v>44316</v>
      </c>
      <c r="Y418" s="132" t="s">
        <v>7743</v>
      </c>
      <c r="Z418" s="132" t="s">
        <v>7744</v>
      </c>
      <c r="AA418" s="128" t="s">
        <v>7799</v>
      </c>
    </row>
    <row r="419" spans="1:27" ht="15.75" customHeight="1" x14ac:dyDescent="0.2">
      <c r="A419" s="128">
        <v>6915</v>
      </c>
      <c r="B419" s="108" t="str">
        <f>VLOOKUP(A419,'BASE REGISTROS'!$A$1:$T$884,2,FALSE)</f>
        <v>Corporación Servicio Paz y Justicia, SERPAJ-CHILE</v>
      </c>
      <c r="C419" s="136">
        <f>VLOOKUP(A419,'BASE REGISTROS'!$A$1:$T$884,3,FALSE)</f>
        <v>721694003</v>
      </c>
      <c r="D419" s="108" t="str">
        <f>VLOOKUP(A419,'BASE REGISTROS'!$A$1:$T$884,4,FALSE)</f>
        <v>Corporación de Derecho Privado.</v>
      </c>
      <c r="E419" s="108" t="str">
        <f>VLOOKUP(A419,'BASE REGISTROS'!$A$1:$T$884,5,FALSE)</f>
        <v xml:space="preserve">Decreto Supremo Nº 1472, de 03 de noviembre de 1992, del Ministerio de Justicia. </v>
      </c>
      <c r="F419" s="108" t="str">
        <f>VLOOKUP(A419,'BASE REGISTROS'!$A$1:$T$884,6,FALSE)</f>
        <v>Certificado de Vigencia Folio Nº 500354067733, de 4 de noviembre de 2020, del Servicio de Registro Civil e Identificación.</v>
      </c>
      <c r="G419" s="108" t="str">
        <f>VLOOKUP(A419,'BASE REGISTROS'!$A$1:$T$884,7,FALSE)</f>
        <v>Formación, promoción, cooperación y prestación de servicios para el desarrollo económico, social, cultural y espiritual de la comunidad, en el área de los derechos humanos del niño, entre otras.</v>
      </c>
      <c r="H419" s="108" t="str">
        <f>VLOOKUP(A419,'BASE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9" s="108" t="str">
        <f>VLOOKUP(A419,'BASE REGISTROS'!$A$1:$T$884,9,FALSE)</f>
        <v>3 años en sus cargos.</v>
      </c>
      <c r="J419" s="129" t="str">
        <f>VLOOKUP(A419,'BASE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9" s="108" t="str">
        <f>VLOOKUP(A419,'BASE REGISTROS'!$A$1:$T$884,11,FALSE)</f>
        <v xml:space="preserve">Patricio Marcelo Labra Guzmán, 
</v>
      </c>
      <c r="L419" s="108" t="str">
        <f>VLOOKUP(A419,'BASE REGISTROS'!$A$1:$T$884,12,FALSE)</f>
        <v xml:space="preserve">Calle Orella N° 1015, comuna y ciudad de Valparaíso, Quinta Región  
</v>
      </c>
      <c r="M419" s="108" t="str">
        <f>VLOOKUP(A419,'BASE REGISTROS'!$A$1:$T$884,13,FALSE)</f>
        <v>V</v>
      </c>
      <c r="N419" s="108" t="str">
        <f>VLOOKUP(A419,'BASE REGISTROS'!$A$1:$T$884,14,FALSE)</f>
        <v>Valparaíso</v>
      </c>
      <c r="O419" s="108" t="str">
        <f>VLOOKUP(A419,'BASE REGISTROS'!$A$1:$T$884,15,FALSE)</f>
        <v>32-2156239</v>
      </c>
      <c r="P419" s="108" t="str">
        <f>VLOOKUP(A419,'BASE REGISTROS'!$A$1:$T$884,16,FALSE)</f>
        <v>serpaj@serpajchile.cl</v>
      </c>
      <c r="Q419" s="108">
        <f>VLOOKUP(A419,'BASE REGISTROS'!$A$1:$T$884,17,FALSE)</f>
        <v>0</v>
      </c>
      <c r="R419" s="108">
        <f>VLOOKUP(A419,'BASE REGISTROS'!$A$1:$T$884,18,FALSE)</f>
        <v>93401</v>
      </c>
      <c r="S419" s="108" t="str">
        <f>VLOOKUP(A419,'BASE REGISTROS'!$A$1:$T$884,19,FALSE)</f>
        <v>Se acompaña certificado de antecedentes financieros, correspondiente al  año 2019, aprobados USUFI</v>
      </c>
      <c r="T419" s="129">
        <f>VLOOKUP(A419,'BASE REGISTROS'!$A$1:$T$884,20,FALSE)</f>
        <v>37970</v>
      </c>
      <c r="U419" s="128">
        <v>6915</v>
      </c>
      <c r="V419" s="130">
        <v>9930240</v>
      </c>
      <c r="W419" s="130">
        <v>47168640</v>
      </c>
      <c r="X419" s="131">
        <v>44316</v>
      </c>
      <c r="Y419" s="132" t="s">
        <v>7743</v>
      </c>
      <c r="Z419" s="132" t="s">
        <v>7744</v>
      </c>
      <c r="AA419" s="128" t="s">
        <v>7876</v>
      </c>
    </row>
    <row r="420" spans="1:27" ht="15.75" customHeight="1" x14ac:dyDescent="0.2">
      <c r="A420" s="128">
        <v>6915</v>
      </c>
      <c r="B420" s="108" t="str">
        <f>VLOOKUP(A420,'BASE REGISTROS'!$A$1:$T$884,2,FALSE)</f>
        <v>Corporación Servicio Paz y Justicia, SERPAJ-CHILE</v>
      </c>
      <c r="C420" s="136">
        <f>VLOOKUP(A420,'BASE REGISTROS'!$A$1:$T$884,3,FALSE)</f>
        <v>721694003</v>
      </c>
      <c r="D420" s="108" t="str">
        <f>VLOOKUP(A420,'BASE REGISTROS'!$A$1:$T$884,4,FALSE)</f>
        <v>Corporación de Derecho Privado.</v>
      </c>
      <c r="E420" s="108" t="str">
        <f>VLOOKUP(A420,'BASE REGISTROS'!$A$1:$T$884,5,FALSE)</f>
        <v xml:space="preserve">Decreto Supremo Nº 1472, de 03 de noviembre de 1992, del Ministerio de Justicia. </v>
      </c>
      <c r="F420" s="108" t="str">
        <f>VLOOKUP(A420,'BASE REGISTROS'!$A$1:$T$884,6,FALSE)</f>
        <v>Certificado de Vigencia Folio Nº 500354067733, de 4 de noviembre de 2020, del Servicio de Registro Civil e Identificación.</v>
      </c>
      <c r="G420" s="108" t="str">
        <f>VLOOKUP(A420,'BASE REGISTROS'!$A$1:$T$884,7,FALSE)</f>
        <v>Formación, promoción, cooperación y prestación de servicios para el desarrollo económico, social, cultural y espiritual de la comunidad, en el área de los derechos humanos del niño, entre otras.</v>
      </c>
      <c r="H420" s="108" t="str">
        <f>VLOOKUP(A420,'BASE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0" s="108" t="str">
        <f>VLOOKUP(A420,'BASE REGISTROS'!$A$1:$T$884,9,FALSE)</f>
        <v>3 años en sus cargos.</v>
      </c>
      <c r="J420" s="129" t="str">
        <f>VLOOKUP(A420,'BASE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0" s="108" t="str">
        <f>VLOOKUP(A420,'BASE REGISTROS'!$A$1:$T$884,11,FALSE)</f>
        <v xml:space="preserve">Patricio Marcelo Labra Guzmán, 
</v>
      </c>
      <c r="L420" s="108" t="str">
        <f>VLOOKUP(A420,'BASE REGISTROS'!$A$1:$T$884,12,FALSE)</f>
        <v xml:space="preserve">Calle Orella N° 1015, comuna y ciudad de Valparaíso, Quinta Región  
</v>
      </c>
      <c r="M420" s="108" t="str">
        <f>VLOOKUP(A420,'BASE REGISTROS'!$A$1:$T$884,13,FALSE)</f>
        <v>V</v>
      </c>
      <c r="N420" s="108" t="str">
        <f>VLOOKUP(A420,'BASE REGISTROS'!$A$1:$T$884,14,FALSE)</f>
        <v>Valparaíso</v>
      </c>
      <c r="O420" s="108" t="str">
        <f>VLOOKUP(A420,'BASE REGISTROS'!$A$1:$T$884,15,FALSE)</f>
        <v>32-2156239</v>
      </c>
      <c r="P420" s="108" t="str">
        <f>VLOOKUP(A420,'BASE REGISTROS'!$A$1:$T$884,16,FALSE)</f>
        <v>serpaj@serpajchile.cl</v>
      </c>
      <c r="Q420" s="108">
        <f>VLOOKUP(A420,'BASE REGISTROS'!$A$1:$T$884,17,FALSE)</f>
        <v>0</v>
      </c>
      <c r="R420" s="108">
        <f>VLOOKUP(A420,'BASE REGISTROS'!$A$1:$T$884,18,FALSE)</f>
        <v>93401</v>
      </c>
      <c r="S420" s="108" t="str">
        <f>VLOOKUP(A420,'BASE REGISTROS'!$A$1:$T$884,19,FALSE)</f>
        <v>Se acompaña certificado de antecedentes financieros, correspondiente al  año 2019, aprobados USUFI</v>
      </c>
      <c r="T420" s="129">
        <f>VLOOKUP(A420,'BASE REGISTROS'!$A$1:$T$884,20,FALSE)</f>
        <v>37970</v>
      </c>
      <c r="U420" s="128">
        <v>6915</v>
      </c>
      <c r="V420" s="130">
        <v>103240735</v>
      </c>
      <c r="W420" s="130">
        <v>394729323</v>
      </c>
      <c r="X420" s="131">
        <v>44316</v>
      </c>
      <c r="Y420" s="132" t="s">
        <v>7743</v>
      </c>
      <c r="Z420" s="132" t="s">
        <v>7744</v>
      </c>
      <c r="AA420" s="128" t="s">
        <v>7746</v>
      </c>
    </row>
    <row r="421" spans="1:27" ht="15.75" customHeight="1" x14ac:dyDescent="0.2">
      <c r="A421" s="128">
        <v>6915</v>
      </c>
      <c r="B421" s="108" t="str">
        <f>VLOOKUP(A421,'BASE REGISTROS'!$A$1:$T$884,2,FALSE)</f>
        <v>Corporación Servicio Paz y Justicia, SERPAJ-CHILE</v>
      </c>
      <c r="C421" s="136">
        <f>VLOOKUP(A421,'BASE REGISTROS'!$A$1:$T$884,3,FALSE)</f>
        <v>721694003</v>
      </c>
      <c r="D421" s="108" t="str">
        <f>VLOOKUP(A421,'BASE REGISTROS'!$A$1:$T$884,4,FALSE)</f>
        <v>Corporación de Derecho Privado.</v>
      </c>
      <c r="E421" s="108" t="str">
        <f>VLOOKUP(A421,'BASE REGISTROS'!$A$1:$T$884,5,FALSE)</f>
        <v xml:space="preserve">Decreto Supremo Nº 1472, de 03 de noviembre de 1992, del Ministerio de Justicia. </v>
      </c>
      <c r="F421" s="108" t="str">
        <f>VLOOKUP(A421,'BASE REGISTROS'!$A$1:$T$884,6,FALSE)</f>
        <v>Certificado de Vigencia Folio Nº 500354067733, de 4 de noviembre de 2020, del Servicio de Registro Civil e Identificación.</v>
      </c>
      <c r="G421" s="108" t="str">
        <f>VLOOKUP(A421,'BASE REGISTROS'!$A$1:$T$884,7,FALSE)</f>
        <v>Formación, promoción, cooperación y prestación de servicios para el desarrollo económico, social, cultural y espiritual de la comunidad, en el área de los derechos humanos del niño, entre otras.</v>
      </c>
      <c r="H421" s="108" t="str">
        <f>VLOOKUP(A421,'BASE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1" s="108" t="str">
        <f>VLOOKUP(A421,'BASE REGISTROS'!$A$1:$T$884,9,FALSE)</f>
        <v>3 años en sus cargos.</v>
      </c>
      <c r="J421" s="129" t="str">
        <f>VLOOKUP(A421,'BASE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1" s="108" t="str">
        <f>VLOOKUP(A421,'BASE REGISTROS'!$A$1:$T$884,11,FALSE)</f>
        <v xml:space="preserve">Patricio Marcelo Labra Guzmán, 
</v>
      </c>
      <c r="L421" s="108" t="str">
        <f>VLOOKUP(A421,'BASE REGISTROS'!$A$1:$T$884,12,FALSE)</f>
        <v xml:space="preserve">Calle Orella N° 1015, comuna y ciudad de Valparaíso, Quinta Región  
</v>
      </c>
      <c r="M421" s="108" t="str">
        <f>VLOOKUP(A421,'BASE REGISTROS'!$A$1:$T$884,13,FALSE)</f>
        <v>V</v>
      </c>
      <c r="N421" s="108" t="str">
        <f>VLOOKUP(A421,'BASE REGISTROS'!$A$1:$T$884,14,FALSE)</f>
        <v>Valparaíso</v>
      </c>
      <c r="O421" s="108" t="str">
        <f>VLOOKUP(A421,'BASE REGISTROS'!$A$1:$T$884,15,FALSE)</f>
        <v>32-2156239</v>
      </c>
      <c r="P421" s="108" t="str">
        <f>VLOOKUP(A421,'BASE REGISTROS'!$A$1:$T$884,16,FALSE)</f>
        <v>serpaj@serpajchile.cl</v>
      </c>
      <c r="Q421" s="108">
        <f>VLOOKUP(A421,'BASE REGISTROS'!$A$1:$T$884,17,FALSE)</f>
        <v>0</v>
      </c>
      <c r="R421" s="108">
        <f>VLOOKUP(A421,'BASE REGISTROS'!$A$1:$T$884,18,FALSE)</f>
        <v>93401</v>
      </c>
      <c r="S421" s="108" t="str">
        <f>VLOOKUP(A421,'BASE REGISTROS'!$A$1:$T$884,19,FALSE)</f>
        <v>Se acompaña certificado de antecedentes financieros, correspondiente al  año 2019, aprobados USUFI</v>
      </c>
      <c r="T421" s="129">
        <f>VLOOKUP(A421,'BASE REGISTROS'!$A$1:$T$884,20,FALSE)</f>
        <v>37970</v>
      </c>
      <c r="U421" s="128">
        <v>6915</v>
      </c>
      <c r="V421" s="130">
        <v>146685721</v>
      </c>
      <c r="W421" s="130">
        <v>466211518</v>
      </c>
      <c r="X421" s="131">
        <v>44316</v>
      </c>
      <c r="Y421" s="132" t="s">
        <v>7743</v>
      </c>
      <c r="Z421" s="132" t="s">
        <v>7744</v>
      </c>
      <c r="AA421" s="128" t="s">
        <v>7764</v>
      </c>
    </row>
    <row r="422" spans="1:27" ht="15.75" customHeight="1" x14ac:dyDescent="0.2">
      <c r="A422" s="128">
        <v>6915</v>
      </c>
      <c r="B422" s="108" t="str">
        <f>VLOOKUP(A422,'BASE REGISTROS'!$A$1:$T$884,2,FALSE)</f>
        <v>Corporación Servicio Paz y Justicia, SERPAJ-CHILE</v>
      </c>
      <c r="C422" s="136">
        <f>VLOOKUP(A422,'BASE REGISTROS'!$A$1:$T$884,3,FALSE)</f>
        <v>721694003</v>
      </c>
      <c r="D422" s="108" t="str">
        <f>VLOOKUP(A422,'BASE REGISTROS'!$A$1:$T$884,4,FALSE)</f>
        <v>Corporación de Derecho Privado.</v>
      </c>
      <c r="E422" s="108" t="str">
        <f>VLOOKUP(A422,'BASE REGISTROS'!$A$1:$T$884,5,FALSE)</f>
        <v xml:space="preserve">Decreto Supremo Nº 1472, de 03 de noviembre de 1992, del Ministerio de Justicia. </v>
      </c>
      <c r="F422" s="108" t="str">
        <f>VLOOKUP(A422,'BASE REGISTROS'!$A$1:$T$884,6,FALSE)</f>
        <v>Certificado de Vigencia Folio Nº 500354067733, de 4 de noviembre de 2020, del Servicio de Registro Civil e Identificación.</v>
      </c>
      <c r="G422" s="108" t="str">
        <f>VLOOKUP(A422,'BASE REGISTROS'!$A$1:$T$884,7,FALSE)</f>
        <v>Formación, promoción, cooperación y prestación de servicios para el desarrollo económico, social, cultural y espiritual de la comunidad, en el área de los derechos humanos del niño, entre otras.</v>
      </c>
      <c r="H422" s="108" t="str">
        <f>VLOOKUP(A422,'BASE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2" s="108" t="str">
        <f>VLOOKUP(A422,'BASE REGISTROS'!$A$1:$T$884,9,FALSE)</f>
        <v>3 años en sus cargos.</v>
      </c>
      <c r="J422" s="129" t="str">
        <f>VLOOKUP(A422,'BASE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2" s="108" t="str">
        <f>VLOOKUP(A422,'BASE REGISTROS'!$A$1:$T$884,11,FALSE)</f>
        <v xml:space="preserve">Patricio Marcelo Labra Guzmán, 
</v>
      </c>
      <c r="L422" s="108" t="str">
        <f>VLOOKUP(A422,'BASE REGISTROS'!$A$1:$T$884,12,FALSE)</f>
        <v xml:space="preserve">Calle Orella N° 1015, comuna y ciudad de Valparaíso, Quinta Región  
</v>
      </c>
      <c r="M422" s="108" t="str">
        <f>VLOOKUP(A422,'BASE REGISTROS'!$A$1:$T$884,13,FALSE)</f>
        <v>V</v>
      </c>
      <c r="N422" s="108" t="str">
        <f>VLOOKUP(A422,'BASE REGISTROS'!$A$1:$T$884,14,FALSE)</f>
        <v>Valparaíso</v>
      </c>
      <c r="O422" s="108" t="str">
        <f>VLOOKUP(A422,'BASE REGISTROS'!$A$1:$T$884,15,FALSE)</f>
        <v>32-2156239</v>
      </c>
      <c r="P422" s="108" t="str">
        <f>VLOOKUP(A422,'BASE REGISTROS'!$A$1:$T$884,16,FALSE)</f>
        <v>serpaj@serpajchile.cl</v>
      </c>
      <c r="Q422" s="108">
        <f>VLOOKUP(A422,'BASE REGISTROS'!$A$1:$T$884,17,FALSE)</f>
        <v>0</v>
      </c>
      <c r="R422" s="108">
        <f>VLOOKUP(A422,'BASE REGISTROS'!$A$1:$T$884,18,FALSE)</f>
        <v>93401</v>
      </c>
      <c r="S422" s="108" t="str">
        <f>VLOOKUP(A422,'BASE REGISTROS'!$A$1:$T$884,19,FALSE)</f>
        <v>Se acompaña certificado de antecedentes financieros, correspondiente al  año 2019, aprobados USUFI</v>
      </c>
      <c r="T422" s="129">
        <f>VLOOKUP(A422,'BASE REGISTROS'!$A$1:$T$884,20,FALSE)</f>
        <v>37970</v>
      </c>
      <c r="U422" s="128">
        <v>6915</v>
      </c>
      <c r="V422" s="130">
        <v>9459588</v>
      </c>
      <c r="W422" s="130">
        <v>56276532</v>
      </c>
      <c r="X422" s="131">
        <v>44316</v>
      </c>
      <c r="Y422" s="132" t="s">
        <v>7743</v>
      </c>
      <c r="Z422" s="132" t="s">
        <v>7744</v>
      </c>
      <c r="AA422" s="128" t="s">
        <v>7748</v>
      </c>
    </row>
    <row r="423" spans="1:27" ht="15.75" customHeight="1" x14ac:dyDescent="0.2">
      <c r="A423" s="128">
        <v>6915</v>
      </c>
      <c r="B423" s="108" t="str">
        <f>VLOOKUP(A423,'BASE REGISTROS'!$A$1:$T$884,2,FALSE)</f>
        <v>Corporación Servicio Paz y Justicia, SERPAJ-CHILE</v>
      </c>
      <c r="C423" s="136">
        <f>VLOOKUP(A423,'BASE REGISTROS'!$A$1:$T$884,3,FALSE)</f>
        <v>721694003</v>
      </c>
      <c r="D423" s="108" t="str">
        <f>VLOOKUP(A423,'BASE REGISTROS'!$A$1:$T$884,4,FALSE)</f>
        <v>Corporación de Derecho Privado.</v>
      </c>
      <c r="E423" s="108" t="str">
        <f>VLOOKUP(A423,'BASE REGISTROS'!$A$1:$T$884,5,FALSE)</f>
        <v xml:space="preserve">Decreto Supremo Nº 1472, de 03 de noviembre de 1992, del Ministerio de Justicia. </v>
      </c>
      <c r="F423" s="108" t="str">
        <f>VLOOKUP(A423,'BASE REGISTROS'!$A$1:$T$884,6,FALSE)</f>
        <v>Certificado de Vigencia Folio Nº 500354067733, de 4 de noviembre de 2020, del Servicio de Registro Civil e Identificación.</v>
      </c>
      <c r="G423" s="108" t="str">
        <f>VLOOKUP(A423,'BASE REGISTROS'!$A$1:$T$884,7,FALSE)</f>
        <v>Formación, promoción, cooperación y prestación de servicios para el desarrollo económico, social, cultural y espiritual de la comunidad, en el área de los derechos humanos del niño, entre otras.</v>
      </c>
      <c r="H423" s="108" t="str">
        <f>VLOOKUP(A423,'BASE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3" s="108" t="str">
        <f>VLOOKUP(A423,'BASE REGISTROS'!$A$1:$T$884,9,FALSE)</f>
        <v>3 años en sus cargos.</v>
      </c>
      <c r="J423" s="129" t="str">
        <f>VLOOKUP(A423,'BASE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3" s="108" t="str">
        <f>VLOOKUP(A423,'BASE REGISTROS'!$A$1:$T$884,11,FALSE)</f>
        <v xml:space="preserve">Patricio Marcelo Labra Guzmán, 
</v>
      </c>
      <c r="L423" s="108" t="str">
        <f>VLOOKUP(A423,'BASE REGISTROS'!$A$1:$T$884,12,FALSE)</f>
        <v xml:space="preserve">Calle Orella N° 1015, comuna y ciudad de Valparaíso, Quinta Región  
</v>
      </c>
      <c r="M423" s="108" t="str">
        <f>VLOOKUP(A423,'BASE REGISTROS'!$A$1:$T$884,13,FALSE)</f>
        <v>V</v>
      </c>
      <c r="N423" s="108" t="str">
        <f>VLOOKUP(A423,'BASE REGISTROS'!$A$1:$T$884,14,FALSE)</f>
        <v>Valparaíso</v>
      </c>
      <c r="O423" s="108" t="str">
        <f>VLOOKUP(A423,'BASE REGISTROS'!$A$1:$T$884,15,FALSE)</f>
        <v>32-2156239</v>
      </c>
      <c r="P423" s="108" t="str">
        <f>VLOOKUP(A423,'BASE REGISTROS'!$A$1:$T$884,16,FALSE)</f>
        <v>serpaj@serpajchile.cl</v>
      </c>
      <c r="Q423" s="108">
        <f>VLOOKUP(A423,'BASE REGISTROS'!$A$1:$T$884,17,FALSE)</f>
        <v>0</v>
      </c>
      <c r="R423" s="108">
        <f>VLOOKUP(A423,'BASE REGISTROS'!$A$1:$T$884,18,FALSE)</f>
        <v>93401</v>
      </c>
      <c r="S423" s="108" t="str">
        <f>VLOOKUP(A423,'BASE REGISTROS'!$A$1:$T$884,19,FALSE)</f>
        <v>Se acompaña certificado de antecedentes financieros, correspondiente al  año 2019, aprobados USUFI</v>
      </c>
      <c r="T423" s="129">
        <f>VLOOKUP(A423,'BASE REGISTROS'!$A$1:$T$884,20,FALSE)</f>
        <v>37970</v>
      </c>
      <c r="U423" s="128">
        <v>6915</v>
      </c>
      <c r="V423" s="130">
        <v>6206400</v>
      </c>
      <c r="W423" s="130">
        <v>26687520</v>
      </c>
      <c r="X423" s="131">
        <v>44316</v>
      </c>
      <c r="Y423" s="132" t="s">
        <v>7743</v>
      </c>
      <c r="Z423" s="132" t="s">
        <v>7744</v>
      </c>
      <c r="AA423" s="128" t="s">
        <v>7901</v>
      </c>
    </row>
    <row r="424" spans="1:27" ht="15.75" customHeight="1" x14ac:dyDescent="0.2">
      <c r="A424" s="128">
        <v>6915</v>
      </c>
      <c r="B424" s="108" t="str">
        <f>VLOOKUP(A424,'BASE REGISTROS'!$A$1:$T$884,2,FALSE)</f>
        <v>Corporación Servicio Paz y Justicia, SERPAJ-CHILE</v>
      </c>
      <c r="C424" s="136">
        <f>VLOOKUP(A424,'BASE REGISTROS'!$A$1:$T$884,3,FALSE)</f>
        <v>721694003</v>
      </c>
      <c r="D424" s="108" t="str">
        <f>VLOOKUP(A424,'BASE REGISTROS'!$A$1:$T$884,4,FALSE)</f>
        <v>Corporación de Derecho Privado.</v>
      </c>
      <c r="E424" s="108" t="str">
        <f>VLOOKUP(A424,'BASE REGISTROS'!$A$1:$T$884,5,FALSE)</f>
        <v xml:space="preserve">Decreto Supremo Nº 1472, de 03 de noviembre de 1992, del Ministerio de Justicia. </v>
      </c>
      <c r="F424" s="108" t="str">
        <f>VLOOKUP(A424,'BASE REGISTROS'!$A$1:$T$884,6,FALSE)</f>
        <v>Certificado de Vigencia Folio Nº 500354067733, de 4 de noviembre de 2020, del Servicio de Registro Civil e Identificación.</v>
      </c>
      <c r="G424" s="108" t="str">
        <f>VLOOKUP(A424,'BASE REGISTROS'!$A$1:$T$884,7,FALSE)</f>
        <v>Formación, promoción, cooperación y prestación de servicios para el desarrollo económico, social, cultural y espiritual de la comunidad, en el área de los derechos humanos del niño, entre otras.</v>
      </c>
      <c r="H424" s="108" t="str">
        <f>VLOOKUP(A424,'BASE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4" s="108" t="str">
        <f>VLOOKUP(A424,'BASE REGISTROS'!$A$1:$T$884,9,FALSE)</f>
        <v>3 años en sus cargos.</v>
      </c>
      <c r="J424" s="129" t="str">
        <f>VLOOKUP(A424,'BASE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4" s="108" t="str">
        <f>VLOOKUP(A424,'BASE REGISTROS'!$A$1:$T$884,11,FALSE)</f>
        <v xml:space="preserve">Patricio Marcelo Labra Guzmán, 
</v>
      </c>
      <c r="L424" s="108" t="str">
        <f>VLOOKUP(A424,'BASE REGISTROS'!$A$1:$T$884,12,FALSE)</f>
        <v xml:space="preserve">Calle Orella N° 1015, comuna y ciudad de Valparaíso, Quinta Región  
</v>
      </c>
      <c r="M424" s="108" t="str">
        <f>VLOOKUP(A424,'BASE REGISTROS'!$A$1:$T$884,13,FALSE)</f>
        <v>V</v>
      </c>
      <c r="N424" s="108" t="str">
        <f>VLOOKUP(A424,'BASE REGISTROS'!$A$1:$T$884,14,FALSE)</f>
        <v>Valparaíso</v>
      </c>
      <c r="O424" s="108" t="str">
        <f>VLOOKUP(A424,'BASE REGISTROS'!$A$1:$T$884,15,FALSE)</f>
        <v>32-2156239</v>
      </c>
      <c r="P424" s="108" t="str">
        <f>VLOOKUP(A424,'BASE REGISTROS'!$A$1:$T$884,16,FALSE)</f>
        <v>serpaj@serpajchile.cl</v>
      </c>
      <c r="Q424" s="108">
        <f>VLOOKUP(A424,'BASE REGISTROS'!$A$1:$T$884,17,FALSE)</f>
        <v>0</v>
      </c>
      <c r="R424" s="108">
        <f>VLOOKUP(A424,'BASE REGISTROS'!$A$1:$T$884,18,FALSE)</f>
        <v>93401</v>
      </c>
      <c r="S424" s="108" t="str">
        <f>VLOOKUP(A424,'BASE REGISTROS'!$A$1:$T$884,19,FALSE)</f>
        <v>Se acompaña certificado de antecedentes financieros, correspondiente al  año 2019, aprobados USUFI</v>
      </c>
      <c r="T424" s="129">
        <f>VLOOKUP(A424,'BASE REGISTROS'!$A$1:$T$884,20,FALSE)</f>
        <v>37970</v>
      </c>
      <c r="U424" s="128">
        <v>6915</v>
      </c>
      <c r="V424" s="130">
        <v>10261248</v>
      </c>
      <c r="W424" s="130">
        <v>41044992</v>
      </c>
      <c r="X424" s="131">
        <v>44316</v>
      </c>
      <c r="Y424" s="132" t="s">
        <v>7743</v>
      </c>
      <c r="Z424" s="132" t="s">
        <v>7744</v>
      </c>
      <c r="AA424" s="128" t="s">
        <v>7772</v>
      </c>
    </row>
    <row r="425" spans="1:27" ht="15.75" customHeight="1" x14ac:dyDescent="0.2">
      <c r="A425" s="128">
        <v>6915</v>
      </c>
      <c r="B425" s="108" t="str">
        <f>VLOOKUP(A425,'BASE REGISTROS'!$A$1:$T$884,2,FALSE)</f>
        <v>Corporación Servicio Paz y Justicia, SERPAJ-CHILE</v>
      </c>
      <c r="C425" s="136">
        <f>VLOOKUP(A425,'BASE REGISTROS'!$A$1:$T$884,3,FALSE)</f>
        <v>721694003</v>
      </c>
      <c r="D425" s="108" t="str">
        <f>VLOOKUP(A425,'BASE REGISTROS'!$A$1:$T$884,4,FALSE)</f>
        <v>Corporación de Derecho Privado.</v>
      </c>
      <c r="E425" s="108" t="str">
        <f>VLOOKUP(A425,'BASE REGISTROS'!$A$1:$T$884,5,FALSE)</f>
        <v xml:space="preserve">Decreto Supremo Nº 1472, de 03 de noviembre de 1992, del Ministerio de Justicia. </v>
      </c>
      <c r="F425" s="108" t="str">
        <f>VLOOKUP(A425,'BASE REGISTROS'!$A$1:$T$884,6,FALSE)</f>
        <v>Certificado de Vigencia Folio Nº 500354067733, de 4 de noviembre de 2020, del Servicio de Registro Civil e Identificación.</v>
      </c>
      <c r="G425" s="108" t="str">
        <f>VLOOKUP(A425,'BASE REGISTROS'!$A$1:$T$884,7,FALSE)</f>
        <v>Formación, promoción, cooperación y prestación de servicios para el desarrollo económico, social, cultural y espiritual de la comunidad, en el área de los derechos humanos del niño, entre otras.</v>
      </c>
      <c r="H425" s="108" t="str">
        <f>VLOOKUP(A425,'BASE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5" s="108" t="str">
        <f>VLOOKUP(A425,'BASE REGISTROS'!$A$1:$T$884,9,FALSE)</f>
        <v>3 años en sus cargos.</v>
      </c>
      <c r="J425" s="129" t="str">
        <f>VLOOKUP(A425,'BASE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5" s="108" t="str">
        <f>VLOOKUP(A425,'BASE REGISTROS'!$A$1:$T$884,11,FALSE)</f>
        <v xml:space="preserve">Patricio Marcelo Labra Guzmán, 
</v>
      </c>
      <c r="L425" s="108" t="str">
        <f>VLOOKUP(A425,'BASE REGISTROS'!$A$1:$T$884,12,FALSE)</f>
        <v xml:space="preserve">Calle Orella N° 1015, comuna y ciudad de Valparaíso, Quinta Región  
</v>
      </c>
      <c r="M425" s="108" t="str">
        <f>VLOOKUP(A425,'BASE REGISTROS'!$A$1:$T$884,13,FALSE)</f>
        <v>V</v>
      </c>
      <c r="N425" s="108" t="str">
        <f>VLOOKUP(A425,'BASE REGISTROS'!$A$1:$T$884,14,FALSE)</f>
        <v>Valparaíso</v>
      </c>
      <c r="O425" s="108" t="str">
        <f>VLOOKUP(A425,'BASE REGISTROS'!$A$1:$T$884,15,FALSE)</f>
        <v>32-2156239</v>
      </c>
      <c r="P425" s="108" t="str">
        <f>VLOOKUP(A425,'BASE REGISTROS'!$A$1:$T$884,16,FALSE)</f>
        <v>serpaj@serpajchile.cl</v>
      </c>
      <c r="Q425" s="108">
        <f>VLOOKUP(A425,'BASE REGISTROS'!$A$1:$T$884,17,FALSE)</f>
        <v>0</v>
      </c>
      <c r="R425" s="108">
        <f>VLOOKUP(A425,'BASE REGISTROS'!$A$1:$T$884,18,FALSE)</f>
        <v>93401</v>
      </c>
      <c r="S425" s="108" t="str">
        <f>VLOOKUP(A425,'BASE REGISTROS'!$A$1:$T$884,19,FALSE)</f>
        <v>Se acompaña certificado de antecedentes financieros, correspondiente al  año 2019, aprobados USUFI</v>
      </c>
      <c r="T425" s="129">
        <f>VLOOKUP(A425,'BASE REGISTROS'!$A$1:$T$884,20,FALSE)</f>
        <v>37970</v>
      </c>
      <c r="U425" s="128">
        <v>6915</v>
      </c>
      <c r="V425" s="130">
        <v>6397247</v>
      </c>
      <c r="W425" s="130">
        <v>26685658</v>
      </c>
      <c r="X425" s="131">
        <v>44316</v>
      </c>
      <c r="Y425" s="132" t="s">
        <v>7743</v>
      </c>
      <c r="Z425" s="132" t="s">
        <v>7744</v>
      </c>
      <c r="AA425" s="128" t="s">
        <v>7902</v>
      </c>
    </row>
    <row r="426" spans="1:27" ht="15.75" customHeight="1" x14ac:dyDescent="0.2">
      <c r="A426" s="128">
        <v>6915</v>
      </c>
      <c r="B426" s="108" t="str">
        <f>VLOOKUP(A426,'BASE REGISTROS'!$A$1:$T$884,2,FALSE)</f>
        <v>Corporación Servicio Paz y Justicia, SERPAJ-CHILE</v>
      </c>
      <c r="C426" s="136">
        <f>VLOOKUP(A426,'BASE REGISTROS'!$A$1:$T$884,3,FALSE)</f>
        <v>721694003</v>
      </c>
      <c r="D426" s="108" t="str">
        <f>VLOOKUP(A426,'BASE REGISTROS'!$A$1:$T$884,4,FALSE)</f>
        <v>Corporación de Derecho Privado.</v>
      </c>
      <c r="E426" s="108" t="str">
        <f>VLOOKUP(A426,'BASE REGISTROS'!$A$1:$T$884,5,FALSE)</f>
        <v xml:space="preserve">Decreto Supremo Nº 1472, de 03 de noviembre de 1992, del Ministerio de Justicia. </v>
      </c>
      <c r="F426" s="108" t="str">
        <f>VLOOKUP(A426,'BASE REGISTROS'!$A$1:$T$884,6,FALSE)</f>
        <v>Certificado de Vigencia Folio Nº 500354067733, de 4 de noviembre de 2020, del Servicio de Registro Civil e Identificación.</v>
      </c>
      <c r="G426" s="108" t="str">
        <f>VLOOKUP(A426,'BASE REGISTROS'!$A$1:$T$884,7,FALSE)</f>
        <v>Formación, promoción, cooperación y prestación de servicios para el desarrollo económico, social, cultural y espiritual de la comunidad, en el área de los derechos humanos del niño, entre otras.</v>
      </c>
      <c r="H426" s="108" t="str">
        <f>VLOOKUP(A426,'BASE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6" s="108" t="str">
        <f>VLOOKUP(A426,'BASE REGISTROS'!$A$1:$T$884,9,FALSE)</f>
        <v>3 años en sus cargos.</v>
      </c>
      <c r="J426" s="129" t="str">
        <f>VLOOKUP(A426,'BASE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6" s="108" t="str">
        <f>VLOOKUP(A426,'BASE REGISTROS'!$A$1:$T$884,11,FALSE)</f>
        <v xml:space="preserve">Patricio Marcelo Labra Guzmán, 
</v>
      </c>
      <c r="L426" s="108" t="str">
        <f>VLOOKUP(A426,'BASE REGISTROS'!$A$1:$T$884,12,FALSE)</f>
        <v xml:space="preserve">Calle Orella N° 1015, comuna y ciudad de Valparaíso, Quinta Región  
</v>
      </c>
      <c r="M426" s="108" t="str">
        <f>VLOOKUP(A426,'BASE REGISTROS'!$A$1:$T$884,13,FALSE)</f>
        <v>V</v>
      </c>
      <c r="N426" s="108" t="str">
        <f>VLOOKUP(A426,'BASE REGISTROS'!$A$1:$T$884,14,FALSE)</f>
        <v>Valparaíso</v>
      </c>
      <c r="O426" s="108" t="str">
        <f>VLOOKUP(A426,'BASE REGISTROS'!$A$1:$T$884,15,FALSE)</f>
        <v>32-2156239</v>
      </c>
      <c r="P426" s="108" t="str">
        <f>VLOOKUP(A426,'BASE REGISTROS'!$A$1:$T$884,16,FALSE)</f>
        <v>serpaj@serpajchile.cl</v>
      </c>
      <c r="Q426" s="108">
        <f>VLOOKUP(A426,'BASE REGISTROS'!$A$1:$T$884,17,FALSE)</f>
        <v>0</v>
      </c>
      <c r="R426" s="108">
        <f>VLOOKUP(A426,'BASE REGISTROS'!$A$1:$T$884,18,FALSE)</f>
        <v>93401</v>
      </c>
      <c r="S426" s="108" t="str">
        <f>VLOOKUP(A426,'BASE REGISTROS'!$A$1:$T$884,19,FALSE)</f>
        <v>Se acompaña certificado de antecedentes financieros, correspondiente al  año 2019, aprobados USUFI</v>
      </c>
      <c r="T426" s="129">
        <f>VLOOKUP(A426,'BASE REGISTROS'!$A$1:$T$884,20,FALSE)</f>
        <v>37970</v>
      </c>
      <c r="U426" s="128">
        <v>6915</v>
      </c>
      <c r="V426" s="130">
        <v>30715073</v>
      </c>
      <c r="W426" s="130">
        <v>131063182</v>
      </c>
      <c r="X426" s="131">
        <v>44316</v>
      </c>
      <c r="Y426" s="132" t="s">
        <v>7743</v>
      </c>
      <c r="Z426" s="132" t="s">
        <v>7744</v>
      </c>
      <c r="AA426" s="128" t="s">
        <v>7766</v>
      </c>
    </row>
    <row r="427" spans="1:27" ht="15.75" customHeight="1" x14ac:dyDescent="0.2">
      <c r="A427" s="128">
        <v>6915</v>
      </c>
      <c r="B427" s="108" t="str">
        <f>VLOOKUP(A427,'BASE REGISTROS'!$A$1:$T$884,2,FALSE)</f>
        <v>Corporación Servicio Paz y Justicia, SERPAJ-CHILE</v>
      </c>
      <c r="C427" s="136">
        <f>VLOOKUP(A427,'BASE REGISTROS'!$A$1:$T$884,3,FALSE)</f>
        <v>721694003</v>
      </c>
      <c r="D427" s="108" t="str">
        <f>VLOOKUP(A427,'BASE REGISTROS'!$A$1:$T$884,4,FALSE)</f>
        <v>Corporación de Derecho Privado.</v>
      </c>
      <c r="E427" s="108" t="str">
        <f>VLOOKUP(A427,'BASE REGISTROS'!$A$1:$T$884,5,FALSE)</f>
        <v xml:space="preserve">Decreto Supremo Nº 1472, de 03 de noviembre de 1992, del Ministerio de Justicia. </v>
      </c>
      <c r="F427" s="108" t="str">
        <f>VLOOKUP(A427,'BASE REGISTROS'!$A$1:$T$884,6,FALSE)</f>
        <v>Certificado de Vigencia Folio Nº 500354067733, de 4 de noviembre de 2020, del Servicio de Registro Civil e Identificación.</v>
      </c>
      <c r="G427" s="108" t="str">
        <f>VLOOKUP(A427,'BASE REGISTROS'!$A$1:$T$884,7,FALSE)</f>
        <v>Formación, promoción, cooperación y prestación de servicios para el desarrollo económico, social, cultural y espiritual de la comunidad, en el área de los derechos humanos del niño, entre otras.</v>
      </c>
      <c r="H427" s="108" t="str">
        <f>VLOOKUP(A427,'BASE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7" s="108" t="str">
        <f>VLOOKUP(A427,'BASE REGISTROS'!$A$1:$T$884,9,FALSE)</f>
        <v>3 años en sus cargos.</v>
      </c>
      <c r="J427" s="129" t="str">
        <f>VLOOKUP(A427,'BASE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7" s="108" t="str">
        <f>VLOOKUP(A427,'BASE REGISTROS'!$A$1:$T$884,11,FALSE)</f>
        <v xml:space="preserve">Patricio Marcelo Labra Guzmán, 
</v>
      </c>
      <c r="L427" s="108" t="str">
        <f>VLOOKUP(A427,'BASE REGISTROS'!$A$1:$T$884,12,FALSE)</f>
        <v xml:space="preserve">Calle Orella N° 1015, comuna y ciudad de Valparaíso, Quinta Región  
</v>
      </c>
      <c r="M427" s="108" t="str">
        <f>VLOOKUP(A427,'BASE REGISTROS'!$A$1:$T$884,13,FALSE)</f>
        <v>V</v>
      </c>
      <c r="N427" s="108" t="str">
        <f>VLOOKUP(A427,'BASE REGISTROS'!$A$1:$T$884,14,FALSE)</f>
        <v>Valparaíso</v>
      </c>
      <c r="O427" s="108" t="str">
        <f>VLOOKUP(A427,'BASE REGISTROS'!$A$1:$T$884,15,FALSE)</f>
        <v>32-2156239</v>
      </c>
      <c r="P427" s="108" t="str">
        <f>VLOOKUP(A427,'BASE REGISTROS'!$A$1:$T$884,16,FALSE)</f>
        <v>serpaj@serpajchile.cl</v>
      </c>
      <c r="Q427" s="108">
        <f>VLOOKUP(A427,'BASE REGISTROS'!$A$1:$T$884,17,FALSE)</f>
        <v>0</v>
      </c>
      <c r="R427" s="108">
        <f>VLOOKUP(A427,'BASE REGISTROS'!$A$1:$T$884,18,FALSE)</f>
        <v>93401</v>
      </c>
      <c r="S427" s="108" t="str">
        <f>VLOOKUP(A427,'BASE REGISTROS'!$A$1:$T$884,19,FALSE)</f>
        <v>Se acompaña certificado de antecedentes financieros, correspondiente al  año 2019, aprobados USUFI</v>
      </c>
      <c r="T427" s="129">
        <f>VLOOKUP(A427,'BASE REGISTROS'!$A$1:$T$884,20,FALSE)</f>
        <v>37970</v>
      </c>
      <c r="U427" s="128">
        <v>6915</v>
      </c>
      <c r="V427" s="130">
        <v>6982200</v>
      </c>
      <c r="W427" s="130">
        <v>26687520</v>
      </c>
      <c r="X427" s="131">
        <v>44316</v>
      </c>
      <c r="Y427" s="132" t="s">
        <v>7743</v>
      </c>
      <c r="Z427" s="132" t="s">
        <v>7744</v>
      </c>
      <c r="AA427" s="128" t="s">
        <v>7823</v>
      </c>
    </row>
    <row r="428" spans="1:27" ht="15.75" customHeight="1" x14ac:dyDescent="0.2">
      <c r="A428" s="128">
        <v>6915</v>
      </c>
      <c r="B428" s="108" t="str">
        <f>VLOOKUP(A428,'BASE REGISTROS'!$A$1:$T$884,2,FALSE)</f>
        <v>Corporación Servicio Paz y Justicia, SERPAJ-CHILE</v>
      </c>
      <c r="C428" s="136">
        <f>VLOOKUP(A428,'BASE REGISTROS'!$A$1:$T$884,3,FALSE)</f>
        <v>721694003</v>
      </c>
      <c r="D428" s="108" t="str">
        <f>VLOOKUP(A428,'BASE REGISTROS'!$A$1:$T$884,4,FALSE)</f>
        <v>Corporación de Derecho Privado.</v>
      </c>
      <c r="E428" s="108" t="str">
        <f>VLOOKUP(A428,'BASE REGISTROS'!$A$1:$T$884,5,FALSE)</f>
        <v xml:space="preserve">Decreto Supremo Nº 1472, de 03 de noviembre de 1992, del Ministerio de Justicia. </v>
      </c>
      <c r="F428" s="108" t="str">
        <f>VLOOKUP(A428,'BASE REGISTROS'!$A$1:$T$884,6,FALSE)</f>
        <v>Certificado de Vigencia Folio Nº 500354067733, de 4 de noviembre de 2020, del Servicio de Registro Civil e Identificación.</v>
      </c>
      <c r="G428" s="108" t="str">
        <f>VLOOKUP(A428,'BASE REGISTROS'!$A$1:$T$884,7,FALSE)</f>
        <v>Formación, promoción, cooperación y prestación de servicios para el desarrollo económico, social, cultural y espiritual de la comunidad, en el área de los derechos humanos del niño, entre otras.</v>
      </c>
      <c r="H428" s="108" t="str">
        <f>VLOOKUP(A428,'BASE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8" s="108" t="str">
        <f>VLOOKUP(A428,'BASE REGISTROS'!$A$1:$T$884,9,FALSE)</f>
        <v>3 años en sus cargos.</v>
      </c>
      <c r="J428" s="129" t="str">
        <f>VLOOKUP(A428,'BASE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8" s="108" t="str">
        <f>VLOOKUP(A428,'BASE REGISTROS'!$A$1:$T$884,11,FALSE)</f>
        <v xml:space="preserve">Patricio Marcelo Labra Guzmán, 
</v>
      </c>
      <c r="L428" s="108" t="str">
        <f>VLOOKUP(A428,'BASE REGISTROS'!$A$1:$T$884,12,FALSE)</f>
        <v xml:space="preserve">Calle Orella N° 1015, comuna y ciudad de Valparaíso, Quinta Región  
</v>
      </c>
      <c r="M428" s="108" t="str">
        <f>VLOOKUP(A428,'BASE REGISTROS'!$A$1:$T$884,13,FALSE)</f>
        <v>V</v>
      </c>
      <c r="N428" s="108" t="str">
        <f>VLOOKUP(A428,'BASE REGISTROS'!$A$1:$T$884,14,FALSE)</f>
        <v>Valparaíso</v>
      </c>
      <c r="O428" s="108" t="str">
        <f>VLOOKUP(A428,'BASE REGISTROS'!$A$1:$T$884,15,FALSE)</f>
        <v>32-2156239</v>
      </c>
      <c r="P428" s="108" t="str">
        <f>VLOOKUP(A428,'BASE REGISTROS'!$A$1:$T$884,16,FALSE)</f>
        <v>serpaj@serpajchile.cl</v>
      </c>
      <c r="Q428" s="108">
        <f>VLOOKUP(A428,'BASE REGISTROS'!$A$1:$T$884,17,FALSE)</f>
        <v>0</v>
      </c>
      <c r="R428" s="108">
        <f>VLOOKUP(A428,'BASE REGISTROS'!$A$1:$T$884,18,FALSE)</f>
        <v>93401</v>
      </c>
      <c r="S428" s="108" t="str">
        <f>VLOOKUP(A428,'BASE REGISTROS'!$A$1:$T$884,19,FALSE)</f>
        <v>Se acompaña certificado de antecedentes financieros, correspondiente al  año 2019, aprobados USUFI</v>
      </c>
      <c r="T428" s="129">
        <f>VLOOKUP(A428,'BASE REGISTROS'!$A$1:$T$884,20,FALSE)</f>
        <v>37970</v>
      </c>
      <c r="U428" s="128">
        <v>6915</v>
      </c>
      <c r="V428" s="130">
        <v>6206400</v>
      </c>
      <c r="W428" s="130">
        <v>26765100</v>
      </c>
      <c r="X428" s="131">
        <v>44316</v>
      </c>
      <c r="Y428" s="132" t="s">
        <v>7743</v>
      </c>
      <c r="Z428" s="132" t="s">
        <v>7744</v>
      </c>
      <c r="AA428" s="128" t="s">
        <v>7903</v>
      </c>
    </row>
    <row r="429" spans="1:27" ht="15.75" customHeight="1" x14ac:dyDescent="0.2">
      <c r="A429" s="128">
        <v>6915</v>
      </c>
      <c r="B429" s="108" t="str">
        <f>VLOOKUP(A429,'BASE REGISTROS'!$A$1:$T$884,2,FALSE)</f>
        <v>Corporación Servicio Paz y Justicia, SERPAJ-CHILE</v>
      </c>
      <c r="C429" s="136">
        <f>VLOOKUP(A429,'BASE REGISTROS'!$A$1:$T$884,3,FALSE)</f>
        <v>721694003</v>
      </c>
      <c r="D429" s="108" t="str">
        <f>VLOOKUP(A429,'BASE REGISTROS'!$A$1:$T$884,4,FALSE)</f>
        <v>Corporación de Derecho Privado.</v>
      </c>
      <c r="E429" s="108" t="str">
        <f>VLOOKUP(A429,'BASE REGISTROS'!$A$1:$T$884,5,FALSE)</f>
        <v xml:space="preserve">Decreto Supremo Nº 1472, de 03 de noviembre de 1992, del Ministerio de Justicia. </v>
      </c>
      <c r="F429" s="108" t="str">
        <f>VLOOKUP(A429,'BASE REGISTROS'!$A$1:$T$884,6,FALSE)</f>
        <v>Certificado de Vigencia Folio Nº 500354067733, de 4 de noviembre de 2020, del Servicio de Registro Civil e Identificación.</v>
      </c>
      <c r="G429" s="108" t="str">
        <f>VLOOKUP(A429,'BASE REGISTROS'!$A$1:$T$884,7,FALSE)</f>
        <v>Formación, promoción, cooperación y prestación de servicios para el desarrollo económico, social, cultural y espiritual de la comunidad, en el área de los derechos humanos del niño, entre otras.</v>
      </c>
      <c r="H429" s="108" t="str">
        <f>VLOOKUP(A429,'BASE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9" s="108" t="str">
        <f>VLOOKUP(A429,'BASE REGISTROS'!$A$1:$T$884,9,FALSE)</f>
        <v>3 años en sus cargos.</v>
      </c>
      <c r="J429" s="129" t="str">
        <f>VLOOKUP(A429,'BASE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9" s="108" t="str">
        <f>VLOOKUP(A429,'BASE REGISTROS'!$A$1:$T$884,11,FALSE)</f>
        <v xml:space="preserve">Patricio Marcelo Labra Guzmán, 
</v>
      </c>
      <c r="L429" s="108" t="str">
        <f>VLOOKUP(A429,'BASE REGISTROS'!$A$1:$T$884,12,FALSE)</f>
        <v xml:space="preserve">Calle Orella N° 1015, comuna y ciudad de Valparaíso, Quinta Región  
</v>
      </c>
      <c r="M429" s="108" t="str">
        <f>VLOOKUP(A429,'BASE REGISTROS'!$A$1:$T$884,13,FALSE)</f>
        <v>V</v>
      </c>
      <c r="N429" s="108" t="str">
        <f>VLOOKUP(A429,'BASE REGISTROS'!$A$1:$T$884,14,FALSE)</f>
        <v>Valparaíso</v>
      </c>
      <c r="O429" s="108" t="str">
        <f>VLOOKUP(A429,'BASE REGISTROS'!$A$1:$T$884,15,FALSE)</f>
        <v>32-2156239</v>
      </c>
      <c r="P429" s="108" t="str">
        <f>VLOOKUP(A429,'BASE REGISTROS'!$A$1:$T$884,16,FALSE)</f>
        <v>serpaj@serpajchile.cl</v>
      </c>
      <c r="Q429" s="108">
        <f>VLOOKUP(A429,'BASE REGISTROS'!$A$1:$T$884,17,FALSE)</f>
        <v>0</v>
      </c>
      <c r="R429" s="108">
        <f>VLOOKUP(A429,'BASE REGISTROS'!$A$1:$T$884,18,FALSE)</f>
        <v>93401</v>
      </c>
      <c r="S429" s="108" t="str">
        <f>VLOOKUP(A429,'BASE REGISTROS'!$A$1:$T$884,19,FALSE)</f>
        <v>Se acompaña certificado de antecedentes financieros, correspondiente al  año 2019, aprobados USUFI</v>
      </c>
      <c r="T429" s="129">
        <f>VLOOKUP(A429,'BASE REGISTROS'!$A$1:$T$884,20,FALSE)</f>
        <v>37970</v>
      </c>
      <c r="U429" s="128">
        <v>6915</v>
      </c>
      <c r="V429" s="130">
        <v>9138924</v>
      </c>
      <c r="W429" s="130">
        <v>36555696</v>
      </c>
      <c r="X429" s="131">
        <v>44316</v>
      </c>
      <c r="Y429" s="132" t="s">
        <v>7743</v>
      </c>
      <c r="Z429" s="132" t="s">
        <v>7744</v>
      </c>
      <c r="AA429" s="128" t="s">
        <v>7756</v>
      </c>
    </row>
    <row r="430" spans="1:27" ht="15.75" customHeight="1" x14ac:dyDescent="0.2">
      <c r="A430" s="128">
        <v>6915</v>
      </c>
      <c r="B430" s="108" t="str">
        <f>VLOOKUP(A430,'BASE REGISTROS'!$A$1:$T$884,2,FALSE)</f>
        <v>Corporación Servicio Paz y Justicia, SERPAJ-CHILE</v>
      </c>
      <c r="C430" s="136">
        <f>VLOOKUP(A430,'BASE REGISTROS'!$A$1:$T$884,3,FALSE)</f>
        <v>721694003</v>
      </c>
      <c r="D430" s="108" t="str">
        <f>VLOOKUP(A430,'BASE REGISTROS'!$A$1:$T$884,4,FALSE)</f>
        <v>Corporación de Derecho Privado.</v>
      </c>
      <c r="E430" s="108" t="str">
        <f>VLOOKUP(A430,'BASE REGISTROS'!$A$1:$T$884,5,FALSE)</f>
        <v xml:space="preserve">Decreto Supremo Nº 1472, de 03 de noviembre de 1992, del Ministerio de Justicia. </v>
      </c>
      <c r="F430" s="108" t="str">
        <f>VLOOKUP(A430,'BASE REGISTROS'!$A$1:$T$884,6,FALSE)</f>
        <v>Certificado de Vigencia Folio Nº 500354067733, de 4 de noviembre de 2020, del Servicio de Registro Civil e Identificación.</v>
      </c>
      <c r="G430" s="108" t="str">
        <f>VLOOKUP(A430,'BASE REGISTROS'!$A$1:$T$884,7,FALSE)</f>
        <v>Formación, promoción, cooperación y prestación de servicios para el desarrollo económico, social, cultural y espiritual de la comunidad, en el área de los derechos humanos del niño, entre otras.</v>
      </c>
      <c r="H430" s="108" t="str">
        <f>VLOOKUP(A430,'BASE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0" s="108" t="str">
        <f>VLOOKUP(A430,'BASE REGISTROS'!$A$1:$T$884,9,FALSE)</f>
        <v>3 años en sus cargos.</v>
      </c>
      <c r="J430" s="129" t="str">
        <f>VLOOKUP(A430,'BASE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0" s="108" t="str">
        <f>VLOOKUP(A430,'BASE REGISTROS'!$A$1:$T$884,11,FALSE)</f>
        <v xml:space="preserve">Patricio Marcelo Labra Guzmán, 
</v>
      </c>
      <c r="L430" s="108" t="str">
        <f>VLOOKUP(A430,'BASE REGISTROS'!$A$1:$T$884,12,FALSE)</f>
        <v xml:space="preserve">Calle Orella N° 1015, comuna y ciudad de Valparaíso, Quinta Región  
</v>
      </c>
      <c r="M430" s="108" t="str">
        <f>VLOOKUP(A430,'BASE REGISTROS'!$A$1:$T$884,13,FALSE)</f>
        <v>V</v>
      </c>
      <c r="N430" s="108" t="str">
        <f>VLOOKUP(A430,'BASE REGISTROS'!$A$1:$T$884,14,FALSE)</f>
        <v>Valparaíso</v>
      </c>
      <c r="O430" s="108" t="str">
        <f>VLOOKUP(A430,'BASE REGISTROS'!$A$1:$T$884,15,FALSE)</f>
        <v>32-2156239</v>
      </c>
      <c r="P430" s="108" t="str">
        <f>VLOOKUP(A430,'BASE REGISTROS'!$A$1:$T$884,16,FALSE)</f>
        <v>serpaj@serpajchile.cl</v>
      </c>
      <c r="Q430" s="108">
        <f>VLOOKUP(A430,'BASE REGISTROS'!$A$1:$T$884,17,FALSE)</f>
        <v>0</v>
      </c>
      <c r="R430" s="108">
        <f>VLOOKUP(A430,'BASE REGISTROS'!$A$1:$T$884,18,FALSE)</f>
        <v>93401</v>
      </c>
      <c r="S430" s="108" t="str">
        <f>VLOOKUP(A430,'BASE REGISTROS'!$A$1:$T$884,19,FALSE)</f>
        <v>Se acompaña certificado de antecedentes financieros, correspondiente al  año 2019, aprobados USUFI</v>
      </c>
      <c r="T430" s="129">
        <f>VLOOKUP(A430,'BASE REGISTROS'!$A$1:$T$884,20,FALSE)</f>
        <v>37970</v>
      </c>
      <c r="U430" s="128">
        <v>6915</v>
      </c>
      <c r="V430" s="130">
        <v>6034517</v>
      </c>
      <c r="W430" s="130">
        <v>50660774</v>
      </c>
      <c r="X430" s="131">
        <v>44316</v>
      </c>
      <c r="Y430" s="132" t="s">
        <v>7743</v>
      </c>
      <c r="Z430" s="132" t="s">
        <v>7744</v>
      </c>
      <c r="AA430" s="128" t="s">
        <v>7778</v>
      </c>
    </row>
    <row r="431" spans="1:27" ht="15.75" customHeight="1" x14ac:dyDescent="0.2">
      <c r="A431" s="128">
        <v>6915</v>
      </c>
      <c r="B431" s="108" t="str">
        <f>VLOOKUP(A431,'BASE REGISTROS'!$A$1:$T$884,2,FALSE)</f>
        <v>Corporación Servicio Paz y Justicia, SERPAJ-CHILE</v>
      </c>
      <c r="C431" s="136">
        <f>VLOOKUP(A431,'BASE REGISTROS'!$A$1:$T$884,3,FALSE)</f>
        <v>721694003</v>
      </c>
      <c r="D431" s="108" t="str">
        <f>VLOOKUP(A431,'BASE REGISTROS'!$A$1:$T$884,4,FALSE)</f>
        <v>Corporación de Derecho Privado.</v>
      </c>
      <c r="E431" s="108" t="str">
        <f>VLOOKUP(A431,'BASE REGISTROS'!$A$1:$T$884,5,FALSE)</f>
        <v xml:space="preserve">Decreto Supremo Nº 1472, de 03 de noviembre de 1992, del Ministerio de Justicia. </v>
      </c>
      <c r="F431" s="108" t="str">
        <f>VLOOKUP(A431,'BASE REGISTROS'!$A$1:$T$884,6,FALSE)</f>
        <v>Certificado de Vigencia Folio Nº 500354067733, de 4 de noviembre de 2020, del Servicio de Registro Civil e Identificación.</v>
      </c>
      <c r="G431" s="108" t="str">
        <f>VLOOKUP(A431,'BASE REGISTROS'!$A$1:$T$884,7,FALSE)</f>
        <v>Formación, promoción, cooperación y prestación de servicios para el desarrollo económico, social, cultural y espiritual de la comunidad, en el área de los derechos humanos del niño, entre otras.</v>
      </c>
      <c r="H431" s="108" t="str">
        <f>VLOOKUP(A431,'BASE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1" s="108" t="str">
        <f>VLOOKUP(A431,'BASE REGISTROS'!$A$1:$T$884,9,FALSE)</f>
        <v>3 años en sus cargos.</v>
      </c>
      <c r="J431" s="129" t="str">
        <f>VLOOKUP(A431,'BASE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1" s="108" t="str">
        <f>VLOOKUP(A431,'BASE REGISTROS'!$A$1:$T$884,11,FALSE)</f>
        <v xml:space="preserve">Patricio Marcelo Labra Guzmán, 
</v>
      </c>
      <c r="L431" s="108" t="str">
        <f>VLOOKUP(A431,'BASE REGISTROS'!$A$1:$T$884,12,FALSE)</f>
        <v xml:space="preserve">Calle Orella N° 1015, comuna y ciudad de Valparaíso, Quinta Región  
</v>
      </c>
      <c r="M431" s="108" t="str">
        <f>VLOOKUP(A431,'BASE REGISTROS'!$A$1:$T$884,13,FALSE)</f>
        <v>V</v>
      </c>
      <c r="N431" s="108" t="str">
        <f>VLOOKUP(A431,'BASE REGISTROS'!$A$1:$T$884,14,FALSE)</f>
        <v>Valparaíso</v>
      </c>
      <c r="O431" s="108" t="str">
        <f>VLOOKUP(A431,'BASE REGISTROS'!$A$1:$T$884,15,FALSE)</f>
        <v>32-2156239</v>
      </c>
      <c r="P431" s="108" t="str">
        <f>VLOOKUP(A431,'BASE REGISTROS'!$A$1:$T$884,16,FALSE)</f>
        <v>serpaj@serpajchile.cl</v>
      </c>
      <c r="Q431" s="108">
        <f>VLOOKUP(A431,'BASE REGISTROS'!$A$1:$T$884,17,FALSE)</f>
        <v>0</v>
      </c>
      <c r="R431" s="108">
        <f>VLOOKUP(A431,'BASE REGISTROS'!$A$1:$T$884,18,FALSE)</f>
        <v>93401</v>
      </c>
      <c r="S431" s="108" t="str">
        <f>VLOOKUP(A431,'BASE REGISTROS'!$A$1:$T$884,19,FALSE)</f>
        <v>Se acompaña certificado de antecedentes financieros, correspondiente al  año 2019, aprobados USUFI</v>
      </c>
      <c r="T431" s="129">
        <f>VLOOKUP(A431,'BASE REGISTROS'!$A$1:$T$884,20,FALSE)</f>
        <v>37970</v>
      </c>
      <c r="U431" s="128">
        <v>6915</v>
      </c>
      <c r="V431" s="130">
        <v>10166083</v>
      </c>
      <c r="W431" s="130">
        <v>39575109</v>
      </c>
      <c r="X431" s="131">
        <v>44316</v>
      </c>
      <c r="Y431" s="132" t="s">
        <v>7743</v>
      </c>
      <c r="Z431" s="132" t="s">
        <v>7744</v>
      </c>
      <c r="AA431" s="128" t="s">
        <v>7904</v>
      </c>
    </row>
    <row r="432" spans="1:27" ht="15.75" customHeight="1" x14ac:dyDescent="0.2">
      <c r="A432" s="128">
        <v>6915</v>
      </c>
      <c r="B432" s="108" t="str">
        <f>VLOOKUP(A432,'BASE REGISTROS'!$A$1:$T$884,2,FALSE)</f>
        <v>Corporación Servicio Paz y Justicia, SERPAJ-CHILE</v>
      </c>
      <c r="C432" s="136">
        <f>VLOOKUP(A432,'BASE REGISTROS'!$A$1:$T$884,3,FALSE)</f>
        <v>721694003</v>
      </c>
      <c r="D432" s="108" t="str">
        <f>VLOOKUP(A432,'BASE REGISTROS'!$A$1:$T$884,4,FALSE)</f>
        <v>Corporación de Derecho Privado.</v>
      </c>
      <c r="E432" s="108" t="str">
        <f>VLOOKUP(A432,'BASE REGISTROS'!$A$1:$T$884,5,FALSE)</f>
        <v xml:space="preserve">Decreto Supremo Nº 1472, de 03 de noviembre de 1992, del Ministerio de Justicia. </v>
      </c>
      <c r="F432" s="108" t="str">
        <f>VLOOKUP(A432,'BASE REGISTROS'!$A$1:$T$884,6,FALSE)</f>
        <v>Certificado de Vigencia Folio Nº 500354067733, de 4 de noviembre de 2020, del Servicio de Registro Civil e Identificación.</v>
      </c>
      <c r="G432" s="108" t="str">
        <f>VLOOKUP(A432,'BASE REGISTROS'!$A$1:$T$884,7,FALSE)</f>
        <v>Formación, promoción, cooperación y prestación de servicios para el desarrollo económico, social, cultural y espiritual de la comunidad, en el área de los derechos humanos del niño, entre otras.</v>
      </c>
      <c r="H432" s="108" t="str">
        <f>VLOOKUP(A432,'BASE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2" s="108" t="str">
        <f>VLOOKUP(A432,'BASE REGISTROS'!$A$1:$T$884,9,FALSE)</f>
        <v>3 años en sus cargos.</v>
      </c>
      <c r="J432" s="129" t="str">
        <f>VLOOKUP(A432,'BASE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2" s="108" t="str">
        <f>VLOOKUP(A432,'BASE REGISTROS'!$A$1:$T$884,11,FALSE)</f>
        <v xml:space="preserve">Patricio Marcelo Labra Guzmán, 
</v>
      </c>
      <c r="L432" s="108" t="str">
        <f>VLOOKUP(A432,'BASE REGISTROS'!$A$1:$T$884,12,FALSE)</f>
        <v xml:space="preserve">Calle Orella N° 1015, comuna y ciudad de Valparaíso, Quinta Región  
</v>
      </c>
      <c r="M432" s="108" t="str">
        <f>VLOOKUP(A432,'BASE REGISTROS'!$A$1:$T$884,13,FALSE)</f>
        <v>V</v>
      </c>
      <c r="N432" s="108" t="str">
        <f>VLOOKUP(A432,'BASE REGISTROS'!$A$1:$T$884,14,FALSE)</f>
        <v>Valparaíso</v>
      </c>
      <c r="O432" s="108" t="str">
        <f>VLOOKUP(A432,'BASE REGISTROS'!$A$1:$T$884,15,FALSE)</f>
        <v>32-2156239</v>
      </c>
      <c r="P432" s="108" t="str">
        <f>VLOOKUP(A432,'BASE REGISTROS'!$A$1:$T$884,16,FALSE)</f>
        <v>serpaj@serpajchile.cl</v>
      </c>
      <c r="Q432" s="108">
        <f>VLOOKUP(A432,'BASE REGISTROS'!$A$1:$T$884,17,FALSE)</f>
        <v>0</v>
      </c>
      <c r="R432" s="108">
        <f>VLOOKUP(A432,'BASE REGISTROS'!$A$1:$T$884,18,FALSE)</f>
        <v>93401</v>
      </c>
      <c r="S432" s="108" t="str">
        <f>VLOOKUP(A432,'BASE REGISTROS'!$A$1:$T$884,19,FALSE)</f>
        <v>Se acompaña certificado de antecedentes financieros, correspondiente al  año 2019, aprobados USUFI</v>
      </c>
      <c r="T432" s="129">
        <f>VLOOKUP(A432,'BASE REGISTROS'!$A$1:$T$884,20,FALSE)</f>
        <v>37970</v>
      </c>
      <c r="U432" s="128">
        <v>6915</v>
      </c>
      <c r="V432" s="130">
        <v>29083686</v>
      </c>
      <c r="W432" s="130">
        <v>93666657</v>
      </c>
      <c r="X432" s="131">
        <v>44316</v>
      </c>
      <c r="Y432" s="132" t="s">
        <v>7743</v>
      </c>
      <c r="Z432" s="132" t="s">
        <v>7744</v>
      </c>
      <c r="AA432" s="128" t="s">
        <v>184</v>
      </c>
    </row>
    <row r="433" spans="1:27" ht="15.75" customHeight="1" x14ac:dyDescent="0.2">
      <c r="A433" s="128">
        <v>6915</v>
      </c>
      <c r="B433" s="108" t="str">
        <f>VLOOKUP(A433,'BASE REGISTROS'!$A$1:$T$884,2,FALSE)</f>
        <v>Corporación Servicio Paz y Justicia, SERPAJ-CHILE</v>
      </c>
      <c r="C433" s="136">
        <f>VLOOKUP(A433,'BASE REGISTROS'!$A$1:$T$884,3,FALSE)</f>
        <v>721694003</v>
      </c>
      <c r="D433" s="108" t="str">
        <f>VLOOKUP(A433,'BASE REGISTROS'!$A$1:$T$884,4,FALSE)</f>
        <v>Corporación de Derecho Privado.</v>
      </c>
      <c r="E433" s="108" t="str">
        <f>VLOOKUP(A433,'BASE REGISTROS'!$A$1:$T$884,5,FALSE)</f>
        <v xml:space="preserve">Decreto Supremo Nº 1472, de 03 de noviembre de 1992, del Ministerio de Justicia. </v>
      </c>
      <c r="F433" s="108" t="str">
        <f>VLOOKUP(A433,'BASE REGISTROS'!$A$1:$T$884,6,FALSE)</f>
        <v>Certificado de Vigencia Folio Nº 500354067733, de 4 de noviembre de 2020, del Servicio de Registro Civil e Identificación.</v>
      </c>
      <c r="G433" s="108" t="str">
        <f>VLOOKUP(A433,'BASE REGISTROS'!$A$1:$T$884,7,FALSE)</f>
        <v>Formación, promoción, cooperación y prestación de servicios para el desarrollo económico, social, cultural y espiritual de la comunidad, en el área de los derechos humanos del niño, entre otras.</v>
      </c>
      <c r="H433" s="108" t="str">
        <f>VLOOKUP(A433,'BASE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3" s="108" t="str">
        <f>VLOOKUP(A433,'BASE REGISTROS'!$A$1:$T$884,9,FALSE)</f>
        <v>3 años en sus cargos.</v>
      </c>
      <c r="J433" s="129" t="str">
        <f>VLOOKUP(A433,'BASE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3" s="108" t="str">
        <f>VLOOKUP(A433,'BASE REGISTROS'!$A$1:$T$884,11,FALSE)</f>
        <v xml:space="preserve">Patricio Marcelo Labra Guzmán, 
</v>
      </c>
      <c r="L433" s="108" t="str">
        <f>VLOOKUP(A433,'BASE REGISTROS'!$A$1:$T$884,12,FALSE)</f>
        <v xml:space="preserve">Calle Orella N° 1015, comuna y ciudad de Valparaíso, Quinta Región  
</v>
      </c>
      <c r="M433" s="108" t="str">
        <f>VLOOKUP(A433,'BASE REGISTROS'!$A$1:$T$884,13,FALSE)</f>
        <v>V</v>
      </c>
      <c r="N433" s="108" t="str">
        <f>VLOOKUP(A433,'BASE REGISTROS'!$A$1:$T$884,14,FALSE)</f>
        <v>Valparaíso</v>
      </c>
      <c r="O433" s="108" t="str">
        <f>VLOOKUP(A433,'BASE REGISTROS'!$A$1:$T$884,15,FALSE)</f>
        <v>32-2156239</v>
      </c>
      <c r="P433" s="108" t="str">
        <f>VLOOKUP(A433,'BASE REGISTROS'!$A$1:$T$884,16,FALSE)</f>
        <v>serpaj@serpajchile.cl</v>
      </c>
      <c r="Q433" s="108">
        <f>VLOOKUP(A433,'BASE REGISTROS'!$A$1:$T$884,17,FALSE)</f>
        <v>0</v>
      </c>
      <c r="R433" s="108">
        <f>VLOOKUP(A433,'BASE REGISTROS'!$A$1:$T$884,18,FALSE)</f>
        <v>93401</v>
      </c>
      <c r="S433" s="108" t="str">
        <f>VLOOKUP(A433,'BASE REGISTROS'!$A$1:$T$884,19,FALSE)</f>
        <v>Se acompaña certificado de antecedentes financieros, correspondiente al  año 2019, aprobados USUFI</v>
      </c>
      <c r="T433" s="129">
        <f>VLOOKUP(A433,'BASE REGISTROS'!$A$1:$T$884,20,FALSE)</f>
        <v>37970</v>
      </c>
      <c r="U433" s="128">
        <v>6915</v>
      </c>
      <c r="V433" s="130">
        <v>46740976</v>
      </c>
      <c r="W433" s="130">
        <v>143584749</v>
      </c>
      <c r="X433" s="131">
        <v>44316</v>
      </c>
      <c r="Y433" s="132" t="s">
        <v>7743</v>
      </c>
      <c r="Z433" s="132" t="s">
        <v>7744</v>
      </c>
      <c r="AA433" s="128" t="s">
        <v>7781</v>
      </c>
    </row>
    <row r="434" spans="1:27" ht="15.75" customHeight="1" x14ac:dyDescent="0.2">
      <c r="A434" s="128">
        <v>6915</v>
      </c>
      <c r="B434" s="108" t="str">
        <f>VLOOKUP(A434,'BASE REGISTROS'!$A$1:$T$884,2,FALSE)</f>
        <v>Corporación Servicio Paz y Justicia, SERPAJ-CHILE</v>
      </c>
      <c r="C434" s="136">
        <f>VLOOKUP(A434,'BASE REGISTROS'!$A$1:$T$884,3,FALSE)</f>
        <v>721694003</v>
      </c>
      <c r="D434" s="108" t="str">
        <f>VLOOKUP(A434,'BASE REGISTROS'!$A$1:$T$884,4,FALSE)</f>
        <v>Corporación de Derecho Privado.</v>
      </c>
      <c r="E434" s="108" t="str">
        <f>VLOOKUP(A434,'BASE REGISTROS'!$A$1:$T$884,5,FALSE)</f>
        <v xml:space="preserve">Decreto Supremo Nº 1472, de 03 de noviembre de 1992, del Ministerio de Justicia. </v>
      </c>
      <c r="F434" s="108" t="str">
        <f>VLOOKUP(A434,'BASE REGISTROS'!$A$1:$T$884,6,FALSE)</f>
        <v>Certificado de Vigencia Folio Nº 500354067733, de 4 de noviembre de 2020, del Servicio de Registro Civil e Identificación.</v>
      </c>
      <c r="G434" s="108" t="str">
        <f>VLOOKUP(A434,'BASE REGISTROS'!$A$1:$T$884,7,FALSE)</f>
        <v>Formación, promoción, cooperación y prestación de servicios para el desarrollo económico, social, cultural y espiritual de la comunidad, en el área de los derechos humanos del niño, entre otras.</v>
      </c>
      <c r="H434" s="108" t="str">
        <f>VLOOKUP(A434,'BASE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4" s="108" t="str">
        <f>VLOOKUP(A434,'BASE REGISTROS'!$A$1:$T$884,9,FALSE)</f>
        <v>3 años en sus cargos.</v>
      </c>
      <c r="J434" s="129" t="str">
        <f>VLOOKUP(A434,'BASE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4" s="108" t="str">
        <f>VLOOKUP(A434,'BASE REGISTROS'!$A$1:$T$884,11,FALSE)</f>
        <v xml:space="preserve">Patricio Marcelo Labra Guzmán, 
</v>
      </c>
      <c r="L434" s="108" t="str">
        <f>VLOOKUP(A434,'BASE REGISTROS'!$A$1:$T$884,12,FALSE)</f>
        <v xml:space="preserve">Calle Orella N° 1015, comuna y ciudad de Valparaíso, Quinta Región  
</v>
      </c>
      <c r="M434" s="108" t="str">
        <f>VLOOKUP(A434,'BASE REGISTROS'!$A$1:$T$884,13,FALSE)</f>
        <v>V</v>
      </c>
      <c r="N434" s="108" t="str">
        <f>VLOOKUP(A434,'BASE REGISTROS'!$A$1:$T$884,14,FALSE)</f>
        <v>Valparaíso</v>
      </c>
      <c r="O434" s="108" t="str">
        <f>VLOOKUP(A434,'BASE REGISTROS'!$A$1:$T$884,15,FALSE)</f>
        <v>32-2156239</v>
      </c>
      <c r="P434" s="108" t="str">
        <f>VLOOKUP(A434,'BASE REGISTROS'!$A$1:$T$884,16,FALSE)</f>
        <v>serpaj@serpajchile.cl</v>
      </c>
      <c r="Q434" s="108">
        <f>VLOOKUP(A434,'BASE REGISTROS'!$A$1:$T$884,17,FALSE)</f>
        <v>0</v>
      </c>
      <c r="R434" s="108">
        <f>VLOOKUP(A434,'BASE REGISTROS'!$A$1:$T$884,18,FALSE)</f>
        <v>93401</v>
      </c>
      <c r="S434" s="108" t="str">
        <f>VLOOKUP(A434,'BASE REGISTROS'!$A$1:$T$884,19,FALSE)</f>
        <v>Se acompaña certificado de antecedentes financieros, correspondiente al  año 2019, aprobados USUFI</v>
      </c>
      <c r="T434" s="129">
        <f>VLOOKUP(A434,'BASE REGISTROS'!$A$1:$T$884,20,FALSE)</f>
        <v>37970</v>
      </c>
      <c r="U434" s="128">
        <v>6915</v>
      </c>
      <c r="V434" s="130">
        <v>7856268</v>
      </c>
      <c r="W434" s="130">
        <v>30944076</v>
      </c>
      <c r="X434" s="131">
        <v>44316</v>
      </c>
      <c r="Y434" s="132" t="s">
        <v>7743</v>
      </c>
      <c r="Z434" s="132" t="s">
        <v>7744</v>
      </c>
      <c r="AA434" s="128" t="s">
        <v>7858</v>
      </c>
    </row>
    <row r="435" spans="1:27" ht="15.75" customHeight="1" x14ac:dyDescent="0.2">
      <c r="A435" s="128">
        <v>6915</v>
      </c>
      <c r="B435" s="108" t="str">
        <f>VLOOKUP(A435,'BASE REGISTROS'!$A$1:$T$884,2,FALSE)</f>
        <v>Corporación Servicio Paz y Justicia, SERPAJ-CHILE</v>
      </c>
      <c r="C435" s="136">
        <f>VLOOKUP(A435,'BASE REGISTROS'!$A$1:$T$884,3,FALSE)</f>
        <v>721694003</v>
      </c>
      <c r="D435" s="108" t="str">
        <f>VLOOKUP(A435,'BASE REGISTROS'!$A$1:$T$884,4,FALSE)</f>
        <v>Corporación de Derecho Privado.</v>
      </c>
      <c r="E435" s="108" t="str">
        <f>VLOOKUP(A435,'BASE REGISTROS'!$A$1:$T$884,5,FALSE)</f>
        <v xml:space="preserve">Decreto Supremo Nº 1472, de 03 de noviembre de 1992, del Ministerio de Justicia. </v>
      </c>
      <c r="F435" s="108" t="str">
        <f>VLOOKUP(A435,'BASE REGISTROS'!$A$1:$T$884,6,FALSE)</f>
        <v>Certificado de Vigencia Folio Nº 500354067733, de 4 de noviembre de 2020, del Servicio de Registro Civil e Identificación.</v>
      </c>
      <c r="G435" s="108" t="str">
        <f>VLOOKUP(A435,'BASE REGISTROS'!$A$1:$T$884,7,FALSE)</f>
        <v>Formación, promoción, cooperación y prestación de servicios para el desarrollo económico, social, cultural y espiritual de la comunidad, en el área de los derechos humanos del niño, entre otras.</v>
      </c>
      <c r="H435" s="108" t="str">
        <f>VLOOKUP(A435,'BASE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5" s="108" t="str">
        <f>VLOOKUP(A435,'BASE REGISTROS'!$A$1:$T$884,9,FALSE)</f>
        <v>3 años en sus cargos.</v>
      </c>
      <c r="J435" s="129" t="str">
        <f>VLOOKUP(A435,'BASE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5" s="108" t="str">
        <f>VLOOKUP(A435,'BASE REGISTROS'!$A$1:$T$884,11,FALSE)</f>
        <v xml:space="preserve">Patricio Marcelo Labra Guzmán, 
</v>
      </c>
      <c r="L435" s="108" t="str">
        <f>VLOOKUP(A435,'BASE REGISTROS'!$A$1:$T$884,12,FALSE)</f>
        <v xml:space="preserve">Calle Orella N° 1015, comuna y ciudad de Valparaíso, Quinta Región  
</v>
      </c>
      <c r="M435" s="108" t="str">
        <f>VLOOKUP(A435,'BASE REGISTROS'!$A$1:$T$884,13,FALSE)</f>
        <v>V</v>
      </c>
      <c r="N435" s="108" t="str">
        <f>VLOOKUP(A435,'BASE REGISTROS'!$A$1:$T$884,14,FALSE)</f>
        <v>Valparaíso</v>
      </c>
      <c r="O435" s="108" t="str">
        <f>VLOOKUP(A435,'BASE REGISTROS'!$A$1:$T$884,15,FALSE)</f>
        <v>32-2156239</v>
      </c>
      <c r="P435" s="108" t="str">
        <f>VLOOKUP(A435,'BASE REGISTROS'!$A$1:$T$884,16,FALSE)</f>
        <v>serpaj@serpajchile.cl</v>
      </c>
      <c r="Q435" s="108">
        <f>VLOOKUP(A435,'BASE REGISTROS'!$A$1:$T$884,17,FALSE)</f>
        <v>0</v>
      </c>
      <c r="R435" s="108">
        <f>VLOOKUP(A435,'BASE REGISTROS'!$A$1:$T$884,18,FALSE)</f>
        <v>93401</v>
      </c>
      <c r="S435" s="108" t="str">
        <f>VLOOKUP(A435,'BASE REGISTROS'!$A$1:$T$884,19,FALSE)</f>
        <v>Se acompaña certificado de antecedentes financieros, correspondiente al  año 2019, aprobados USUFI</v>
      </c>
      <c r="T435" s="129">
        <f>VLOOKUP(A435,'BASE REGISTROS'!$A$1:$T$884,20,FALSE)</f>
        <v>37970</v>
      </c>
      <c r="U435" s="128">
        <v>6915</v>
      </c>
      <c r="V435" s="130">
        <v>9687259</v>
      </c>
      <c r="W435" s="130">
        <v>37652366</v>
      </c>
      <c r="X435" s="131">
        <v>44316</v>
      </c>
      <c r="Y435" s="132" t="s">
        <v>7743</v>
      </c>
      <c r="Z435" s="132" t="s">
        <v>7744</v>
      </c>
      <c r="AA435" s="128" t="s">
        <v>7905</v>
      </c>
    </row>
    <row r="436" spans="1:27" ht="15.75" customHeight="1" x14ac:dyDescent="0.2">
      <c r="A436" s="128">
        <v>6915</v>
      </c>
      <c r="B436" s="108" t="str">
        <f>VLOOKUP(A436,'BASE REGISTROS'!$A$1:$T$884,2,FALSE)</f>
        <v>Corporación Servicio Paz y Justicia, SERPAJ-CHILE</v>
      </c>
      <c r="C436" s="136">
        <f>VLOOKUP(A436,'BASE REGISTROS'!$A$1:$T$884,3,FALSE)</f>
        <v>721694003</v>
      </c>
      <c r="D436" s="108" t="str">
        <f>VLOOKUP(A436,'BASE REGISTROS'!$A$1:$T$884,4,FALSE)</f>
        <v>Corporación de Derecho Privado.</v>
      </c>
      <c r="E436" s="108" t="str">
        <f>VLOOKUP(A436,'BASE REGISTROS'!$A$1:$T$884,5,FALSE)</f>
        <v xml:space="preserve">Decreto Supremo Nº 1472, de 03 de noviembre de 1992, del Ministerio de Justicia. </v>
      </c>
      <c r="F436" s="108" t="str">
        <f>VLOOKUP(A436,'BASE REGISTROS'!$A$1:$T$884,6,FALSE)</f>
        <v>Certificado de Vigencia Folio Nº 500354067733, de 4 de noviembre de 2020, del Servicio de Registro Civil e Identificación.</v>
      </c>
      <c r="G436" s="108" t="str">
        <f>VLOOKUP(A436,'BASE REGISTROS'!$A$1:$T$884,7,FALSE)</f>
        <v>Formación, promoción, cooperación y prestación de servicios para el desarrollo económico, social, cultural y espiritual de la comunidad, en el área de los derechos humanos del niño, entre otras.</v>
      </c>
      <c r="H436" s="108" t="str">
        <f>VLOOKUP(A436,'BASE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6" s="108" t="str">
        <f>VLOOKUP(A436,'BASE REGISTROS'!$A$1:$T$884,9,FALSE)</f>
        <v>3 años en sus cargos.</v>
      </c>
      <c r="J436" s="129" t="str">
        <f>VLOOKUP(A436,'BASE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6" s="108" t="str">
        <f>VLOOKUP(A436,'BASE REGISTROS'!$A$1:$T$884,11,FALSE)</f>
        <v xml:space="preserve">Patricio Marcelo Labra Guzmán, 
</v>
      </c>
      <c r="L436" s="108" t="str">
        <f>VLOOKUP(A436,'BASE REGISTROS'!$A$1:$T$884,12,FALSE)</f>
        <v xml:space="preserve">Calle Orella N° 1015, comuna y ciudad de Valparaíso, Quinta Región  
</v>
      </c>
      <c r="M436" s="108" t="str">
        <f>VLOOKUP(A436,'BASE REGISTROS'!$A$1:$T$884,13,FALSE)</f>
        <v>V</v>
      </c>
      <c r="N436" s="108" t="str">
        <f>VLOOKUP(A436,'BASE REGISTROS'!$A$1:$T$884,14,FALSE)</f>
        <v>Valparaíso</v>
      </c>
      <c r="O436" s="108" t="str">
        <f>VLOOKUP(A436,'BASE REGISTROS'!$A$1:$T$884,15,FALSE)</f>
        <v>32-2156239</v>
      </c>
      <c r="P436" s="108" t="str">
        <f>VLOOKUP(A436,'BASE REGISTROS'!$A$1:$T$884,16,FALSE)</f>
        <v>serpaj@serpajchile.cl</v>
      </c>
      <c r="Q436" s="108">
        <f>VLOOKUP(A436,'BASE REGISTROS'!$A$1:$T$884,17,FALSE)</f>
        <v>0</v>
      </c>
      <c r="R436" s="108">
        <f>VLOOKUP(A436,'BASE REGISTROS'!$A$1:$T$884,18,FALSE)</f>
        <v>93401</v>
      </c>
      <c r="S436" s="108" t="str">
        <f>VLOOKUP(A436,'BASE REGISTROS'!$A$1:$T$884,19,FALSE)</f>
        <v>Se acompaña certificado de antecedentes financieros, correspondiente al  año 2019, aprobados USUFI</v>
      </c>
      <c r="T436" s="129">
        <f>VLOOKUP(A436,'BASE REGISTROS'!$A$1:$T$884,20,FALSE)</f>
        <v>37970</v>
      </c>
      <c r="U436" s="128">
        <v>6915</v>
      </c>
      <c r="V436" s="130">
        <v>4170701</v>
      </c>
      <c r="W436" s="130">
        <v>18668851</v>
      </c>
      <c r="X436" s="131">
        <v>44316</v>
      </c>
      <c r="Y436" s="132" t="s">
        <v>7743</v>
      </c>
      <c r="Z436" s="132" t="s">
        <v>7744</v>
      </c>
      <c r="AA436" s="128" t="s">
        <v>7906</v>
      </c>
    </row>
    <row r="437" spans="1:27" ht="15.75" customHeight="1" x14ac:dyDescent="0.2">
      <c r="A437" s="128">
        <v>6915</v>
      </c>
      <c r="B437" s="108" t="str">
        <f>VLOOKUP(A437,'BASE REGISTROS'!$A$1:$T$884,2,FALSE)</f>
        <v>Corporación Servicio Paz y Justicia, SERPAJ-CHILE</v>
      </c>
      <c r="C437" s="136">
        <f>VLOOKUP(A437,'BASE REGISTROS'!$A$1:$T$884,3,FALSE)</f>
        <v>721694003</v>
      </c>
      <c r="D437" s="108" t="str">
        <f>VLOOKUP(A437,'BASE REGISTROS'!$A$1:$T$884,4,FALSE)</f>
        <v>Corporación de Derecho Privado.</v>
      </c>
      <c r="E437" s="108" t="str">
        <f>VLOOKUP(A437,'BASE REGISTROS'!$A$1:$T$884,5,FALSE)</f>
        <v xml:space="preserve">Decreto Supremo Nº 1472, de 03 de noviembre de 1992, del Ministerio de Justicia. </v>
      </c>
      <c r="F437" s="108" t="str">
        <f>VLOOKUP(A437,'BASE REGISTROS'!$A$1:$T$884,6,FALSE)</f>
        <v>Certificado de Vigencia Folio Nº 500354067733, de 4 de noviembre de 2020, del Servicio de Registro Civil e Identificación.</v>
      </c>
      <c r="G437" s="108" t="str">
        <f>VLOOKUP(A437,'BASE REGISTROS'!$A$1:$T$884,7,FALSE)</f>
        <v>Formación, promoción, cooperación y prestación de servicios para el desarrollo económico, social, cultural y espiritual de la comunidad, en el área de los derechos humanos del niño, entre otras.</v>
      </c>
      <c r="H437" s="108" t="str">
        <f>VLOOKUP(A437,'BASE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7" s="108" t="str">
        <f>VLOOKUP(A437,'BASE REGISTROS'!$A$1:$T$884,9,FALSE)</f>
        <v>3 años en sus cargos.</v>
      </c>
      <c r="J437" s="129" t="str">
        <f>VLOOKUP(A437,'BASE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7" s="108" t="str">
        <f>VLOOKUP(A437,'BASE REGISTROS'!$A$1:$T$884,11,FALSE)</f>
        <v xml:space="preserve">Patricio Marcelo Labra Guzmán, 
</v>
      </c>
      <c r="L437" s="108" t="str">
        <f>VLOOKUP(A437,'BASE REGISTROS'!$A$1:$T$884,12,FALSE)</f>
        <v xml:space="preserve">Calle Orella N° 1015, comuna y ciudad de Valparaíso, Quinta Región  
</v>
      </c>
      <c r="M437" s="108" t="str">
        <f>VLOOKUP(A437,'BASE REGISTROS'!$A$1:$T$884,13,FALSE)</f>
        <v>V</v>
      </c>
      <c r="N437" s="108" t="str">
        <f>VLOOKUP(A437,'BASE REGISTROS'!$A$1:$T$884,14,FALSE)</f>
        <v>Valparaíso</v>
      </c>
      <c r="O437" s="108" t="str">
        <f>VLOOKUP(A437,'BASE REGISTROS'!$A$1:$T$884,15,FALSE)</f>
        <v>32-2156239</v>
      </c>
      <c r="P437" s="108" t="str">
        <f>VLOOKUP(A437,'BASE REGISTROS'!$A$1:$T$884,16,FALSE)</f>
        <v>serpaj@serpajchile.cl</v>
      </c>
      <c r="Q437" s="108">
        <f>VLOOKUP(A437,'BASE REGISTROS'!$A$1:$T$884,17,FALSE)</f>
        <v>0</v>
      </c>
      <c r="R437" s="108">
        <f>VLOOKUP(A437,'BASE REGISTROS'!$A$1:$T$884,18,FALSE)</f>
        <v>93401</v>
      </c>
      <c r="S437" s="108" t="str">
        <f>VLOOKUP(A437,'BASE REGISTROS'!$A$1:$T$884,19,FALSE)</f>
        <v>Se acompaña certificado de antecedentes financieros, correspondiente al  año 2019, aprobados USUFI</v>
      </c>
      <c r="T437" s="129">
        <f>VLOOKUP(A437,'BASE REGISTROS'!$A$1:$T$884,20,FALSE)</f>
        <v>37970</v>
      </c>
      <c r="U437" s="128">
        <v>6915</v>
      </c>
      <c r="V437" s="130">
        <v>9551650</v>
      </c>
      <c r="W437" s="130">
        <v>39629353</v>
      </c>
      <c r="X437" s="131">
        <v>44316</v>
      </c>
      <c r="Y437" s="132" t="s">
        <v>7743</v>
      </c>
      <c r="Z437" s="132" t="s">
        <v>7744</v>
      </c>
      <c r="AA437" s="128" t="s">
        <v>7907</v>
      </c>
    </row>
    <row r="438" spans="1:27" ht="15.75" customHeight="1" x14ac:dyDescent="0.2">
      <c r="A438" s="128">
        <v>6915</v>
      </c>
      <c r="B438" s="108" t="str">
        <f>VLOOKUP(A438,'BASE REGISTROS'!$A$1:$T$884,2,FALSE)</f>
        <v>Corporación Servicio Paz y Justicia, SERPAJ-CHILE</v>
      </c>
      <c r="C438" s="136">
        <f>VLOOKUP(A438,'BASE REGISTROS'!$A$1:$T$884,3,FALSE)</f>
        <v>721694003</v>
      </c>
      <c r="D438" s="108" t="str">
        <f>VLOOKUP(A438,'BASE REGISTROS'!$A$1:$T$884,4,FALSE)</f>
        <v>Corporación de Derecho Privado.</v>
      </c>
      <c r="E438" s="108" t="str">
        <f>VLOOKUP(A438,'BASE REGISTROS'!$A$1:$T$884,5,FALSE)</f>
        <v xml:space="preserve">Decreto Supremo Nº 1472, de 03 de noviembre de 1992, del Ministerio de Justicia. </v>
      </c>
      <c r="F438" s="108" t="str">
        <f>VLOOKUP(A438,'BASE REGISTROS'!$A$1:$T$884,6,FALSE)</f>
        <v>Certificado de Vigencia Folio Nº 500354067733, de 4 de noviembre de 2020, del Servicio de Registro Civil e Identificación.</v>
      </c>
      <c r="G438" s="108" t="str">
        <f>VLOOKUP(A438,'BASE REGISTROS'!$A$1:$T$884,7,FALSE)</f>
        <v>Formación, promoción, cooperación y prestación de servicios para el desarrollo económico, social, cultural y espiritual de la comunidad, en el área de los derechos humanos del niño, entre otras.</v>
      </c>
      <c r="H438" s="108" t="str">
        <f>VLOOKUP(A438,'BASE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8" s="108" t="str">
        <f>VLOOKUP(A438,'BASE REGISTROS'!$A$1:$T$884,9,FALSE)</f>
        <v>3 años en sus cargos.</v>
      </c>
      <c r="J438" s="129" t="str">
        <f>VLOOKUP(A438,'BASE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8" s="108" t="str">
        <f>VLOOKUP(A438,'BASE REGISTROS'!$A$1:$T$884,11,FALSE)</f>
        <v xml:space="preserve">Patricio Marcelo Labra Guzmán, 
</v>
      </c>
      <c r="L438" s="108" t="str">
        <f>VLOOKUP(A438,'BASE REGISTROS'!$A$1:$T$884,12,FALSE)</f>
        <v xml:space="preserve">Calle Orella N° 1015, comuna y ciudad de Valparaíso, Quinta Región  
</v>
      </c>
      <c r="M438" s="108" t="str">
        <f>VLOOKUP(A438,'BASE REGISTROS'!$A$1:$T$884,13,FALSE)</f>
        <v>V</v>
      </c>
      <c r="N438" s="108" t="str">
        <f>VLOOKUP(A438,'BASE REGISTROS'!$A$1:$T$884,14,FALSE)</f>
        <v>Valparaíso</v>
      </c>
      <c r="O438" s="108" t="str">
        <f>VLOOKUP(A438,'BASE REGISTROS'!$A$1:$T$884,15,FALSE)</f>
        <v>32-2156239</v>
      </c>
      <c r="P438" s="108" t="str">
        <f>VLOOKUP(A438,'BASE REGISTROS'!$A$1:$T$884,16,FALSE)</f>
        <v>serpaj@serpajchile.cl</v>
      </c>
      <c r="Q438" s="108">
        <f>VLOOKUP(A438,'BASE REGISTROS'!$A$1:$T$884,17,FALSE)</f>
        <v>0</v>
      </c>
      <c r="R438" s="108">
        <f>VLOOKUP(A438,'BASE REGISTROS'!$A$1:$T$884,18,FALSE)</f>
        <v>93401</v>
      </c>
      <c r="S438" s="108" t="str">
        <f>VLOOKUP(A438,'BASE REGISTROS'!$A$1:$T$884,19,FALSE)</f>
        <v>Se acompaña certificado de antecedentes financieros, correspondiente al  año 2019, aprobados USUFI</v>
      </c>
      <c r="T438" s="129">
        <f>VLOOKUP(A438,'BASE REGISTROS'!$A$1:$T$884,20,FALSE)</f>
        <v>37970</v>
      </c>
      <c r="U438" s="128">
        <v>6915</v>
      </c>
      <c r="V438" s="130">
        <v>20471189</v>
      </c>
      <c r="W438" s="130">
        <v>59768560</v>
      </c>
      <c r="X438" s="131">
        <v>44316</v>
      </c>
      <c r="Y438" s="132" t="s">
        <v>7743</v>
      </c>
      <c r="Z438" s="132" t="s">
        <v>7744</v>
      </c>
      <c r="AA438" s="128" t="s">
        <v>7745</v>
      </c>
    </row>
    <row r="439" spans="1:27" ht="15.75" customHeight="1" x14ac:dyDescent="0.2">
      <c r="A439" s="128">
        <v>6915</v>
      </c>
      <c r="B439" s="108" t="str">
        <f>VLOOKUP(A439,'BASE REGISTROS'!$A$1:$T$884,2,FALSE)</f>
        <v>Corporación Servicio Paz y Justicia, SERPAJ-CHILE</v>
      </c>
      <c r="C439" s="136">
        <f>VLOOKUP(A439,'BASE REGISTROS'!$A$1:$T$884,3,FALSE)</f>
        <v>721694003</v>
      </c>
      <c r="D439" s="108" t="str">
        <f>VLOOKUP(A439,'BASE REGISTROS'!$A$1:$T$884,4,FALSE)</f>
        <v>Corporación de Derecho Privado.</v>
      </c>
      <c r="E439" s="108" t="str">
        <f>VLOOKUP(A439,'BASE REGISTROS'!$A$1:$T$884,5,FALSE)</f>
        <v xml:space="preserve">Decreto Supremo Nº 1472, de 03 de noviembre de 1992, del Ministerio de Justicia. </v>
      </c>
      <c r="F439" s="108" t="str">
        <f>VLOOKUP(A439,'BASE REGISTROS'!$A$1:$T$884,6,FALSE)</f>
        <v>Certificado de Vigencia Folio Nº 500354067733, de 4 de noviembre de 2020, del Servicio de Registro Civil e Identificación.</v>
      </c>
      <c r="G439" s="108" t="str">
        <f>VLOOKUP(A439,'BASE REGISTROS'!$A$1:$T$884,7,FALSE)</f>
        <v>Formación, promoción, cooperación y prestación de servicios para el desarrollo económico, social, cultural y espiritual de la comunidad, en el área de los derechos humanos del niño, entre otras.</v>
      </c>
      <c r="H439" s="108" t="str">
        <f>VLOOKUP(A439,'BASE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9" s="108" t="str">
        <f>VLOOKUP(A439,'BASE REGISTROS'!$A$1:$T$884,9,FALSE)</f>
        <v>3 años en sus cargos.</v>
      </c>
      <c r="J439" s="129" t="str">
        <f>VLOOKUP(A439,'BASE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9" s="108" t="str">
        <f>VLOOKUP(A439,'BASE REGISTROS'!$A$1:$T$884,11,FALSE)</f>
        <v xml:space="preserve">Patricio Marcelo Labra Guzmán, 
</v>
      </c>
      <c r="L439" s="108" t="str">
        <f>VLOOKUP(A439,'BASE REGISTROS'!$A$1:$T$884,12,FALSE)</f>
        <v xml:space="preserve">Calle Orella N° 1015, comuna y ciudad de Valparaíso, Quinta Región  
</v>
      </c>
      <c r="M439" s="108" t="str">
        <f>VLOOKUP(A439,'BASE REGISTROS'!$A$1:$T$884,13,FALSE)</f>
        <v>V</v>
      </c>
      <c r="N439" s="108" t="str">
        <f>VLOOKUP(A439,'BASE REGISTROS'!$A$1:$T$884,14,FALSE)</f>
        <v>Valparaíso</v>
      </c>
      <c r="O439" s="108" t="str">
        <f>VLOOKUP(A439,'BASE REGISTROS'!$A$1:$T$884,15,FALSE)</f>
        <v>32-2156239</v>
      </c>
      <c r="P439" s="108" t="str">
        <f>VLOOKUP(A439,'BASE REGISTROS'!$A$1:$T$884,16,FALSE)</f>
        <v>serpaj@serpajchile.cl</v>
      </c>
      <c r="Q439" s="108">
        <f>VLOOKUP(A439,'BASE REGISTROS'!$A$1:$T$884,17,FALSE)</f>
        <v>0</v>
      </c>
      <c r="R439" s="108">
        <f>VLOOKUP(A439,'BASE REGISTROS'!$A$1:$T$884,18,FALSE)</f>
        <v>93401</v>
      </c>
      <c r="S439" s="108" t="str">
        <f>VLOOKUP(A439,'BASE REGISTROS'!$A$1:$T$884,19,FALSE)</f>
        <v>Se acompaña certificado de antecedentes financieros, correspondiente al  año 2019, aprobados USUFI</v>
      </c>
      <c r="T439" s="129">
        <f>VLOOKUP(A439,'BASE REGISTROS'!$A$1:$T$884,20,FALSE)</f>
        <v>37970</v>
      </c>
      <c r="U439" s="128">
        <v>6915</v>
      </c>
      <c r="V439" s="130">
        <v>6206400</v>
      </c>
      <c r="W439" s="130">
        <v>25135920</v>
      </c>
      <c r="X439" s="131">
        <v>44316</v>
      </c>
      <c r="Y439" s="132" t="s">
        <v>7743</v>
      </c>
      <c r="Z439" s="132" t="s">
        <v>7744</v>
      </c>
      <c r="AA439" s="128" t="s">
        <v>7908</v>
      </c>
    </row>
    <row r="440" spans="1:27" ht="15.75" customHeight="1" x14ac:dyDescent="0.2">
      <c r="A440" s="128">
        <v>6915</v>
      </c>
      <c r="B440" s="108" t="str">
        <f>VLOOKUP(A440,'BASE REGISTROS'!$A$1:$T$884,2,FALSE)</f>
        <v>Corporación Servicio Paz y Justicia, SERPAJ-CHILE</v>
      </c>
      <c r="C440" s="136">
        <f>VLOOKUP(A440,'BASE REGISTROS'!$A$1:$T$884,3,FALSE)</f>
        <v>721694003</v>
      </c>
      <c r="D440" s="108" t="str">
        <f>VLOOKUP(A440,'BASE REGISTROS'!$A$1:$T$884,4,FALSE)</f>
        <v>Corporación de Derecho Privado.</v>
      </c>
      <c r="E440" s="108" t="str">
        <f>VLOOKUP(A440,'BASE REGISTROS'!$A$1:$T$884,5,FALSE)</f>
        <v xml:space="preserve">Decreto Supremo Nº 1472, de 03 de noviembre de 1992, del Ministerio de Justicia. </v>
      </c>
      <c r="F440" s="108" t="str">
        <f>VLOOKUP(A440,'BASE REGISTROS'!$A$1:$T$884,6,FALSE)</f>
        <v>Certificado de Vigencia Folio Nº 500354067733, de 4 de noviembre de 2020, del Servicio de Registro Civil e Identificación.</v>
      </c>
      <c r="G440" s="108" t="str">
        <f>VLOOKUP(A440,'BASE REGISTROS'!$A$1:$T$884,7,FALSE)</f>
        <v>Formación, promoción, cooperación y prestación de servicios para el desarrollo económico, social, cultural y espiritual de la comunidad, en el área de los derechos humanos del niño, entre otras.</v>
      </c>
      <c r="H440" s="108" t="str">
        <f>VLOOKUP(A440,'BASE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0" s="108" t="str">
        <f>VLOOKUP(A440,'BASE REGISTROS'!$A$1:$T$884,9,FALSE)</f>
        <v>3 años en sus cargos.</v>
      </c>
      <c r="J440" s="129" t="str">
        <f>VLOOKUP(A440,'BASE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0" s="108" t="str">
        <f>VLOOKUP(A440,'BASE REGISTROS'!$A$1:$T$884,11,FALSE)</f>
        <v xml:space="preserve">Patricio Marcelo Labra Guzmán, 
</v>
      </c>
      <c r="L440" s="108" t="str">
        <f>VLOOKUP(A440,'BASE REGISTROS'!$A$1:$T$884,12,FALSE)</f>
        <v xml:space="preserve">Calle Orella N° 1015, comuna y ciudad de Valparaíso, Quinta Región  
</v>
      </c>
      <c r="M440" s="108" t="str">
        <f>VLOOKUP(A440,'BASE REGISTROS'!$A$1:$T$884,13,FALSE)</f>
        <v>V</v>
      </c>
      <c r="N440" s="108" t="str">
        <f>VLOOKUP(A440,'BASE REGISTROS'!$A$1:$T$884,14,FALSE)</f>
        <v>Valparaíso</v>
      </c>
      <c r="O440" s="108" t="str">
        <f>VLOOKUP(A440,'BASE REGISTROS'!$A$1:$T$884,15,FALSE)</f>
        <v>32-2156239</v>
      </c>
      <c r="P440" s="108" t="str">
        <f>VLOOKUP(A440,'BASE REGISTROS'!$A$1:$T$884,16,FALSE)</f>
        <v>serpaj@serpajchile.cl</v>
      </c>
      <c r="Q440" s="108">
        <f>VLOOKUP(A440,'BASE REGISTROS'!$A$1:$T$884,17,FALSE)</f>
        <v>0</v>
      </c>
      <c r="R440" s="108">
        <f>VLOOKUP(A440,'BASE REGISTROS'!$A$1:$T$884,18,FALSE)</f>
        <v>93401</v>
      </c>
      <c r="S440" s="108" t="str">
        <f>VLOOKUP(A440,'BASE REGISTROS'!$A$1:$T$884,19,FALSE)</f>
        <v>Se acompaña certificado de antecedentes financieros, correspondiente al  año 2019, aprobados USUFI</v>
      </c>
      <c r="T440" s="129">
        <f>VLOOKUP(A440,'BASE REGISTROS'!$A$1:$T$884,20,FALSE)</f>
        <v>37970</v>
      </c>
      <c r="U440" s="128">
        <v>6915</v>
      </c>
      <c r="V440" s="130">
        <v>15391872</v>
      </c>
      <c r="W440" s="130">
        <v>71828736</v>
      </c>
      <c r="X440" s="131">
        <v>44316</v>
      </c>
      <c r="Y440" s="132" t="s">
        <v>7743</v>
      </c>
      <c r="Z440" s="132" t="s">
        <v>7744</v>
      </c>
      <c r="AA440" s="128" t="s">
        <v>7769</v>
      </c>
    </row>
    <row r="441" spans="1:27" ht="15.75" customHeight="1" x14ac:dyDescent="0.2">
      <c r="A441" s="128">
        <v>6915</v>
      </c>
      <c r="B441" s="108" t="str">
        <f>VLOOKUP(A441,'BASE REGISTROS'!$A$1:$T$884,2,FALSE)</f>
        <v>Corporación Servicio Paz y Justicia, SERPAJ-CHILE</v>
      </c>
      <c r="C441" s="136">
        <f>VLOOKUP(A441,'BASE REGISTROS'!$A$1:$T$884,3,FALSE)</f>
        <v>721694003</v>
      </c>
      <c r="D441" s="108" t="str">
        <f>VLOOKUP(A441,'BASE REGISTROS'!$A$1:$T$884,4,FALSE)</f>
        <v>Corporación de Derecho Privado.</v>
      </c>
      <c r="E441" s="108" t="str">
        <f>VLOOKUP(A441,'BASE REGISTROS'!$A$1:$T$884,5,FALSE)</f>
        <v xml:space="preserve">Decreto Supremo Nº 1472, de 03 de noviembre de 1992, del Ministerio de Justicia. </v>
      </c>
      <c r="F441" s="108" t="str">
        <f>VLOOKUP(A441,'BASE REGISTROS'!$A$1:$T$884,6,FALSE)</f>
        <v>Certificado de Vigencia Folio Nº 500354067733, de 4 de noviembre de 2020, del Servicio de Registro Civil e Identificación.</v>
      </c>
      <c r="G441" s="108" t="str">
        <f>VLOOKUP(A441,'BASE REGISTROS'!$A$1:$T$884,7,FALSE)</f>
        <v>Formación, promoción, cooperación y prestación de servicios para el desarrollo económico, social, cultural y espiritual de la comunidad, en el área de los derechos humanos del niño, entre otras.</v>
      </c>
      <c r="H441" s="108" t="str">
        <f>VLOOKUP(A441,'BASE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1" s="108" t="str">
        <f>VLOOKUP(A441,'BASE REGISTROS'!$A$1:$T$884,9,FALSE)</f>
        <v>3 años en sus cargos.</v>
      </c>
      <c r="J441" s="129" t="str">
        <f>VLOOKUP(A441,'BASE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1" s="108" t="str">
        <f>VLOOKUP(A441,'BASE REGISTROS'!$A$1:$T$884,11,FALSE)</f>
        <v xml:space="preserve">Patricio Marcelo Labra Guzmán, 
</v>
      </c>
      <c r="L441" s="108" t="str">
        <f>VLOOKUP(A441,'BASE REGISTROS'!$A$1:$T$884,12,FALSE)</f>
        <v xml:space="preserve">Calle Orella N° 1015, comuna y ciudad de Valparaíso, Quinta Región  
</v>
      </c>
      <c r="M441" s="108" t="str">
        <f>VLOOKUP(A441,'BASE REGISTROS'!$A$1:$T$884,13,FALSE)</f>
        <v>V</v>
      </c>
      <c r="N441" s="108" t="str">
        <f>VLOOKUP(A441,'BASE REGISTROS'!$A$1:$T$884,14,FALSE)</f>
        <v>Valparaíso</v>
      </c>
      <c r="O441" s="108" t="str">
        <f>VLOOKUP(A441,'BASE REGISTROS'!$A$1:$T$884,15,FALSE)</f>
        <v>32-2156239</v>
      </c>
      <c r="P441" s="108" t="str">
        <f>VLOOKUP(A441,'BASE REGISTROS'!$A$1:$T$884,16,FALSE)</f>
        <v>serpaj@serpajchile.cl</v>
      </c>
      <c r="Q441" s="108">
        <f>VLOOKUP(A441,'BASE REGISTROS'!$A$1:$T$884,17,FALSE)</f>
        <v>0</v>
      </c>
      <c r="R441" s="108">
        <f>VLOOKUP(A441,'BASE REGISTROS'!$A$1:$T$884,18,FALSE)</f>
        <v>93401</v>
      </c>
      <c r="S441" s="108" t="str">
        <f>VLOOKUP(A441,'BASE REGISTROS'!$A$1:$T$884,19,FALSE)</f>
        <v>Se acompaña certificado de antecedentes financieros, correspondiente al  año 2019, aprobados USUFI</v>
      </c>
      <c r="T441" s="129">
        <f>VLOOKUP(A441,'BASE REGISTROS'!$A$1:$T$884,20,FALSE)</f>
        <v>37970</v>
      </c>
      <c r="U441" s="128">
        <v>6915</v>
      </c>
      <c r="V441" s="130">
        <v>67586766</v>
      </c>
      <c r="W441" s="130">
        <v>234211922</v>
      </c>
      <c r="X441" s="131">
        <v>44316</v>
      </c>
      <c r="Y441" s="132" t="s">
        <v>7743</v>
      </c>
      <c r="Z441" s="132" t="s">
        <v>7744</v>
      </c>
      <c r="AA441" s="128" t="s">
        <v>7792</v>
      </c>
    </row>
    <row r="442" spans="1:27" ht="15.75" customHeight="1" x14ac:dyDescent="0.2">
      <c r="A442" s="128">
        <v>6915</v>
      </c>
      <c r="B442" s="108" t="str">
        <f>VLOOKUP(A442,'BASE REGISTROS'!$A$1:$T$884,2,FALSE)</f>
        <v>Corporación Servicio Paz y Justicia, SERPAJ-CHILE</v>
      </c>
      <c r="C442" s="136">
        <f>VLOOKUP(A442,'BASE REGISTROS'!$A$1:$T$884,3,FALSE)</f>
        <v>721694003</v>
      </c>
      <c r="D442" s="108" t="str">
        <f>VLOOKUP(A442,'BASE REGISTROS'!$A$1:$T$884,4,FALSE)</f>
        <v>Corporación de Derecho Privado.</v>
      </c>
      <c r="E442" s="108" t="str">
        <f>VLOOKUP(A442,'BASE REGISTROS'!$A$1:$T$884,5,FALSE)</f>
        <v xml:space="preserve">Decreto Supremo Nº 1472, de 03 de noviembre de 1992, del Ministerio de Justicia. </v>
      </c>
      <c r="F442" s="108" t="str">
        <f>VLOOKUP(A442,'BASE REGISTROS'!$A$1:$T$884,6,FALSE)</f>
        <v>Certificado de Vigencia Folio Nº 500354067733, de 4 de noviembre de 2020, del Servicio de Registro Civil e Identificación.</v>
      </c>
      <c r="G442" s="108" t="str">
        <f>VLOOKUP(A442,'BASE REGISTROS'!$A$1:$T$884,7,FALSE)</f>
        <v>Formación, promoción, cooperación y prestación de servicios para el desarrollo económico, social, cultural y espiritual de la comunidad, en el área de los derechos humanos del niño, entre otras.</v>
      </c>
      <c r="H442" s="108" t="str">
        <f>VLOOKUP(A442,'BASE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2" s="108" t="str">
        <f>VLOOKUP(A442,'BASE REGISTROS'!$A$1:$T$884,9,FALSE)</f>
        <v>3 años en sus cargos.</v>
      </c>
      <c r="J442" s="129" t="str">
        <f>VLOOKUP(A442,'BASE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2" s="108" t="str">
        <f>VLOOKUP(A442,'BASE REGISTROS'!$A$1:$T$884,11,FALSE)</f>
        <v xml:space="preserve">Patricio Marcelo Labra Guzmán, 
</v>
      </c>
      <c r="L442" s="108" t="str">
        <f>VLOOKUP(A442,'BASE REGISTROS'!$A$1:$T$884,12,FALSE)</f>
        <v xml:space="preserve">Calle Orella N° 1015, comuna y ciudad de Valparaíso, Quinta Región  
</v>
      </c>
      <c r="M442" s="108" t="str">
        <f>VLOOKUP(A442,'BASE REGISTROS'!$A$1:$T$884,13,FALSE)</f>
        <v>V</v>
      </c>
      <c r="N442" s="108" t="str">
        <f>VLOOKUP(A442,'BASE REGISTROS'!$A$1:$T$884,14,FALSE)</f>
        <v>Valparaíso</v>
      </c>
      <c r="O442" s="108" t="str">
        <f>VLOOKUP(A442,'BASE REGISTROS'!$A$1:$T$884,15,FALSE)</f>
        <v>32-2156239</v>
      </c>
      <c r="P442" s="108" t="str">
        <f>VLOOKUP(A442,'BASE REGISTROS'!$A$1:$T$884,16,FALSE)</f>
        <v>serpaj@serpajchile.cl</v>
      </c>
      <c r="Q442" s="108">
        <f>VLOOKUP(A442,'BASE REGISTROS'!$A$1:$T$884,17,FALSE)</f>
        <v>0</v>
      </c>
      <c r="R442" s="108">
        <f>VLOOKUP(A442,'BASE REGISTROS'!$A$1:$T$884,18,FALSE)</f>
        <v>93401</v>
      </c>
      <c r="S442" s="108" t="str">
        <f>VLOOKUP(A442,'BASE REGISTROS'!$A$1:$T$884,19,FALSE)</f>
        <v>Se acompaña certificado de antecedentes financieros, correspondiente al  año 2019, aprobados USUFI</v>
      </c>
      <c r="T442" s="129">
        <f>VLOOKUP(A442,'BASE REGISTROS'!$A$1:$T$884,20,FALSE)</f>
        <v>37970</v>
      </c>
      <c r="U442" s="128">
        <v>6915</v>
      </c>
      <c r="V442" s="130">
        <v>7535604</v>
      </c>
      <c r="W442" s="130">
        <v>29501088</v>
      </c>
      <c r="X442" s="131">
        <v>44316</v>
      </c>
      <c r="Y442" s="132" t="s">
        <v>7743</v>
      </c>
      <c r="Z442" s="132" t="s">
        <v>7744</v>
      </c>
      <c r="AA442" s="128" t="s">
        <v>7795</v>
      </c>
    </row>
    <row r="443" spans="1:27" ht="15.75" customHeight="1" x14ac:dyDescent="0.2">
      <c r="A443" s="128">
        <v>6915</v>
      </c>
      <c r="B443" s="108" t="str">
        <f>VLOOKUP(A443,'BASE REGISTROS'!$A$1:$T$884,2,FALSE)</f>
        <v>Corporación Servicio Paz y Justicia, SERPAJ-CHILE</v>
      </c>
      <c r="C443" s="136">
        <f>VLOOKUP(A443,'BASE REGISTROS'!$A$1:$T$884,3,FALSE)</f>
        <v>721694003</v>
      </c>
      <c r="D443" s="108" t="str">
        <f>VLOOKUP(A443,'BASE REGISTROS'!$A$1:$T$884,4,FALSE)</f>
        <v>Corporación de Derecho Privado.</v>
      </c>
      <c r="E443" s="108" t="str">
        <f>VLOOKUP(A443,'BASE REGISTROS'!$A$1:$T$884,5,FALSE)</f>
        <v xml:space="preserve">Decreto Supremo Nº 1472, de 03 de noviembre de 1992, del Ministerio de Justicia. </v>
      </c>
      <c r="F443" s="108" t="str">
        <f>VLOOKUP(A443,'BASE REGISTROS'!$A$1:$T$884,6,FALSE)</f>
        <v>Certificado de Vigencia Folio Nº 500354067733, de 4 de noviembre de 2020, del Servicio de Registro Civil e Identificación.</v>
      </c>
      <c r="G443" s="108" t="str">
        <f>VLOOKUP(A443,'BASE REGISTROS'!$A$1:$T$884,7,FALSE)</f>
        <v>Formación, promoción, cooperación y prestación de servicios para el desarrollo económico, social, cultural y espiritual de la comunidad, en el área de los derechos humanos del niño, entre otras.</v>
      </c>
      <c r="H443" s="108" t="str">
        <f>VLOOKUP(A443,'BASE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3" s="108" t="str">
        <f>VLOOKUP(A443,'BASE REGISTROS'!$A$1:$T$884,9,FALSE)</f>
        <v>3 años en sus cargos.</v>
      </c>
      <c r="J443" s="129" t="str">
        <f>VLOOKUP(A443,'BASE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3" s="108" t="str">
        <f>VLOOKUP(A443,'BASE REGISTROS'!$A$1:$T$884,11,FALSE)</f>
        <v xml:space="preserve">Patricio Marcelo Labra Guzmán, 
</v>
      </c>
      <c r="L443" s="108" t="str">
        <f>VLOOKUP(A443,'BASE REGISTROS'!$A$1:$T$884,12,FALSE)</f>
        <v xml:space="preserve">Calle Orella N° 1015, comuna y ciudad de Valparaíso, Quinta Región  
</v>
      </c>
      <c r="M443" s="108" t="str">
        <f>VLOOKUP(A443,'BASE REGISTROS'!$A$1:$T$884,13,FALSE)</f>
        <v>V</v>
      </c>
      <c r="N443" s="108" t="str">
        <f>VLOOKUP(A443,'BASE REGISTROS'!$A$1:$T$884,14,FALSE)</f>
        <v>Valparaíso</v>
      </c>
      <c r="O443" s="108" t="str">
        <f>VLOOKUP(A443,'BASE REGISTROS'!$A$1:$T$884,15,FALSE)</f>
        <v>32-2156239</v>
      </c>
      <c r="P443" s="108" t="str">
        <f>VLOOKUP(A443,'BASE REGISTROS'!$A$1:$T$884,16,FALSE)</f>
        <v>serpaj@serpajchile.cl</v>
      </c>
      <c r="Q443" s="108">
        <f>VLOOKUP(A443,'BASE REGISTROS'!$A$1:$T$884,17,FALSE)</f>
        <v>0</v>
      </c>
      <c r="R443" s="108">
        <f>VLOOKUP(A443,'BASE REGISTROS'!$A$1:$T$884,18,FALSE)</f>
        <v>93401</v>
      </c>
      <c r="S443" s="108" t="str">
        <f>VLOOKUP(A443,'BASE REGISTROS'!$A$1:$T$884,19,FALSE)</f>
        <v>Se acompaña certificado de antecedentes financieros, correspondiente al  año 2019, aprobados USUFI</v>
      </c>
      <c r="T443" s="129">
        <f>VLOOKUP(A443,'BASE REGISTROS'!$A$1:$T$884,20,FALSE)</f>
        <v>37970</v>
      </c>
      <c r="U443" s="128">
        <v>6915</v>
      </c>
      <c r="V443" s="130">
        <v>7758000</v>
      </c>
      <c r="W443" s="130">
        <v>31187160</v>
      </c>
      <c r="X443" s="131">
        <v>44316</v>
      </c>
      <c r="Y443" s="132" t="s">
        <v>7743</v>
      </c>
      <c r="Z443" s="132" t="s">
        <v>7744</v>
      </c>
      <c r="AA443" s="128" t="s">
        <v>7797</v>
      </c>
    </row>
    <row r="444" spans="1:27" ht="15.75" customHeight="1" x14ac:dyDescent="0.2">
      <c r="A444" s="128">
        <v>6915</v>
      </c>
      <c r="B444" s="108" t="str">
        <f>VLOOKUP(A444,'BASE REGISTROS'!$A$1:$T$884,2,FALSE)</f>
        <v>Corporación Servicio Paz y Justicia, SERPAJ-CHILE</v>
      </c>
      <c r="C444" s="136">
        <f>VLOOKUP(A444,'BASE REGISTROS'!$A$1:$T$884,3,FALSE)</f>
        <v>721694003</v>
      </c>
      <c r="D444" s="108" t="str">
        <f>VLOOKUP(A444,'BASE REGISTROS'!$A$1:$T$884,4,FALSE)</f>
        <v>Corporación de Derecho Privado.</v>
      </c>
      <c r="E444" s="108" t="str">
        <f>VLOOKUP(A444,'BASE REGISTROS'!$A$1:$T$884,5,FALSE)</f>
        <v xml:space="preserve">Decreto Supremo Nº 1472, de 03 de noviembre de 1992, del Ministerio de Justicia. </v>
      </c>
      <c r="F444" s="108" t="str">
        <f>VLOOKUP(A444,'BASE REGISTROS'!$A$1:$T$884,6,FALSE)</f>
        <v>Certificado de Vigencia Folio Nº 500354067733, de 4 de noviembre de 2020, del Servicio de Registro Civil e Identificación.</v>
      </c>
      <c r="G444" s="108" t="str">
        <f>VLOOKUP(A444,'BASE REGISTROS'!$A$1:$T$884,7,FALSE)</f>
        <v>Formación, promoción, cooperación y prestación de servicios para el desarrollo económico, social, cultural y espiritual de la comunidad, en el área de los derechos humanos del niño, entre otras.</v>
      </c>
      <c r="H444" s="108" t="str">
        <f>VLOOKUP(A444,'BASE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4" s="108" t="str">
        <f>VLOOKUP(A444,'BASE REGISTROS'!$A$1:$T$884,9,FALSE)</f>
        <v>3 años en sus cargos.</v>
      </c>
      <c r="J444" s="129" t="str">
        <f>VLOOKUP(A444,'BASE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4" s="108" t="str">
        <f>VLOOKUP(A444,'BASE REGISTROS'!$A$1:$T$884,11,FALSE)</f>
        <v xml:space="preserve">Patricio Marcelo Labra Guzmán, 
</v>
      </c>
      <c r="L444" s="108" t="str">
        <f>VLOOKUP(A444,'BASE REGISTROS'!$A$1:$T$884,12,FALSE)</f>
        <v xml:space="preserve">Calle Orella N° 1015, comuna y ciudad de Valparaíso, Quinta Región  
</v>
      </c>
      <c r="M444" s="108" t="str">
        <f>VLOOKUP(A444,'BASE REGISTROS'!$A$1:$T$884,13,FALSE)</f>
        <v>V</v>
      </c>
      <c r="N444" s="108" t="str">
        <f>VLOOKUP(A444,'BASE REGISTROS'!$A$1:$T$884,14,FALSE)</f>
        <v>Valparaíso</v>
      </c>
      <c r="O444" s="108" t="str">
        <f>VLOOKUP(A444,'BASE REGISTROS'!$A$1:$T$884,15,FALSE)</f>
        <v>32-2156239</v>
      </c>
      <c r="P444" s="108" t="str">
        <f>VLOOKUP(A444,'BASE REGISTROS'!$A$1:$T$884,16,FALSE)</f>
        <v>serpaj@serpajchile.cl</v>
      </c>
      <c r="Q444" s="108">
        <f>VLOOKUP(A444,'BASE REGISTROS'!$A$1:$T$884,17,FALSE)</f>
        <v>0</v>
      </c>
      <c r="R444" s="108">
        <f>VLOOKUP(A444,'BASE REGISTROS'!$A$1:$T$884,18,FALSE)</f>
        <v>93401</v>
      </c>
      <c r="S444" s="108" t="str">
        <f>VLOOKUP(A444,'BASE REGISTROS'!$A$1:$T$884,19,FALSE)</f>
        <v>Se acompaña certificado de antecedentes financieros, correspondiente al  año 2019, aprobados USUFI</v>
      </c>
      <c r="T444" s="129">
        <f>VLOOKUP(A444,'BASE REGISTROS'!$A$1:$T$884,20,FALSE)</f>
        <v>37970</v>
      </c>
      <c r="U444" s="128">
        <v>6915</v>
      </c>
      <c r="V444" s="130">
        <v>6206400</v>
      </c>
      <c r="W444" s="130">
        <v>25368660</v>
      </c>
      <c r="X444" s="131">
        <v>44316</v>
      </c>
      <c r="Y444" s="132" t="s">
        <v>7743</v>
      </c>
      <c r="Z444" s="132" t="s">
        <v>7744</v>
      </c>
      <c r="AA444" s="128" t="s">
        <v>7751</v>
      </c>
    </row>
    <row r="445" spans="1:27" ht="15.75" customHeight="1" x14ac:dyDescent="0.2">
      <c r="A445" s="128">
        <v>6915</v>
      </c>
      <c r="B445" s="108" t="str">
        <f>VLOOKUP(A445,'BASE REGISTROS'!$A$1:$T$884,2,FALSE)</f>
        <v>Corporación Servicio Paz y Justicia, SERPAJ-CHILE</v>
      </c>
      <c r="C445" s="136">
        <f>VLOOKUP(A445,'BASE REGISTROS'!$A$1:$T$884,3,FALSE)</f>
        <v>721694003</v>
      </c>
      <c r="D445" s="108" t="str">
        <f>VLOOKUP(A445,'BASE REGISTROS'!$A$1:$T$884,4,FALSE)</f>
        <v>Corporación de Derecho Privado.</v>
      </c>
      <c r="E445" s="108" t="str">
        <f>VLOOKUP(A445,'BASE REGISTROS'!$A$1:$T$884,5,FALSE)</f>
        <v xml:space="preserve">Decreto Supremo Nº 1472, de 03 de noviembre de 1992, del Ministerio de Justicia. </v>
      </c>
      <c r="F445" s="108" t="str">
        <f>VLOOKUP(A445,'BASE REGISTROS'!$A$1:$T$884,6,FALSE)</f>
        <v>Certificado de Vigencia Folio Nº 500354067733, de 4 de noviembre de 2020, del Servicio de Registro Civil e Identificación.</v>
      </c>
      <c r="G445" s="108" t="str">
        <f>VLOOKUP(A445,'BASE REGISTROS'!$A$1:$T$884,7,FALSE)</f>
        <v>Formación, promoción, cooperación y prestación de servicios para el desarrollo económico, social, cultural y espiritual de la comunidad, en el área de los derechos humanos del niño, entre otras.</v>
      </c>
      <c r="H445" s="108" t="str">
        <f>VLOOKUP(A445,'BASE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5" s="108" t="str">
        <f>VLOOKUP(A445,'BASE REGISTROS'!$A$1:$T$884,9,FALSE)</f>
        <v>3 años en sus cargos.</v>
      </c>
      <c r="J445" s="129" t="str">
        <f>VLOOKUP(A445,'BASE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5" s="108" t="str">
        <f>VLOOKUP(A445,'BASE REGISTROS'!$A$1:$T$884,11,FALSE)</f>
        <v xml:space="preserve">Patricio Marcelo Labra Guzmán, 
</v>
      </c>
      <c r="L445" s="108" t="str">
        <f>VLOOKUP(A445,'BASE REGISTROS'!$A$1:$T$884,12,FALSE)</f>
        <v xml:space="preserve">Calle Orella N° 1015, comuna y ciudad de Valparaíso, Quinta Región  
</v>
      </c>
      <c r="M445" s="108" t="str">
        <f>VLOOKUP(A445,'BASE REGISTROS'!$A$1:$T$884,13,FALSE)</f>
        <v>V</v>
      </c>
      <c r="N445" s="108" t="str">
        <f>VLOOKUP(A445,'BASE REGISTROS'!$A$1:$T$884,14,FALSE)</f>
        <v>Valparaíso</v>
      </c>
      <c r="O445" s="108" t="str">
        <f>VLOOKUP(A445,'BASE REGISTROS'!$A$1:$T$884,15,FALSE)</f>
        <v>32-2156239</v>
      </c>
      <c r="P445" s="108" t="str">
        <f>VLOOKUP(A445,'BASE REGISTROS'!$A$1:$T$884,16,FALSE)</f>
        <v>serpaj@serpajchile.cl</v>
      </c>
      <c r="Q445" s="108">
        <f>VLOOKUP(A445,'BASE REGISTROS'!$A$1:$T$884,17,FALSE)</f>
        <v>0</v>
      </c>
      <c r="R445" s="108">
        <f>VLOOKUP(A445,'BASE REGISTROS'!$A$1:$T$884,18,FALSE)</f>
        <v>93401</v>
      </c>
      <c r="S445" s="108" t="str">
        <f>VLOOKUP(A445,'BASE REGISTROS'!$A$1:$T$884,19,FALSE)</f>
        <v>Se acompaña certificado de antecedentes financieros, correspondiente al  año 2019, aprobados USUFI</v>
      </c>
      <c r="T445" s="129">
        <f>VLOOKUP(A445,'BASE REGISTROS'!$A$1:$T$884,20,FALSE)</f>
        <v>37970</v>
      </c>
      <c r="U445" s="128">
        <v>6915</v>
      </c>
      <c r="V445" s="130">
        <v>19379829</v>
      </c>
      <c r="W445" s="130">
        <v>77083316</v>
      </c>
      <c r="X445" s="131">
        <v>44316</v>
      </c>
      <c r="Y445" s="132" t="s">
        <v>7743</v>
      </c>
      <c r="Z445" s="132" t="s">
        <v>7744</v>
      </c>
      <c r="AA445" s="128" t="s">
        <v>7763</v>
      </c>
    </row>
    <row r="446" spans="1:27" ht="15.75" customHeight="1" x14ac:dyDescent="0.2">
      <c r="A446" s="128">
        <v>6915</v>
      </c>
      <c r="B446" s="108" t="str">
        <f>VLOOKUP(A446,'BASE REGISTROS'!$A$1:$T$884,2,FALSE)</f>
        <v>Corporación Servicio Paz y Justicia, SERPAJ-CHILE</v>
      </c>
      <c r="C446" s="136">
        <f>VLOOKUP(A446,'BASE REGISTROS'!$A$1:$T$884,3,FALSE)</f>
        <v>721694003</v>
      </c>
      <c r="D446" s="108" t="str">
        <f>VLOOKUP(A446,'BASE REGISTROS'!$A$1:$T$884,4,FALSE)</f>
        <v>Corporación de Derecho Privado.</v>
      </c>
      <c r="E446" s="108" t="str">
        <f>VLOOKUP(A446,'BASE REGISTROS'!$A$1:$T$884,5,FALSE)</f>
        <v xml:space="preserve">Decreto Supremo Nº 1472, de 03 de noviembre de 1992, del Ministerio de Justicia. </v>
      </c>
      <c r="F446" s="108" t="str">
        <f>VLOOKUP(A446,'BASE REGISTROS'!$A$1:$T$884,6,FALSE)</f>
        <v>Certificado de Vigencia Folio Nº 500354067733, de 4 de noviembre de 2020, del Servicio de Registro Civil e Identificación.</v>
      </c>
      <c r="G446" s="108" t="str">
        <f>VLOOKUP(A446,'BASE REGISTROS'!$A$1:$T$884,7,FALSE)</f>
        <v>Formación, promoción, cooperación y prestación de servicios para el desarrollo económico, social, cultural y espiritual de la comunidad, en el área de los derechos humanos del niño, entre otras.</v>
      </c>
      <c r="H446" s="108" t="str">
        <f>VLOOKUP(A446,'BASE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6" s="108" t="str">
        <f>VLOOKUP(A446,'BASE REGISTROS'!$A$1:$T$884,9,FALSE)</f>
        <v>3 años en sus cargos.</v>
      </c>
      <c r="J446" s="129" t="str">
        <f>VLOOKUP(A446,'BASE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6" s="108" t="str">
        <f>VLOOKUP(A446,'BASE REGISTROS'!$A$1:$T$884,11,FALSE)</f>
        <v xml:space="preserve">Patricio Marcelo Labra Guzmán, 
</v>
      </c>
      <c r="L446" s="108" t="str">
        <f>VLOOKUP(A446,'BASE REGISTROS'!$A$1:$T$884,12,FALSE)</f>
        <v xml:space="preserve">Calle Orella N° 1015, comuna y ciudad de Valparaíso, Quinta Región  
</v>
      </c>
      <c r="M446" s="108" t="str">
        <f>VLOOKUP(A446,'BASE REGISTROS'!$A$1:$T$884,13,FALSE)</f>
        <v>V</v>
      </c>
      <c r="N446" s="108" t="str">
        <f>VLOOKUP(A446,'BASE REGISTROS'!$A$1:$T$884,14,FALSE)</f>
        <v>Valparaíso</v>
      </c>
      <c r="O446" s="108" t="str">
        <f>VLOOKUP(A446,'BASE REGISTROS'!$A$1:$T$884,15,FALSE)</f>
        <v>32-2156239</v>
      </c>
      <c r="P446" s="108" t="str">
        <f>VLOOKUP(A446,'BASE REGISTROS'!$A$1:$T$884,16,FALSE)</f>
        <v>serpaj@serpajchile.cl</v>
      </c>
      <c r="Q446" s="108">
        <f>VLOOKUP(A446,'BASE REGISTROS'!$A$1:$T$884,17,FALSE)</f>
        <v>0</v>
      </c>
      <c r="R446" s="108">
        <f>VLOOKUP(A446,'BASE REGISTROS'!$A$1:$T$884,18,FALSE)</f>
        <v>93401</v>
      </c>
      <c r="S446" s="108" t="str">
        <f>VLOOKUP(A446,'BASE REGISTROS'!$A$1:$T$884,19,FALSE)</f>
        <v>Se acompaña certificado de antecedentes financieros, correspondiente al  año 2019, aprobados USUFI</v>
      </c>
      <c r="T446" s="129">
        <f>VLOOKUP(A446,'BASE REGISTROS'!$A$1:$T$884,20,FALSE)</f>
        <v>37970</v>
      </c>
      <c r="U446" s="128">
        <v>6915</v>
      </c>
      <c r="V446" s="130">
        <v>27113748</v>
      </c>
      <c r="W446" s="130">
        <v>101145234</v>
      </c>
      <c r="X446" s="131">
        <v>44316</v>
      </c>
      <c r="Y446" s="132" t="s">
        <v>7743</v>
      </c>
      <c r="Z446" s="132" t="s">
        <v>7744</v>
      </c>
      <c r="AA446" s="128" t="s">
        <v>7909</v>
      </c>
    </row>
    <row r="447" spans="1:27" ht="15.75" customHeight="1" x14ac:dyDescent="0.2">
      <c r="A447" s="128">
        <v>6915</v>
      </c>
      <c r="B447" s="108" t="str">
        <f>VLOOKUP(A447,'BASE REGISTROS'!$A$1:$T$884,2,FALSE)</f>
        <v>Corporación Servicio Paz y Justicia, SERPAJ-CHILE</v>
      </c>
      <c r="C447" s="136">
        <f>VLOOKUP(A447,'BASE REGISTROS'!$A$1:$T$884,3,FALSE)</f>
        <v>721694003</v>
      </c>
      <c r="D447" s="108" t="str">
        <f>VLOOKUP(A447,'BASE REGISTROS'!$A$1:$T$884,4,FALSE)</f>
        <v>Corporación de Derecho Privado.</v>
      </c>
      <c r="E447" s="108" t="str">
        <f>VLOOKUP(A447,'BASE REGISTROS'!$A$1:$T$884,5,FALSE)</f>
        <v xml:space="preserve">Decreto Supremo Nº 1472, de 03 de noviembre de 1992, del Ministerio de Justicia. </v>
      </c>
      <c r="F447" s="108" t="str">
        <f>VLOOKUP(A447,'BASE REGISTROS'!$A$1:$T$884,6,FALSE)</f>
        <v>Certificado de Vigencia Folio Nº 500354067733, de 4 de noviembre de 2020, del Servicio de Registro Civil e Identificación.</v>
      </c>
      <c r="G447" s="108" t="str">
        <f>VLOOKUP(A447,'BASE REGISTROS'!$A$1:$T$884,7,FALSE)</f>
        <v>Formación, promoción, cooperación y prestación de servicios para el desarrollo económico, social, cultural y espiritual de la comunidad, en el área de los derechos humanos del niño, entre otras.</v>
      </c>
      <c r="H447" s="108" t="str">
        <f>VLOOKUP(A447,'BASE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7" s="108" t="str">
        <f>VLOOKUP(A447,'BASE REGISTROS'!$A$1:$T$884,9,FALSE)</f>
        <v>3 años en sus cargos.</v>
      </c>
      <c r="J447" s="129" t="str">
        <f>VLOOKUP(A447,'BASE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7" s="108" t="str">
        <f>VLOOKUP(A447,'BASE REGISTROS'!$A$1:$T$884,11,FALSE)</f>
        <v xml:space="preserve">Patricio Marcelo Labra Guzmán, 
</v>
      </c>
      <c r="L447" s="108" t="str">
        <f>VLOOKUP(A447,'BASE REGISTROS'!$A$1:$T$884,12,FALSE)</f>
        <v xml:space="preserve">Calle Orella N° 1015, comuna y ciudad de Valparaíso, Quinta Región  
</v>
      </c>
      <c r="M447" s="108" t="str">
        <f>VLOOKUP(A447,'BASE REGISTROS'!$A$1:$T$884,13,FALSE)</f>
        <v>V</v>
      </c>
      <c r="N447" s="108" t="str">
        <f>VLOOKUP(A447,'BASE REGISTROS'!$A$1:$T$884,14,FALSE)</f>
        <v>Valparaíso</v>
      </c>
      <c r="O447" s="108" t="str">
        <f>VLOOKUP(A447,'BASE REGISTROS'!$A$1:$T$884,15,FALSE)</f>
        <v>32-2156239</v>
      </c>
      <c r="P447" s="108" t="str">
        <f>VLOOKUP(A447,'BASE REGISTROS'!$A$1:$T$884,16,FALSE)</f>
        <v>serpaj@serpajchile.cl</v>
      </c>
      <c r="Q447" s="108">
        <f>VLOOKUP(A447,'BASE REGISTROS'!$A$1:$T$884,17,FALSE)</f>
        <v>0</v>
      </c>
      <c r="R447" s="108">
        <f>VLOOKUP(A447,'BASE REGISTROS'!$A$1:$T$884,18,FALSE)</f>
        <v>93401</v>
      </c>
      <c r="S447" s="108" t="str">
        <f>VLOOKUP(A447,'BASE REGISTROS'!$A$1:$T$884,19,FALSE)</f>
        <v>Se acompaña certificado de antecedentes financieros, correspondiente al  año 2019, aprobados USUFI</v>
      </c>
      <c r="T447" s="129">
        <f>VLOOKUP(A447,'BASE REGISTROS'!$A$1:$T$884,20,FALSE)</f>
        <v>37970</v>
      </c>
      <c r="U447" s="128">
        <v>6915</v>
      </c>
      <c r="V447" s="130">
        <v>3480653</v>
      </c>
      <c r="W447" s="130">
        <v>13165947</v>
      </c>
      <c r="X447" s="131">
        <v>44316</v>
      </c>
      <c r="Y447" s="132" t="s">
        <v>7743</v>
      </c>
      <c r="Z447" s="132" t="s">
        <v>7744</v>
      </c>
      <c r="AA447" s="128" t="s">
        <v>7802</v>
      </c>
    </row>
    <row r="448" spans="1:27" ht="15.75" customHeight="1" x14ac:dyDescent="0.2">
      <c r="A448" s="128">
        <v>6915</v>
      </c>
      <c r="B448" s="108" t="str">
        <f>VLOOKUP(A448,'BASE REGISTROS'!$A$1:$T$884,2,FALSE)</f>
        <v>Corporación Servicio Paz y Justicia, SERPAJ-CHILE</v>
      </c>
      <c r="C448" s="136">
        <f>VLOOKUP(A448,'BASE REGISTROS'!$A$1:$T$884,3,FALSE)</f>
        <v>721694003</v>
      </c>
      <c r="D448" s="108" t="str">
        <f>VLOOKUP(A448,'BASE REGISTROS'!$A$1:$T$884,4,FALSE)</f>
        <v>Corporación de Derecho Privado.</v>
      </c>
      <c r="E448" s="108" t="str">
        <f>VLOOKUP(A448,'BASE REGISTROS'!$A$1:$T$884,5,FALSE)</f>
        <v xml:space="preserve">Decreto Supremo Nº 1472, de 03 de noviembre de 1992, del Ministerio de Justicia. </v>
      </c>
      <c r="F448" s="108" t="str">
        <f>VLOOKUP(A448,'BASE REGISTROS'!$A$1:$T$884,6,FALSE)</f>
        <v>Certificado de Vigencia Folio Nº 500354067733, de 4 de noviembre de 2020, del Servicio de Registro Civil e Identificación.</v>
      </c>
      <c r="G448" s="108" t="str">
        <f>VLOOKUP(A448,'BASE REGISTROS'!$A$1:$T$884,7,FALSE)</f>
        <v>Formación, promoción, cooperación y prestación de servicios para el desarrollo económico, social, cultural y espiritual de la comunidad, en el área de los derechos humanos del niño, entre otras.</v>
      </c>
      <c r="H448" s="108" t="str">
        <f>VLOOKUP(A448,'BASE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8" s="108" t="str">
        <f>VLOOKUP(A448,'BASE REGISTROS'!$A$1:$T$884,9,FALSE)</f>
        <v>3 años en sus cargos.</v>
      </c>
      <c r="J448" s="129" t="str">
        <f>VLOOKUP(A448,'BASE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8" s="108" t="str">
        <f>VLOOKUP(A448,'BASE REGISTROS'!$A$1:$T$884,11,FALSE)</f>
        <v xml:space="preserve">Patricio Marcelo Labra Guzmán, 
</v>
      </c>
      <c r="L448" s="108" t="str">
        <f>VLOOKUP(A448,'BASE REGISTROS'!$A$1:$T$884,12,FALSE)</f>
        <v xml:space="preserve">Calle Orella N° 1015, comuna y ciudad de Valparaíso, Quinta Región  
</v>
      </c>
      <c r="M448" s="108" t="str">
        <f>VLOOKUP(A448,'BASE REGISTROS'!$A$1:$T$884,13,FALSE)</f>
        <v>V</v>
      </c>
      <c r="N448" s="108" t="str">
        <f>VLOOKUP(A448,'BASE REGISTROS'!$A$1:$T$884,14,FALSE)</f>
        <v>Valparaíso</v>
      </c>
      <c r="O448" s="108" t="str">
        <f>VLOOKUP(A448,'BASE REGISTROS'!$A$1:$T$884,15,FALSE)</f>
        <v>32-2156239</v>
      </c>
      <c r="P448" s="108" t="str">
        <f>VLOOKUP(A448,'BASE REGISTROS'!$A$1:$T$884,16,FALSE)</f>
        <v>serpaj@serpajchile.cl</v>
      </c>
      <c r="Q448" s="108">
        <f>VLOOKUP(A448,'BASE REGISTROS'!$A$1:$T$884,17,FALSE)</f>
        <v>0</v>
      </c>
      <c r="R448" s="108">
        <f>VLOOKUP(A448,'BASE REGISTROS'!$A$1:$T$884,18,FALSE)</f>
        <v>93401</v>
      </c>
      <c r="S448" s="108" t="str">
        <f>VLOOKUP(A448,'BASE REGISTROS'!$A$1:$T$884,19,FALSE)</f>
        <v>Se acompaña certificado de antecedentes financieros, correspondiente al  año 2019, aprobados USUFI</v>
      </c>
      <c r="T448" s="129">
        <f>VLOOKUP(A448,'BASE REGISTROS'!$A$1:$T$884,20,FALSE)</f>
        <v>37970</v>
      </c>
      <c r="U448" s="128">
        <v>6915</v>
      </c>
      <c r="V448" s="130">
        <v>33385260</v>
      </c>
      <c r="W448" s="130">
        <v>148053672</v>
      </c>
      <c r="X448" s="131">
        <v>44316</v>
      </c>
      <c r="Y448" s="132" t="s">
        <v>7743</v>
      </c>
      <c r="Z448" s="132" t="s">
        <v>7744</v>
      </c>
      <c r="AA448" s="128" t="s">
        <v>7752</v>
      </c>
    </row>
    <row r="449" spans="1:27" ht="15.75" customHeight="1" x14ac:dyDescent="0.2">
      <c r="A449" s="128">
        <v>6915</v>
      </c>
      <c r="B449" s="108" t="str">
        <f>VLOOKUP(A449,'BASE REGISTROS'!$A$1:$T$884,2,FALSE)</f>
        <v>Corporación Servicio Paz y Justicia, SERPAJ-CHILE</v>
      </c>
      <c r="C449" s="136">
        <f>VLOOKUP(A449,'BASE REGISTROS'!$A$1:$T$884,3,FALSE)</f>
        <v>721694003</v>
      </c>
      <c r="D449" s="108" t="str">
        <f>VLOOKUP(A449,'BASE REGISTROS'!$A$1:$T$884,4,FALSE)</f>
        <v>Corporación de Derecho Privado.</v>
      </c>
      <c r="E449" s="108" t="str">
        <f>VLOOKUP(A449,'BASE REGISTROS'!$A$1:$T$884,5,FALSE)</f>
        <v xml:space="preserve">Decreto Supremo Nº 1472, de 03 de noviembre de 1992, del Ministerio de Justicia. </v>
      </c>
      <c r="F449" s="108" t="str">
        <f>VLOOKUP(A449,'BASE REGISTROS'!$A$1:$T$884,6,FALSE)</f>
        <v>Certificado de Vigencia Folio Nº 500354067733, de 4 de noviembre de 2020, del Servicio de Registro Civil e Identificación.</v>
      </c>
      <c r="G449" s="108" t="str">
        <f>VLOOKUP(A449,'BASE REGISTROS'!$A$1:$T$884,7,FALSE)</f>
        <v>Formación, promoción, cooperación y prestación de servicios para el desarrollo económico, social, cultural y espiritual de la comunidad, en el área de los derechos humanos del niño, entre otras.</v>
      </c>
      <c r="H449" s="108" t="str">
        <f>VLOOKUP(A449,'BASE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9" s="108" t="str">
        <f>VLOOKUP(A449,'BASE REGISTROS'!$A$1:$T$884,9,FALSE)</f>
        <v>3 años en sus cargos.</v>
      </c>
      <c r="J449" s="129" t="str">
        <f>VLOOKUP(A449,'BASE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9" s="108" t="str">
        <f>VLOOKUP(A449,'BASE REGISTROS'!$A$1:$T$884,11,FALSE)</f>
        <v xml:space="preserve">Patricio Marcelo Labra Guzmán, 
</v>
      </c>
      <c r="L449" s="108" t="str">
        <f>VLOOKUP(A449,'BASE REGISTROS'!$A$1:$T$884,12,FALSE)</f>
        <v xml:space="preserve">Calle Orella N° 1015, comuna y ciudad de Valparaíso, Quinta Región  
</v>
      </c>
      <c r="M449" s="108" t="str">
        <f>VLOOKUP(A449,'BASE REGISTROS'!$A$1:$T$884,13,FALSE)</f>
        <v>V</v>
      </c>
      <c r="N449" s="108" t="str">
        <f>VLOOKUP(A449,'BASE REGISTROS'!$A$1:$T$884,14,FALSE)</f>
        <v>Valparaíso</v>
      </c>
      <c r="O449" s="108" t="str">
        <f>VLOOKUP(A449,'BASE REGISTROS'!$A$1:$T$884,15,FALSE)</f>
        <v>32-2156239</v>
      </c>
      <c r="P449" s="108" t="str">
        <f>VLOOKUP(A449,'BASE REGISTROS'!$A$1:$T$884,16,FALSE)</f>
        <v>serpaj@serpajchile.cl</v>
      </c>
      <c r="Q449" s="108">
        <f>VLOOKUP(A449,'BASE REGISTROS'!$A$1:$T$884,17,FALSE)</f>
        <v>0</v>
      </c>
      <c r="R449" s="108">
        <f>VLOOKUP(A449,'BASE REGISTROS'!$A$1:$T$884,18,FALSE)</f>
        <v>93401</v>
      </c>
      <c r="S449" s="108" t="str">
        <f>VLOOKUP(A449,'BASE REGISTROS'!$A$1:$T$884,19,FALSE)</f>
        <v>Se acompaña certificado de antecedentes financieros, correspondiente al  año 2019, aprobados USUFI</v>
      </c>
      <c r="T449" s="129">
        <f>VLOOKUP(A449,'BASE REGISTROS'!$A$1:$T$884,20,FALSE)</f>
        <v>37970</v>
      </c>
      <c r="U449" s="128">
        <v>6915</v>
      </c>
      <c r="V449" s="130">
        <v>9619920</v>
      </c>
      <c r="W449" s="130">
        <v>51306240</v>
      </c>
      <c r="X449" s="131">
        <v>44316</v>
      </c>
      <c r="Y449" s="132" t="s">
        <v>7743</v>
      </c>
      <c r="Z449" s="132" t="s">
        <v>7744</v>
      </c>
      <c r="AA449" s="128" t="s">
        <v>7803</v>
      </c>
    </row>
    <row r="450" spans="1:27" ht="15.75" customHeight="1" x14ac:dyDescent="0.2">
      <c r="A450" s="128">
        <v>6915</v>
      </c>
      <c r="B450" s="108" t="str">
        <f>VLOOKUP(A450,'BASE REGISTROS'!$A$1:$T$884,2,FALSE)</f>
        <v>Corporación Servicio Paz y Justicia, SERPAJ-CHILE</v>
      </c>
      <c r="C450" s="136">
        <f>VLOOKUP(A450,'BASE REGISTROS'!$A$1:$T$884,3,FALSE)</f>
        <v>721694003</v>
      </c>
      <c r="D450" s="108" t="str">
        <f>VLOOKUP(A450,'BASE REGISTROS'!$A$1:$T$884,4,FALSE)</f>
        <v>Corporación de Derecho Privado.</v>
      </c>
      <c r="E450" s="108" t="str">
        <f>VLOOKUP(A450,'BASE REGISTROS'!$A$1:$T$884,5,FALSE)</f>
        <v xml:space="preserve">Decreto Supremo Nº 1472, de 03 de noviembre de 1992, del Ministerio de Justicia. </v>
      </c>
      <c r="F450" s="108" t="str">
        <f>VLOOKUP(A450,'BASE REGISTROS'!$A$1:$T$884,6,FALSE)</f>
        <v>Certificado de Vigencia Folio Nº 500354067733, de 4 de noviembre de 2020, del Servicio de Registro Civil e Identificación.</v>
      </c>
      <c r="G450" s="108" t="str">
        <f>VLOOKUP(A450,'BASE REGISTROS'!$A$1:$T$884,7,FALSE)</f>
        <v>Formación, promoción, cooperación y prestación de servicios para el desarrollo económico, social, cultural y espiritual de la comunidad, en el área de los derechos humanos del niño, entre otras.</v>
      </c>
      <c r="H450" s="108" t="str">
        <f>VLOOKUP(A450,'BASE REGISTROS'!$A$1:$T$884,8,FALSE)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0" s="108" t="str">
        <f>VLOOKUP(A450,'BASE REGISTROS'!$A$1:$T$884,9,FALSE)</f>
        <v>3 años en sus cargos.</v>
      </c>
      <c r="J450" s="129" t="str">
        <f>VLOOKUP(A450,'BASE REGISTROS'!$A$1:$T$884,10,FALSE)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0" s="108" t="str">
        <f>VLOOKUP(A450,'BASE REGISTROS'!$A$1:$T$884,11,FALSE)</f>
        <v xml:space="preserve">Patricio Marcelo Labra Guzmán, 
</v>
      </c>
      <c r="L450" s="108" t="str">
        <f>VLOOKUP(A450,'BASE REGISTROS'!$A$1:$T$884,12,FALSE)</f>
        <v xml:space="preserve">Calle Orella N° 1015, comuna y ciudad de Valparaíso, Quinta Región  
</v>
      </c>
      <c r="M450" s="108" t="str">
        <f>VLOOKUP(A450,'BASE REGISTROS'!$A$1:$T$884,13,FALSE)</f>
        <v>V</v>
      </c>
      <c r="N450" s="108" t="str">
        <f>VLOOKUP(A450,'BASE REGISTROS'!$A$1:$T$884,14,FALSE)</f>
        <v>Valparaíso</v>
      </c>
      <c r="O450" s="108" t="str">
        <f>VLOOKUP(A450,'BASE REGISTROS'!$A$1:$T$884,15,FALSE)</f>
        <v>32-2156239</v>
      </c>
      <c r="P450" s="108" t="str">
        <f>VLOOKUP(A450,'BASE REGISTROS'!$A$1:$T$884,16,FALSE)</f>
        <v>serpaj@serpajchile.cl</v>
      </c>
      <c r="Q450" s="108">
        <f>VLOOKUP(A450,'BASE REGISTROS'!$A$1:$T$884,17,FALSE)</f>
        <v>0</v>
      </c>
      <c r="R450" s="108">
        <f>VLOOKUP(A450,'BASE REGISTROS'!$A$1:$T$884,18,FALSE)</f>
        <v>93401</v>
      </c>
      <c r="S450" s="108" t="str">
        <f>VLOOKUP(A450,'BASE REGISTROS'!$A$1:$T$884,19,FALSE)</f>
        <v>Se acompaña certificado de antecedentes financieros, correspondiente al  año 2019, aprobados USUFI</v>
      </c>
      <c r="T450" s="129">
        <f>VLOOKUP(A450,'BASE REGISTROS'!$A$1:$T$884,20,FALSE)</f>
        <v>37970</v>
      </c>
      <c r="U450" s="128">
        <v>6915</v>
      </c>
      <c r="V450" s="130">
        <v>16033200</v>
      </c>
      <c r="W450" s="130">
        <v>99566172</v>
      </c>
      <c r="X450" s="131">
        <v>44316</v>
      </c>
      <c r="Y450" s="132" t="s">
        <v>7743</v>
      </c>
      <c r="Z450" s="132" t="s">
        <v>7744</v>
      </c>
      <c r="AA450" s="128" t="s">
        <v>7753</v>
      </c>
    </row>
    <row r="451" spans="1:27" ht="15.75" customHeight="1" x14ac:dyDescent="0.2">
      <c r="A451" s="128">
        <v>6926</v>
      </c>
      <c r="B451" s="108" t="str">
        <f>VLOOKUP(A451,'BASE REGISTROS'!$A$1:$T$884,2,FALSE)</f>
        <v>Corporación Educacional Abate Molina de Talca.</v>
      </c>
      <c r="C451" s="136">
        <f>VLOOKUP(A451,'BASE REGISTROS'!$A$1:$T$884,3,FALSE)</f>
        <v>725129009</v>
      </c>
      <c r="D451" s="108" t="str">
        <f>VLOOKUP(A451,'BASE REGISTROS'!$A$1:$T$884,4,FALSE)</f>
        <v>Corporación de Derecho Privado.</v>
      </c>
      <c r="E451" s="108" t="str">
        <f>VLOOKUP(A451,'BASE REGISTROS'!$A$1:$T$884,5,FALSE)</f>
        <v xml:space="preserve">Otorgada por Decreto Supremo Nº 750, de fecha 12 de mayo de 1994, del Ministerio de Justicia, publicado en el Diario Oficial el día 03 de octubre de 1996. </v>
      </c>
      <c r="F451" s="108" t="str">
        <f>VLOOKUP(A451,'BASE REGISTROS'!$A$1:$T$884,6,FALSE)</f>
        <v xml:space="preserve">Certificado de vigencia, folio N° 500355266316, de 11 de noviembre de 2020, emitido por el Servicio de Registro Civil e Identificación.
</v>
      </c>
      <c r="G451" s="108" t="str">
        <f>VLOOKUP(A451,'BASE REGISTROS'!$A$1:$T$884,7,FALSE)</f>
        <v>La prestación de toda clase de servicios y la ejecución de todo tipo de actividades conducentes al desarrollo integral de los niños y jóvenes socio-culturales.</v>
      </c>
      <c r="H451" s="108" t="str">
        <f>VLOOKUP(A451,'BASE REGISTROS'!$A$1:$T$884,8,FALSE)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51" s="108" t="str">
        <f>VLOOKUP(A451,'BASE REGISTROS'!$A$1:$T$884,9,FALSE)</f>
        <v>Durarán 02 años en sus cargos.</v>
      </c>
      <c r="J451" s="129" t="str">
        <f>VLOOKUP(A451,'BASE REGISTROS'!$A$1:$T$884,10,FALSE)</f>
        <v>De 12 de junio de 2019 a 12 de junio de 2021</v>
      </c>
      <c r="K451" s="108" t="str">
        <f>VLOOKUP(A451,'BASE REGISTROS'!$A$1:$T$884,11,FALSE)</f>
        <v xml:space="preserve">Presidente: Guido Gossens Roell, 
Directora Ejecutiva: Claudia Silvana Pinochet Muñoz, 
</v>
      </c>
      <c r="L451" s="108" t="str">
        <f>VLOOKUP(A451,'BASE REGISTROS'!$A$1:$T$884,12,FALSE)</f>
        <v xml:space="preserve">14 Sur, Pasaje 5 Poniente A, N° 270, ciudad de Talca, Región del Maule.
</v>
      </c>
      <c r="M451" s="108" t="str">
        <f>VLOOKUP(A451,'BASE REGISTROS'!$A$1:$T$884,13,FALSE)</f>
        <v>VII</v>
      </c>
      <c r="N451" s="108" t="str">
        <f>VLOOKUP(A451,'BASE REGISTROS'!$A$1:$T$884,14,FALSE)</f>
        <v>talca</v>
      </c>
      <c r="O451" s="108" t="str">
        <f>VLOOKUP(A451,'BASE REGISTROS'!$A$1:$T$884,15,FALSE)</f>
        <v>71)  2220285</v>
      </c>
      <c r="P451" s="108" t="str">
        <f>VLOOKUP(A451,'BASE REGISTROS'!$A$1:$T$884,16,FALSE)</f>
        <v xml:space="preserve">corporacioneducacionalabatemolina@ceam.cl
www.ceam.cl
</v>
      </c>
      <c r="Q451" s="108">
        <f>VLOOKUP(A451,'BASE REGISTROS'!$A$1:$T$884,17,FALSE)</f>
        <v>0</v>
      </c>
      <c r="R451" s="108" t="str">
        <f>VLOOKUP(A451,'BASE REGISTROS'!$A$1:$T$884,18,FALSE)</f>
        <v>93401: Institución de Asistencia Social</v>
      </c>
      <c r="S451" s="108" t="str">
        <f>VLOOKUP(A451,'BASE REGISTROS'!$A$1:$T$884,19,FALSE)</f>
        <v>Se acompaña certificado financiero correspondiente al año 2019, aprobados por el Sub Departamento de Supervisión Financiera Nacional</v>
      </c>
      <c r="T451" s="129">
        <f>VLOOKUP(A451,'BASE REGISTROS'!$A$1:$T$884,20,FALSE)</f>
        <v>37970</v>
      </c>
      <c r="U451" s="128">
        <v>6926</v>
      </c>
      <c r="V451" s="130">
        <v>4813408</v>
      </c>
      <c r="W451" s="130">
        <v>20806956</v>
      </c>
      <c r="X451" s="131">
        <v>44316</v>
      </c>
      <c r="Y451" s="132" t="s">
        <v>7743</v>
      </c>
      <c r="Z451" s="132" t="s">
        <v>7744</v>
      </c>
      <c r="AA451" s="128" t="s">
        <v>7857</v>
      </c>
    </row>
    <row r="452" spans="1:27" ht="15.75" customHeight="1" x14ac:dyDescent="0.2">
      <c r="A452" s="128">
        <v>6926</v>
      </c>
      <c r="B452" s="108" t="str">
        <f>VLOOKUP(A452,'BASE REGISTROS'!$A$1:$T$884,2,FALSE)</f>
        <v>Corporación Educacional Abate Molina de Talca.</v>
      </c>
      <c r="C452" s="136">
        <f>VLOOKUP(A452,'BASE REGISTROS'!$A$1:$T$884,3,FALSE)</f>
        <v>725129009</v>
      </c>
      <c r="D452" s="108" t="str">
        <f>VLOOKUP(A452,'BASE REGISTROS'!$A$1:$T$884,4,FALSE)</f>
        <v>Corporación de Derecho Privado.</v>
      </c>
      <c r="E452" s="108" t="str">
        <f>VLOOKUP(A452,'BASE REGISTROS'!$A$1:$T$884,5,FALSE)</f>
        <v xml:space="preserve">Otorgada por Decreto Supremo Nº 750, de fecha 12 de mayo de 1994, del Ministerio de Justicia, publicado en el Diario Oficial el día 03 de octubre de 1996. </v>
      </c>
      <c r="F452" s="108" t="str">
        <f>VLOOKUP(A452,'BASE REGISTROS'!$A$1:$T$884,6,FALSE)</f>
        <v xml:space="preserve">Certificado de vigencia, folio N° 500355266316, de 11 de noviembre de 2020, emitido por el Servicio de Registro Civil e Identificación.
</v>
      </c>
      <c r="G452" s="108" t="str">
        <f>VLOOKUP(A452,'BASE REGISTROS'!$A$1:$T$884,7,FALSE)</f>
        <v>La prestación de toda clase de servicios y la ejecución de todo tipo de actividades conducentes al desarrollo integral de los niños y jóvenes socio-culturales.</v>
      </c>
      <c r="H452" s="108" t="str">
        <f>VLOOKUP(A452,'BASE REGISTROS'!$A$1:$T$884,8,FALSE)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52" s="108" t="str">
        <f>VLOOKUP(A452,'BASE REGISTROS'!$A$1:$T$884,9,FALSE)</f>
        <v>Durarán 02 años en sus cargos.</v>
      </c>
      <c r="J452" s="129" t="str">
        <f>VLOOKUP(A452,'BASE REGISTROS'!$A$1:$T$884,10,FALSE)</f>
        <v>De 12 de junio de 2019 a 12 de junio de 2021</v>
      </c>
      <c r="K452" s="108" t="str">
        <f>VLOOKUP(A452,'BASE REGISTROS'!$A$1:$T$884,11,FALSE)</f>
        <v xml:space="preserve">Presidente: Guido Gossens Roell, 
Directora Ejecutiva: Claudia Silvana Pinochet Muñoz, 
</v>
      </c>
      <c r="L452" s="108" t="str">
        <f>VLOOKUP(A452,'BASE REGISTROS'!$A$1:$T$884,12,FALSE)</f>
        <v xml:space="preserve">14 Sur, Pasaje 5 Poniente A, N° 270, ciudad de Talca, Región del Maule.
</v>
      </c>
      <c r="M452" s="108" t="str">
        <f>VLOOKUP(A452,'BASE REGISTROS'!$A$1:$T$884,13,FALSE)</f>
        <v>VII</v>
      </c>
      <c r="N452" s="108" t="str">
        <f>VLOOKUP(A452,'BASE REGISTROS'!$A$1:$T$884,14,FALSE)</f>
        <v>talca</v>
      </c>
      <c r="O452" s="108" t="str">
        <f>VLOOKUP(A452,'BASE REGISTROS'!$A$1:$T$884,15,FALSE)</f>
        <v>71)  2220285</v>
      </c>
      <c r="P452" s="108" t="str">
        <f>VLOOKUP(A452,'BASE REGISTROS'!$A$1:$T$884,16,FALSE)</f>
        <v xml:space="preserve">corporacioneducacionalabatemolina@ceam.cl
www.ceam.cl
</v>
      </c>
      <c r="Q452" s="108">
        <f>VLOOKUP(A452,'BASE REGISTROS'!$A$1:$T$884,17,FALSE)</f>
        <v>0</v>
      </c>
      <c r="R452" s="108" t="str">
        <f>VLOOKUP(A452,'BASE REGISTROS'!$A$1:$T$884,18,FALSE)</f>
        <v>93401: Institución de Asistencia Social</v>
      </c>
      <c r="S452" s="108" t="str">
        <f>VLOOKUP(A452,'BASE REGISTROS'!$A$1:$T$884,19,FALSE)</f>
        <v>Se acompaña certificado financiero correspondiente al año 2019, aprobados por el Sub Departamento de Supervisión Financiera Nacional</v>
      </c>
      <c r="T452" s="129">
        <f>VLOOKUP(A452,'BASE REGISTROS'!$A$1:$T$884,20,FALSE)</f>
        <v>37970</v>
      </c>
      <c r="U452" s="128">
        <v>6926</v>
      </c>
      <c r="V452" s="130">
        <v>58947574</v>
      </c>
      <c r="W452" s="130">
        <v>162917482</v>
      </c>
      <c r="X452" s="131">
        <v>44316</v>
      </c>
      <c r="Y452" s="132" t="s">
        <v>7743</v>
      </c>
      <c r="Z452" s="132" t="s">
        <v>7744</v>
      </c>
      <c r="AA452" s="128" t="s">
        <v>7763</v>
      </c>
    </row>
    <row r="453" spans="1:27" ht="15.75" customHeight="1" x14ac:dyDescent="0.2">
      <c r="A453" s="128">
        <v>6931</v>
      </c>
      <c r="B453" s="108" t="str">
        <f>VLOOKUP(A453,'BASE REGISTROS'!$A$1:$T$884,2,FALSE)</f>
        <v>Organización Comunitaria Funcional Centro Cultural y Educacional Arcadia.</v>
      </c>
      <c r="C453" s="136">
        <f>VLOOKUP(A453,'BASE REGISTROS'!$A$1:$T$884,3,FALSE)</f>
        <v>728623004</v>
      </c>
      <c r="D453" s="108" t="str">
        <f>VLOOKUP(A453,'BASE REGISTROS'!$A$1:$T$884,4,FALSE)</f>
        <v>Organización Comunitaria Funcional.</v>
      </c>
      <c r="E453" s="108" t="str">
        <f>VLOOKUP(A453,'BASE REGISTROS'!$A$1:$T$884,5,FALSE)</f>
        <v>Regida por la Ley 19.418, registrada en el Folio 180 Libro 02 del Registro O.C.F.T. de la I. Municipalidad de San Antonio, con fecha 16  de marzo de 1995.</v>
      </c>
      <c r="F453" s="108" t="str">
        <f>VLOOKUP(A453,'BASE REGISTROS'!$A$1:$T$884,6,FALSE)</f>
        <v xml:space="preserve">Certificado Folio 500355147832, de 09 de noviembre de 2020, del SRCEI.
</v>
      </c>
      <c r="G453" s="108" t="str">
        <f>VLOOKUP(A453,'BASE REGISTROS'!$A$1:$T$884,7,FALSE)</f>
        <v xml:space="preserve">1. La elevación y perfeccionamiento intelectual de sus asociados.
2. La satisfacción y realización artística, cultural y educacional en sus distintas manifestaciones.
</v>
      </c>
      <c r="H453" s="108" t="str">
        <f>VLOOKUP(A453,'BASE REGISTROS'!$A$1:$T$884,8,FALSE)</f>
        <v>Presidente: 
Miguel Luis Huerta Ortiz
Secretario: 
Jeanette Mariela Muga Álvarez 
Tesorero: 
Araceli Carrasco Henríquez 
Suplentes: 
1er Director: 
Luz Marina Huerta Ortiz 1
2do Director: 
Teresa Del Carmen Gonzalez Caceres 
3er Director: 
Michelle Jeanette Huerta Muga</v>
      </c>
      <c r="I453" s="108" t="str">
        <f>VLOOKUP(A453,'BASE REGISTROS'!$A$1:$T$884,9,FALSE)</f>
        <v>Durarán tres años en sus cargos.</v>
      </c>
      <c r="J453" s="129" t="str">
        <f>VLOOKUP(A453,'BASE REGISTROS'!$A$1:$T$884,10,FALSE)</f>
        <v xml:space="preserve">28 de marzo de 2018 al 28 de marzo del 2021
</v>
      </c>
      <c r="K453" s="108" t="str">
        <f>VLOOKUP(A453,'BASE REGISTROS'!$A$1:$T$884,11,FALSE)</f>
        <v xml:space="preserve">Miguel Huerta Ortiz                                             
</v>
      </c>
      <c r="L453" s="108" t="str">
        <f>VLOOKUP(A453,'BASE REGISTROS'!$A$1:$T$884,12,FALSE)</f>
        <v xml:space="preserve">Calle Sanfuentes Nº 2271, San Antonio. Región de Valparaíso
</v>
      </c>
      <c r="M453" s="108" t="str">
        <f>VLOOKUP(A453,'BASE REGISTROS'!$A$1:$T$884,13,FALSE)</f>
        <v>V</v>
      </c>
      <c r="N453" s="108" t="str">
        <f>VLOOKUP(A453,'BASE REGISTROS'!$A$1:$T$884,14,FALSE)</f>
        <v>San Antonio</v>
      </c>
      <c r="O453" s="108" t="str">
        <f>VLOOKUP(A453,'BASE REGISTROS'!$A$1:$T$884,15,FALSE)</f>
        <v xml:space="preserve">F: 35-2285651
</v>
      </c>
      <c r="P453" s="108">
        <f>VLOOKUP(A453,'BASE REGISTROS'!$A$1:$T$884,16,FALSE)</f>
        <v>0</v>
      </c>
      <c r="Q453" s="108">
        <f>VLOOKUP(A453,'BASE REGISTROS'!$A$1:$T$884,17,FALSE)</f>
        <v>0</v>
      </c>
      <c r="R453" s="108" t="str">
        <f>VLOOKUP(A453,'BASE REGISTROS'!$A$1:$T$884,18,FALSE)</f>
        <v>93401: Institución de Asistencia Social</v>
      </c>
      <c r="S453" s="108" t="str">
        <f>VLOOKUP(A453,'BASE REGISTROS'!$A$1:$T$884,19,FALSE)</f>
        <v xml:space="preserve"> Certificado de Antecedentes Financieros del año 2019, aprobados por el Subdepartamento de Supervisión Financiera Nacional</v>
      </c>
      <c r="T453" s="129">
        <f>VLOOKUP(A453,'BASE REGISTROS'!$A$1:$T$884,20,FALSE)</f>
        <v>37970</v>
      </c>
      <c r="U453" s="128">
        <v>6931</v>
      </c>
      <c r="V453" s="130">
        <v>10505711</v>
      </c>
      <c r="W453" s="130">
        <v>44407652</v>
      </c>
      <c r="X453" s="131">
        <v>44316</v>
      </c>
      <c r="Y453" s="132" t="s">
        <v>7743</v>
      </c>
      <c r="Z453" s="132" t="s">
        <v>7744</v>
      </c>
      <c r="AA453" s="128" t="s">
        <v>7797</v>
      </c>
    </row>
    <row r="454" spans="1:27" ht="15.75" customHeight="1" x14ac:dyDescent="0.2">
      <c r="A454" s="128">
        <v>6934</v>
      </c>
      <c r="B454" s="108" t="str">
        <f>VLOOKUP(A454,'BASE REGISTROS'!$A$1:$T$884,2,FALSE)</f>
        <v>Corporación Comunidad Jesús Niño</v>
      </c>
      <c r="C454" s="136">
        <f>VLOOKUP(A454,'BASE REGISTROS'!$A$1:$T$884,3,FALSE)</f>
        <v>712782005</v>
      </c>
      <c r="D454" s="108" t="str">
        <f>VLOOKUP(A454,'BASE REGISTROS'!$A$1:$T$884,4,FALSE)</f>
        <v>Corporación de Derecho Privado.</v>
      </c>
      <c r="E454" s="108" t="str">
        <f>VLOOKUP(A454,'BASE REGISTROS'!$A$1:$T$884,5,FALSE)</f>
        <v xml:space="preserve">Otorgada por Decreto Supremo Nº 992, de fecha 25 de octubre de 1985, del Ministerio de Justicia, publicado en el Diario Oficial el día 02 de diciembre de 1985. </v>
      </c>
      <c r="F454" s="108" t="str">
        <f>VLOOKUP(A454,'BASE REGISTROS'!$A$1:$T$884,6,FALSE)</f>
        <v>Certificado de vigencia de Personas Jurídicas sin fines de lucro Folio Nº 50964390, de 12 de junio de 2018, del Servicio de Registro Civil e Identificación.</v>
      </c>
      <c r="G454" s="108" t="str">
        <f>VLOOKUP(A454,'BASE REGISTROS'!$A$1:$T$884,7,FALSE)</f>
        <v>Atender los diversos problemas que puedan afectar a los menores en situación irregular, procurando lograr su desarrollo integral en la comunidad cristiana y en la sociedad</v>
      </c>
      <c r="H454" s="108" t="str">
        <f>VLOOKUP(A454,'BASE REGISTROS'!$A$1:$T$884,8,FALSE)</f>
        <v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v>
      </c>
      <c r="I454" s="108" t="str">
        <f>VLOOKUP(A454,'BASE REGISTROS'!$A$1:$T$884,9,FALSE)</f>
        <v>: Durarán 02 años en sus cargos</v>
      </c>
      <c r="J454" s="129" t="str">
        <f>VLOOKUP(A454,'BASE REGISTROS'!$A$1:$T$884,10,FALSE)</f>
        <v>10 de diciembre de 2018 al 10 de diciembre de 2020</v>
      </c>
      <c r="K454" s="108" t="str">
        <f>VLOOKUP(A454,'BASE REGISTROS'!$A$1:$T$884,11,FALSE)</f>
        <v>Graciela Haydee Suarez Pérez</v>
      </c>
      <c r="L454" s="108" t="str">
        <f>VLOOKUP(A454,'BASE REGISTROS'!$A$1:$T$884,12,FALSE)</f>
        <v>Camino Las Mariposas, km.7, ciudad de Chillán, Región del Ñuble,</v>
      </c>
      <c r="M454" s="108" t="str">
        <f>VLOOKUP(A454,'BASE REGISTROS'!$A$1:$T$884,13,FALSE)</f>
        <v>XVI</v>
      </c>
      <c r="N454" s="108" t="str">
        <f>VLOOKUP(A454,'BASE REGISTROS'!$A$1:$T$884,14,FALSE)</f>
        <v xml:space="preserve">chillan </v>
      </c>
      <c r="O454" s="108" t="str">
        <f>VLOOKUP(A454,'BASE REGISTROS'!$A$1:$T$884,15,FALSE)</f>
        <v xml:space="preserve">fono (41) 227206, </v>
      </c>
      <c r="P454" s="108" t="str">
        <f>VLOOKUP(A454,'BASE REGISTROS'!$A$1:$T$884,16,FALSE)</f>
        <v xml:space="preserve">comunidadjesusniño@hotmail.com
</v>
      </c>
      <c r="Q454" s="108">
        <f>VLOOKUP(A454,'BASE REGISTROS'!$A$1:$T$884,17,FALSE)</f>
        <v>0</v>
      </c>
      <c r="R454" s="108" t="str">
        <f>VLOOKUP(A454,'BASE REGISTROS'!$A$1:$T$884,18,FALSE)</f>
        <v>93401: Institución de Asistencia Social</v>
      </c>
      <c r="S454" s="108" t="str">
        <f>VLOOKUP(A454,'BASE REGISTROS'!$A$1:$T$884,19,FALSE)</f>
        <v>Certificado financiero correspondiente al año 2019, aprobado por el  Subdepartamento de Supervisión Financiera Nacional.</v>
      </c>
      <c r="T454" s="129">
        <f>VLOOKUP(A454,'BASE REGISTROS'!$A$1:$T$884,20,FALSE)</f>
        <v>37970</v>
      </c>
      <c r="U454" s="128">
        <v>6934</v>
      </c>
      <c r="V454" s="130">
        <v>23996846</v>
      </c>
      <c r="W454" s="130">
        <v>140409084</v>
      </c>
      <c r="X454" s="131">
        <v>44316</v>
      </c>
      <c r="Y454" s="132" t="s">
        <v>7743</v>
      </c>
      <c r="Z454" s="132" t="s">
        <v>7744</v>
      </c>
      <c r="AA454" s="128" t="s">
        <v>7775</v>
      </c>
    </row>
    <row r="455" spans="1:27" ht="15.75" customHeight="1" x14ac:dyDescent="0.2">
      <c r="A455" s="128">
        <v>6935</v>
      </c>
      <c r="B455" s="108" t="str">
        <f>VLOOKUP(A455,'BASE REGISTROS'!$A$1:$T$884,2,FALSE)</f>
        <v>Corporación Misión de María</v>
      </c>
      <c r="C455" s="136">
        <f>VLOOKUP(A455,'BASE REGISTROS'!$A$1:$T$884,3,FALSE)</f>
        <v>725984006</v>
      </c>
      <c r="D455" s="108" t="str">
        <f>VLOOKUP(A455,'BASE REGISTROS'!$A$1:$T$884,4,FALSE)</f>
        <v>Corporación de Derecho Privado</v>
      </c>
      <c r="E455" s="108" t="str">
        <f>VLOOKUP(A455,'BASE REGISTROS'!$A$1:$T$884,5,FALSE)</f>
        <v>Otorgada por Decreto Supremo N° 1208, de 29 de agosto de 1994, por el Ministerio de Justicia.</v>
      </c>
      <c r="F455" s="108" t="str">
        <f>VLOOKUP(A455,'BASE REGISTROS'!$A$1:$T$884,6,FALSE)</f>
        <v>Certificado de Vigencia Folio N° 500187474738, de 06 de julio de 2018, del Servicio de Registro Civil e Identificación.</v>
      </c>
      <c r="G455" s="108" t="str">
        <f>VLOOKUP(A455,'BASE REGISTROS'!$A$1:$T$884,7,FALSE)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55" s="108" t="str">
        <f>VLOOKUP(A455,'BASE REGISTROS'!$A$1:$T$884,8,FALSE)</f>
        <v xml:space="preserve">
Presidente: Luis Felipe Ovalle Valdés, 
VicePresidente: Pablo Andrés Vicuña Tupper, 
Tesorero: Gustavo Favre Dominguez, 
Secretario:Pilar Villarino Herrera
Directores: 
Teresa Izquierdo Walker,  
Isabel Margarita Paul Pérez, 
Alejandro Bezanilla Mena,
</v>
      </c>
      <c r="I455" s="108" t="str">
        <f>VLOOKUP(A455,'BASE REGISTROS'!$A$1:$T$884,9,FALSE)</f>
        <v>Un año en sus cargos.</v>
      </c>
      <c r="J455" s="129" t="str">
        <f>VLOOKUP(A455,'BASE REGISTROS'!$A$1:$T$884,10,FALSE)</f>
        <v>25 de abril de 2019 a 25 de abril de 2020.</v>
      </c>
      <c r="K455" s="108" t="str">
        <f>VLOOKUP(A455,'BASE REGISTROS'!$A$1:$T$884,11,FALSE)</f>
        <v xml:space="preserve">Presidente: Luis Felipe Ovalle Valdés, 
Gerente General:  Paulina Valenzuela Miño, 
En caso de ausencia o imposibilidad de doña Paulina Valenzuela, la subrogará con iguales facultades Luz María Medina García, 
</v>
      </c>
      <c r="L455" s="108" t="str">
        <f>VLOOKUP(A455,'BASE REGISTROS'!$A$1:$T$884,12,FALSE)</f>
        <v xml:space="preserve">Bremen N° 1316, comuna de Ñuñoa, Región Metropolitana
</v>
      </c>
      <c r="M455" s="108" t="str">
        <f>VLOOKUP(A455,'BASE REGISTROS'!$A$1:$T$884,13,FALSE)</f>
        <v>XIII</v>
      </c>
      <c r="N455" s="108" t="str">
        <f>VLOOKUP(A455,'BASE REGISTROS'!$A$1:$T$884,14,FALSE)</f>
        <v>Metropolitana</v>
      </c>
      <c r="O455" s="108" t="str">
        <f>VLOOKUP(A455,'BASE REGISTROS'!$A$1:$T$884,15,FALSE)</f>
        <v>Fono: 2276725</v>
      </c>
      <c r="P455" s="108">
        <f>VLOOKUP(A455,'BASE REGISTROS'!$A$1:$T$884,16,FALSE)</f>
        <v>0</v>
      </c>
      <c r="Q455" s="108">
        <f>VLOOKUP(A455,'BASE REGISTROS'!$A$1:$T$884,17,FALSE)</f>
        <v>0</v>
      </c>
      <c r="R455" s="108">
        <f>VLOOKUP(A455,'BASE REGISTROS'!$A$1:$T$884,18,FALSE)</f>
        <v>93401</v>
      </c>
      <c r="S455" s="108" t="str">
        <f>VLOOKUP(A455,'BASE REGISTROS'!$A$1:$T$884,19,FALSE)</f>
        <v xml:space="preserve">Se acompaña certificado financiero de la Institución, correspondiente al año 2019, aprobado  por el Sub Departamento de Supervisión Financiera Nacional. </v>
      </c>
      <c r="T455" s="129">
        <f>VLOOKUP(A455,'BASE REGISTROS'!$A$1:$T$884,20,FALSE)</f>
        <v>37970</v>
      </c>
      <c r="U455" s="128">
        <v>6935</v>
      </c>
      <c r="V455" s="130">
        <v>37077401</v>
      </c>
      <c r="W455" s="130">
        <v>134338428</v>
      </c>
      <c r="X455" s="131">
        <v>44316</v>
      </c>
      <c r="Y455" s="132" t="s">
        <v>7743</v>
      </c>
      <c r="Z455" s="132" t="s">
        <v>7744</v>
      </c>
      <c r="AA455" s="128" t="s">
        <v>7810</v>
      </c>
    </row>
    <row r="456" spans="1:27" ht="15.75" customHeight="1" x14ac:dyDescent="0.2">
      <c r="A456" s="128">
        <v>6938</v>
      </c>
      <c r="B456" s="108" t="str">
        <f>VLOOKUP(A456,'BASE REGISTROS'!$A$1:$T$884,2,FALSE)</f>
        <v xml:space="preserve">
Fundación Chilena de la Adopción
</v>
      </c>
      <c r="C456" s="136">
        <f>VLOOKUP(A456,'BASE REGISTROS'!$A$1:$T$884,3,FALSE)</f>
        <v>712800003</v>
      </c>
      <c r="D456" s="108" t="str">
        <f>VLOOKUP(A456,'BASE REGISTROS'!$A$1:$T$884,4,FALSE)</f>
        <v>Fundación de Derecho Privado</v>
      </c>
      <c r="E456" s="108" t="str">
        <f>VLOOKUP(A456,'BASE REGISTROS'!$A$1:$T$884,5,FALSE)</f>
        <v>Otorgada por Decreto Supremo N° 1135, de 13 de diciembre de 1985, por el Ministerio de Justicia.</v>
      </c>
      <c r="F456" s="108" t="str">
        <f>VLOOKUP(A456,'BASE REGISTROS'!$A$1:$T$884,6,FALSE)</f>
        <v>Certificado de vigencia de persona jurídica sin fines de lucro folio 500341777617, emitido por el Servicio de Registro Civil e Identificación, con fecha 21 de agosto de 2020.</v>
      </c>
      <c r="G456" s="108" t="str">
        <f>VLOOKUP(A456,'BASE REGISTROS'!$A$1:$T$884,7,FALSE)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56" s="108" t="str">
        <f>VLOOKUP(A456,'BASE REGISTROS'!$A$1:$T$884,8,FALSE)</f>
        <v>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v>
      </c>
      <c r="I456" s="108" t="str">
        <f>VLOOKUP(A456,'BASE REGISTROS'!$A$1:$T$884,9,FALSE)</f>
        <v>3 AÑOS</v>
      </c>
      <c r="J456" s="129" t="str">
        <f>VLOOKUP(A456,'BASE REGISTROS'!$A$1:$T$884,10,FALSE)</f>
        <v xml:space="preserve">28 de agosto de 2018 al 28 de agosto de 2021.
</v>
      </c>
      <c r="K456" s="108" t="str">
        <f>VLOOKUP(A456,'BASE REGISTROS'!$A$1:$T$884,11,FALSE)</f>
        <v xml:space="preserve">Presidente: José Gabriel Aldea Salazar, 
Directora Ejecutiva: Alejandra Cecilia Ramírez Lema, 
</v>
      </c>
      <c r="L456" s="108" t="str">
        <f>VLOOKUP(A456,'BASE REGISTROS'!$A$1:$T$884,12,FALSE)</f>
        <v xml:space="preserve">Viña del Mar N° 050, comuna de Providencia, Región Metropolitana
</v>
      </c>
      <c r="M456" s="108" t="str">
        <f>VLOOKUP(A456,'BASE REGISTROS'!$A$1:$T$884,13,FALSE)</f>
        <v>XIII</v>
      </c>
      <c r="N456" s="108" t="str">
        <f>VLOOKUP(A456,'BASE REGISTROS'!$A$1:$T$884,14,FALSE)</f>
        <v>Providencia</v>
      </c>
      <c r="O456" s="108" t="str">
        <f>VLOOKUP(A456,'BASE REGISTROS'!$A$1:$T$884,15,FALSE)</f>
        <v xml:space="preserve">Fono: 6652150, 
</v>
      </c>
      <c r="P456" s="108" t="str">
        <f>VLOOKUP(A456,'BASE REGISTROS'!$A$1:$T$884,16,FALSE)</f>
        <v>: fadop@ctcinternet.cl</v>
      </c>
      <c r="Q456" s="108">
        <f>VLOOKUP(A456,'BASE REGISTROS'!$A$1:$T$884,17,FALSE)</f>
        <v>0</v>
      </c>
      <c r="R456" s="108" t="str">
        <f>VLOOKUP(A456,'BASE REGISTROS'!$A$1:$T$884,18,FALSE)</f>
        <v>93401: Instituciones de Asistencia Social</v>
      </c>
      <c r="S456" s="108" t="str">
        <f>VLOOKUP(A456,'BASE REGISTROS'!$A$1:$T$884,19,FALSE)</f>
        <v xml:space="preserve">Certificado de antecedentes financieros correspondientes al año 2019, aprobados por el Sub Departamento de Supervisión Financiera .
</v>
      </c>
      <c r="T456" s="129">
        <f>VLOOKUP(A456,'BASE REGISTROS'!$A$1:$T$884,20,FALSE)</f>
        <v>37970</v>
      </c>
      <c r="U456" s="128">
        <v>6938</v>
      </c>
      <c r="V456" s="130">
        <v>4499640</v>
      </c>
      <c r="W456" s="130">
        <v>20793320</v>
      </c>
      <c r="X456" s="131">
        <v>44316</v>
      </c>
      <c r="Y456" s="132" t="s">
        <v>7743</v>
      </c>
      <c r="Z456" s="132" t="s">
        <v>7744</v>
      </c>
      <c r="AA456" s="128" t="s">
        <v>75</v>
      </c>
    </row>
    <row r="457" spans="1:27" ht="15.75" customHeight="1" x14ac:dyDescent="0.2">
      <c r="A457" s="128">
        <v>6943</v>
      </c>
      <c r="B457" s="108" t="str">
        <f>VLOOKUP(A457,'BASE REGISTROS'!$A$1:$T$884,2,FALSE)</f>
        <v>Corporación para la Atención Integral del Maltrato al menor en la región del Bío-Bío CATIM</v>
      </c>
      <c r="C457" s="136">
        <f>VLOOKUP(A457,'BASE REGISTROS'!$A$1:$T$884,3,FALSE)</f>
        <v>726079005</v>
      </c>
      <c r="D457" s="108" t="str">
        <f>VLOOKUP(A457,'BASE REGISTROS'!$A$1:$T$884,4,FALSE)</f>
        <v>Corporación de Derecho Privado</v>
      </c>
      <c r="E457" s="108" t="str">
        <f>VLOOKUP(A457,'BASE REGISTROS'!$A$1:$T$884,5,FALSE)</f>
        <v>Otorgada por Decreto Supremo N° 1298, de 8 de noviembre de 1993, del Ministerio de Justicia.</v>
      </c>
      <c r="F457" s="108" t="str">
        <f>VLOOKUP(A457,'BASE REGISTROS'!$A$1:$T$884,6,FALSE)</f>
        <v>Certificado de Vigencia Folio 500356752662, de fecha 18 de noviembre de 2020, emitido por el Servicio de Registro Civil e Identificación.</v>
      </c>
      <c r="G457" s="108" t="str">
        <f>VLOOKUP(A457,'BASE REGISTROS'!$A$1:$T$884,7,FALSE)</f>
        <v xml:space="preserve">Promover, coordinar, implementar y ejecutar acciones dirigidas a la atención y protección de niños/as víctimas de maltrato.
</v>
      </c>
      <c r="H457" s="108" t="str">
        <f>VLOOKUP(A457,'BASE REGISTROS'!$A$1:$T$884,8,FALSE)</f>
        <v xml:space="preserve">Presidente: Rodrigo Riquelme Lepez
Secretaria: María Rodríguez Tastests 
Tesorera: Claudia Abusleme Ramos 
</v>
      </c>
      <c r="I457" s="108" t="str">
        <f>VLOOKUP(A457,'BASE REGISTROS'!$A$1:$T$884,9,FALSE)</f>
        <v>Un año en sus cargos, pudiendo ser reelegidos indefinidamente</v>
      </c>
      <c r="J457" s="129" t="str">
        <f>VLOOKUP(A457,'BASE REGISTROS'!$A$1:$T$884,10,FALSE)</f>
        <v xml:space="preserve">23 DE ABRIL DE 2019 A 23 DE ABRIL DE 2020   Se pidió la documentación donde conste nombramiento de Directorio vigente a la fecha.
</v>
      </c>
      <c r="K457" s="108" t="str">
        <f>VLOOKUP(A457,'BASE REGISTROS'!$A$1:$T$884,11,FALSE)</f>
        <v xml:space="preserve">Presidente: Rodrigo Riquelme Lepez
Directora Ejecutiva: Sandra Castro Salazar, </v>
      </c>
      <c r="L457" s="108" t="str">
        <f>VLOOKUP(A457,'BASE REGISTROS'!$A$1:$T$884,12,FALSE)</f>
        <v xml:space="preserve">O’Higgins # 445 oficina 501, Concepción, Región del Biobío.
</v>
      </c>
      <c r="M457" s="108" t="str">
        <f>VLOOKUP(A457,'BASE REGISTROS'!$A$1:$T$884,13,FALSE)</f>
        <v>VIII</v>
      </c>
      <c r="N457" s="108" t="str">
        <f>VLOOKUP(A457,'BASE REGISTROS'!$A$1:$T$884,14,FALSE)</f>
        <v xml:space="preserve"> Biobío.</v>
      </c>
      <c r="O457" s="108" t="str">
        <f>VLOOKUP(A457,'BASE REGISTROS'!$A$1:$T$884,15,FALSE)</f>
        <v>Fono: 41-2247078</v>
      </c>
      <c r="P457" s="108" t="str">
        <f>VLOOKUP(A457,'BASE REGISTROS'!$A$1:$T$884,16,FALSE)</f>
        <v xml:space="preserve">jflores@catim.cl - ralburquenque@catim.cl
</v>
      </c>
      <c r="Q457" s="108">
        <f>VLOOKUP(A457,'BASE REGISTROS'!$A$1:$T$884,17,FALSE)</f>
        <v>0</v>
      </c>
      <c r="R457" s="108" t="str">
        <f>VLOOKUP(A457,'BASE REGISTROS'!$A$1:$T$884,18,FALSE)</f>
        <v>93401: Instituciones de Asistencia Social</v>
      </c>
      <c r="S457" s="108" t="str">
        <f>VLOOKUP(A457,'BASE REGISTROS'!$A$1:$T$884,19,FALSE)</f>
        <v xml:space="preserve">Se acompañan antecedentes financieros correspondientes al año 2019, aprobados por el Sub Departamento de Supervisión Financiera Nacional. </v>
      </c>
      <c r="T457" s="129">
        <f>VLOOKUP(A457,'BASE REGISTROS'!$A$1:$T$884,20,FALSE)</f>
        <v>37970</v>
      </c>
      <c r="U457" s="128">
        <v>6943</v>
      </c>
      <c r="V457" s="130">
        <v>32534570</v>
      </c>
      <c r="W457" s="130">
        <v>92226631</v>
      </c>
      <c r="X457" s="131">
        <v>44316</v>
      </c>
      <c r="Y457" s="132" t="s">
        <v>7743</v>
      </c>
      <c r="Z457" s="132" t="s">
        <v>7744</v>
      </c>
      <c r="AA457" s="128" t="s">
        <v>7765</v>
      </c>
    </row>
    <row r="458" spans="1:27" ht="15.75" customHeight="1" x14ac:dyDescent="0.2">
      <c r="A458" s="128">
        <v>6943</v>
      </c>
      <c r="B458" s="108" t="str">
        <f>VLOOKUP(A458,'BASE REGISTROS'!$A$1:$T$884,2,FALSE)</f>
        <v>Corporación para la Atención Integral del Maltrato al menor en la región del Bío-Bío CATIM</v>
      </c>
      <c r="C458" s="136">
        <f>VLOOKUP(A458,'BASE REGISTROS'!$A$1:$T$884,3,FALSE)</f>
        <v>726079005</v>
      </c>
      <c r="D458" s="108" t="str">
        <f>VLOOKUP(A458,'BASE REGISTROS'!$A$1:$T$884,4,FALSE)</f>
        <v>Corporación de Derecho Privado</v>
      </c>
      <c r="E458" s="108" t="str">
        <f>VLOOKUP(A458,'BASE REGISTROS'!$A$1:$T$884,5,FALSE)</f>
        <v>Otorgada por Decreto Supremo N° 1298, de 8 de noviembre de 1993, del Ministerio de Justicia.</v>
      </c>
      <c r="F458" s="108" t="str">
        <f>VLOOKUP(A458,'BASE REGISTROS'!$A$1:$T$884,6,FALSE)</f>
        <v>Certificado de Vigencia Folio 500356752662, de fecha 18 de noviembre de 2020, emitido por el Servicio de Registro Civil e Identificación.</v>
      </c>
      <c r="G458" s="108" t="str">
        <f>VLOOKUP(A458,'BASE REGISTROS'!$A$1:$T$884,7,FALSE)</f>
        <v xml:space="preserve">Promover, coordinar, implementar y ejecutar acciones dirigidas a la atención y protección de niños/as víctimas de maltrato.
</v>
      </c>
      <c r="H458" s="108" t="str">
        <f>VLOOKUP(A458,'BASE REGISTROS'!$A$1:$T$884,8,FALSE)</f>
        <v xml:space="preserve">Presidente: Rodrigo Riquelme Lepez
Secretaria: María Rodríguez Tastests 
Tesorera: Claudia Abusleme Ramos 
</v>
      </c>
      <c r="I458" s="108" t="str">
        <f>VLOOKUP(A458,'BASE REGISTROS'!$A$1:$T$884,9,FALSE)</f>
        <v>Un año en sus cargos, pudiendo ser reelegidos indefinidamente</v>
      </c>
      <c r="J458" s="129" t="str">
        <f>VLOOKUP(A458,'BASE REGISTROS'!$A$1:$T$884,10,FALSE)</f>
        <v xml:space="preserve">23 DE ABRIL DE 2019 A 23 DE ABRIL DE 2020   Se pidió la documentación donde conste nombramiento de Directorio vigente a la fecha.
</v>
      </c>
      <c r="K458" s="108" t="str">
        <f>VLOOKUP(A458,'BASE REGISTROS'!$A$1:$T$884,11,FALSE)</f>
        <v xml:space="preserve">Presidente: Rodrigo Riquelme Lepez
Directora Ejecutiva: Sandra Castro Salazar, </v>
      </c>
      <c r="L458" s="108" t="str">
        <f>VLOOKUP(A458,'BASE REGISTROS'!$A$1:$T$884,12,FALSE)</f>
        <v xml:space="preserve">O’Higgins # 445 oficina 501, Concepción, Región del Biobío.
</v>
      </c>
      <c r="M458" s="108" t="str">
        <f>VLOOKUP(A458,'BASE REGISTROS'!$A$1:$T$884,13,FALSE)</f>
        <v>VIII</v>
      </c>
      <c r="N458" s="108" t="str">
        <f>VLOOKUP(A458,'BASE REGISTROS'!$A$1:$T$884,14,FALSE)</f>
        <v xml:space="preserve"> Biobío.</v>
      </c>
      <c r="O458" s="108" t="str">
        <f>VLOOKUP(A458,'BASE REGISTROS'!$A$1:$T$884,15,FALSE)</f>
        <v>Fono: 41-2247078</v>
      </c>
      <c r="P458" s="108" t="str">
        <f>VLOOKUP(A458,'BASE REGISTROS'!$A$1:$T$884,16,FALSE)</f>
        <v xml:space="preserve">jflores@catim.cl - ralburquenque@catim.cl
</v>
      </c>
      <c r="Q458" s="108">
        <f>VLOOKUP(A458,'BASE REGISTROS'!$A$1:$T$884,17,FALSE)</f>
        <v>0</v>
      </c>
      <c r="R458" s="108" t="str">
        <f>VLOOKUP(A458,'BASE REGISTROS'!$A$1:$T$884,18,FALSE)</f>
        <v>93401: Instituciones de Asistencia Social</v>
      </c>
      <c r="S458" s="108" t="str">
        <f>VLOOKUP(A458,'BASE REGISTROS'!$A$1:$T$884,19,FALSE)</f>
        <v xml:space="preserve">Se acompañan antecedentes financieros correspondientes al año 2019, aprobados por el Sub Departamento de Supervisión Financiera Nacional. </v>
      </c>
      <c r="T458" s="129">
        <f>VLOOKUP(A458,'BASE REGISTROS'!$A$1:$T$884,20,FALSE)</f>
        <v>37970</v>
      </c>
      <c r="U458" s="128">
        <v>6943</v>
      </c>
      <c r="V458" s="130">
        <v>23348477</v>
      </c>
      <c r="W458" s="130">
        <v>75086578</v>
      </c>
      <c r="X458" s="131">
        <v>44316</v>
      </c>
      <c r="Y458" s="132" t="s">
        <v>7743</v>
      </c>
      <c r="Z458" s="132" t="s">
        <v>7744</v>
      </c>
      <c r="AA458" s="128" t="s">
        <v>159</v>
      </c>
    </row>
    <row r="459" spans="1:27" ht="15.75" customHeight="1" x14ac:dyDescent="0.2">
      <c r="A459" s="128">
        <v>6943</v>
      </c>
      <c r="B459" s="108" t="str">
        <f>VLOOKUP(A459,'BASE REGISTROS'!$A$1:$T$884,2,FALSE)</f>
        <v>Corporación para la Atención Integral del Maltrato al menor en la región del Bío-Bío CATIM</v>
      </c>
      <c r="C459" s="136">
        <f>VLOOKUP(A459,'BASE REGISTROS'!$A$1:$T$884,3,FALSE)</f>
        <v>726079005</v>
      </c>
      <c r="D459" s="108" t="str">
        <f>VLOOKUP(A459,'BASE REGISTROS'!$A$1:$T$884,4,FALSE)</f>
        <v>Corporación de Derecho Privado</v>
      </c>
      <c r="E459" s="108" t="str">
        <f>VLOOKUP(A459,'BASE REGISTROS'!$A$1:$T$884,5,FALSE)</f>
        <v>Otorgada por Decreto Supremo N° 1298, de 8 de noviembre de 1993, del Ministerio de Justicia.</v>
      </c>
      <c r="F459" s="108" t="str">
        <f>VLOOKUP(A459,'BASE REGISTROS'!$A$1:$T$884,6,FALSE)</f>
        <v>Certificado de Vigencia Folio 500356752662, de fecha 18 de noviembre de 2020, emitido por el Servicio de Registro Civil e Identificación.</v>
      </c>
      <c r="G459" s="108" t="str">
        <f>VLOOKUP(A459,'BASE REGISTROS'!$A$1:$T$884,7,FALSE)</f>
        <v xml:space="preserve">Promover, coordinar, implementar y ejecutar acciones dirigidas a la atención y protección de niños/as víctimas de maltrato.
</v>
      </c>
      <c r="H459" s="108" t="str">
        <f>VLOOKUP(A459,'BASE REGISTROS'!$A$1:$T$884,8,FALSE)</f>
        <v xml:space="preserve">Presidente: Rodrigo Riquelme Lepez
Secretaria: María Rodríguez Tastests 
Tesorera: Claudia Abusleme Ramos 
</v>
      </c>
      <c r="I459" s="108" t="str">
        <f>VLOOKUP(A459,'BASE REGISTROS'!$A$1:$T$884,9,FALSE)</f>
        <v>Un año en sus cargos, pudiendo ser reelegidos indefinidamente</v>
      </c>
      <c r="J459" s="129" t="str">
        <f>VLOOKUP(A459,'BASE REGISTROS'!$A$1:$T$884,10,FALSE)</f>
        <v xml:space="preserve">23 DE ABRIL DE 2019 A 23 DE ABRIL DE 2020   Se pidió la documentación donde conste nombramiento de Directorio vigente a la fecha.
</v>
      </c>
      <c r="K459" s="108" t="str">
        <f>VLOOKUP(A459,'BASE REGISTROS'!$A$1:$T$884,11,FALSE)</f>
        <v xml:space="preserve">Presidente: Rodrigo Riquelme Lepez
Directora Ejecutiva: Sandra Castro Salazar, </v>
      </c>
      <c r="L459" s="108" t="str">
        <f>VLOOKUP(A459,'BASE REGISTROS'!$A$1:$T$884,12,FALSE)</f>
        <v xml:space="preserve">O’Higgins # 445 oficina 501, Concepción, Región del Biobío.
</v>
      </c>
      <c r="M459" s="108" t="str">
        <f>VLOOKUP(A459,'BASE REGISTROS'!$A$1:$T$884,13,FALSE)</f>
        <v>VIII</v>
      </c>
      <c r="N459" s="108" t="str">
        <f>VLOOKUP(A459,'BASE REGISTROS'!$A$1:$T$884,14,FALSE)</f>
        <v xml:space="preserve"> Biobío.</v>
      </c>
      <c r="O459" s="108" t="str">
        <f>VLOOKUP(A459,'BASE REGISTROS'!$A$1:$T$884,15,FALSE)</f>
        <v>Fono: 41-2247078</v>
      </c>
      <c r="P459" s="108" t="str">
        <f>VLOOKUP(A459,'BASE REGISTROS'!$A$1:$T$884,16,FALSE)</f>
        <v xml:space="preserve">jflores@catim.cl - ralburquenque@catim.cl
</v>
      </c>
      <c r="Q459" s="108">
        <f>VLOOKUP(A459,'BASE REGISTROS'!$A$1:$T$884,17,FALSE)</f>
        <v>0</v>
      </c>
      <c r="R459" s="108" t="str">
        <f>VLOOKUP(A459,'BASE REGISTROS'!$A$1:$T$884,18,FALSE)</f>
        <v>93401: Instituciones de Asistencia Social</v>
      </c>
      <c r="S459" s="108" t="str">
        <f>VLOOKUP(A459,'BASE REGISTROS'!$A$1:$T$884,19,FALSE)</f>
        <v xml:space="preserve">Se acompañan antecedentes financieros correspondientes al año 2019, aprobados por el Sub Departamento de Supervisión Financiera Nacional. </v>
      </c>
      <c r="T459" s="129">
        <f>VLOOKUP(A459,'BASE REGISTROS'!$A$1:$T$884,20,FALSE)</f>
        <v>37970</v>
      </c>
      <c r="U459" s="128">
        <v>6943</v>
      </c>
      <c r="V459" s="130">
        <v>29244557</v>
      </c>
      <c r="W459" s="130">
        <v>86001558</v>
      </c>
      <c r="X459" s="131">
        <v>44316</v>
      </c>
      <c r="Y459" s="132" t="s">
        <v>7743</v>
      </c>
      <c r="Z459" s="132" t="s">
        <v>7744</v>
      </c>
      <c r="AA459" s="128" t="s">
        <v>7767</v>
      </c>
    </row>
    <row r="460" spans="1:27" ht="15.75" customHeight="1" x14ac:dyDescent="0.2">
      <c r="A460" s="128">
        <v>6943</v>
      </c>
      <c r="B460" s="108" t="str">
        <f>VLOOKUP(A460,'BASE REGISTROS'!$A$1:$T$884,2,FALSE)</f>
        <v>Corporación para la Atención Integral del Maltrato al menor en la región del Bío-Bío CATIM</v>
      </c>
      <c r="C460" s="136">
        <f>VLOOKUP(A460,'BASE REGISTROS'!$A$1:$T$884,3,FALSE)</f>
        <v>726079005</v>
      </c>
      <c r="D460" s="108" t="str">
        <f>VLOOKUP(A460,'BASE REGISTROS'!$A$1:$T$884,4,FALSE)</f>
        <v>Corporación de Derecho Privado</v>
      </c>
      <c r="E460" s="108" t="str">
        <f>VLOOKUP(A460,'BASE REGISTROS'!$A$1:$T$884,5,FALSE)</f>
        <v>Otorgada por Decreto Supremo N° 1298, de 8 de noviembre de 1993, del Ministerio de Justicia.</v>
      </c>
      <c r="F460" s="108" t="str">
        <f>VLOOKUP(A460,'BASE REGISTROS'!$A$1:$T$884,6,FALSE)</f>
        <v>Certificado de Vigencia Folio 500356752662, de fecha 18 de noviembre de 2020, emitido por el Servicio de Registro Civil e Identificación.</v>
      </c>
      <c r="G460" s="108" t="str">
        <f>VLOOKUP(A460,'BASE REGISTROS'!$A$1:$T$884,7,FALSE)</f>
        <v xml:space="preserve">Promover, coordinar, implementar y ejecutar acciones dirigidas a la atención y protección de niños/as víctimas de maltrato.
</v>
      </c>
      <c r="H460" s="108" t="str">
        <f>VLOOKUP(A460,'BASE REGISTROS'!$A$1:$T$884,8,FALSE)</f>
        <v xml:space="preserve">Presidente: Rodrigo Riquelme Lepez
Secretaria: María Rodríguez Tastests 
Tesorera: Claudia Abusleme Ramos 
</v>
      </c>
      <c r="I460" s="108" t="str">
        <f>VLOOKUP(A460,'BASE REGISTROS'!$A$1:$T$884,9,FALSE)</f>
        <v>Un año en sus cargos, pudiendo ser reelegidos indefinidamente</v>
      </c>
      <c r="J460" s="129" t="str">
        <f>VLOOKUP(A460,'BASE REGISTROS'!$A$1:$T$884,10,FALSE)</f>
        <v xml:space="preserve">23 DE ABRIL DE 2019 A 23 DE ABRIL DE 2020   Se pidió la documentación donde conste nombramiento de Directorio vigente a la fecha.
</v>
      </c>
      <c r="K460" s="108" t="str">
        <f>VLOOKUP(A460,'BASE REGISTROS'!$A$1:$T$884,11,FALSE)</f>
        <v xml:space="preserve">Presidente: Rodrigo Riquelme Lepez
Directora Ejecutiva: Sandra Castro Salazar, </v>
      </c>
      <c r="L460" s="108" t="str">
        <f>VLOOKUP(A460,'BASE REGISTROS'!$A$1:$T$884,12,FALSE)</f>
        <v xml:space="preserve">O’Higgins # 445 oficina 501, Concepción, Región del Biobío.
</v>
      </c>
      <c r="M460" s="108" t="str">
        <f>VLOOKUP(A460,'BASE REGISTROS'!$A$1:$T$884,13,FALSE)</f>
        <v>VIII</v>
      </c>
      <c r="N460" s="108" t="str">
        <f>VLOOKUP(A460,'BASE REGISTROS'!$A$1:$T$884,14,FALSE)</f>
        <v xml:space="preserve"> Biobío.</v>
      </c>
      <c r="O460" s="108" t="str">
        <f>VLOOKUP(A460,'BASE REGISTROS'!$A$1:$T$884,15,FALSE)</f>
        <v>Fono: 41-2247078</v>
      </c>
      <c r="P460" s="108" t="str">
        <f>VLOOKUP(A460,'BASE REGISTROS'!$A$1:$T$884,16,FALSE)</f>
        <v xml:space="preserve">jflores@catim.cl - ralburquenque@catim.cl
</v>
      </c>
      <c r="Q460" s="108">
        <f>VLOOKUP(A460,'BASE REGISTROS'!$A$1:$T$884,17,FALSE)</f>
        <v>0</v>
      </c>
      <c r="R460" s="108" t="str">
        <f>VLOOKUP(A460,'BASE REGISTROS'!$A$1:$T$884,18,FALSE)</f>
        <v>93401: Instituciones de Asistencia Social</v>
      </c>
      <c r="S460" s="108" t="str">
        <f>VLOOKUP(A460,'BASE REGISTROS'!$A$1:$T$884,19,FALSE)</f>
        <v xml:space="preserve">Se acompañan antecedentes financieros correspondientes al año 2019, aprobados por el Sub Departamento de Supervisión Financiera Nacional. </v>
      </c>
      <c r="T460" s="129">
        <f>VLOOKUP(A460,'BASE REGISTROS'!$A$1:$T$884,20,FALSE)</f>
        <v>37970</v>
      </c>
      <c r="U460" s="128">
        <v>6943</v>
      </c>
      <c r="V460" s="130">
        <v>29097155</v>
      </c>
      <c r="W460" s="130">
        <v>89414053</v>
      </c>
      <c r="X460" s="131">
        <v>44316</v>
      </c>
      <c r="Y460" s="132" t="s">
        <v>7743</v>
      </c>
      <c r="Z460" s="132" t="s">
        <v>7744</v>
      </c>
      <c r="AA460" s="128" t="s">
        <v>7757</v>
      </c>
    </row>
    <row r="461" spans="1:27" ht="15.75" customHeight="1" x14ac:dyDescent="0.2">
      <c r="A461" s="128">
        <v>6943</v>
      </c>
      <c r="B461" s="108" t="str">
        <f>VLOOKUP(A461,'BASE REGISTROS'!$A$1:$T$884,2,FALSE)</f>
        <v>Corporación para la Atención Integral del Maltrato al menor en la región del Bío-Bío CATIM</v>
      </c>
      <c r="C461" s="136">
        <f>VLOOKUP(A461,'BASE REGISTROS'!$A$1:$T$884,3,FALSE)</f>
        <v>726079005</v>
      </c>
      <c r="D461" s="108" t="str">
        <f>VLOOKUP(A461,'BASE REGISTROS'!$A$1:$T$884,4,FALSE)</f>
        <v>Corporación de Derecho Privado</v>
      </c>
      <c r="E461" s="108" t="str">
        <f>VLOOKUP(A461,'BASE REGISTROS'!$A$1:$T$884,5,FALSE)</f>
        <v>Otorgada por Decreto Supremo N° 1298, de 8 de noviembre de 1993, del Ministerio de Justicia.</v>
      </c>
      <c r="F461" s="108" t="str">
        <f>VLOOKUP(A461,'BASE REGISTROS'!$A$1:$T$884,6,FALSE)</f>
        <v>Certificado de Vigencia Folio 500356752662, de fecha 18 de noviembre de 2020, emitido por el Servicio de Registro Civil e Identificación.</v>
      </c>
      <c r="G461" s="108" t="str">
        <f>VLOOKUP(A461,'BASE REGISTROS'!$A$1:$T$884,7,FALSE)</f>
        <v xml:space="preserve">Promover, coordinar, implementar y ejecutar acciones dirigidas a la atención y protección de niños/as víctimas de maltrato.
</v>
      </c>
      <c r="H461" s="108" t="str">
        <f>VLOOKUP(A461,'BASE REGISTROS'!$A$1:$T$884,8,FALSE)</f>
        <v xml:space="preserve">Presidente: Rodrigo Riquelme Lepez
Secretaria: María Rodríguez Tastests 
Tesorera: Claudia Abusleme Ramos 
</v>
      </c>
      <c r="I461" s="108" t="str">
        <f>VLOOKUP(A461,'BASE REGISTROS'!$A$1:$T$884,9,FALSE)</f>
        <v>Un año en sus cargos, pudiendo ser reelegidos indefinidamente</v>
      </c>
      <c r="J461" s="129" t="str">
        <f>VLOOKUP(A461,'BASE REGISTROS'!$A$1:$T$884,10,FALSE)</f>
        <v xml:space="preserve">23 DE ABRIL DE 2019 A 23 DE ABRIL DE 2020   Se pidió la documentación donde conste nombramiento de Directorio vigente a la fecha.
</v>
      </c>
      <c r="K461" s="108" t="str">
        <f>VLOOKUP(A461,'BASE REGISTROS'!$A$1:$T$884,11,FALSE)</f>
        <v xml:space="preserve">Presidente: Rodrigo Riquelme Lepez
Directora Ejecutiva: Sandra Castro Salazar, </v>
      </c>
      <c r="L461" s="108" t="str">
        <f>VLOOKUP(A461,'BASE REGISTROS'!$A$1:$T$884,12,FALSE)</f>
        <v xml:space="preserve">O’Higgins # 445 oficina 501, Concepción, Región del Biobío.
</v>
      </c>
      <c r="M461" s="108" t="str">
        <f>VLOOKUP(A461,'BASE REGISTROS'!$A$1:$T$884,13,FALSE)</f>
        <v>VIII</v>
      </c>
      <c r="N461" s="108" t="str">
        <f>VLOOKUP(A461,'BASE REGISTROS'!$A$1:$T$884,14,FALSE)</f>
        <v xml:space="preserve"> Biobío.</v>
      </c>
      <c r="O461" s="108" t="str">
        <f>VLOOKUP(A461,'BASE REGISTROS'!$A$1:$T$884,15,FALSE)</f>
        <v>Fono: 41-2247078</v>
      </c>
      <c r="P461" s="108" t="str">
        <f>VLOOKUP(A461,'BASE REGISTROS'!$A$1:$T$884,16,FALSE)</f>
        <v xml:space="preserve">jflores@catim.cl - ralburquenque@catim.cl
</v>
      </c>
      <c r="Q461" s="108">
        <f>VLOOKUP(A461,'BASE REGISTROS'!$A$1:$T$884,17,FALSE)</f>
        <v>0</v>
      </c>
      <c r="R461" s="108" t="str">
        <f>VLOOKUP(A461,'BASE REGISTROS'!$A$1:$T$884,18,FALSE)</f>
        <v>93401: Instituciones de Asistencia Social</v>
      </c>
      <c r="S461" s="108" t="str">
        <f>VLOOKUP(A461,'BASE REGISTROS'!$A$1:$T$884,19,FALSE)</f>
        <v xml:space="preserve">Se acompañan antecedentes financieros correspondientes al año 2019, aprobados por el Sub Departamento de Supervisión Financiera Nacional. </v>
      </c>
      <c r="T461" s="129">
        <f>VLOOKUP(A461,'BASE REGISTROS'!$A$1:$T$884,20,FALSE)</f>
        <v>37970</v>
      </c>
      <c r="U461" s="128">
        <v>6943</v>
      </c>
      <c r="V461" s="130">
        <v>24456319</v>
      </c>
      <c r="W461" s="130">
        <v>93880078</v>
      </c>
      <c r="X461" s="131">
        <v>44316</v>
      </c>
      <c r="Y461" s="132" t="s">
        <v>7743</v>
      </c>
      <c r="Z461" s="132" t="s">
        <v>7744</v>
      </c>
      <c r="AA461" s="128" t="s">
        <v>7799</v>
      </c>
    </row>
    <row r="462" spans="1:27" ht="15.75" customHeight="1" x14ac:dyDescent="0.2">
      <c r="A462" s="128">
        <v>6943</v>
      </c>
      <c r="B462" s="108" t="str">
        <f>VLOOKUP(A462,'BASE REGISTROS'!$A$1:$T$884,2,FALSE)</f>
        <v>Corporación para la Atención Integral del Maltrato al menor en la región del Bío-Bío CATIM</v>
      </c>
      <c r="C462" s="136">
        <f>VLOOKUP(A462,'BASE REGISTROS'!$A$1:$T$884,3,FALSE)</f>
        <v>726079005</v>
      </c>
      <c r="D462" s="108" t="str">
        <f>VLOOKUP(A462,'BASE REGISTROS'!$A$1:$T$884,4,FALSE)</f>
        <v>Corporación de Derecho Privado</v>
      </c>
      <c r="E462" s="108" t="str">
        <f>VLOOKUP(A462,'BASE REGISTROS'!$A$1:$T$884,5,FALSE)</f>
        <v>Otorgada por Decreto Supremo N° 1298, de 8 de noviembre de 1993, del Ministerio de Justicia.</v>
      </c>
      <c r="F462" s="108" t="str">
        <f>VLOOKUP(A462,'BASE REGISTROS'!$A$1:$T$884,6,FALSE)</f>
        <v>Certificado de Vigencia Folio 500356752662, de fecha 18 de noviembre de 2020, emitido por el Servicio de Registro Civil e Identificación.</v>
      </c>
      <c r="G462" s="108" t="str">
        <f>VLOOKUP(A462,'BASE REGISTROS'!$A$1:$T$884,7,FALSE)</f>
        <v xml:space="preserve">Promover, coordinar, implementar y ejecutar acciones dirigidas a la atención y protección de niños/as víctimas de maltrato.
</v>
      </c>
      <c r="H462" s="108" t="str">
        <f>VLOOKUP(A462,'BASE REGISTROS'!$A$1:$T$884,8,FALSE)</f>
        <v xml:space="preserve">Presidente: Rodrigo Riquelme Lepez
Secretaria: María Rodríguez Tastests 
Tesorera: Claudia Abusleme Ramos 
</v>
      </c>
      <c r="I462" s="108" t="str">
        <f>VLOOKUP(A462,'BASE REGISTROS'!$A$1:$T$884,9,FALSE)</f>
        <v>Un año en sus cargos, pudiendo ser reelegidos indefinidamente</v>
      </c>
      <c r="J462" s="129" t="str">
        <f>VLOOKUP(A462,'BASE REGISTROS'!$A$1:$T$884,10,FALSE)</f>
        <v xml:space="preserve">23 DE ABRIL DE 2019 A 23 DE ABRIL DE 2020   Se pidió la documentación donde conste nombramiento de Directorio vigente a la fecha.
</v>
      </c>
      <c r="K462" s="108" t="str">
        <f>VLOOKUP(A462,'BASE REGISTROS'!$A$1:$T$884,11,FALSE)</f>
        <v xml:space="preserve">Presidente: Rodrigo Riquelme Lepez
Directora Ejecutiva: Sandra Castro Salazar, </v>
      </c>
      <c r="L462" s="108" t="str">
        <f>VLOOKUP(A462,'BASE REGISTROS'!$A$1:$T$884,12,FALSE)</f>
        <v xml:space="preserve">O’Higgins # 445 oficina 501, Concepción, Región del Biobío.
</v>
      </c>
      <c r="M462" s="108" t="str">
        <f>VLOOKUP(A462,'BASE REGISTROS'!$A$1:$T$884,13,FALSE)</f>
        <v>VIII</v>
      </c>
      <c r="N462" s="108" t="str">
        <f>VLOOKUP(A462,'BASE REGISTROS'!$A$1:$T$884,14,FALSE)</f>
        <v xml:space="preserve"> Biobío.</v>
      </c>
      <c r="O462" s="108" t="str">
        <f>VLOOKUP(A462,'BASE REGISTROS'!$A$1:$T$884,15,FALSE)</f>
        <v>Fono: 41-2247078</v>
      </c>
      <c r="P462" s="108" t="str">
        <f>VLOOKUP(A462,'BASE REGISTROS'!$A$1:$T$884,16,FALSE)</f>
        <v xml:space="preserve">jflores@catim.cl - ralburquenque@catim.cl
</v>
      </c>
      <c r="Q462" s="108">
        <f>VLOOKUP(A462,'BASE REGISTROS'!$A$1:$T$884,17,FALSE)</f>
        <v>0</v>
      </c>
      <c r="R462" s="108" t="str">
        <f>VLOOKUP(A462,'BASE REGISTROS'!$A$1:$T$884,18,FALSE)</f>
        <v>93401: Instituciones de Asistencia Social</v>
      </c>
      <c r="S462" s="108" t="str">
        <f>VLOOKUP(A462,'BASE REGISTROS'!$A$1:$T$884,19,FALSE)</f>
        <v xml:space="preserve">Se acompañan antecedentes financieros correspondientes al año 2019, aprobados por el Sub Departamento de Supervisión Financiera Nacional. </v>
      </c>
      <c r="T462" s="129">
        <f>VLOOKUP(A462,'BASE REGISTROS'!$A$1:$T$884,20,FALSE)</f>
        <v>37970</v>
      </c>
      <c r="U462" s="128">
        <v>6943</v>
      </c>
      <c r="V462" s="130">
        <v>56337044</v>
      </c>
      <c r="W462" s="130">
        <v>166959940</v>
      </c>
      <c r="X462" s="131">
        <v>44316</v>
      </c>
      <c r="Y462" s="132" t="s">
        <v>7743</v>
      </c>
      <c r="Z462" s="132" t="s">
        <v>7744</v>
      </c>
      <c r="AA462" s="128" t="s">
        <v>7896</v>
      </c>
    </row>
    <row r="463" spans="1:27" ht="15.75" customHeight="1" x14ac:dyDescent="0.2">
      <c r="A463" s="128">
        <v>6945</v>
      </c>
      <c r="B463" s="108" t="str">
        <f>VLOOKUP(A463,'BASE REGISTROS'!$A$1:$T$884,2,FALSE)</f>
        <v>Parroquia Nuestra Señora de la Merced, de Petorca</v>
      </c>
      <c r="C463" s="136">
        <f>VLOOKUP(A463,'BASE REGISTROS'!$A$1:$T$884,3,FALSE)</f>
        <v>653716907</v>
      </c>
      <c r="D463" s="108" t="str">
        <f>VLOOKUP(A463,'BASE REGISTROS'!$A$1:$T$884,4,FALSE)</f>
        <v>Institución Religiosa</v>
      </c>
      <c r="E463" s="108" t="str">
        <f>VLOOKUP(A463,'BASE REGISTROS'!$A$1:$T$884,5,FALSE)</f>
        <v>Erigida de acuerdo al Derecho Canónico</v>
      </c>
      <c r="F463" s="108" t="str">
        <f>VLOOKUP(A463,'BASE REGISTROS'!$A$1:$T$884,6,FALSE)</f>
        <v>Indefinida</v>
      </c>
      <c r="G463" s="108" t="str">
        <f>VLOOKUP(A463,'BASE REGISTROS'!$A$1:$T$884,7,FALSE)</f>
        <v>Actividades Religiosas</v>
      </c>
      <c r="H463" s="108" t="str">
        <f>VLOOKUP(A463,'BASE REGISTROS'!$A$1:$T$884,8,FALSE)</f>
        <v>no tiene</v>
      </c>
      <c r="I463" s="108">
        <f>VLOOKUP(A463,'BASE REGISTROS'!$A$1:$T$884,9,FALSE)</f>
        <v>0</v>
      </c>
      <c r="J463" s="129">
        <f>VLOOKUP(A463,'BASE REGISTROS'!$A$1:$T$884,10,FALSE)</f>
        <v>0</v>
      </c>
      <c r="K463" s="108" t="str">
        <f>VLOOKUP(A463,'BASE REGISTROS'!$A$1:$T$884,11,FALSE)</f>
        <v xml:space="preserve">Ernesto Albornoz Mena, </v>
      </c>
      <c r="L463" s="108" t="str">
        <f>VLOOKUP(A463,'BASE REGISTROS'!$A$1:$T$884,12,FALSE)</f>
        <v xml:space="preserve">Matriz Nº 135, Petorca, Quinta Región, </v>
      </c>
      <c r="M463" s="108" t="str">
        <f>VLOOKUP(A463,'BASE REGISTROS'!$A$1:$T$884,13,FALSE)</f>
        <v>V</v>
      </c>
      <c r="N463" s="108" t="str">
        <f>VLOOKUP(A463,'BASE REGISTROS'!$A$1:$T$884,14,FALSE)</f>
        <v>Petorca</v>
      </c>
      <c r="O463" s="108" t="str">
        <f>VLOOKUP(A463,'BASE REGISTROS'!$A$1:$T$884,15,FALSE)</f>
        <v>(56) 342510121</v>
      </c>
      <c r="P463" s="108" t="str">
        <f>VLOOKUP(A463,'BASE REGISTROS'!$A$1:$T$884,16,FALSE)</f>
        <v>sanfelipe@episcopado.cl</v>
      </c>
      <c r="Q463" s="108">
        <f>VLOOKUP(A463,'BASE REGISTROS'!$A$1:$T$884,17,FALSE)</f>
        <v>0</v>
      </c>
      <c r="R463" s="108" t="str">
        <f>VLOOKUP(A463,'BASE REGISTROS'!$A$1:$T$884,18,FALSE)</f>
        <v>93910: Organizaciones Religiosas</v>
      </c>
      <c r="S463" s="108" t="str">
        <f>VLOOKUP(A463,'BASE REGISTROS'!$A$1:$T$884,19,FALSE)</f>
        <v>Se acompaña Certificado de Antecedentes Financieros del año 2019, aprobados por el Subdepartamento de Supervisión Nacional.</v>
      </c>
      <c r="T463" s="129">
        <f>VLOOKUP(A463,'BASE REGISTROS'!$A$1:$T$884,20,FALSE)</f>
        <v>37970</v>
      </c>
      <c r="U463" s="128">
        <v>6945</v>
      </c>
      <c r="V463" s="130">
        <v>0</v>
      </c>
      <c r="W463" s="130">
        <v>14817780</v>
      </c>
      <c r="X463" s="131">
        <v>44316</v>
      </c>
      <c r="Y463" s="132" t="s">
        <v>7743</v>
      </c>
      <c r="Z463" s="132" t="s">
        <v>7744</v>
      </c>
      <c r="AA463" s="128" t="s">
        <v>7910</v>
      </c>
    </row>
    <row r="464" spans="1:27" ht="15.75" customHeight="1" x14ac:dyDescent="0.2">
      <c r="A464" s="128">
        <v>6950</v>
      </c>
      <c r="B464" s="108" t="str">
        <f>VLOOKUP(A464,'BASE REGISTROS'!$A$1:$T$884,2,FALSE)</f>
        <v xml:space="preserve">
Organización no Gubernamental de Desarrollo María Acoge o también ONG MARÍA ACOGE
</v>
      </c>
      <c r="C464" s="136">
        <f>VLOOKUP(A464,'BASE REGISTROS'!$A$1:$T$884,3,FALSE)</f>
        <v>728857005</v>
      </c>
      <c r="D464" s="108" t="str">
        <f>VLOOKUP(A464,'BASE REGISTROS'!$A$1:$T$884,4,FALSE)</f>
        <v>Corporación de Derecho Privado</v>
      </c>
      <c r="E464" s="108" t="str">
        <f>VLOOKUP(A464,'BASE REGISTROS'!$A$1:$T$884,5,FALSE)</f>
        <v>Otorgado por Decreto Supremo Nº 591, de fecha 19 de junio de 1995, del Ministerio de Justicia</v>
      </c>
      <c r="F464" s="108" t="str">
        <f>VLOOKUP(A464,'BASE REGISTROS'!$A$1:$T$884,6,FALSE)</f>
        <v>Certificado de Vigencia de Persona Jurídica sin fines de lucro, del Servicio de Registro Civil e Identificación, Folio Nº 5003403731645, de fecha 13 de agosto de 2020.</v>
      </c>
      <c r="G464" s="108" t="str">
        <f>VLOOKUP(A464,'BASE REGISTROS'!$A$1:$T$884,7,FALSE)</f>
        <v>Promoción del desarrollo, especialmente de las personas, familias, grupos y comunidades que viven en condiciones de pobreza y/o marginalidad</v>
      </c>
      <c r="H464" s="108" t="str">
        <f>VLOOKUP(A464,'BASE REGISTROS'!$A$1:$T$884,8,FALSE)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64" s="108" t="str">
        <f>VLOOKUP(A464,'BASE REGISTROS'!$A$1:$T$884,9,FALSE)</f>
        <v xml:space="preserve">Durarán dos años en los cargos. </v>
      </c>
      <c r="J464" s="129" t="str">
        <f>VLOOKUP(A464,'BASE REGISTROS'!$A$1:$T$884,10,FALSE)</f>
        <v xml:space="preserve">(20 de marzo de 2019-20 de marzo de 2021)
</v>
      </c>
      <c r="K464" s="108" t="str">
        <f>VLOOKUP(A464,'BASE REGISTROS'!$A$1:$T$884,11,FALSE)</f>
        <v xml:space="preserve">Secretaria Ejecutiva:
Maria Irene Duarte Figueroa                    
</v>
      </c>
      <c r="L464" s="108" t="str">
        <f>VLOOKUP(A464,'BASE REGISTROS'!$A$1:$T$884,12,FALSE)</f>
        <v xml:space="preserve">Condell N° 1176, Piso 14, Departamento N° 144, Comuna de Valparaíso, Región de Valparaíso
</v>
      </c>
      <c r="M464" s="108" t="str">
        <f>VLOOKUP(A464,'BASE REGISTROS'!$A$1:$T$884,13,FALSE)</f>
        <v>V</v>
      </c>
      <c r="N464" s="108" t="str">
        <f>VLOOKUP(A464,'BASE REGISTROS'!$A$1:$T$884,14,FALSE)</f>
        <v xml:space="preserve">Valparaíso. </v>
      </c>
      <c r="O464" s="108" t="str">
        <f>VLOOKUP(A464,'BASE REGISTROS'!$A$1:$T$884,15,FALSE)</f>
        <v>32-2239757</v>
      </c>
      <c r="P464" s="108" t="str">
        <f>VLOOKUP(A464,'BASE REGISTROS'!$A$1:$T$884,16,FALSE)</f>
        <v>Email: administracion@mariaacoge.cl
contabilidad@mariaacoge.cl</v>
      </c>
      <c r="Q464" s="108">
        <f>VLOOKUP(A464,'BASE REGISTROS'!$A$1:$T$884,17,FALSE)</f>
        <v>0</v>
      </c>
      <c r="R464" s="108" t="str">
        <f>VLOOKUP(A464,'BASE REGISTROS'!$A$1:$T$884,18,FALSE)</f>
        <v>93401: Instituciones de Asistencia Social</v>
      </c>
      <c r="S464" s="108" t="str">
        <f>VLOOKUP(A464,'BASE REGISTROS'!$A$1:$T$884,19,FALSE)</f>
        <v>Se acompaña Certificado Financiero año 2019, aprobado por el Subdepartamento de Supervisión Financiera Nacional.</v>
      </c>
      <c r="T464" s="129">
        <f>VLOOKUP(A464,'BASE REGISTROS'!$A$1:$T$884,20,FALSE)</f>
        <v>37970</v>
      </c>
      <c r="U464" s="128">
        <v>6950</v>
      </c>
      <c r="V464" s="130">
        <v>23141006</v>
      </c>
      <c r="W464" s="130">
        <v>85244904</v>
      </c>
      <c r="X464" s="131">
        <v>44316</v>
      </c>
      <c r="Y464" s="132" t="s">
        <v>7743</v>
      </c>
      <c r="Z464" s="132" t="s">
        <v>7744</v>
      </c>
      <c r="AA464" s="128" t="s">
        <v>7874</v>
      </c>
    </row>
    <row r="465" spans="1:27" ht="15.75" customHeight="1" x14ac:dyDescent="0.2">
      <c r="A465" s="128">
        <v>6950</v>
      </c>
      <c r="B465" s="108" t="str">
        <f>VLOOKUP(A465,'BASE REGISTROS'!$A$1:$T$884,2,FALSE)</f>
        <v xml:space="preserve">
Organización no Gubernamental de Desarrollo María Acoge o también ONG MARÍA ACOGE
</v>
      </c>
      <c r="C465" s="136">
        <f>VLOOKUP(A465,'BASE REGISTROS'!$A$1:$T$884,3,FALSE)</f>
        <v>728857005</v>
      </c>
      <c r="D465" s="108" t="str">
        <f>VLOOKUP(A465,'BASE REGISTROS'!$A$1:$T$884,4,FALSE)</f>
        <v>Corporación de Derecho Privado</v>
      </c>
      <c r="E465" s="108" t="str">
        <f>VLOOKUP(A465,'BASE REGISTROS'!$A$1:$T$884,5,FALSE)</f>
        <v>Otorgado por Decreto Supremo Nº 591, de fecha 19 de junio de 1995, del Ministerio de Justicia</v>
      </c>
      <c r="F465" s="108" t="str">
        <f>VLOOKUP(A465,'BASE REGISTROS'!$A$1:$T$884,6,FALSE)</f>
        <v>Certificado de Vigencia de Persona Jurídica sin fines de lucro, del Servicio de Registro Civil e Identificación, Folio Nº 5003403731645, de fecha 13 de agosto de 2020.</v>
      </c>
      <c r="G465" s="108" t="str">
        <f>VLOOKUP(A465,'BASE REGISTROS'!$A$1:$T$884,7,FALSE)</f>
        <v>Promoción del desarrollo, especialmente de las personas, familias, grupos y comunidades que viven en condiciones de pobreza y/o marginalidad</v>
      </c>
      <c r="H465" s="108" t="str">
        <f>VLOOKUP(A465,'BASE REGISTROS'!$A$1:$T$884,8,FALSE)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65" s="108" t="str">
        <f>VLOOKUP(A465,'BASE REGISTROS'!$A$1:$T$884,9,FALSE)</f>
        <v xml:space="preserve">Durarán dos años en los cargos. </v>
      </c>
      <c r="J465" s="129" t="str">
        <f>VLOOKUP(A465,'BASE REGISTROS'!$A$1:$T$884,10,FALSE)</f>
        <v xml:space="preserve">(20 de marzo de 2019-20 de marzo de 2021)
</v>
      </c>
      <c r="K465" s="108" t="str">
        <f>VLOOKUP(A465,'BASE REGISTROS'!$A$1:$T$884,11,FALSE)</f>
        <v xml:space="preserve">Secretaria Ejecutiva:
Maria Irene Duarte Figueroa                    
</v>
      </c>
      <c r="L465" s="108" t="str">
        <f>VLOOKUP(A465,'BASE REGISTROS'!$A$1:$T$884,12,FALSE)</f>
        <v xml:space="preserve">Condell N° 1176, Piso 14, Departamento N° 144, Comuna de Valparaíso, Región de Valparaíso
</v>
      </c>
      <c r="M465" s="108" t="str">
        <f>VLOOKUP(A465,'BASE REGISTROS'!$A$1:$T$884,13,FALSE)</f>
        <v>V</v>
      </c>
      <c r="N465" s="108" t="str">
        <f>VLOOKUP(A465,'BASE REGISTROS'!$A$1:$T$884,14,FALSE)</f>
        <v xml:space="preserve">Valparaíso. </v>
      </c>
      <c r="O465" s="108" t="str">
        <f>VLOOKUP(A465,'BASE REGISTROS'!$A$1:$T$884,15,FALSE)</f>
        <v>32-2239757</v>
      </c>
      <c r="P465" s="108" t="str">
        <f>VLOOKUP(A465,'BASE REGISTROS'!$A$1:$T$884,16,FALSE)</f>
        <v>Email: administracion@mariaacoge.cl
contabilidad@mariaacoge.cl</v>
      </c>
      <c r="Q465" s="108">
        <f>VLOOKUP(A465,'BASE REGISTROS'!$A$1:$T$884,17,FALSE)</f>
        <v>0</v>
      </c>
      <c r="R465" s="108" t="str">
        <f>VLOOKUP(A465,'BASE REGISTROS'!$A$1:$T$884,18,FALSE)</f>
        <v>93401: Instituciones de Asistencia Social</v>
      </c>
      <c r="S465" s="108" t="str">
        <f>VLOOKUP(A465,'BASE REGISTROS'!$A$1:$T$884,19,FALSE)</f>
        <v>Se acompaña Certificado Financiero año 2019, aprobado por el Subdepartamento de Supervisión Financiera Nacional.</v>
      </c>
      <c r="T465" s="129">
        <f>VLOOKUP(A465,'BASE REGISTROS'!$A$1:$T$884,20,FALSE)</f>
        <v>37970</v>
      </c>
      <c r="U465" s="128">
        <v>6950</v>
      </c>
      <c r="V465" s="130">
        <v>32622390</v>
      </c>
      <c r="W465" s="130">
        <v>201549904</v>
      </c>
      <c r="X465" s="131">
        <v>44316</v>
      </c>
      <c r="Y465" s="132" t="s">
        <v>7743</v>
      </c>
      <c r="Z465" s="132" t="s">
        <v>7744</v>
      </c>
      <c r="AA465" s="128" t="s">
        <v>7752</v>
      </c>
    </row>
    <row r="466" spans="1:27" ht="15.75" customHeight="1" x14ac:dyDescent="0.2">
      <c r="A466" s="128">
        <v>6950</v>
      </c>
      <c r="B466" s="108" t="str">
        <f>VLOOKUP(A466,'BASE REGISTROS'!$A$1:$T$884,2,FALSE)</f>
        <v xml:space="preserve">
Organización no Gubernamental de Desarrollo María Acoge o también ONG MARÍA ACOGE
</v>
      </c>
      <c r="C466" s="136">
        <f>VLOOKUP(A466,'BASE REGISTROS'!$A$1:$T$884,3,FALSE)</f>
        <v>728857005</v>
      </c>
      <c r="D466" s="108" t="str">
        <f>VLOOKUP(A466,'BASE REGISTROS'!$A$1:$T$884,4,FALSE)</f>
        <v>Corporación de Derecho Privado</v>
      </c>
      <c r="E466" s="108" t="str">
        <f>VLOOKUP(A466,'BASE REGISTROS'!$A$1:$T$884,5,FALSE)</f>
        <v>Otorgado por Decreto Supremo Nº 591, de fecha 19 de junio de 1995, del Ministerio de Justicia</v>
      </c>
      <c r="F466" s="108" t="str">
        <f>VLOOKUP(A466,'BASE REGISTROS'!$A$1:$T$884,6,FALSE)</f>
        <v>Certificado de Vigencia de Persona Jurídica sin fines de lucro, del Servicio de Registro Civil e Identificación, Folio Nº 5003403731645, de fecha 13 de agosto de 2020.</v>
      </c>
      <c r="G466" s="108" t="str">
        <f>VLOOKUP(A466,'BASE REGISTROS'!$A$1:$T$884,7,FALSE)</f>
        <v>Promoción del desarrollo, especialmente de las personas, familias, grupos y comunidades que viven en condiciones de pobreza y/o marginalidad</v>
      </c>
      <c r="H466" s="108" t="str">
        <f>VLOOKUP(A466,'BASE REGISTROS'!$A$1:$T$884,8,FALSE)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66" s="108" t="str">
        <f>VLOOKUP(A466,'BASE REGISTROS'!$A$1:$T$884,9,FALSE)</f>
        <v xml:space="preserve">Durarán dos años en los cargos. </v>
      </c>
      <c r="J466" s="129" t="str">
        <f>VLOOKUP(A466,'BASE REGISTROS'!$A$1:$T$884,10,FALSE)</f>
        <v xml:space="preserve">(20 de marzo de 2019-20 de marzo de 2021)
</v>
      </c>
      <c r="K466" s="108" t="str">
        <f>VLOOKUP(A466,'BASE REGISTROS'!$A$1:$T$884,11,FALSE)</f>
        <v xml:space="preserve">Secretaria Ejecutiva:
Maria Irene Duarte Figueroa                    
</v>
      </c>
      <c r="L466" s="108" t="str">
        <f>VLOOKUP(A466,'BASE REGISTROS'!$A$1:$T$884,12,FALSE)</f>
        <v xml:space="preserve">Condell N° 1176, Piso 14, Departamento N° 144, Comuna de Valparaíso, Región de Valparaíso
</v>
      </c>
      <c r="M466" s="108" t="str">
        <f>VLOOKUP(A466,'BASE REGISTROS'!$A$1:$T$884,13,FALSE)</f>
        <v>V</v>
      </c>
      <c r="N466" s="108" t="str">
        <f>VLOOKUP(A466,'BASE REGISTROS'!$A$1:$T$884,14,FALSE)</f>
        <v xml:space="preserve">Valparaíso. </v>
      </c>
      <c r="O466" s="108" t="str">
        <f>VLOOKUP(A466,'BASE REGISTROS'!$A$1:$T$884,15,FALSE)</f>
        <v>32-2239757</v>
      </c>
      <c r="P466" s="108" t="str">
        <f>VLOOKUP(A466,'BASE REGISTROS'!$A$1:$T$884,16,FALSE)</f>
        <v>Email: administracion@mariaacoge.cl
contabilidad@mariaacoge.cl</v>
      </c>
      <c r="Q466" s="108">
        <f>VLOOKUP(A466,'BASE REGISTROS'!$A$1:$T$884,17,FALSE)</f>
        <v>0</v>
      </c>
      <c r="R466" s="108" t="str">
        <f>VLOOKUP(A466,'BASE REGISTROS'!$A$1:$T$884,18,FALSE)</f>
        <v>93401: Instituciones de Asistencia Social</v>
      </c>
      <c r="S466" s="108" t="str">
        <f>VLOOKUP(A466,'BASE REGISTROS'!$A$1:$T$884,19,FALSE)</f>
        <v>Se acompaña Certificado Financiero año 2019, aprobado por el Subdepartamento de Supervisión Financiera Nacional.</v>
      </c>
      <c r="T466" s="129">
        <f>VLOOKUP(A466,'BASE REGISTROS'!$A$1:$T$884,20,FALSE)</f>
        <v>37970</v>
      </c>
      <c r="U466" s="128">
        <v>6950</v>
      </c>
      <c r="V466" s="130">
        <v>33522318</v>
      </c>
      <c r="W466" s="130">
        <v>139868982</v>
      </c>
      <c r="X466" s="131">
        <v>44316</v>
      </c>
      <c r="Y466" s="132" t="s">
        <v>7743</v>
      </c>
      <c r="Z466" s="132" t="s">
        <v>7744</v>
      </c>
      <c r="AA466" s="128" t="s">
        <v>7803</v>
      </c>
    </row>
    <row r="467" spans="1:27" ht="15.75" customHeight="1" x14ac:dyDescent="0.2">
      <c r="A467" s="128">
        <v>6950</v>
      </c>
      <c r="B467" s="108" t="str">
        <f>VLOOKUP(A467,'BASE REGISTROS'!$A$1:$T$884,2,FALSE)</f>
        <v xml:space="preserve">
Organización no Gubernamental de Desarrollo María Acoge o también ONG MARÍA ACOGE
</v>
      </c>
      <c r="C467" s="136">
        <f>VLOOKUP(A467,'BASE REGISTROS'!$A$1:$T$884,3,FALSE)</f>
        <v>728857005</v>
      </c>
      <c r="D467" s="108" t="str">
        <f>VLOOKUP(A467,'BASE REGISTROS'!$A$1:$T$884,4,FALSE)</f>
        <v>Corporación de Derecho Privado</v>
      </c>
      <c r="E467" s="108" t="str">
        <f>VLOOKUP(A467,'BASE REGISTROS'!$A$1:$T$884,5,FALSE)</f>
        <v>Otorgado por Decreto Supremo Nº 591, de fecha 19 de junio de 1995, del Ministerio de Justicia</v>
      </c>
      <c r="F467" s="108" t="str">
        <f>VLOOKUP(A467,'BASE REGISTROS'!$A$1:$T$884,6,FALSE)</f>
        <v>Certificado de Vigencia de Persona Jurídica sin fines de lucro, del Servicio de Registro Civil e Identificación, Folio Nº 5003403731645, de fecha 13 de agosto de 2020.</v>
      </c>
      <c r="G467" s="108" t="str">
        <f>VLOOKUP(A467,'BASE REGISTROS'!$A$1:$T$884,7,FALSE)</f>
        <v>Promoción del desarrollo, especialmente de las personas, familias, grupos y comunidades que viven en condiciones de pobreza y/o marginalidad</v>
      </c>
      <c r="H467" s="108" t="str">
        <f>VLOOKUP(A467,'BASE REGISTROS'!$A$1:$T$884,8,FALSE)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67" s="108" t="str">
        <f>VLOOKUP(A467,'BASE REGISTROS'!$A$1:$T$884,9,FALSE)</f>
        <v xml:space="preserve">Durarán dos años en los cargos. </v>
      </c>
      <c r="J467" s="129" t="str">
        <f>VLOOKUP(A467,'BASE REGISTROS'!$A$1:$T$884,10,FALSE)</f>
        <v xml:space="preserve">(20 de marzo de 2019-20 de marzo de 2021)
</v>
      </c>
      <c r="K467" s="108" t="str">
        <f>VLOOKUP(A467,'BASE REGISTROS'!$A$1:$T$884,11,FALSE)</f>
        <v xml:space="preserve">Secretaria Ejecutiva:
Maria Irene Duarte Figueroa                    
</v>
      </c>
      <c r="L467" s="108" t="str">
        <f>VLOOKUP(A467,'BASE REGISTROS'!$A$1:$T$884,12,FALSE)</f>
        <v xml:space="preserve">Condell N° 1176, Piso 14, Departamento N° 144, Comuna de Valparaíso, Región de Valparaíso
</v>
      </c>
      <c r="M467" s="108" t="str">
        <f>VLOOKUP(A467,'BASE REGISTROS'!$A$1:$T$884,13,FALSE)</f>
        <v>V</v>
      </c>
      <c r="N467" s="108" t="str">
        <f>VLOOKUP(A467,'BASE REGISTROS'!$A$1:$T$884,14,FALSE)</f>
        <v xml:space="preserve">Valparaíso. </v>
      </c>
      <c r="O467" s="108" t="str">
        <f>VLOOKUP(A467,'BASE REGISTROS'!$A$1:$T$884,15,FALSE)</f>
        <v>32-2239757</v>
      </c>
      <c r="P467" s="108" t="str">
        <f>VLOOKUP(A467,'BASE REGISTROS'!$A$1:$T$884,16,FALSE)</f>
        <v>Email: administracion@mariaacoge.cl
contabilidad@mariaacoge.cl</v>
      </c>
      <c r="Q467" s="108">
        <f>VLOOKUP(A467,'BASE REGISTROS'!$A$1:$T$884,17,FALSE)</f>
        <v>0</v>
      </c>
      <c r="R467" s="108" t="str">
        <f>VLOOKUP(A467,'BASE REGISTROS'!$A$1:$T$884,18,FALSE)</f>
        <v>93401: Instituciones de Asistencia Social</v>
      </c>
      <c r="S467" s="108" t="str">
        <f>VLOOKUP(A467,'BASE REGISTROS'!$A$1:$T$884,19,FALSE)</f>
        <v>Se acompaña Certificado Financiero año 2019, aprobado por el Subdepartamento de Supervisión Financiera Nacional.</v>
      </c>
      <c r="T467" s="129">
        <f>VLOOKUP(A467,'BASE REGISTROS'!$A$1:$T$884,20,FALSE)</f>
        <v>37970</v>
      </c>
      <c r="U467" s="128">
        <v>6950</v>
      </c>
      <c r="V467" s="130">
        <v>6413280</v>
      </c>
      <c r="W467" s="130">
        <v>25492788</v>
      </c>
      <c r="X467" s="131">
        <v>44316</v>
      </c>
      <c r="Y467" s="132" t="s">
        <v>7743</v>
      </c>
      <c r="Z467" s="132" t="s">
        <v>7744</v>
      </c>
      <c r="AA467" s="128" t="s">
        <v>7753</v>
      </c>
    </row>
    <row r="468" spans="1:27" ht="15.75" customHeight="1" x14ac:dyDescent="0.2">
      <c r="A468" s="128">
        <v>6959</v>
      </c>
      <c r="B468" s="108" t="str">
        <f>VLOOKUP(A468,'BASE REGISTROS'!$A$1:$T$884,2,FALSE)</f>
        <v xml:space="preserve">Fundación San José para la Adopción Familiar Cristiana </v>
      </c>
      <c r="C468" s="136">
        <f>VLOOKUP(A468,'BASE REGISTROS'!$A$1:$T$884,3,FALSE)</f>
        <v>727783008</v>
      </c>
      <c r="D468" s="108" t="str">
        <f>VLOOKUP(A468,'BASE REGISTROS'!$A$1:$T$884,4,FALSE)</f>
        <v xml:space="preserve">Fundación de Derecho Público </v>
      </c>
      <c r="E468" s="108" t="str">
        <f>VLOOKUP(A468,'BASE REGISTROS'!$A$1:$T$884,5,FALSE)</f>
        <v>Decreto Arzobispado de Santiago Nº 369, de 16 de noviembre de 1994.</v>
      </c>
      <c r="F468" s="108" t="str">
        <f>VLOOKUP(A468,'BASE REGISTROS'!$A$1:$T$884,6,FALSE)</f>
        <v xml:space="preserve">Certificado de vigencia de personalidad jurídica canónica N° C/797/2019, con miembros del Directorio
</v>
      </c>
      <c r="G468" s="108" t="str">
        <f>VLOOKUP(A468,'BASE REGISTROS'!$A$1:$T$884,7,FALSE)</f>
        <v>Prestar ayuda material y espiritual especialmente a las personas de escasos recursos económicos en forma gratuita.</v>
      </c>
      <c r="H468" s="108" t="str">
        <f>VLOOKUP(A468,'BASE REGISTROS'!$A$1:$T$884,8,FALSE)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68" s="108" t="str">
        <f>VLOOKUP(A468,'BASE REGISTROS'!$A$1:$T$884,9,FALSE)</f>
        <v xml:space="preserve">Durarán cuatro años en sus cargos. (artículo 12 de los Estatutos). 
</v>
      </c>
      <c r="J468" s="129" t="str">
        <f>VLOOKUP(A468,'BASE REGISTROS'!$A$1:$T$884,10,FALSE)</f>
        <v>09-11-2019 al 09-11-2023</v>
      </c>
      <c r="K468" s="108" t="str">
        <f>VLOOKUP(A468,'BASE REGISTROS'!$A$1:$T$884,11,FALSE)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68" s="108" t="str">
        <f>VLOOKUP(A468,'BASE REGISTROS'!$A$1:$T$884,12,FALSE)</f>
        <v xml:space="preserve">Latadía Nº 4602, comuna de Las Condes </v>
      </c>
      <c r="M468" s="108" t="str">
        <f>VLOOKUP(A468,'BASE REGISTROS'!$A$1:$T$884,13,FALSE)</f>
        <v>XIII</v>
      </c>
      <c r="N468" s="108" t="str">
        <f>VLOOKUP(A468,'BASE REGISTROS'!$A$1:$T$884,14,FALSE)</f>
        <v xml:space="preserve">Las Condes </v>
      </c>
      <c r="O468" s="108">
        <f>VLOOKUP(A468,'BASE REGISTROS'!$A$1:$T$884,15,FALSE)</f>
        <v>0</v>
      </c>
      <c r="P468" s="108" t="str">
        <f>VLOOKUP(A468,'BASE REGISTROS'!$A$1:$T$884,16,FALSE)</f>
        <v xml:space="preserve">E-Mail: pilarmedina@fundacionsanjose.cl </v>
      </c>
      <c r="Q468" s="108">
        <f>VLOOKUP(A468,'BASE REGISTROS'!$A$1:$T$884,17,FALSE)</f>
        <v>0</v>
      </c>
      <c r="R468" s="108">
        <f>VLOOKUP(A468,'BASE REGISTROS'!$A$1:$T$884,18,FALSE)</f>
        <v>93401</v>
      </c>
      <c r="S468" s="108" t="str">
        <f>VLOOKUP(A468,'BASE REGISTROS'!$A$1:$T$884,19,FALSE)</f>
        <v xml:space="preserve">Certificado de antecedentes financieros correspondiente al año 2020, aprobados por el Subdepartamento de Supervisión Financiera.
</v>
      </c>
      <c r="T468" s="129">
        <f>VLOOKUP(A468,'BASE REGISTROS'!$A$1:$T$884,20,FALSE)</f>
        <v>37970</v>
      </c>
      <c r="U468" s="128">
        <v>6959</v>
      </c>
      <c r="V468" s="130">
        <v>32265939</v>
      </c>
      <c r="W468" s="130">
        <v>125995311</v>
      </c>
      <c r="X468" s="131">
        <v>44316</v>
      </c>
      <c r="Y468" s="132" t="s">
        <v>7743</v>
      </c>
      <c r="Z468" s="132" t="s">
        <v>7744</v>
      </c>
      <c r="AA468" s="128" t="s">
        <v>69</v>
      </c>
    </row>
    <row r="469" spans="1:27" ht="15.75" customHeight="1" x14ac:dyDescent="0.2">
      <c r="A469" s="128">
        <v>6959</v>
      </c>
      <c r="B469" s="108" t="str">
        <f>VLOOKUP(A469,'BASE REGISTROS'!$A$1:$T$884,2,FALSE)</f>
        <v xml:space="preserve">Fundación San José para la Adopción Familiar Cristiana </v>
      </c>
      <c r="C469" s="136">
        <f>VLOOKUP(A469,'BASE REGISTROS'!$A$1:$T$884,3,FALSE)</f>
        <v>727783008</v>
      </c>
      <c r="D469" s="108" t="str">
        <f>VLOOKUP(A469,'BASE REGISTROS'!$A$1:$T$884,4,FALSE)</f>
        <v xml:space="preserve">Fundación de Derecho Público </v>
      </c>
      <c r="E469" s="108" t="str">
        <f>VLOOKUP(A469,'BASE REGISTROS'!$A$1:$T$884,5,FALSE)</f>
        <v>Decreto Arzobispado de Santiago Nº 369, de 16 de noviembre de 1994.</v>
      </c>
      <c r="F469" s="108" t="str">
        <f>VLOOKUP(A469,'BASE REGISTROS'!$A$1:$T$884,6,FALSE)</f>
        <v xml:space="preserve">Certificado de vigencia de personalidad jurídica canónica N° C/797/2019, con miembros del Directorio
</v>
      </c>
      <c r="G469" s="108" t="str">
        <f>VLOOKUP(A469,'BASE REGISTROS'!$A$1:$T$884,7,FALSE)</f>
        <v>Prestar ayuda material y espiritual especialmente a las personas de escasos recursos económicos en forma gratuita.</v>
      </c>
      <c r="H469" s="108" t="str">
        <f>VLOOKUP(A469,'BASE REGISTROS'!$A$1:$T$884,8,FALSE)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69" s="108" t="str">
        <f>VLOOKUP(A469,'BASE REGISTROS'!$A$1:$T$884,9,FALSE)</f>
        <v xml:space="preserve">Durarán cuatro años en sus cargos. (artículo 12 de los Estatutos). 
</v>
      </c>
      <c r="J469" s="129" t="str">
        <f>VLOOKUP(A469,'BASE REGISTROS'!$A$1:$T$884,10,FALSE)</f>
        <v>09-11-2019 al 09-11-2023</v>
      </c>
      <c r="K469" s="108" t="str">
        <f>VLOOKUP(A469,'BASE REGISTROS'!$A$1:$T$884,11,FALSE)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69" s="108" t="str">
        <f>VLOOKUP(A469,'BASE REGISTROS'!$A$1:$T$884,12,FALSE)</f>
        <v xml:space="preserve">Latadía Nº 4602, comuna de Las Condes </v>
      </c>
      <c r="M469" s="108" t="str">
        <f>VLOOKUP(A469,'BASE REGISTROS'!$A$1:$T$884,13,FALSE)</f>
        <v>XIII</v>
      </c>
      <c r="N469" s="108" t="str">
        <f>VLOOKUP(A469,'BASE REGISTROS'!$A$1:$T$884,14,FALSE)</f>
        <v xml:space="preserve">Las Condes </v>
      </c>
      <c r="O469" s="108">
        <f>VLOOKUP(A469,'BASE REGISTROS'!$A$1:$T$884,15,FALSE)</f>
        <v>0</v>
      </c>
      <c r="P469" s="108" t="str">
        <f>VLOOKUP(A469,'BASE REGISTROS'!$A$1:$T$884,16,FALSE)</f>
        <v xml:space="preserve">E-Mail: pilarmedina@fundacionsanjose.cl </v>
      </c>
      <c r="Q469" s="108">
        <f>VLOOKUP(A469,'BASE REGISTROS'!$A$1:$T$884,17,FALSE)</f>
        <v>0</v>
      </c>
      <c r="R469" s="108">
        <f>VLOOKUP(A469,'BASE REGISTROS'!$A$1:$T$884,18,FALSE)</f>
        <v>93401</v>
      </c>
      <c r="S469" s="108" t="str">
        <f>VLOOKUP(A469,'BASE REGISTROS'!$A$1:$T$884,19,FALSE)</f>
        <v xml:space="preserve">Certificado de antecedentes financieros correspondiente al año 2020, aprobados por el Subdepartamento de Supervisión Financiera.
</v>
      </c>
      <c r="T469" s="129">
        <f>VLOOKUP(A469,'BASE REGISTROS'!$A$1:$T$884,20,FALSE)</f>
        <v>37970</v>
      </c>
      <c r="U469" s="128">
        <v>6959</v>
      </c>
      <c r="V469" s="130">
        <v>21273470</v>
      </c>
      <c r="W469" s="130">
        <v>76208948</v>
      </c>
      <c r="X469" s="131">
        <v>44316</v>
      </c>
      <c r="Y469" s="132" t="s">
        <v>7743</v>
      </c>
      <c r="Z469" s="132" t="s">
        <v>7744</v>
      </c>
      <c r="AA469" s="128" t="s">
        <v>6421</v>
      </c>
    </row>
    <row r="470" spans="1:27" ht="15.75" customHeight="1" x14ac:dyDescent="0.2">
      <c r="A470" s="128">
        <v>6968</v>
      </c>
      <c r="B470" s="108" t="str">
        <f>VLOOKUP(A470,'BASE REGISTROS'!$A$1:$T$884,2,FALSE)</f>
        <v>Corporación Ahora (ex Corporación Menores de la Calle Ahora)</v>
      </c>
      <c r="C470" s="136">
        <f>VLOOKUP(A470,'BASE REGISTROS'!$A$1:$T$884,3,FALSE)</f>
        <v>720434008</v>
      </c>
      <c r="D470" s="108" t="str">
        <f>VLOOKUP(A470,'BASE REGISTROS'!$A$1:$T$884,4,FALSE)</f>
        <v>Corporación de Derecho Privado.</v>
      </c>
      <c r="E470" s="108" t="str">
        <f>VLOOKUP(A470,'BASE REGISTROS'!$A$1:$T$884,5,FALSE)</f>
        <v xml:space="preserve">Decreto Supremo Nº 1218, de 30 de noviembre de 1995, del Ministerio de Justicia. </v>
      </c>
      <c r="F470" s="108" t="str">
        <f>VLOOKUP(A470,'BASE REGISTROS'!$A$1:$T$884,6,FALSE)</f>
        <v xml:space="preserve">Certificado de vigencia Folio N° 500339321087, de 06 de agosto de 2020, emitido por el Servicio de Registro Civil e Identificación. </v>
      </c>
      <c r="G470" s="108" t="str">
        <f>VLOOKUP(A470,'BASE REGISTROS'!$A$1:$T$884,7,FALSE)</f>
        <v xml:space="preserve">Representar y promover en forma integral y en todos sus ámbitos, las inquietudes y aspiraciones de los llamados menores de la calle o en la calle, proponiendo soluciones a sus requerimientos, necesidades y problemas.
</v>
      </c>
      <c r="H470" s="108" t="str">
        <f>VLOOKUP(A470,'BASE REGISTROS'!$A$1:$T$884,8,FALSE)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v>
      </c>
      <c r="I470" s="108" t="str">
        <f>VLOOKUP(A470,'BASE REGISTROS'!$A$1:$T$884,9,FALSE)</f>
        <v>Duran dos años en sus funciones.</v>
      </c>
      <c r="J470" s="129" t="str">
        <f>VLOOKUP(A470,'BASE REGISTROS'!$A$1:$T$884,10,FALSE)</f>
        <v>16 de octubre de 2019 al 16 de octubre de 2021.</v>
      </c>
      <c r="K470" s="108" t="str">
        <f>VLOOKUP(A470,'BASE REGISTROS'!$A$1:$T$884,11,FALSE)</f>
        <v xml:space="preserve">Presidenta: Claudia Christa Bartelsman Koke
en caso de ausencia o impedimento Vicepresidenta:Ana Inés Siegmund González
</v>
      </c>
      <c r="L470" s="108" t="str">
        <f>VLOOKUP(A470,'BASE REGISTROS'!$A$1:$T$884,12,FALSE)</f>
        <v xml:space="preserve">Velero Helvetien N°21, Brisas de la Ribera, Las Brisas Las Ánimas, Valdivia
</v>
      </c>
      <c r="M470" s="108" t="str">
        <f>VLOOKUP(A470,'BASE REGISTROS'!$A$1:$T$884,13,FALSE)</f>
        <v>XIV</v>
      </c>
      <c r="N470" s="108" t="str">
        <f>VLOOKUP(A470,'BASE REGISTROS'!$A$1:$T$884,14,FALSE)</f>
        <v>Valdivia</v>
      </c>
      <c r="O470" s="108" t="str">
        <f>VLOOKUP(A470,'BASE REGISTROS'!$A$1:$T$884,15,FALSE)</f>
        <v>Fono 632-411511                   
Presidenta y Representante legal: Claudia Bartelsman, fono: 956983121. 
Secretaria: Erika Gesche, fono: 632213306</v>
      </c>
      <c r="P470" s="108" t="str">
        <f>VLOOKUP(A470,'BASE REGISTROS'!$A$1:$T$884,16,FALSE)</f>
        <v>E mail: residenciaahora@gmail.com                    Presidenta y Representante legal: Claudia Bartelsman, Correo-e: claubartelsman@gmail.com
Secretaria: Erika Gesche, correo-e: erikagesche@gmail.com</v>
      </c>
      <c r="Q470" s="108">
        <f>VLOOKUP(A470,'BASE REGISTROS'!$A$1:$T$884,17,FALSE)</f>
        <v>0</v>
      </c>
      <c r="R470" s="108">
        <f>VLOOKUP(A470,'BASE REGISTROS'!$A$1:$T$884,18,FALSE)</f>
        <v>93401</v>
      </c>
      <c r="S470" s="108" t="str">
        <f>VLOOKUP(A470,'BASE REGISTROS'!$A$1:$T$884,19,FALSE)</f>
        <v>Se acompaña Certificado de antecedentes financieros año 2019 aprobados por el  Sub Departamento Supevrisión Financiera Nacional.</v>
      </c>
      <c r="T470" s="129">
        <f>VLOOKUP(A470,'BASE REGISTROS'!$A$1:$T$884,20,FALSE)</f>
        <v>37970</v>
      </c>
      <c r="U470" s="128">
        <v>6968</v>
      </c>
      <c r="V470" s="130">
        <v>21405874</v>
      </c>
      <c r="W470" s="130">
        <v>73318350</v>
      </c>
      <c r="X470" s="131">
        <v>44316</v>
      </c>
      <c r="Y470" s="132" t="s">
        <v>7743</v>
      </c>
      <c r="Z470" s="132" t="s">
        <v>7744</v>
      </c>
      <c r="AA470" s="128" t="s">
        <v>7911</v>
      </c>
    </row>
    <row r="471" spans="1:27" ht="15.75" customHeight="1" x14ac:dyDescent="0.2">
      <c r="A471" s="128">
        <v>6969</v>
      </c>
      <c r="B471" s="108" t="str">
        <f>VLOOKUP(A471,'BASE REGISTROS'!$A$1:$T$884,2,FALSE)</f>
        <v>Sociedad Juntos E.V.</v>
      </c>
      <c r="C471" s="136">
        <f>VLOOKUP(A471,'BASE REGISTROS'!$A$1:$T$884,3,FALSE)</f>
        <v>722703006</v>
      </c>
      <c r="D471" s="108" t="str">
        <f>VLOOKUP(A471,'BASE REGISTROS'!$A$1:$T$884,4,FALSE)</f>
        <v>Corporación de Derecho Privado.</v>
      </c>
      <c r="E471" s="108" t="str">
        <f>VLOOKUP(A471,'BASE REGISTROS'!$A$1:$T$884,5,FALSE)</f>
        <v>Otorgado por Decreto Supremo Nº 445, de fecha 20 de abril de 1993, por el Ministerio de Justicia.  Publicado en el Diario Oficial con fecha 23 de junio de 1993.</v>
      </c>
      <c r="F471" s="108" t="str">
        <f>VLOOKUP(A471,'BASE REGISTROS'!$A$1:$T$884,6,FALSE)</f>
        <v>Certificado de Vigencia Nº 01, de fecha 15 de septiembre de 2020, emitido por el Departamento de Personas Jurídicas de la SEREMI de Justicia y Derechos Humanos de la Región de Valparaíso.</v>
      </c>
      <c r="G471" s="108" t="str">
        <f>VLOOKUP(A471,'BASE REGISTROS'!$A$1:$T$884,7,FALSE)</f>
        <v>La promoción de niños y jóvenes necesitados de ayuda social en Chile.</v>
      </c>
      <c r="H471" s="108" t="str">
        <f>VLOOKUP(A471,'BASE REGISTROS'!$A$1:$T$884,8,FALSE)</f>
        <v xml:space="preserve">Primera Presidenta:
Beatrix Edith Loos                    
Vicepresidente:
Carola Reyes
Gerente en Alemania: 
Rüdiger Loos.
Gerente en Chile:
Sandra Irene Lucila Urquiza Salgado.              </v>
      </c>
      <c r="I471" s="108" t="str">
        <f>VLOOKUP(A471,'BASE REGISTROS'!$A$1:$T$884,9,FALSE)</f>
        <v>Durarán en sus cargos dos años.</v>
      </c>
      <c r="J471" s="129" t="str">
        <f>VLOOKUP(A471,'BASE REGISTROS'!$A$1:$T$884,10,FALSE)</f>
        <v>De 13 de abril de 2019 a 13 de abril de 2021</v>
      </c>
      <c r="K471" s="108" t="str">
        <f>VLOOKUP(A471,'BASE REGISTROS'!$A$1:$T$884,11,FALSE)</f>
        <v xml:space="preserve"> Primera Presidenta y Mandataria de la Institución en Chile:
Beatrix Edith Loos                            </v>
      </c>
      <c r="L471" s="108" t="str">
        <f>VLOOKUP(A471,'BASE REGISTROS'!$A$1:$T$884,12,FALSE)</f>
        <v>Parcela 43 A-3, El Cajón de San Pedro, Quillota, Quinta Región.</v>
      </c>
      <c r="M471" s="108" t="str">
        <f>VLOOKUP(A471,'BASE REGISTROS'!$A$1:$T$884,13,FALSE)</f>
        <v>V</v>
      </c>
      <c r="N471" s="108" t="str">
        <f>VLOOKUP(A471,'BASE REGISTROS'!$A$1:$T$884,14,FALSE)</f>
        <v>Quillota</v>
      </c>
      <c r="O471" s="108" t="str">
        <f>VLOOKUP(A471,'BASE REGISTROS'!$A$1:$T$884,15,FALSE)</f>
        <v>33-316776 / 9 5443243 / 9 647 6538</v>
      </c>
      <c r="P471" s="108" t="str">
        <f>VLOOKUP(A471,'BASE REGISTROS'!$A$1:$T$884,16,FALSE)</f>
        <v>sociedadjuntos@yahoo.es</v>
      </c>
      <c r="Q471" s="108">
        <f>VLOOKUP(A471,'BASE REGISTROS'!$A$1:$T$884,17,FALSE)</f>
        <v>0</v>
      </c>
      <c r="R471" s="108" t="str">
        <f>VLOOKUP(A471,'BASE REGISTROS'!$A$1:$T$884,18,FALSE)</f>
        <v>93509: Otras Asociaciones.</v>
      </c>
      <c r="S471" s="108" t="str">
        <f>VLOOKUP(A471,'BASE REGISTROS'!$A$1:$T$884,19,FALSE)</f>
        <v>Se acompañan antecedentes financieros actualizados al año 2019,  aprobados por el Departamento de Administración y Finanzas.</v>
      </c>
      <c r="T471" s="129">
        <f>VLOOKUP(A471,'BASE REGISTROS'!$A$1:$T$884,20,FALSE)</f>
        <v>37970</v>
      </c>
      <c r="U471" s="128">
        <v>6969</v>
      </c>
      <c r="V471" s="130">
        <v>14671930</v>
      </c>
      <c r="W471" s="130">
        <v>67966591</v>
      </c>
      <c r="X471" s="131">
        <v>44316</v>
      </c>
      <c r="Y471" s="132" t="s">
        <v>7743</v>
      </c>
      <c r="Z471" s="132" t="s">
        <v>7744</v>
      </c>
      <c r="AA471" s="128" t="s">
        <v>7749</v>
      </c>
    </row>
    <row r="472" spans="1:27" ht="15.75" customHeight="1" x14ac:dyDescent="0.2">
      <c r="A472" s="128">
        <v>6971</v>
      </c>
      <c r="B472" s="108" t="str">
        <f>VLOOKUP(A472,'BASE REGISTROS'!$A$1:$T$884,2,FALSE)</f>
        <v>Corporación Centro de Iniciativa Empresarial- CIEM Villarrica.</v>
      </c>
      <c r="C472" s="136">
        <f>VLOOKUP(A472,'BASE REGISTROS'!$A$1:$T$884,3,FALSE)</f>
        <v>735534009</v>
      </c>
      <c r="D472" s="108" t="str">
        <f>VLOOKUP(A472,'BASE REGISTROS'!$A$1:$T$884,4,FALSE)</f>
        <v>Corporación de Derecho Privado.</v>
      </c>
      <c r="E472" s="108" t="str">
        <f>VLOOKUP(A472,'BASE REGISTROS'!$A$1:$T$884,5,FALSE)</f>
        <v>Otorgada por Decreto Supremo Nº 586, de fecha 05 de junio  de 1996, del Ministerio de Justicia.</v>
      </c>
      <c r="F472" s="108" t="str">
        <f>VLOOKUP(A472,'BASE REGISTROS'!$A$1:$T$884,6,FALSE)</f>
        <v xml:space="preserve">Certificado de Vigencia de Persona Jurídica Sin Fines de Lucro, Folio N° 500235016110, de 25 de junio de 2019, del Servicio de Registro Civil e Identificación. </v>
      </c>
      <c r="G472" s="108" t="str">
        <f>VLOOKUP(A472,'BASE REGISTROS'!$A$1:$T$884,7,FALSE)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2" s="108" t="str">
        <f>VLOOKUP(A472,'BASE REGISTROS'!$A$1:$T$884,8,FALSE)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2" s="108" t="str">
        <f>VLOOKUP(A472,'BASE REGISTROS'!$A$1:$T$884,9,FALSE)</f>
        <v>Se elegirá cada dos años.</v>
      </c>
      <c r="J472" s="129" t="str">
        <f>VLOOKUP(A472,'BASE REGISTROS'!$A$1:$T$884,10,FALSE)</f>
        <v>Del 10 de agosto de 2020 al 10 de agosto 2022.</v>
      </c>
      <c r="K472" s="108" t="str">
        <f>VLOOKUP(A472,'BASE REGISTROS'!$A$1:$T$884,11,FALSE)</f>
        <v xml:space="preserve">Presidente: 
Alex Saul Moenen-Locoz Medina, 
Directora Ejecutiva: 
Ingrid Eliana Prambs Klocker,
</v>
      </c>
      <c r="L472" s="108" t="str">
        <f>VLOOKUP(A472,'BASE REGISTROS'!$A$1:$T$884,12,FALSE)</f>
        <v xml:space="preserve">Pedro de Valdivia Nº 0335, comuna de Villarrica, Novena Región.
</v>
      </c>
      <c r="M472" s="108" t="str">
        <f>VLOOKUP(A472,'BASE REGISTROS'!$A$1:$T$884,13,FALSE)</f>
        <v>IX</v>
      </c>
      <c r="N472" s="108" t="str">
        <f>VLOOKUP(A472,'BASE REGISTROS'!$A$1:$T$884,14,FALSE)</f>
        <v xml:space="preserve"> Villarrica</v>
      </c>
      <c r="O472" s="108" t="str">
        <f>VLOOKUP(A472,'BASE REGISTROS'!$A$1:$T$884,15,FALSE)</f>
        <v>45-992536</v>
      </c>
      <c r="P472" s="108" t="str">
        <f>VLOOKUP(A472,'BASE REGISTROS'!$A$1:$T$884,16,FALSE)</f>
        <v>Correo electrónico: Ciemvillarrica@gmail.com</v>
      </c>
      <c r="Q472" s="108">
        <f>VLOOKUP(A472,'BASE REGISTROS'!$A$1:$T$884,17,FALSE)</f>
        <v>0</v>
      </c>
      <c r="R472" s="108" t="str">
        <f>VLOOKUP(A472,'BASE REGISTROS'!$A$1:$T$884,18,FALSE)</f>
        <v>93401: Institución de Asistencia Social</v>
      </c>
      <c r="S472" s="108" t="str">
        <f>VLOOKUP(A472,'BASE REGISTROS'!$A$1:$T$884,19,FALSE)</f>
        <v>Certificado de antecedentes financieros del año 2019, aprobados por el Subdepartamento de Supervisión Financiera Nacional.</v>
      </c>
      <c r="T472" s="129">
        <f>VLOOKUP(A472,'BASE REGISTROS'!$A$1:$T$884,20,FALSE)</f>
        <v>37970</v>
      </c>
      <c r="U472" s="128">
        <v>6971</v>
      </c>
      <c r="V472" s="130">
        <v>7871267</v>
      </c>
      <c r="W472" s="130">
        <v>29981567</v>
      </c>
      <c r="X472" s="131">
        <v>44316</v>
      </c>
      <c r="Y472" s="132" t="s">
        <v>7743</v>
      </c>
      <c r="Z472" s="132" t="s">
        <v>7744</v>
      </c>
      <c r="AA472" s="128" t="s">
        <v>7872</v>
      </c>
    </row>
    <row r="473" spans="1:27" ht="15.75" customHeight="1" x14ac:dyDescent="0.2">
      <c r="A473" s="128">
        <v>6971</v>
      </c>
      <c r="B473" s="108" t="str">
        <f>VLOOKUP(A473,'BASE REGISTROS'!$A$1:$T$884,2,FALSE)</f>
        <v>Corporación Centro de Iniciativa Empresarial- CIEM Villarrica.</v>
      </c>
      <c r="C473" s="136">
        <f>VLOOKUP(A473,'BASE REGISTROS'!$A$1:$T$884,3,FALSE)</f>
        <v>735534009</v>
      </c>
      <c r="D473" s="108" t="str">
        <f>VLOOKUP(A473,'BASE REGISTROS'!$A$1:$T$884,4,FALSE)</f>
        <v>Corporación de Derecho Privado.</v>
      </c>
      <c r="E473" s="108" t="str">
        <f>VLOOKUP(A473,'BASE REGISTROS'!$A$1:$T$884,5,FALSE)</f>
        <v>Otorgada por Decreto Supremo Nº 586, de fecha 05 de junio  de 1996, del Ministerio de Justicia.</v>
      </c>
      <c r="F473" s="108" t="str">
        <f>VLOOKUP(A473,'BASE REGISTROS'!$A$1:$T$884,6,FALSE)</f>
        <v xml:space="preserve">Certificado de Vigencia de Persona Jurídica Sin Fines de Lucro, Folio N° 500235016110, de 25 de junio de 2019, del Servicio de Registro Civil e Identificación. </v>
      </c>
      <c r="G473" s="108" t="str">
        <f>VLOOKUP(A473,'BASE REGISTROS'!$A$1:$T$884,7,FALSE)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3" s="108" t="str">
        <f>VLOOKUP(A473,'BASE REGISTROS'!$A$1:$T$884,8,FALSE)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3" s="108" t="str">
        <f>VLOOKUP(A473,'BASE REGISTROS'!$A$1:$T$884,9,FALSE)</f>
        <v>Se elegirá cada dos años.</v>
      </c>
      <c r="J473" s="129" t="str">
        <f>VLOOKUP(A473,'BASE REGISTROS'!$A$1:$T$884,10,FALSE)</f>
        <v>Del 10 de agosto de 2020 al 10 de agosto 2022.</v>
      </c>
      <c r="K473" s="108" t="str">
        <f>VLOOKUP(A473,'BASE REGISTROS'!$A$1:$T$884,11,FALSE)</f>
        <v xml:space="preserve">Presidente: 
Alex Saul Moenen-Locoz Medina, 
Directora Ejecutiva: 
Ingrid Eliana Prambs Klocker,
</v>
      </c>
      <c r="L473" s="108" t="str">
        <f>VLOOKUP(A473,'BASE REGISTROS'!$A$1:$T$884,12,FALSE)</f>
        <v xml:space="preserve">Pedro de Valdivia Nº 0335, comuna de Villarrica, Novena Región.
</v>
      </c>
      <c r="M473" s="108" t="str">
        <f>VLOOKUP(A473,'BASE REGISTROS'!$A$1:$T$884,13,FALSE)</f>
        <v>IX</v>
      </c>
      <c r="N473" s="108" t="str">
        <f>VLOOKUP(A473,'BASE REGISTROS'!$A$1:$T$884,14,FALSE)</f>
        <v xml:space="preserve"> Villarrica</v>
      </c>
      <c r="O473" s="108" t="str">
        <f>VLOOKUP(A473,'BASE REGISTROS'!$A$1:$T$884,15,FALSE)</f>
        <v>45-992536</v>
      </c>
      <c r="P473" s="108" t="str">
        <f>VLOOKUP(A473,'BASE REGISTROS'!$A$1:$T$884,16,FALSE)</f>
        <v>Correo electrónico: Ciemvillarrica@gmail.com</v>
      </c>
      <c r="Q473" s="108">
        <f>VLOOKUP(A473,'BASE REGISTROS'!$A$1:$T$884,17,FALSE)</f>
        <v>0</v>
      </c>
      <c r="R473" s="108" t="str">
        <f>VLOOKUP(A473,'BASE REGISTROS'!$A$1:$T$884,18,FALSE)</f>
        <v>93401: Institución de Asistencia Social</v>
      </c>
      <c r="S473" s="108" t="str">
        <f>VLOOKUP(A473,'BASE REGISTROS'!$A$1:$T$884,19,FALSE)</f>
        <v>Certificado de antecedentes financieros del año 2019, aprobados por el Subdepartamento de Supervisión Financiera Nacional.</v>
      </c>
      <c r="T473" s="129">
        <f>VLOOKUP(A473,'BASE REGISTROS'!$A$1:$T$884,20,FALSE)</f>
        <v>37970</v>
      </c>
      <c r="U473" s="128">
        <v>6971</v>
      </c>
      <c r="V473" s="130">
        <v>9504481</v>
      </c>
      <c r="W473" s="130">
        <v>37286809</v>
      </c>
      <c r="X473" s="131">
        <v>44316</v>
      </c>
      <c r="Y473" s="132" t="s">
        <v>7743</v>
      </c>
      <c r="Z473" s="132" t="s">
        <v>7744</v>
      </c>
      <c r="AA473" s="128" t="s">
        <v>7912</v>
      </c>
    </row>
    <row r="474" spans="1:27" ht="15.75" customHeight="1" x14ac:dyDescent="0.2">
      <c r="A474" s="128">
        <v>6971</v>
      </c>
      <c r="B474" s="108" t="str">
        <f>VLOOKUP(A474,'BASE REGISTROS'!$A$1:$T$884,2,FALSE)</f>
        <v>Corporación Centro de Iniciativa Empresarial- CIEM Villarrica.</v>
      </c>
      <c r="C474" s="136">
        <f>VLOOKUP(A474,'BASE REGISTROS'!$A$1:$T$884,3,FALSE)</f>
        <v>735534009</v>
      </c>
      <c r="D474" s="108" t="str">
        <f>VLOOKUP(A474,'BASE REGISTROS'!$A$1:$T$884,4,FALSE)</f>
        <v>Corporación de Derecho Privado.</v>
      </c>
      <c r="E474" s="108" t="str">
        <f>VLOOKUP(A474,'BASE REGISTROS'!$A$1:$T$884,5,FALSE)</f>
        <v>Otorgada por Decreto Supremo Nº 586, de fecha 05 de junio  de 1996, del Ministerio de Justicia.</v>
      </c>
      <c r="F474" s="108" t="str">
        <f>VLOOKUP(A474,'BASE REGISTROS'!$A$1:$T$884,6,FALSE)</f>
        <v xml:space="preserve">Certificado de Vigencia de Persona Jurídica Sin Fines de Lucro, Folio N° 500235016110, de 25 de junio de 2019, del Servicio de Registro Civil e Identificación. </v>
      </c>
      <c r="G474" s="108" t="str">
        <f>VLOOKUP(A474,'BASE REGISTROS'!$A$1:$T$884,7,FALSE)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4" s="108" t="str">
        <f>VLOOKUP(A474,'BASE REGISTROS'!$A$1:$T$884,8,FALSE)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4" s="108" t="str">
        <f>VLOOKUP(A474,'BASE REGISTROS'!$A$1:$T$884,9,FALSE)</f>
        <v>Se elegirá cada dos años.</v>
      </c>
      <c r="J474" s="129" t="str">
        <f>VLOOKUP(A474,'BASE REGISTROS'!$A$1:$T$884,10,FALSE)</f>
        <v>Del 10 de agosto de 2020 al 10 de agosto 2022.</v>
      </c>
      <c r="K474" s="108" t="str">
        <f>VLOOKUP(A474,'BASE REGISTROS'!$A$1:$T$884,11,FALSE)</f>
        <v xml:space="preserve">Presidente: 
Alex Saul Moenen-Locoz Medina, 
Directora Ejecutiva: 
Ingrid Eliana Prambs Klocker,
</v>
      </c>
      <c r="L474" s="108" t="str">
        <f>VLOOKUP(A474,'BASE REGISTROS'!$A$1:$T$884,12,FALSE)</f>
        <v xml:space="preserve">Pedro de Valdivia Nº 0335, comuna de Villarrica, Novena Región.
</v>
      </c>
      <c r="M474" s="108" t="str">
        <f>VLOOKUP(A474,'BASE REGISTROS'!$A$1:$T$884,13,FALSE)</f>
        <v>IX</v>
      </c>
      <c r="N474" s="108" t="str">
        <f>VLOOKUP(A474,'BASE REGISTROS'!$A$1:$T$884,14,FALSE)</f>
        <v xml:space="preserve"> Villarrica</v>
      </c>
      <c r="O474" s="108" t="str">
        <f>VLOOKUP(A474,'BASE REGISTROS'!$A$1:$T$884,15,FALSE)</f>
        <v>45-992536</v>
      </c>
      <c r="P474" s="108" t="str">
        <f>VLOOKUP(A474,'BASE REGISTROS'!$A$1:$T$884,16,FALSE)</f>
        <v>Correo electrónico: Ciemvillarrica@gmail.com</v>
      </c>
      <c r="Q474" s="108">
        <f>VLOOKUP(A474,'BASE REGISTROS'!$A$1:$T$884,17,FALSE)</f>
        <v>0</v>
      </c>
      <c r="R474" s="108" t="str">
        <f>VLOOKUP(A474,'BASE REGISTROS'!$A$1:$T$884,18,FALSE)</f>
        <v>93401: Institución de Asistencia Social</v>
      </c>
      <c r="S474" s="108" t="str">
        <f>VLOOKUP(A474,'BASE REGISTROS'!$A$1:$T$884,19,FALSE)</f>
        <v>Certificado de antecedentes financieros del año 2019, aprobados por el Subdepartamento de Supervisión Financiera Nacional.</v>
      </c>
      <c r="T474" s="129">
        <f>VLOOKUP(A474,'BASE REGISTROS'!$A$1:$T$884,20,FALSE)</f>
        <v>37970</v>
      </c>
      <c r="U474" s="128">
        <v>6971</v>
      </c>
      <c r="V474" s="130">
        <v>10347620</v>
      </c>
      <c r="W474" s="130">
        <v>37941273</v>
      </c>
      <c r="X474" s="131">
        <v>44316</v>
      </c>
      <c r="Y474" s="132" t="s">
        <v>7743</v>
      </c>
      <c r="Z474" s="132" t="s">
        <v>7744</v>
      </c>
      <c r="AA474" s="128" t="s">
        <v>7913</v>
      </c>
    </row>
    <row r="475" spans="1:27" ht="15.75" customHeight="1" x14ac:dyDescent="0.2">
      <c r="A475" s="128">
        <v>6971</v>
      </c>
      <c r="B475" s="108" t="str">
        <f>VLOOKUP(A475,'BASE REGISTROS'!$A$1:$T$884,2,FALSE)</f>
        <v>Corporación Centro de Iniciativa Empresarial- CIEM Villarrica.</v>
      </c>
      <c r="C475" s="136">
        <f>VLOOKUP(A475,'BASE REGISTROS'!$A$1:$T$884,3,FALSE)</f>
        <v>735534009</v>
      </c>
      <c r="D475" s="108" t="str">
        <f>VLOOKUP(A475,'BASE REGISTROS'!$A$1:$T$884,4,FALSE)</f>
        <v>Corporación de Derecho Privado.</v>
      </c>
      <c r="E475" s="108" t="str">
        <f>VLOOKUP(A475,'BASE REGISTROS'!$A$1:$T$884,5,FALSE)</f>
        <v>Otorgada por Decreto Supremo Nº 586, de fecha 05 de junio  de 1996, del Ministerio de Justicia.</v>
      </c>
      <c r="F475" s="108" t="str">
        <f>VLOOKUP(A475,'BASE REGISTROS'!$A$1:$T$884,6,FALSE)</f>
        <v xml:space="preserve">Certificado de Vigencia de Persona Jurídica Sin Fines de Lucro, Folio N° 500235016110, de 25 de junio de 2019, del Servicio de Registro Civil e Identificación. </v>
      </c>
      <c r="G475" s="108" t="str">
        <f>VLOOKUP(A475,'BASE REGISTROS'!$A$1:$T$884,7,FALSE)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5" s="108" t="str">
        <f>VLOOKUP(A475,'BASE REGISTROS'!$A$1:$T$884,8,FALSE)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5" s="108" t="str">
        <f>VLOOKUP(A475,'BASE REGISTROS'!$A$1:$T$884,9,FALSE)</f>
        <v>Se elegirá cada dos años.</v>
      </c>
      <c r="J475" s="129" t="str">
        <f>VLOOKUP(A475,'BASE REGISTROS'!$A$1:$T$884,10,FALSE)</f>
        <v>Del 10 de agosto de 2020 al 10 de agosto 2022.</v>
      </c>
      <c r="K475" s="108" t="str">
        <f>VLOOKUP(A475,'BASE REGISTROS'!$A$1:$T$884,11,FALSE)</f>
        <v xml:space="preserve">Presidente: 
Alex Saul Moenen-Locoz Medina, 
Directora Ejecutiva: 
Ingrid Eliana Prambs Klocker,
</v>
      </c>
      <c r="L475" s="108" t="str">
        <f>VLOOKUP(A475,'BASE REGISTROS'!$A$1:$T$884,12,FALSE)</f>
        <v xml:space="preserve">Pedro de Valdivia Nº 0335, comuna de Villarrica, Novena Región.
</v>
      </c>
      <c r="M475" s="108" t="str">
        <f>VLOOKUP(A475,'BASE REGISTROS'!$A$1:$T$884,13,FALSE)</f>
        <v>IX</v>
      </c>
      <c r="N475" s="108" t="str">
        <f>VLOOKUP(A475,'BASE REGISTROS'!$A$1:$T$884,14,FALSE)</f>
        <v xml:space="preserve"> Villarrica</v>
      </c>
      <c r="O475" s="108" t="str">
        <f>VLOOKUP(A475,'BASE REGISTROS'!$A$1:$T$884,15,FALSE)</f>
        <v>45-992536</v>
      </c>
      <c r="P475" s="108" t="str">
        <f>VLOOKUP(A475,'BASE REGISTROS'!$A$1:$T$884,16,FALSE)</f>
        <v>Correo electrónico: Ciemvillarrica@gmail.com</v>
      </c>
      <c r="Q475" s="108">
        <f>VLOOKUP(A475,'BASE REGISTROS'!$A$1:$T$884,17,FALSE)</f>
        <v>0</v>
      </c>
      <c r="R475" s="108" t="str">
        <f>VLOOKUP(A475,'BASE REGISTROS'!$A$1:$T$884,18,FALSE)</f>
        <v>93401: Institución de Asistencia Social</v>
      </c>
      <c r="S475" s="108" t="str">
        <f>VLOOKUP(A475,'BASE REGISTROS'!$A$1:$T$884,19,FALSE)</f>
        <v>Certificado de antecedentes financieros del año 2019, aprobados por el Subdepartamento de Supervisión Financiera Nacional.</v>
      </c>
      <c r="T475" s="129">
        <f>VLOOKUP(A475,'BASE REGISTROS'!$A$1:$T$884,20,FALSE)</f>
        <v>37970</v>
      </c>
      <c r="U475" s="128">
        <v>6971</v>
      </c>
      <c r="V475" s="130">
        <v>22298975</v>
      </c>
      <c r="W475" s="130">
        <v>89927004</v>
      </c>
      <c r="X475" s="131">
        <v>44316</v>
      </c>
      <c r="Y475" s="132" t="s">
        <v>7743</v>
      </c>
      <c r="Z475" s="132" t="s">
        <v>7744</v>
      </c>
      <c r="AA475" s="128" t="s">
        <v>7914</v>
      </c>
    </row>
    <row r="476" spans="1:27" ht="15.75" customHeight="1" x14ac:dyDescent="0.2">
      <c r="A476" s="128">
        <v>6971</v>
      </c>
      <c r="B476" s="108" t="str">
        <f>VLOOKUP(A476,'BASE REGISTROS'!$A$1:$T$884,2,FALSE)</f>
        <v>Corporación Centro de Iniciativa Empresarial- CIEM Villarrica.</v>
      </c>
      <c r="C476" s="136">
        <f>VLOOKUP(A476,'BASE REGISTROS'!$A$1:$T$884,3,FALSE)</f>
        <v>735534009</v>
      </c>
      <c r="D476" s="108" t="str">
        <f>VLOOKUP(A476,'BASE REGISTROS'!$A$1:$T$884,4,FALSE)</f>
        <v>Corporación de Derecho Privado.</v>
      </c>
      <c r="E476" s="108" t="str">
        <f>VLOOKUP(A476,'BASE REGISTROS'!$A$1:$T$884,5,FALSE)</f>
        <v>Otorgada por Decreto Supremo Nº 586, de fecha 05 de junio  de 1996, del Ministerio de Justicia.</v>
      </c>
      <c r="F476" s="108" t="str">
        <f>VLOOKUP(A476,'BASE REGISTROS'!$A$1:$T$884,6,FALSE)</f>
        <v xml:space="preserve">Certificado de Vigencia de Persona Jurídica Sin Fines de Lucro, Folio N° 500235016110, de 25 de junio de 2019, del Servicio de Registro Civil e Identificación. </v>
      </c>
      <c r="G476" s="108" t="str">
        <f>VLOOKUP(A476,'BASE REGISTROS'!$A$1:$T$884,7,FALSE)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6" s="108" t="str">
        <f>VLOOKUP(A476,'BASE REGISTROS'!$A$1:$T$884,8,FALSE)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6" s="108" t="str">
        <f>VLOOKUP(A476,'BASE REGISTROS'!$A$1:$T$884,9,FALSE)</f>
        <v>Se elegirá cada dos años.</v>
      </c>
      <c r="J476" s="129" t="str">
        <f>VLOOKUP(A476,'BASE REGISTROS'!$A$1:$T$884,10,FALSE)</f>
        <v>Del 10 de agosto de 2020 al 10 de agosto 2022.</v>
      </c>
      <c r="K476" s="108" t="str">
        <f>VLOOKUP(A476,'BASE REGISTROS'!$A$1:$T$884,11,FALSE)</f>
        <v xml:space="preserve">Presidente: 
Alex Saul Moenen-Locoz Medina, 
Directora Ejecutiva: 
Ingrid Eliana Prambs Klocker,
</v>
      </c>
      <c r="L476" s="108" t="str">
        <f>VLOOKUP(A476,'BASE REGISTROS'!$A$1:$T$884,12,FALSE)</f>
        <v xml:space="preserve">Pedro de Valdivia Nº 0335, comuna de Villarrica, Novena Región.
</v>
      </c>
      <c r="M476" s="108" t="str">
        <f>VLOOKUP(A476,'BASE REGISTROS'!$A$1:$T$884,13,FALSE)</f>
        <v>IX</v>
      </c>
      <c r="N476" s="108" t="str">
        <f>VLOOKUP(A476,'BASE REGISTROS'!$A$1:$T$884,14,FALSE)</f>
        <v xml:space="preserve"> Villarrica</v>
      </c>
      <c r="O476" s="108" t="str">
        <f>VLOOKUP(A476,'BASE REGISTROS'!$A$1:$T$884,15,FALSE)</f>
        <v>45-992536</v>
      </c>
      <c r="P476" s="108" t="str">
        <f>VLOOKUP(A476,'BASE REGISTROS'!$A$1:$T$884,16,FALSE)</f>
        <v>Correo electrónico: Ciemvillarrica@gmail.com</v>
      </c>
      <c r="Q476" s="108">
        <f>VLOOKUP(A476,'BASE REGISTROS'!$A$1:$T$884,17,FALSE)</f>
        <v>0</v>
      </c>
      <c r="R476" s="108" t="str">
        <f>VLOOKUP(A476,'BASE REGISTROS'!$A$1:$T$884,18,FALSE)</f>
        <v>93401: Institución de Asistencia Social</v>
      </c>
      <c r="S476" s="108" t="str">
        <f>VLOOKUP(A476,'BASE REGISTROS'!$A$1:$T$884,19,FALSE)</f>
        <v>Certificado de antecedentes financieros del año 2019, aprobados por el Subdepartamento de Supervisión Financiera Nacional.</v>
      </c>
      <c r="T476" s="129">
        <f>VLOOKUP(A476,'BASE REGISTROS'!$A$1:$T$884,20,FALSE)</f>
        <v>37970</v>
      </c>
      <c r="U476" s="128">
        <v>6971</v>
      </c>
      <c r="V476" s="130">
        <v>15995476</v>
      </c>
      <c r="W476" s="130">
        <v>66151856</v>
      </c>
      <c r="X476" s="131">
        <v>44316</v>
      </c>
      <c r="Y476" s="132" t="s">
        <v>7743</v>
      </c>
      <c r="Z476" s="132" t="s">
        <v>7744</v>
      </c>
      <c r="AA476" s="128" t="s">
        <v>195</v>
      </c>
    </row>
    <row r="477" spans="1:27" ht="15.75" customHeight="1" x14ac:dyDescent="0.2">
      <c r="A477" s="128">
        <v>6971</v>
      </c>
      <c r="B477" s="108" t="str">
        <f>VLOOKUP(A477,'BASE REGISTROS'!$A$1:$T$884,2,FALSE)</f>
        <v>Corporación Centro de Iniciativa Empresarial- CIEM Villarrica.</v>
      </c>
      <c r="C477" s="136">
        <f>VLOOKUP(A477,'BASE REGISTROS'!$A$1:$T$884,3,FALSE)</f>
        <v>735534009</v>
      </c>
      <c r="D477" s="108" t="str">
        <f>VLOOKUP(A477,'BASE REGISTROS'!$A$1:$T$884,4,FALSE)</f>
        <v>Corporación de Derecho Privado.</v>
      </c>
      <c r="E477" s="108" t="str">
        <f>VLOOKUP(A477,'BASE REGISTROS'!$A$1:$T$884,5,FALSE)</f>
        <v>Otorgada por Decreto Supremo Nº 586, de fecha 05 de junio  de 1996, del Ministerio de Justicia.</v>
      </c>
      <c r="F477" s="108" t="str">
        <f>VLOOKUP(A477,'BASE REGISTROS'!$A$1:$T$884,6,FALSE)</f>
        <v xml:space="preserve">Certificado de Vigencia de Persona Jurídica Sin Fines de Lucro, Folio N° 500235016110, de 25 de junio de 2019, del Servicio de Registro Civil e Identificación. </v>
      </c>
      <c r="G477" s="108" t="str">
        <f>VLOOKUP(A477,'BASE REGISTROS'!$A$1:$T$884,7,FALSE)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7" s="108" t="str">
        <f>VLOOKUP(A477,'BASE REGISTROS'!$A$1:$T$884,8,FALSE)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7" s="108" t="str">
        <f>VLOOKUP(A477,'BASE REGISTROS'!$A$1:$T$884,9,FALSE)</f>
        <v>Se elegirá cada dos años.</v>
      </c>
      <c r="J477" s="129" t="str">
        <f>VLOOKUP(A477,'BASE REGISTROS'!$A$1:$T$884,10,FALSE)</f>
        <v>Del 10 de agosto de 2020 al 10 de agosto 2022.</v>
      </c>
      <c r="K477" s="108" t="str">
        <f>VLOOKUP(A477,'BASE REGISTROS'!$A$1:$T$884,11,FALSE)</f>
        <v xml:space="preserve">Presidente: 
Alex Saul Moenen-Locoz Medina, 
Directora Ejecutiva: 
Ingrid Eliana Prambs Klocker,
</v>
      </c>
      <c r="L477" s="108" t="str">
        <f>VLOOKUP(A477,'BASE REGISTROS'!$A$1:$T$884,12,FALSE)</f>
        <v xml:space="preserve">Pedro de Valdivia Nº 0335, comuna de Villarrica, Novena Región.
</v>
      </c>
      <c r="M477" s="108" t="str">
        <f>VLOOKUP(A477,'BASE REGISTROS'!$A$1:$T$884,13,FALSE)</f>
        <v>IX</v>
      </c>
      <c r="N477" s="108" t="str">
        <f>VLOOKUP(A477,'BASE REGISTROS'!$A$1:$T$884,14,FALSE)</f>
        <v xml:space="preserve"> Villarrica</v>
      </c>
      <c r="O477" s="108" t="str">
        <f>VLOOKUP(A477,'BASE REGISTROS'!$A$1:$T$884,15,FALSE)</f>
        <v>45-992536</v>
      </c>
      <c r="P477" s="108" t="str">
        <f>VLOOKUP(A477,'BASE REGISTROS'!$A$1:$T$884,16,FALSE)</f>
        <v>Correo electrónico: Ciemvillarrica@gmail.com</v>
      </c>
      <c r="Q477" s="108">
        <f>VLOOKUP(A477,'BASE REGISTROS'!$A$1:$T$884,17,FALSE)</f>
        <v>0</v>
      </c>
      <c r="R477" s="108" t="str">
        <f>VLOOKUP(A477,'BASE REGISTROS'!$A$1:$T$884,18,FALSE)</f>
        <v>93401: Institución de Asistencia Social</v>
      </c>
      <c r="S477" s="108" t="str">
        <f>VLOOKUP(A477,'BASE REGISTROS'!$A$1:$T$884,19,FALSE)</f>
        <v>Certificado de antecedentes financieros del año 2019, aprobados por el Subdepartamento de Supervisión Financiera Nacional.</v>
      </c>
      <c r="T477" s="129">
        <f>VLOOKUP(A477,'BASE REGISTROS'!$A$1:$T$884,20,FALSE)</f>
        <v>37970</v>
      </c>
      <c r="U477" s="128">
        <v>6971</v>
      </c>
      <c r="V477" s="130">
        <v>53851506</v>
      </c>
      <c r="W477" s="130">
        <v>226882665</v>
      </c>
      <c r="X477" s="131">
        <v>44316</v>
      </c>
      <c r="Y477" s="132" t="s">
        <v>7743</v>
      </c>
      <c r="Z477" s="132" t="s">
        <v>7744</v>
      </c>
      <c r="AA477" s="128" t="s">
        <v>7852</v>
      </c>
    </row>
    <row r="478" spans="1:27" ht="15.75" customHeight="1" x14ac:dyDescent="0.2">
      <c r="A478" s="128">
        <v>6972</v>
      </c>
      <c r="B478" s="108" t="str">
        <f>VLOOKUP(A478,'BASE REGISTROS'!$A$1:$T$884,2,FALSE)</f>
        <v>Corporación Programa de Atención a Niños y Jóvenes Chasqui</v>
      </c>
      <c r="C478" s="136">
        <f>VLOOKUP(A478,'BASE REGISTROS'!$A$1:$T$884,3,FALSE)</f>
        <v>732420002</v>
      </c>
      <c r="D478" s="108" t="str">
        <f>VLOOKUP(A478,'BASE REGISTROS'!$A$1:$T$884,4,FALSE)</f>
        <v>Corporación de Derecho Privado.</v>
      </c>
      <c r="E478" s="108" t="str">
        <f>VLOOKUP(A478,'BASE REGISTROS'!$A$1:$T$884,5,FALSE)</f>
        <v xml:space="preserve">Decreto Supremo Nº853, de 24 de agosto de 1995, del Ministerio de Justicia. </v>
      </c>
      <c r="F478" s="108" t="str">
        <f>VLOOKUP(A478,'BASE REGISTROS'!$A$1:$T$884,6,FALSE)</f>
        <v>Certificado de Vigencia Folio Nº 500233763494, de 19 de JUNIO de 2019, emitido por el Servicio de Registro Civil e Identificación</v>
      </c>
      <c r="G478" s="108" t="str">
        <f>VLOOKUP(A478,'BASE REGISTROS'!$A$1:$T$884,7,FALSE)</f>
        <v>La promoción de alternativas de desarrollo y atención en medio libre de niños y jóvenes en alto riesgo social y la integración de su entorno familiar y comunitario.</v>
      </c>
      <c r="H478" s="108" t="str">
        <f>VLOOKUP(A478,'BASE REGISTROS'!$A$1:$T$884,8,FALSE)</f>
        <v xml:space="preserve">DIRECTORIO:
Presidente: Victor Hugo Aranguiz Cuadra, 
Secretario: Barbara Cristina Cuadra Quiñones, 
Tesorero: Francisco Gilberto Pizarro Peña, 
Directores:
Juan Mario Miranda Leyton, 
Juan Antonio Ferreira Maureira, 
</v>
      </c>
      <c r="I478" s="108" t="str">
        <f>VLOOKUP(A478,'BASE REGISTROS'!$A$1:$T$884,9,FALSE)</f>
        <v>Dos años en sus cargos.</v>
      </c>
      <c r="J478" s="129" t="str">
        <f>VLOOKUP(A478,'BASE REGISTROS'!$A$1:$T$884,10,FALSE)</f>
        <v>27 de abril de 2019 al 27 de abril de 2021</v>
      </c>
      <c r="K478" s="108" t="str">
        <f>VLOOKUP(A478,'BASE REGISTROS'!$A$1:$T$884,11,FALSE)</f>
        <v>Mandato General:
Presidenta: Victor Hugo Aranguiz Cabrera,
Secretaria Ejecutiva: Marianela Beatriz Apablaza Gómez, 
Para actuar sea en forma conjunta  o sea separada e indistintamente.</v>
      </c>
      <c r="L478" s="108" t="str">
        <f>VLOOKUP(A478,'BASE REGISTROS'!$A$1:$T$884,12,FALSE)</f>
        <v xml:space="preserve">Arturo Prat N° 9, comuna de San Bernardo, Región  Metropolitana
</v>
      </c>
      <c r="M478" s="108" t="str">
        <f>VLOOKUP(A478,'BASE REGISTROS'!$A$1:$T$884,13,FALSE)</f>
        <v>XIII</v>
      </c>
      <c r="N478" s="108" t="str">
        <f>VLOOKUP(A478,'BASE REGISTROS'!$A$1:$T$884,14,FALSE)</f>
        <v xml:space="preserve"> San Bernardo</v>
      </c>
      <c r="O478" s="108" t="str">
        <f>VLOOKUP(A478,'BASE REGISTROS'!$A$1:$T$884,15,FALSE)</f>
        <v xml:space="preserve">F: 9183032, </v>
      </c>
      <c r="P478" s="108" t="str">
        <f>VLOOKUP(A478,'BASE REGISTROS'!$A$1:$T$884,16,FALSE)</f>
        <v xml:space="preserve">:corporación@chasqui.cl
</v>
      </c>
      <c r="Q478" s="108">
        <f>VLOOKUP(A478,'BASE REGISTROS'!$A$1:$T$884,17,FALSE)</f>
        <v>0</v>
      </c>
      <c r="R478" s="108">
        <f>VLOOKUP(A478,'BASE REGISTROS'!$A$1:$T$884,18,FALSE)</f>
        <v>93401</v>
      </c>
      <c r="S478" s="108" t="str">
        <f>VLOOKUP(A478,'BASE REGISTROS'!$A$1:$T$884,19,FALSE)</f>
        <v>Se acompaña certificado de antecedentes financieros correspondiente al año 2019, aprobado por el Sub departamento de Supervisión Financeira Nacional</v>
      </c>
      <c r="T478" s="129">
        <f>VLOOKUP(A478,'BASE REGISTROS'!$A$1:$T$884,20,FALSE)</f>
        <v>37970</v>
      </c>
      <c r="U478" s="128">
        <v>6972</v>
      </c>
      <c r="V478" s="130">
        <v>7447680</v>
      </c>
      <c r="W478" s="130">
        <v>27075420</v>
      </c>
      <c r="X478" s="131">
        <v>44316</v>
      </c>
      <c r="Y478" s="132" t="s">
        <v>7743</v>
      </c>
      <c r="Z478" s="132" t="s">
        <v>7744</v>
      </c>
      <c r="AA478" s="128" t="s">
        <v>7833</v>
      </c>
    </row>
    <row r="479" spans="1:27" ht="15.75" customHeight="1" x14ac:dyDescent="0.2">
      <c r="A479" s="128">
        <v>6972</v>
      </c>
      <c r="B479" s="108" t="str">
        <f>VLOOKUP(A479,'BASE REGISTROS'!$A$1:$T$884,2,FALSE)</f>
        <v>Corporación Programa de Atención a Niños y Jóvenes Chasqui</v>
      </c>
      <c r="C479" s="136">
        <f>VLOOKUP(A479,'BASE REGISTROS'!$A$1:$T$884,3,FALSE)</f>
        <v>732420002</v>
      </c>
      <c r="D479" s="108" t="str">
        <f>VLOOKUP(A479,'BASE REGISTROS'!$A$1:$T$884,4,FALSE)</f>
        <v>Corporación de Derecho Privado.</v>
      </c>
      <c r="E479" s="108" t="str">
        <f>VLOOKUP(A479,'BASE REGISTROS'!$A$1:$T$884,5,FALSE)</f>
        <v xml:space="preserve">Decreto Supremo Nº853, de 24 de agosto de 1995, del Ministerio de Justicia. </v>
      </c>
      <c r="F479" s="108" t="str">
        <f>VLOOKUP(A479,'BASE REGISTROS'!$A$1:$T$884,6,FALSE)</f>
        <v>Certificado de Vigencia Folio Nº 500233763494, de 19 de JUNIO de 2019, emitido por el Servicio de Registro Civil e Identificación</v>
      </c>
      <c r="G479" s="108" t="str">
        <f>VLOOKUP(A479,'BASE REGISTROS'!$A$1:$T$884,7,FALSE)</f>
        <v>La promoción de alternativas de desarrollo y atención en medio libre de niños y jóvenes en alto riesgo social y la integración de su entorno familiar y comunitario.</v>
      </c>
      <c r="H479" s="108" t="str">
        <f>VLOOKUP(A479,'BASE REGISTROS'!$A$1:$T$884,8,FALSE)</f>
        <v xml:space="preserve">DIRECTORIO:
Presidente: Victor Hugo Aranguiz Cuadra, 
Secretario: Barbara Cristina Cuadra Quiñones, 
Tesorero: Francisco Gilberto Pizarro Peña, 
Directores:
Juan Mario Miranda Leyton, 
Juan Antonio Ferreira Maureira, 
</v>
      </c>
      <c r="I479" s="108" t="str">
        <f>VLOOKUP(A479,'BASE REGISTROS'!$A$1:$T$884,9,FALSE)</f>
        <v>Dos años en sus cargos.</v>
      </c>
      <c r="J479" s="129" t="str">
        <f>VLOOKUP(A479,'BASE REGISTROS'!$A$1:$T$884,10,FALSE)</f>
        <v>27 de abril de 2019 al 27 de abril de 2021</v>
      </c>
      <c r="K479" s="108" t="str">
        <f>VLOOKUP(A479,'BASE REGISTROS'!$A$1:$T$884,11,FALSE)</f>
        <v>Mandato General:
Presidenta: Victor Hugo Aranguiz Cabrera,
Secretaria Ejecutiva: Marianela Beatriz Apablaza Gómez, 
Para actuar sea en forma conjunta  o sea separada e indistintamente.</v>
      </c>
      <c r="L479" s="108" t="str">
        <f>VLOOKUP(A479,'BASE REGISTROS'!$A$1:$T$884,12,FALSE)</f>
        <v xml:space="preserve">Arturo Prat N° 9, comuna de San Bernardo, Región  Metropolitana
</v>
      </c>
      <c r="M479" s="108" t="str">
        <f>VLOOKUP(A479,'BASE REGISTROS'!$A$1:$T$884,13,FALSE)</f>
        <v>XIII</v>
      </c>
      <c r="N479" s="108" t="str">
        <f>VLOOKUP(A479,'BASE REGISTROS'!$A$1:$T$884,14,FALSE)</f>
        <v xml:space="preserve"> San Bernardo</v>
      </c>
      <c r="O479" s="108" t="str">
        <f>VLOOKUP(A479,'BASE REGISTROS'!$A$1:$T$884,15,FALSE)</f>
        <v xml:space="preserve">F: 9183032, </v>
      </c>
      <c r="P479" s="108" t="str">
        <f>VLOOKUP(A479,'BASE REGISTROS'!$A$1:$T$884,16,FALSE)</f>
        <v xml:space="preserve">:corporación@chasqui.cl
</v>
      </c>
      <c r="Q479" s="108">
        <f>VLOOKUP(A479,'BASE REGISTROS'!$A$1:$T$884,17,FALSE)</f>
        <v>0</v>
      </c>
      <c r="R479" s="108">
        <f>VLOOKUP(A479,'BASE REGISTROS'!$A$1:$T$884,18,FALSE)</f>
        <v>93401</v>
      </c>
      <c r="S479" s="108" t="str">
        <f>VLOOKUP(A479,'BASE REGISTROS'!$A$1:$T$884,19,FALSE)</f>
        <v>Se acompaña certificado de antecedentes financieros correspondiente al año 2019, aprobado por el Sub departamento de Supervisión Financeira Nacional</v>
      </c>
      <c r="T479" s="129">
        <f>VLOOKUP(A479,'BASE REGISTROS'!$A$1:$T$884,20,FALSE)</f>
        <v>37970</v>
      </c>
      <c r="U479" s="128">
        <v>6972</v>
      </c>
      <c r="V479" s="130">
        <v>7075296</v>
      </c>
      <c r="W479" s="130">
        <v>28301184</v>
      </c>
      <c r="X479" s="131">
        <v>44316</v>
      </c>
      <c r="Y479" s="132" t="s">
        <v>7743</v>
      </c>
      <c r="Z479" s="132" t="s">
        <v>7744</v>
      </c>
      <c r="AA479" s="128" t="s">
        <v>195</v>
      </c>
    </row>
    <row r="480" spans="1:27" ht="15.75" customHeight="1" x14ac:dyDescent="0.2">
      <c r="A480" s="128">
        <v>6973</v>
      </c>
      <c r="B480" s="108" t="str">
        <f>VLOOKUP(A480,'BASE REGISTROS'!$A$1:$T$884,2,FALSE)</f>
        <v>Corporación Hogar Belén.</v>
      </c>
      <c r="C480" s="136">
        <f>VLOOKUP(A480,'BASE REGISTROS'!$A$1:$T$884,3,FALSE)</f>
        <v>727581006</v>
      </c>
      <c r="D480" s="108" t="str">
        <f>VLOOKUP(A480,'BASE REGISTROS'!$A$1:$T$884,4,FALSE)</f>
        <v>Corporación de Derecho Privado.</v>
      </c>
      <c r="E480" s="108" t="str">
        <f>VLOOKUP(A480,'BASE REGISTROS'!$A$1:$T$884,5,FALSE)</f>
        <v xml:space="preserve">Otorgada por Decreto Supremo Nº 163, de fecha 03 de febrero 1995, del Ministerio de Justicia, publicado en el Diario Oficial el día 03 de octubre de 1996. </v>
      </c>
      <c r="F480" s="108" t="str">
        <f>VLOOKUP(A480,'BASE REGISTROS'!$A$1:$T$884,6,FALSE)</f>
        <v xml:space="preserve">Certificado de vigencia, folio Nº 500341128041, de fecha 18 de agosto de 2020, del Servicio de Registro Civil e Identificación.
</v>
      </c>
      <c r="G480" s="108" t="str">
        <f>VLOOKUP(A480,'BASE REGISTROS'!$A$1:$T$884,7,FALSE)</f>
        <v xml:space="preserve">Buscar la solución integral a los problemas que afectan a personas discapacitadas física, mental y sensorialmente y proporcionarles hogar a los que se encuentran en situación de abandono o de riesgo físico o moral.
</v>
      </c>
      <c r="H480" s="108" t="str">
        <f>VLOOKUP(A480,'BASE REGISTROS'!$A$1:$T$884,8,FALSE)</f>
        <v>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v>
      </c>
      <c r="I480" s="108" t="str">
        <f>VLOOKUP(A480,'BASE REGISTROS'!$A$1:$T$884,9,FALSE)</f>
        <v>Durarán 04 años en sus cargos.</v>
      </c>
      <c r="J480" s="129" t="str">
        <f>VLOOKUP(A480,'BASE REGISTROS'!$A$1:$T$884,10,FALSE)</f>
        <v xml:space="preserve">Del 15 de marzo de 2019 al 15 de marzo de 2023. </v>
      </c>
      <c r="K480" s="108" t="str">
        <f>VLOOKUP(A480,'BASE REGISTROS'!$A$1:$T$884,11,FALSE)</f>
        <v xml:space="preserve">Presidenta: María Matilde Pozo Álvarez
</v>
      </c>
      <c r="L480" s="108" t="str">
        <f>VLOOKUP(A480,'BASE REGISTROS'!$A$1:$T$884,12,FALSE)</f>
        <v xml:space="preserve"> 10 Sur 31 y 32 Oriente Nº  1345, Población Carlos Trupp, Talca, VII Región.
</v>
      </c>
      <c r="M480" s="108" t="str">
        <f>VLOOKUP(A480,'BASE REGISTROS'!$A$1:$T$884,13,FALSE)</f>
        <v>VII</v>
      </c>
      <c r="N480" s="108" t="str">
        <f>VLOOKUP(A480,'BASE REGISTROS'!$A$1:$T$884,14,FALSE)</f>
        <v>Talca</v>
      </c>
      <c r="O480" s="108" t="str">
        <f>VLOOKUP(A480,'BASE REGISTROS'!$A$1:$T$884,15,FALSE)</f>
        <v>fono (71)  2241065</v>
      </c>
      <c r="P480" s="108" t="str">
        <f>VLOOKUP(A480,'BASE REGISTROS'!$A$1:$T$884,16,FALSE)</f>
        <v xml:space="preserve"> hogarbelen@hotmail.com  
</v>
      </c>
      <c r="Q480" s="108">
        <f>VLOOKUP(A480,'BASE REGISTROS'!$A$1:$T$884,17,FALSE)</f>
        <v>0</v>
      </c>
      <c r="R480" s="108" t="str">
        <f>VLOOKUP(A480,'BASE REGISTROS'!$A$1:$T$884,18,FALSE)</f>
        <v>93401: Institución de Asistencia Social</v>
      </c>
      <c r="S480" s="108" t="str">
        <f>VLOOKUP(A480,'BASE REGISTROS'!$A$1:$T$884,19,FALSE)</f>
        <v>Se acompaña certificado financiero, sin fecha, correspondiente al año 2019 aprobado por el  Sub Departamento de Supervisión Financiera Nacional.</v>
      </c>
      <c r="T480" s="129">
        <f>VLOOKUP(A480,'BASE REGISTROS'!$A$1:$T$884,20,FALSE)</f>
        <v>37970</v>
      </c>
      <c r="U480" s="128">
        <v>6973</v>
      </c>
      <c r="V480" s="130">
        <v>14325147</v>
      </c>
      <c r="W480" s="130">
        <v>50095651</v>
      </c>
      <c r="X480" s="131">
        <v>44316</v>
      </c>
      <c r="Y480" s="132" t="s">
        <v>7743</v>
      </c>
      <c r="Z480" s="132" t="s">
        <v>7744</v>
      </c>
      <c r="AA480" s="128" t="s">
        <v>7763</v>
      </c>
    </row>
    <row r="481" spans="1:27" ht="15.75" customHeight="1" x14ac:dyDescent="0.2">
      <c r="A481" s="128">
        <v>6974</v>
      </c>
      <c r="B481" s="107" t="str">
        <f>VLOOKUP(A481,'BASE REGISTROS'!$A$1:$T$884,2,FALSE)</f>
        <v xml:space="preserve">
Policía de Investigaciones de Chile 
</v>
      </c>
      <c r="C481" s="136">
        <f>VLOOKUP(A481,'BASE REGISTROS'!$A$1:$T$884,3,FALSE)</f>
        <v>605060005</v>
      </c>
      <c r="D481" s="108" t="str">
        <f>VLOOKUP(A481,'BASE REGISTROS'!$A$1:$T$884,4,FALSE)</f>
        <v>no aparece</v>
      </c>
      <c r="E481" s="108" t="str">
        <f>VLOOKUP(A481,'BASE REGISTROS'!$A$1:$T$884,5,FALSE)</f>
        <v xml:space="preserve">. Servicio Público.Otorgado por Decreto Ley N° 2460, de 1979.
</v>
      </c>
      <c r="F481" s="108" t="str">
        <f>VLOOKUP(A481,'BASE REGISTROS'!$A$1:$T$884,6,FALSE)</f>
        <v xml:space="preserve">Indefinida
</v>
      </c>
      <c r="G481" s="108" t="str">
        <f>VLOOKUP(A481,'BASE REGISTROS'!$A$1:$T$884,7,FALSE)</f>
        <v xml:space="preserve">Según Ley N° 2460, de 1979, art. 13 inciso segundo.
</v>
      </c>
      <c r="H481" s="108" t="str">
        <f>VLOOKUP(A481,'BASE REGISTROS'!$A$1:$T$884,8,FALSE)</f>
        <v>no tiene</v>
      </c>
      <c r="I481" s="108">
        <f>VLOOKUP(A481,'BASE REGISTROS'!$A$1:$T$884,9,FALSE)</f>
        <v>0</v>
      </c>
      <c r="J481" s="129">
        <f>VLOOKUP(A481,'BASE REGISTROS'!$A$1:$T$884,10,FALSE)</f>
        <v>0</v>
      </c>
      <c r="K481" s="108" t="str">
        <f>VLOOKUP(A481,'BASE REGISTROS'!$A$1:$T$884,11,FALSE)</f>
        <v>Héctor Ángel Espinosa Valenzuela,</v>
      </c>
      <c r="L481" s="108" t="str">
        <f>VLOOKUP(A481,'BASE REGISTROS'!$A$1:$T$884,12,FALSE)</f>
        <v xml:space="preserve">General Mackenna N° 1314, Santiago, Región Metropolitana. 
</v>
      </c>
      <c r="M481" s="108" t="str">
        <f>VLOOKUP(A481,'BASE REGISTROS'!$A$1:$T$884,13,FALSE)</f>
        <v>XIII</v>
      </c>
      <c r="N481" s="108" t="str">
        <f>VLOOKUP(A481,'BASE REGISTROS'!$A$1:$T$884,14,FALSE)</f>
        <v>Santiago</v>
      </c>
      <c r="O481" s="108" t="str">
        <f>VLOOKUP(A481,'BASE REGISTROS'!$A$1:$T$884,15,FALSE)</f>
        <v>Teléfono: 227080156</v>
      </c>
      <c r="P481" s="108" t="str">
        <f>VLOOKUP(A481,'BASE REGISTROS'!$A$1:$T$884,16,FALSE)</f>
        <v xml:space="preserve">Correo electrónico: dirgral@investigaciones.cl
</v>
      </c>
      <c r="Q481" s="108">
        <f>VLOOKUP(A481,'BASE REGISTROS'!$A$1:$T$884,17,FALSE)</f>
        <v>0</v>
      </c>
      <c r="R481" s="108" t="str">
        <f>VLOOKUP(A481,'BASE REGISTROS'!$A$1:$T$884,18,FALSE)</f>
        <v xml:space="preserve">91001 Administración Pública </v>
      </c>
      <c r="S481" s="108" t="str">
        <f>VLOOKUP(A481,'BASE REGISTROS'!$A$1:$T$884,19,FALSE)</f>
        <v>No se acompañan. Aplica Informe Jurídico Nº 09, de  fecha 14 de marzo de 2011 del Departamento Jurídico y Dictamen Nº 070791, de 2009, de la Contraloría General de la República</v>
      </c>
      <c r="T481" s="129">
        <f>VLOOKUP(A481,'BASE REGISTROS'!$A$1:$T$884,20,FALSE)</f>
        <v>37970</v>
      </c>
      <c r="U481" s="128">
        <v>6974</v>
      </c>
      <c r="V481" s="130">
        <v>0</v>
      </c>
      <c r="W481" s="130">
        <v>13147224</v>
      </c>
      <c r="X481" s="131">
        <v>44316</v>
      </c>
      <c r="Y481" s="132" t="s">
        <v>7743</v>
      </c>
      <c r="Z481" s="132" t="s">
        <v>7744</v>
      </c>
      <c r="AA481" s="128" t="s">
        <v>6421</v>
      </c>
    </row>
    <row r="482" spans="1:27" ht="15.75" customHeight="1" x14ac:dyDescent="0.2">
      <c r="A482" s="128">
        <v>6974</v>
      </c>
      <c r="B482" s="107" t="str">
        <f>VLOOKUP(A482,'BASE REGISTROS'!$A$1:$T$884,2,FALSE)</f>
        <v xml:space="preserve">
Policía de Investigaciones de Chile 
</v>
      </c>
      <c r="C482" s="136">
        <f>VLOOKUP(A482,'BASE REGISTROS'!$A$1:$T$884,3,FALSE)</f>
        <v>605060005</v>
      </c>
      <c r="D482" s="108" t="str">
        <f>VLOOKUP(A482,'BASE REGISTROS'!$A$1:$T$884,4,FALSE)</f>
        <v>no aparece</v>
      </c>
      <c r="E482" s="108" t="str">
        <f>VLOOKUP(A482,'BASE REGISTROS'!$A$1:$T$884,5,FALSE)</f>
        <v xml:space="preserve">. Servicio Público.Otorgado por Decreto Ley N° 2460, de 1979.
</v>
      </c>
      <c r="F482" s="108" t="str">
        <f>VLOOKUP(A482,'BASE REGISTROS'!$A$1:$T$884,6,FALSE)</f>
        <v xml:space="preserve">Indefinida
</v>
      </c>
      <c r="G482" s="108" t="str">
        <f>VLOOKUP(A482,'BASE REGISTROS'!$A$1:$T$884,7,FALSE)</f>
        <v xml:space="preserve">Según Ley N° 2460, de 1979, art. 13 inciso segundo.
</v>
      </c>
      <c r="H482" s="108" t="str">
        <f>VLOOKUP(A482,'BASE REGISTROS'!$A$1:$T$884,8,FALSE)</f>
        <v>no tiene</v>
      </c>
      <c r="I482" s="108">
        <f>VLOOKUP(A482,'BASE REGISTROS'!$A$1:$T$884,9,FALSE)</f>
        <v>0</v>
      </c>
      <c r="J482" s="129">
        <f>VLOOKUP(A482,'BASE REGISTROS'!$A$1:$T$884,10,FALSE)</f>
        <v>0</v>
      </c>
      <c r="K482" s="108" t="str">
        <f>VLOOKUP(A482,'BASE REGISTROS'!$A$1:$T$884,11,FALSE)</f>
        <v>Héctor Ángel Espinosa Valenzuela,</v>
      </c>
      <c r="L482" s="108" t="str">
        <f>VLOOKUP(A482,'BASE REGISTROS'!$A$1:$T$884,12,FALSE)</f>
        <v xml:space="preserve">General Mackenna N° 1314, Santiago, Región Metropolitana. 
</v>
      </c>
      <c r="M482" s="108" t="str">
        <f>VLOOKUP(A482,'BASE REGISTROS'!$A$1:$T$884,13,FALSE)</f>
        <v>XIII</v>
      </c>
      <c r="N482" s="108" t="str">
        <f>VLOOKUP(A482,'BASE REGISTROS'!$A$1:$T$884,14,FALSE)</f>
        <v>Santiago</v>
      </c>
      <c r="O482" s="108" t="str">
        <f>VLOOKUP(A482,'BASE REGISTROS'!$A$1:$T$884,15,FALSE)</f>
        <v>Teléfono: 227080156</v>
      </c>
      <c r="P482" s="108" t="str">
        <f>VLOOKUP(A482,'BASE REGISTROS'!$A$1:$T$884,16,FALSE)</f>
        <v xml:space="preserve">Correo electrónico: dirgral@investigaciones.cl
</v>
      </c>
      <c r="Q482" s="108">
        <f>VLOOKUP(A482,'BASE REGISTROS'!$A$1:$T$884,17,FALSE)</f>
        <v>0</v>
      </c>
      <c r="R482" s="108" t="str">
        <f>VLOOKUP(A482,'BASE REGISTROS'!$A$1:$T$884,18,FALSE)</f>
        <v xml:space="preserve">91001 Administración Pública </v>
      </c>
      <c r="S482" s="108" t="str">
        <f>VLOOKUP(A482,'BASE REGISTROS'!$A$1:$T$884,19,FALSE)</f>
        <v>No se acompañan. Aplica Informe Jurídico Nº 09, de  fecha 14 de marzo de 2011 del Departamento Jurídico y Dictamen Nº 070791, de 2009, de la Contraloría General de la República</v>
      </c>
      <c r="T482" s="129">
        <f>VLOOKUP(A482,'BASE REGISTROS'!$A$1:$T$884,20,FALSE)</f>
        <v>37970</v>
      </c>
      <c r="U482" s="128">
        <v>6974</v>
      </c>
      <c r="V482" s="130">
        <v>14429880</v>
      </c>
      <c r="W482" s="130">
        <v>57719520</v>
      </c>
      <c r="X482" s="131">
        <v>44316</v>
      </c>
      <c r="Y482" s="132" t="s">
        <v>7743</v>
      </c>
      <c r="Z482" s="132" t="s">
        <v>7744</v>
      </c>
      <c r="AA482" s="128" t="s">
        <v>7753</v>
      </c>
    </row>
    <row r="483" spans="1:27" ht="15.75" customHeight="1" x14ac:dyDescent="0.2">
      <c r="A483" s="128">
        <v>6975</v>
      </c>
      <c r="B483" s="108" t="str">
        <f>VLOOKUP(A483,'BASE REGISTROS'!$A$1:$T$884,2,FALSE)</f>
        <v>Organización No Gubernamental de Desarrollo Centro Comunitario de Atención al Joven ONG C.E.C.A.S.- (CECAS)</v>
      </c>
      <c r="C483" s="136">
        <f>VLOOKUP(A483,'BASE REGISTROS'!$A$1:$T$884,3,FALSE)</f>
        <v>729097004</v>
      </c>
      <c r="D483" s="108" t="str">
        <f>VLOOKUP(A483,'BASE REGISTROS'!$A$1:$T$884,4,FALSE)</f>
        <v xml:space="preserve">Corporación de Derecho Privado.
</v>
      </c>
      <c r="E483" s="108" t="str">
        <f>VLOOKUP(A483,'BASE REGISTROS'!$A$1:$T$884,5,FALSE)</f>
        <v>Otorgado por Decreto Supremo Nº222, de fecha 20 de febrero de 1995, del Ministerio de Justicia.</v>
      </c>
      <c r="F483" s="108" t="str">
        <f>VLOOKUP(A483,'BASE REGISTROS'!$A$1:$T$884,6,FALSE)</f>
        <v xml:space="preserve">Certificado de Vigencia de Persona Jurídica sin Fines de Lucro, emitido por el SRCEI, de fecha 13 de agosto de 2020
</v>
      </c>
      <c r="G483" s="108" t="str">
        <f>VLOOKUP(A483,'BASE REGISTROS'!$A$1:$T$884,7,FALSE)</f>
        <v>Promoción del desarrollo, especialmente de las personas, familias, grupos y comunidades que viven en condiciones de pobreza y/o marginalidad.</v>
      </c>
      <c r="H483" s="108" t="str">
        <f>VLOOKUP(A483,'BASE REGISTROS'!$A$1:$T$884,8,FALSE)</f>
        <v xml:space="preserve">Presidente: Erica del Carmen Palma Cid                               
Secretario: Claudio Aguirre Muñoz          
Tesorero: Carla Lorena Figueroa Arancibia
</v>
      </c>
      <c r="I483" s="108" t="str">
        <f>VLOOKUP(A483,'BASE REGISTROS'!$A$1:$T$884,9,FALSE)</f>
        <v>Cada cinco Años</v>
      </c>
      <c r="J483" s="129" t="str">
        <f>VLOOKUP(A483,'BASE REGISTROS'!$A$1:$T$884,10,FALSE)</f>
        <v>De fecha  22 de enero de 2016  al 22 de enero de 2021.</v>
      </c>
      <c r="K483" s="108" t="str">
        <f>VLOOKUP(A483,'BASE REGISTROS'!$A$1:$T$884,11,FALSE)</f>
        <v xml:space="preserve">Presidente: Erica Palma Cid, 
Secretario Ejecutivo: Roberto Varela Arriagada 
</v>
      </c>
      <c r="L483" s="108" t="str">
        <f>VLOOKUP(A483,'BASE REGISTROS'!$A$1:$T$884,12,FALSE)</f>
        <v xml:space="preserve">Balmaceda Nº 116, oficina 13, Llay Llay, Quinta Región 
</v>
      </c>
      <c r="M483" s="108" t="str">
        <f>VLOOKUP(A483,'BASE REGISTROS'!$A$1:$T$884,13,FALSE)</f>
        <v>V</v>
      </c>
      <c r="N483" s="108" t="str">
        <f>VLOOKUP(A483,'BASE REGISTROS'!$A$1:$T$884,14,FALSE)</f>
        <v>Llay Llay</v>
      </c>
      <c r="O483" s="108" t="str">
        <f>VLOOKUP(A483,'BASE REGISTROS'!$A$1:$T$884,15,FALSE)</f>
        <v>(34) 2611381</v>
      </c>
      <c r="P483" s="108" t="str">
        <f>VLOOKUP(A483,'BASE REGISTROS'!$A$1:$T$884,16,FALSE)</f>
        <v>admcongllayllay@yahoo.es</v>
      </c>
      <c r="Q483" s="108">
        <f>VLOOKUP(A483,'BASE REGISTROS'!$A$1:$T$884,17,FALSE)</f>
        <v>0</v>
      </c>
      <c r="R483" s="108" t="str">
        <f>VLOOKUP(A483,'BASE REGISTROS'!$A$1:$T$884,18,FALSE)</f>
        <v>93401: Institución de Asistencia Social</v>
      </c>
      <c r="S483" s="108" t="str">
        <f>VLOOKUP(A483,'BASE REGISTROS'!$A$1:$T$884,19,FALSE)</f>
        <v xml:space="preserve">Certificado Financiero al año 2019, aprobado por parte del Subdepartamento de Supervisión Financiera de SENAME, en conformidad a Memorándum 122, de 27 de agosto de 2020
</v>
      </c>
      <c r="T483" s="129">
        <f>VLOOKUP(A483,'BASE REGISTROS'!$A$1:$T$884,20,FALSE)</f>
        <v>37970</v>
      </c>
      <c r="U483" s="128">
        <v>6975</v>
      </c>
      <c r="V483" s="130">
        <v>12412800</v>
      </c>
      <c r="W483" s="130">
        <v>57021300</v>
      </c>
      <c r="X483" s="131">
        <v>44316</v>
      </c>
      <c r="Y483" s="132" t="s">
        <v>7743</v>
      </c>
      <c r="Z483" s="132" t="s">
        <v>7744</v>
      </c>
      <c r="AA483" s="128" t="s">
        <v>7874</v>
      </c>
    </row>
    <row r="484" spans="1:27" ht="15.75" customHeight="1" x14ac:dyDescent="0.2">
      <c r="A484" s="128">
        <v>6975</v>
      </c>
      <c r="B484" s="108" t="str">
        <f>VLOOKUP(A484,'BASE REGISTROS'!$A$1:$T$884,2,FALSE)</f>
        <v>Organización No Gubernamental de Desarrollo Centro Comunitario de Atención al Joven ONG C.E.C.A.S.- (CECAS)</v>
      </c>
      <c r="C484" s="136">
        <f>VLOOKUP(A484,'BASE REGISTROS'!$A$1:$T$884,3,FALSE)</f>
        <v>729097004</v>
      </c>
      <c r="D484" s="108" t="str">
        <f>VLOOKUP(A484,'BASE REGISTROS'!$A$1:$T$884,4,FALSE)</f>
        <v xml:space="preserve">Corporación de Derecho Privado.
</v>
      </c>
      <c r="E484" s="108" t="str">
        <f>VLOOKUP(A484,'BASE REGISTROS'!$A$1:$T$884,5,FALSE)</f>
        <v>Otorgado por Decreto Supremo Nº222, de fecha 20 de febrero de 1995, del Ministerio de Justicia.</v>
      </c>
      <c r="F484" s="108" t="str">
        <f>VLOOKUP(A484,'BASE REGISTROS'!$A$1:$T$884,6,FALSE)</f>
        <v xml:space="preserve">Certificado de Vigencia de Persona Jurídica sin Fines de Lucro, emitido por el SRCEI, de fecha 13 de agosto de 2020
</v>
      </c>
      <c r="G484" s="108" t="str">
        <f>VLOOKUP(A484,'BASE REGISTROS'!$A$1:$T$884,7,FALSE)</f>
        <v>Promoción del desarrollo, especialmente de las personas, familias, grupos y comunidades que viven en condiciones de pobreza y/o marginalidad.</v>
      </c>
      <c r="H484" s="108" t="str">
        <f>VLOOKUP(A484,'BASE REGISTROS'!$A$1:$T$884,8,FALSE)</f>
        <v xml:space="preserve">Presidente: Erica del Carmen Palma Cid                               
Secretario: Claudio Aguirre Muñoz          
Tesorero: Carla Lorena Figueroa Arancibia
</v>
      </c>
      <c r="I484" s="108" t="str">
        <f>VLOOKUP(A484,'BASE REGISTROS'!$A$1:$T$884,9,FALSE)</f>
        <v>Cada cinco Años</v>
      </c>
      <c r="J484" s="129" t="str">
        <f>VLOOKUP(A484,'BASE REGISTROS'!$A$1:$T$884,10,FALSE)</f>
        <v>De fecha  22 de enero de 2016  al 22 de enero de 2021.</v>
      </c>
      <c r="K484" s="108" t="str">
        <f>VLOOKUP(A484,'BASE REGISTROS'!$A$1:$T$884,11,FALSE)</f>
        <v xml:space="preserve">Presidente: Erica Palma Cid, 
Secretario Ejecutivo: Roberto Varela Arriagada 
</v>
      </c>
      <c r="L484" s="108" t="str">
        <f>VLOOKUP(A484,'BASE REGISTROS'!$A$1:$T$884,12,FALSE)</f>
        <v xml:space="preserve">Balmaceda Nº 116, oficina 13, Llay Llay, Quinta Región 
</v>
      </c>
      <c r="M484" s="108" t="str">
        <f>VLOOKUP(A484,'BASE REGISTROS'!$A$1:$T$884,13,FALSE)</f>
        <v>V</v>
      </c>
      <c r="N484" s="108" t="str">
        <f>VLOOKUP(A484,'BASE REGISTROS'!$A$1:$T$884,14,FALSE)</f>
        <v>Llay Llay</v>
      </c>
      <c r="O484" s="108" t="str">
        <f>VLOOKUP(A484,'BASE REGISTROS'!$A$1:$T$884,15,FALSE)</f>
        <v>(34) 2611381</v>
      </c>
      <c r="P484" s="108" t="str">
        <f>VLOOKUP(A484,'BASE REGISTROS'!$A$1:$T$884,16,FALSE)</f>
        <v>admcongllayllay@yahoo.es</v>
      </c>
      <c r="Q484" s="108">
        <f>VLOOKUP(A484,'BASE REGISTROS'!$A$1:$T$884,17,FALSE)</f>
        <v>0</v>
      </c>
      <c r="R484" s="108" t="str">
        <f>VLOOKUP(A484,'BASE REGISTROS'!$A$1:$T$884,18,FALSE)</f>
        <v>93401: Institución de Asistencia Social</v>
      </c>
      <c r="S484" s="108" t="str">
        <f>VLOOKUP(A484,'BASE REGISTROS'!$A$1:$T$884,19,FALSE)</f>
        <v xml:space="preserve">Certificado Financiero al año 2019, aprobado por parte del Subdepartamento de Supervisión Financiera de SENAME, en conformidad a Memorándum 122, de 27 de agosto de 2020
</v>
      </c>
      <c r="T484" s="129">
        <f>VLOOKUP(A484,'BASE REGISTROS'!$A$1:$T$884,20,FALSE)</f>
        <v>37970</v>
      </c>
      <c r="U484" s="128">
        <v>6975</v>
      </c>
      <c r="V484" s="130">
        <v>8921700</v>
      </c>
      <c r="W484" s="130">
        <v>41272560</v>
      </c>
      <c r="X484" s="131">
        <v>44316</v>
      </c>
      <c r="Y484" s="132" t="s">
        <v>7743</v>
      </c>
      <c r="Z484" s="132" t="s">
        <v>7744</v>
      </c>
      <c r="AA484" s="128" t="s">
        <v>7751</v>
      </c>
    </row>
    <row r="485" spans="1:27" ht="15.75" customHeight="1" x14ac:dyDescent="0.2">
      <c r="A485" s="128">
        <v>6979</v>
      </c>
      <c r="B485" s="108" t="str">
        <f>VLOOKUP(A485,'BASE REGISTROS'!$A$1:$T$884,2,FALSE)</f>
        <v>Fundación Tierra de Esperanza</v>
      </c>
      <c r="C485" s="136">
        <f>VLOOKUP(A485,'BASE REGISTROS'!$A$1:$T$884,3,FALSE)</f>
        <v>738689003</v>
      </c>
      <c r="D485" s="108" t="str">
        <f>VLOOKUP(A485,'BASE REGISTROS'!$A$1:$T$884,4,FALSE)</f>
        <v>Fundación de Derecho Privado.</v>
      </c>
      <c r="E485" s="108" t="str">
        <f>VLOOKUP(A485,'BASE REGISTROS'!$A$1:$T$884,5,FALSE)</f>
        <v>Otorgado por Decreto Supremo Nº 262, de fecha 2 de abril de 1997, por el Ministerio de Justicia. Publicado en el Diario Oficial con fecha 24 de abril de 1997.</v>
      </c>
      <c r="F485" s="108" t="str">
        <f>VLOOKUP(A485,'BASE REGISTROS'!$A$1:$T$884,6,FALSE)</f>
        <v>Certificado de Vigencia inscripción Nº7421 de fecha 02 de abril de 1997. Folio N° 500328926944, emitido por el Servicio de Registro Civil e Identificación, de fecha 13 de julio de 2020.</v>
      </c>
      <c r="G485" s="108" t="str">
        <f>VLOOKUP(A485,'BASE REGISTROS'!$A$1:$T$884,7,FALSE)</f>
        <v xml:space="preserve">Ayudar a la infancia desvalida sin distinción de sexo, sin distinción racial, creencia religiosa o política.
</v>
      </c>
      <c r="H485" s="108" t="str">
        <f>VLOOKUP(A485,'BASE REGISTROS'!$A$1:$T$884,8,FALSE)</f>
        <v xml:space="preserve">Presidente: Simona de la Barra Cruzat.           
Secretario: Julián Humberto Carrasco Poblete.
Tesorero: Leoncio Toro Araya.
Director Ejecutivo: Rafael Mella Gallegos.
Director: Carlos Javier Contzen Fuentes.
</v>
      </c>
      <c r="I485" s="108" t="str">
        <f>VLOOKUP(A485,'BASE REGISTROS'!$A$1:$T$884,9,FALSE)</f>
        <v>El Consejo durará tres años en sus cargos y se renovará tácita y sucesivamente cada tres años, salvo que la mayoría absoluta de los demás consejeros, resuelva su exclusión.</v>
      </c>
      <c r="J485" s="129" t="str">
        <f>VLOOKUP(A485,'BASE REGISTROS'!$A$1:$T$884,10,FALSE)</f>
        <v>10 de enero de 2017 – 10 de enero 2020</v>
      </c>
      <c r="K485" s="108" t="str">
        <f>VLOOKUP(A485,'BASE REGISTROS'!$A$1:$T$884,11,FALSE)</f>
        <v xml:space="preserve">Simona de la Barra Cruzat
Rafael Mella Gallegos.
Podrán actuar conjunta o separadamente.
</v>
      </c>
      <c r="L485" s="108" t="str">
        <f>VLOOKUP(A485,'BASE REGISTROS'!$A$1:$T$884,12,FALSE)</f>
        <v>Exeter Nº 540-D, Concepción.</v>
      </c>
      <c r="M485" s="108" t="str">
        <f>VLOOKUP(A485,'BASE REGISTROS'!$A$1:$T$884,13,FALSE)</f>
        <v>VIII</v>
      </c>
      <c r="N485" s="108" t="str">
        <f>VLOOKUP(A485,'BASE REGISTROS'!$A$1:$T$884,14,FALSE)</f>
        <v>Concepción.</v>
      </c>
      <c r="O485" s="108" t="str">
        <f>VLOOKUP(A485,'BASE REGISTROS'!$A$1:$T$884,15,FALSE)</f>
        <v xml:space="preserve"> 41-2106-850
</v>
      </c>
      <c r="P485" s="108" t="str">
        <f>VLOOKUP(A485,'BASE REGISTROS'!$A$1:$T$884,16,FALSE)</f>
        <v>contacto@tdesperanza.cl</v>
      </c>
      <c r="Q485" s="108">
        <f>VLOOKUP(A485,'BASE REGISTROS'!$A$1:$T$884,17,FALSE)</f>
        <v>0</v>
      </c>
      <c r="R485" s="108" t="str">
        <f>VLOOKUP(A485,'BASE REGISTROS'!$A$1:$T$884,18,FALSE)</f>
        <v>93401.</v>
      </c>
      <c r="S485" s="108" t="str">
        <f>VLOOKUP(A485,'BASE REGISTROS'!$A$1:$T$884,19,FALSE)</f>
        <v xml:space="preserve">Certificado de antecedentes financieros, correspondientes al año 2019, APROBADOS por Subdepartamento de Supervisión Financiera Nacional para su actualización.
</v>
      </c>
      <c r="T485" s="129">
        <f>VLOOKUP(A485,'BASE REGISTROS'!$A$1:$T$884,20,FALSE)</f>
        <v>37970</v>
      </c>
      <c r="U485" s="128">
        <v>6979</v>
      </c>
      <c r="V485" s="130">
        <v>10261248</v>
      </c>
      <c r="W485" s="130">
        <v>42481567</v>
      </c>
      <c r="X485" s="131">
        <v>44316</v>
      </c>
      <c r="Y485" s="132" t="s">
        <v>7743</v>
      </c>
      <c r="Z485" s="132" t="s">
        <v>7744</v>
      </c>
      <c r="AA485" s="128" t="s">
        <v>7876</v>
      </c>
    </row>
    <row r="486" spans="1:27" ht="15.75" customHeight="1" x14ac:dyDescent="0.2">
      <c r="A486" s="128">
        <v>6979</v>
      </c>
      <c r="B486" s="108" t="str">
        <f>VLOOKUP(A486,'BASE REGISTROS'!$A$1:$T$884,2,FALSE)</f>
        <v>Fundación Tierra de Esperanza</v>
      </c>
      <c r="C486" s="136">
        <f>VLOOKUP(A486,'BASE REGISTROS'!$A$1:$T$884,3,FALSE)</f>
        <v>738689003</v>
      </c>
      <c r="D486" s="108" t="str">
        <f>VLOOKUP(A486,'BASE REGISTROS'!$A$1:$T$884,4,FALSE)</f>
        <v>Fundación de Derecho Privado.</v>
      </c>
      <c r="E486" s="108" t="str">
        <f>VLOOKUP(A486,'BASE REGISTROS'!$A$1:$T$884,5,FALSE)</f>
        <v>Otorgado por Decreto Supremo Nº 262, de fecha 2 de abril de 1997, por el Ministerio de Justicia. Publicado en el Diario Oficial con fecha 24 de abril de 1997.</v>
      </c>
      <c r="F486" s="108" t="str">
        <f>VLOOKUP(A486,'BASE REGISTROS'!$A$1:$T$884,6,FALSE)</f>
        <v>Certificado de Vigencia inscripción Nº7421 de fecha 02 de abril de 1997. Folio N° 500328926944, emitido por el Servicio de Registro Civil e Identificación, de fecha 13 de julio de 2020.</v>
      </c>
      <c r="G486" s="108" t="str">
        <f>VLOOKUP(A486,'BASE REGISTROS'!$A$1:$T$884,7,FALSE)</f>
        <v xml:space="preserve">Ayudar a la infancia desvalida sin distinción de sexo, sin distinción racial, creencia religiosa o política.
</v>
      </c>
      <c r="H486" s="108" t="str">
        <f>VLOOKUP(A486,'BASE REGISTROS'!$A$1:$T$884,8,FALSE)</f>
        <v xml:space="preserve">Presidente: Simona de la Barra Cruzat.           
Secretario: Julián Humberto Carrasco Poblete.
Tesorero: Leoncio Toro Araya.
Director Ejecutivo: Rafael Mella Gallegos.
Director: Carlos Javier Contzen Fuentes.
</v>
      </c>
      <c r="I486" s="108" t="str">
        <f>VLOOKUP(A486,'BASE REGISTROS'!$A$1:$T$884,9,FALSE)</f>
        <v>El Consejo durará tres años en sus cargos y se renovará tácita y sucesivamente cada tres años, salvo que la mayoría absoluta de los demás consejeros, resuelva su exclusión.</v>
      </c>
      <c r="J486" s="129" t="str">
        <f>VLOOKUP(A486,'BASE REGISTROS'!$A$1:$T$884,10,FALSE)</f>
        <v>10 de enero de 2017 – 10 de enero 2020</v>
      </c>
      <c r="K486" s="108" t="str">
        <f>VLOOKUP(A486,'BASE REGISTROS'!$A$1:$T$884,11,FALSE)</f>
        <v xml:space="preserve">Simona de la Barra Cruzat
Rafael Mella Gallegos.
Podrán actuar conjunta o separadamente.
</v>
      </c>
      <c r="L486" s="108" t="str">
        <f>VLOOKUP(A486,'BASE REGISTROS'!$A$1:$T$884,12,FALSE)</f>
        <v>Exeter Nº 540-D, Concepción.</v>
      </c>
      <c r="M486" s="108" t="str">
        <f>VLOOKUP(A486,'BASE REGISTROS'!$A$1:$T$884,13,FALSE)</f>
        <v>VIII</v>
      </c>
      <c r="N486" s="108" t="str">
        <f>VLOOKUP(A486,'BASE REGISTROS'!$A$1:$T$884,14,FALSE)</f>
        <v>Concepción.</v>
      </c>
      <c r="O486" s="108" t="str">
        <f>VLOOKUP(A486,'BASE REGISTROS'!$A$1:$T$884,15,FALSE)</f>
        <v xml:space="preserve"> 41-2106-850
</v>
      </c>
      <c r="P486" s="108" t="str">
        <f>VLOOKUP(A486,'BASE REGISTROS'!$A$1:$T$884,16,FALSE)</f>
        <v>contacto@tdesperanza.cl</v>
      </c>
      <c r="Q486" s="108">
        <f>VLOOKUP(A486,'BASE REGISTROS'!$A$1:$T$884,17,FALSE)</f>
        <v>0</v>
      </c>
      <c r="R486" s="108" t="str">
        <f>VLOOKUP(A486,'BASE REGISTROS'!$A$1:$T$884,18,FALSE)</f>
        <v>93401.</v>
      </c>
      <c r="S486" s="108" t="str">
        <f>VLOOKUP(A486,'BASE REGISTROS'!$A$1:$T$884,19,FALSE)</f>
        <v xml:space="preserve">Certificado de antecedentes financieros, correspondientes al año 2019, APROBADOS por Subdepartamento de Supervisión Financiera Nacional para su actualización.
</v>
      </c>
      <c r="T486" s="129">
        <f>VLOOKUP(A486,'BASE REGISTROS'!$A$1:$T$884,20,FALSE)</f>
        <v>37970</v>
      </c>
      <c r="U486" s="128">
        <v>6979</v>
      </c>
      <c r="V486" s="130">
        <v>7267901</v>
      </c>
      <c r="W486" s="130">
        <v>38933448</v>
      </c>
      <c r="X486" s="131">
        <v>44316</v>
      </c>
      <c r="Y486" s="132" t="s">
        <v>7743</v>
      </c>
      <c r="Z486" s="132" t="s">
        <v>7744</v>
      </c>
      <c r="AA486" s="128" t="s">
        <v>227</v>
      </c>
    </row>
    <row r="487" spans="1:27" ht="15.75" customHeight="1" x14ac:dyDescent="0.2">
      <c r="A487" s="128">
        <v>6979</v>
      </c>
      <c r="B487" s="108" t="str">
        <f>VLOOKUP(A487,'BASE REGISTROS'!$A$1:$T$884,2,FALSE)</f>
        <v>Fundación Tierra de Esperanza</v>
      </c>
      <c r="C487" s="136">
        <f>VLOOKUP(A487,'BASE REGISTROS'!$A$1:$T$884,3,FALSE)</f>
        <v>738689003</v>
      </c>
      <c r="D487" s="108" t="str">
        <f>VLOOKUP(A487,'BASE REGISTROS'!$A$1:$T$884,4,FALSE)</f>
        <v>Fundación de Derecho Privado.</v>
      </c>
      <c r="E487" s="108" t="str">
        <f>VLOOKUP(A487,'BASE REGISTROS'!$A$1:$T$884,5,FALSE)</f>
        <v>Otorgado por Decreto Supremo Nº 262, de fecha 2 de abril de 1997, por el Ministerio de Justicia. Publicado en el Diario Oficial con fecha 24 de abril de 1997.</v>
      </c>
      <c r="F487" s="108" t="str">
        <f>VLOOKUP(A487,'BASE REGISTROS'!$A$1:$T$884,6,FALSE)</f>
        <v>Certificado de Vigencia inscripción Nº7421 de fecha 02 de abril de 1997. Folio N° 500328926944, emitido por el Servicio de Registro Civil e Identificación, de fecha 13 de julio de 2020.</v>
      </c>
      <c r="G487" s="108" t="str">
        <f>VLOOKUP(A487,'BASE REGISTROS'!$A$1:$T$884,7,FALSE)</f>
        <v xml:space="preserve">Ayudar a la infancia desvalida sin distinción de sexo, sin distinción racial, creencia religiosa o política.
</v>
      </c>
      <c r="H487" s="108" t="str">
        <f>VLOOKUP(A487,'BASE REGISTROS'!$A$1:$T$884,8,FALSE)</f>
        <v xml:space="preserve">Presidente: Simona de la Barra Cruzat.           
Secretario: Julián Humberto Carrasco Poblete.
Tesorero: Leoncio Toro Araya.
Director Ejecutivo: Rafael Mella Gallegos.
Director: Carlos Javier Contzen Fuentes.
</v>
      </c>
      <c r="I487" s="108" t="str">
        <f>VLOOKUP(A487,'BASE REGISTROS'!$A$1:$T$884,9,FALSE)</f>
        <v>El Consejo durará tres años en sus cargos y se renovará tácita y sucesivamente cada tres años, salvo que la mayoría absoluta de los demás consejeros, resuelva su exclusión.</v>
      </c>
      <c r="J487" s="129" t="str">
        <f>VLOOKUP(A487,'BASE REGISTROS'!$A$1:$T$884,10,FALSE)</f>
        <v>10 de enero de 2017 – 10 de enero 2020</v>
      </c>
      <c r="K487" s="108" t="str">
        <f>VLOOKUP(A487,'BASE REGISTROS'!$A$1:$T$884,11,FALSE)</f>
        <v xml:space="preserve">Simona de la Barra Cruzat
Rafael Mella Gallegos.
Podrán actuar conjunta o separadamente.
</v>
      </c>
      <c r="L487" s="108" t="str">
        <f>VLOOKUP(A487,'BASE REGISTROS'!$A$1:$T$884,12,FALSE)</f>
        <v>Exeter Nº 540-D, Concepción.</v>
      </c>
      <c r="M487" s="108" t="str">
        <f>VLOOKUP(A487,'BASE REGISTROS'!$A$1:$T$884,13,FALSE)</f>
        <v>VIII</v>
      </c>
      <c r="N487" s="108" t="str">
        <f>VLOOKUP(A487,'BASE REGISTROS'!$A$1:$T$884,14,FALSE)</f>
        <v>Concepción.</v>
      </c>
      <c r="O487" s="108" t="str">
        <f>VLOOKUP(A487,'BASE REGISTROS'!$A$1:$T$884,15,FALSE)</f>
        <v xml:space="preserve"> 41-2106-850
</v>
      </c>
      <c r="P487" s="108" t="str">
        <f>VLOOKUP(A487,'BASE REGISTROS'!$A$1:$T$884,16,FALSE)</f>
        <v>contacto@tdesperanza.cl</v>
      </c>
      <c r="Q487" s="108">
        <f>VLOOKUP(A487,'BASE REGISTROS'!$A$1:$T$884,17,FALSE)</f>
        <v>0</v>
      </c>
      <c r="R487" s="108" t="str">
        <f>VLOOKUP(A487,'BASE REGISTROS'!$A$1:$T$884,18,FALSE)</f>
        <v>93401.</v>
      </c>
      <c r="S487" s="108" t="str">
        <f>VLOOKUP(A487,'BASE REGISTROS'!$A$1:$T$884,19,FALSE)</f>
        <v xml:space="preserve">Certificado de antecedentes financieros, correspondientes al año 2019, APROBADOS por Subdepartamento de Supervisión Financiera Nacional para su actualización.
</v>
      </c>
      <c r="T487" s="129">
        <f>VLOOKUP(A487,'BASE REGISTROS'!$A$1:$T$884,20,FALSE)</f>
        <v>37970</v>
      </c>
      <c r="U487" s="128">
        <v>6979</v>
      </c>
      <c r="V487" s="130">
        <v>210662679</v>
      </c>
      <c r="W487" s="130">
        <v>791546124</v>
      </c>
      <c r="X487" s="131">
        <v>44316</v>
      </c>
      <c r="Y487" s="132" t="s">
        <v>7743</v>
      </c>
      <c r="Z487" s="132" t="s">
        <v>7744</v>
      </c>
      <c r="AA487" s="128" t="s">
        <v>7746</v>
      </c>
    </row>
    <row r="488" spans="1:27" ht="15.75" customHeight="1" x14ac:dyDescent="0.2">
      <c r="A488" s="128">
        <v>6979</v>
      </c>
      <c r="B488" s="108" t="str">
        <f>VLOOKUP(A488,'BASE REGISTROS'!$A$1:$T$884,2,FALSE)</f>
        <v>Fundación Tierra de Esperanza</v>
      </c>
      <c r="C488" s="136">
        <f>VLOOKUP(A488,'BASE REGISTROS'!$A$1:$T$884,3,FALSE)</f>
        <v>738689003</v>
      </c>
      <c r="D488" s="108" t="str">
        <f>VLOOKUP(A488,'BASE REGISTROS'!$A$1:$T$884,4,FALSE)</f>
        <v>Fundación de Derecho Privado.</v>
      </c>
      <c r="E488" s="108" t="str">
        <f>VLOOKUP(A488,'BASE REGISTROS'!$A$1:$T$884,5,FALSE)</f>
        <v>Otorgado por Decreto Supremo Nº 262, de fecha 2 de abril de 1997, por el Ministerio de Justicia. Publicado en el Diario Oficial con fecha 24 de abril de 1997.</v>
      </c>
      <c r="F488" s="108" t="str">
        <f>VLOOKUP(A488,'BASE REGISTROS'!$A$1:$T$884,6,FALSE)</f>
        <v>Certificado de Vigencia inscripción Nº7421 de fecha 02 de abril de 1997. Folio N° 500328926944, emitido por el Servicio de Registro Civil e Identificación, de fecha 13 de julio de 2020.</v>
      </c>
      <c r="G488" s="108" t="str">
        <f>VLOOKUP(A488,'BASE REGISTROS'!$A$1:$T$884,7,FALSE)</f>
        <v xml:space="preserve">Ayudar a la infancia desvalida sin distinción de sexo, sin distinción racial, creencia religiosa o política.
</v>
      </c>
      <c r="H488" s="108" t="str">
        <f>VLOOKUP(A488,'BASE REGISTROS'!$A$1:$T$884,8,FALSE)</f>
        <v xml:space="preserve">Presidente: Simona de la Barra Cruzat.           
Secretario: Julián Humberto Carrasco Poblete.
Tesorero: Leoncio Toro Araya.
Director Ejecutivo: Rafael Mella Gallegos.
Director: Carlos Javier Contzen Fuentes.
</v>
      </c>
      <c r="I488" s="108" t="str">
        <f>VLOOKUP(A488,'BASE REGISTROS'!$A$1:$T$884,9,FALSE)</f>
        <v>El Consejo durará tres años en sus cargos y se renovará tácita y sucesivamente cada tres años, salvo que la mayoría absoluta de los demás consejeros, resuelva su exclusión.</v>
      </c>
      <c r="J488" s="129" t="str">
        <f>VLOOKUP(A488,'BASE REGISTROS'!$A$1:$T$884,10,FALSE)</f>
        <v>10 de enero de 2017 – 10 de enero 2020</v>
      </c>
      <c r="K488" s="108" t="str">
        <f>VLOOKUP(A488,'BASE REGISTROS'!$A$1:$T$884,11,FALSE)</f>
        <v xml:space="preserve">Simona de la Barra Cruzat
Rafael Mella Gallegos.
Podrán actuar conjunta o separadamente.
</v>
      </c>
      <c r="L488" s="108" t="str">
        <f>VLOOKUP(A488,'BASE REGISTROS'!$A$1:$T$884,12,FALSE)</f>
        <v>Exeter Nº 540-D, Concepción.</v>
      </c>
      <c r="M488" s="108" t="str">
        <f>VLOOKUP(A488,'BASE REGISTROS'!$A$1:$T$884,13,FALSE)</f>
        <v>VIII</v>
      </c>
      <c r="N488" s="108" t="str">
        <f>VLOOKUP(A488,'BASE REGISTROS'!$A$1:$T$884,14,FALSE)</f>
        <v>Concepción.</v>
      </c>
      <c r="O488" s="108" t="str">
        <f>VLOOKUP(A488,'BASE REGISTROS'!$A$1:$T$884,15,FALSE)</f>
        <v xml:space="preserve"> 41-2106-850
</v>
      </c>
      <c r="P488" s="108" t="str">
        <f>VLOOKUP(A488,'BASE REGISTROS'!$A$1:$T$884,16,FALSE)</f>
        <v>contacto@tdesperanza.cl</v>
      </c>
      <c r="Q488" s="108">
        <f>VLOOKUP(A488,'BASE REGISTROS'!$A$1:$T$884,17,FALSE)</f>
        <v>0</v>
      </c>
      <c r="R488" s="108" t="str">
        <f>VLOOKUP(A488,'BASE REGISTROS'!$A$1:$T$884,18,FALSE)</f>
        <v>93401.</v>
      </c>
      <c r="S488" s="108" t="str">
        <f>VLOOKUP(A488,'BASE REGISTROS'!$A$1:$T$884,19,FALSE)</f>
        <v xml:space="preserve">Certificado de antecedentes financieros, correspondientes al año 2019, APROBADOS por Subdepartamento de Supervisión Financiera Nacional para su actualización.
</v>
      </c>
      <c r="T488" s="129">
        <f>VLOOKUP(A488,'BASE REGISTROS'!$A$1:$T$884,20,FALSE)</f>
        <v>37970</v>
      </c>
      <c r="U488" s="128">
        <v>6979</v>
      </c>
      <c r="V488" s="130">
        <v>65495346</v>
      </c>
      <c r="W488" s="130">
        <v>274697850</v>
      </c>
      <c r="X488" s="131">
        <v>44316</v>
      </c>
      <c r="Y488" s="132" t="s">
        <v>7743</v>
      </c>
      <c r="Z488" s="132" t="s">
        <v>7744</v>
      </c>
      <c r="AA488" s="128" t="s">
        <v>7747</v>
      </c>
    </row>
    <row r="489" spans="1:27" ht="15.75" customHeight="1" x14ac:dyDescent="0.2">
      <c r="A489" s="128">
        <v>6979</v>
      </c>
      <c r="B489" s="108" t="str">
        <f>VLOOKUP(A489,'BASE REGISTROS'!$A$1:$T$884,2,FALSE)</f>
        <v>Fundación Tierra de Esperanza</v>
      </c>
      <c r="C489" s="136">
        <f>VLOOKUP(A489,'BASE REGISTROS'!$A$1:$T$884,3,FALSE)</f>
        <v>738689003</v>
      </c>
      <c r="D489" s="108" t="str">
        <f>VLOOKUP(A489,'BASE REGISTROS'!$A$1:$T$884,4,FALSE)</f>
        <v>Fundación de Derecho Privado.</v>
      </c>
      <c r="E489" s="108" t="str">
        <f>VLOOKUP(A489,'BASE REGISTROS'!$A$1:$T$884,5,FALSE)</f>
        <v>Otorgado por Decreto Supremo Nº 262, de fecha 2 de abril de 1997, por el Ministerio de Justicia. Publicado en el Diario Oficial con fecha 24 de abril de 1997.</v>
      </c>
      <c r="F489" s="108" t="str">
        <f>VLOOKUP(A489,'BASE REGISTROS'!$A$1:$T$884,6,FALSE)</f>
        <v>Certificado de Vigencia inscripción Nº7421 de fecha 02 de abril de 1997. Folio N° 500328926944, emitido por el Servicio de Registro Civil e Identificación, de fecha 13 de julio de 2020.</v>
      </c>
      <c r="G489" s="108" t="str">
        <f>VLOOKUP(A489,'BASE REGISTROS'!$A$1:$T$884,7,FALSE)</f>
        <v xml:space="preserve">Ayudar a la infancia desvalida sin distinción de sexo, sin distinción racial, creencia religiosa o política.
</v>
      </c>
      <c r="H489" s="108" t="str">
        <f>VLOOKUP(A489,'BASE REGISTROS'!$A$1:$T$884,8,FALSE)</f>
        <v xml:space="preserve">Presidente: Simona de la Barra Cruzat.           
Secretario: Julián Humberto Carrasco Poblete.
Tesorero: Leoncio Toro Araya.
Director Ejecutivo: Rafael Mella Gallegos.
Director: Carlos Javier Contzen Fuentes.
</v>
      </c>
      <c r="I489" s="108" t="str">
        <f>VLOOKUP(A489,'BASE REGISTROS'!$A$1:$T$884,9,FALSE)</f>
        <v>El Consejo durará tres años en sus cargos y se renovará tácita y sucesivamente cada tres años, salvo que la mayoría absoluta de los demás consejeros, resuelva su exclusión.</v>
      </c>
      <c r="J489" s="129" t="str">
        <f>VLOOKUP(A489,'BASE REGISTROS'!$A$1:$T$884,10,FALSE)</f>
        <v>10 de enero de 2017 – 10 de enero 2020</v>
      </c>
      <c r="K489" s="108" t="str">
        <f>VLOOKUP(A489,'BASE REGISTROS'!$A$1:$T$884,11,FALSE)</f>
        <v xml:space="preserve">Simona de la Barra Cruzat
Rafael Mella Gallegos.
Podrán actuar conjunta o separadamente.
</v>
      </c>
      <c r="L489" s="108" t="str">
        <f>VLOOKUP(A489,'BASE REGISTROS'!$A$1:$T$884,12,FALSE)</f>
        <v>Exeter Nº 540-D, Concepción.</v>
      </c>
      <c r="M489" s="108" t="str">
        <f>VLOOKUP(A489,'BASE REGISTROS'!$A$1:$T$884,13,FALSE)</f>
        <v>VIII</v>
      </c>
      <c r="N489" s="108" t="str">
        <f>VLOOKUP(A489,'BASE REGISTROS'!$A$1:$T$884,14,FALSE)</f>
        <v>Concepción.</v>
      </c>
      <c r="O489" s="108" t="str">
        <f>VLOOKUP(A489,'BASE REGISTROS'!$A$1:$T$884,15,FALSE)</f>
        <v xml:space="preserve"> 41-2106-850
</v>
      </c>
      <c r="P489" s="108" t="str">
        <f>VLOOKUP(A489,'BASE REGISTROS'!$A$1:$T$884,16,FALSE)</f>
        <v>contacto@tdesperanza.cl</v>
      </c>
      <c r="Q489" s="108">
        <f>VLOOKUP(A489,'BASE REGISTROS'!$A$1:$T$884,17,FALSE)</f>
        <v>0</v>
      </c>
      <c r="R489" s="108" t="str">
        <f>VLOOKUP(A489,'BASE REGISTROS'!$A$1:$T$884,18,FALSE)</f>
        <v>93401.</v>
      </c>
      <c r="S489" s="108" t="str">
        <f>VLOOKUP(A489,'BASE REGISTROS'!$A$1:$T$884,19,FALSE)</f>
        <v xml:space="preserve">Certificado de antecedentes financieros, correspondientes al año 2019, APROBADOS por Subdepartamento de Supervisión Financiera Nacional para su actualización.
</v>
      </c>
      <c r="T489" s="129">
        <f>VLOOKUP(A489,'BASE REGISTROS'!$A$1:$T$884,20,FALSE)</f>
        <v>37970</v>
      </c>
      <c r="U489" s="128">
        <v>6979</v>
      </c>
      <c r="V489" s="130">
        <v>13089298</v>
      </c>
      <c r="W489" s="130">
        <v>39975423</v>
      </c>
      <c r="X489" s="131">
        <v>44316</v>
      </c>
      <c r="Y489" s="132" t="s">
        <v>7743</v>
      </c>
      <c r="Z489" s="132" t="s">
        <v>7744</v>
      </c>
      <c r="AA489" s="128" t="s">
        <v>7774</v>
      </c>
    </row>
    <row r="490" spans="1:27" ht="15.75" customHeight="1" x14ac:dyDescent="0.2">
      <c r="A490" s="128">
        <v>6979</v>
      </c>
      <c r="B490" s="108" t="str">
        <f>VLOOKUP(A490,'BASE REGISTROS'!$A$1:$T$884,2,FALSE)</f>
        <v>Fundación Tierra de Esperanza</v>
      </c>
      <c r="C490" s="136">
        <f>VLOOKUP(A490,'BASE REGISTROS'!$A$1:$T$884,3,FALSE)</f>
        <v>738689003</v>
      </c>
      <c r="D490" s="108" t="str">
        <f>VLOOKUP(A490,'BASE REGISTROS'!$A$1:$T$884,4,FALSE)</f>
        <v>Fundación de Derecho Privado.</v>
      </c>
      <c r="E490" s="108" t="str">
        <f>VLOOKUP(A490,'BASE REGISTROS'!$A$1:$T$884,5,FALSE)</f>
        <v>Otorgado por Decreto Supremo Nº 262, de fecha 2 de abril de 1997, por el Ministerio de Justicia. Publicado en el Diario Oficial con fecha 24 de abril de 1997.</v>
      </c>
      <c r="F490" s="108" t="str">
        <f>VLOOKUP(A490,'BASE REGISTROS'!$A$1:$T$884,6,FALSE)</f>
        <v>Certificado de Vigencia inscripción Nº7421 de fecha 02 de abril de 1997. Folio N° 500328926944, emitido por el Servicio de Registro Civil e Identificación, de fecha 13 de julio de 2020.</v>
      </c>
      <c r="G490" s="108" t="str">
        <f>VLOOKUP(A490,'BASE REGISTROS'!$A$1:$T$884,7,FALSE)</f>
        <v xml:space="preserve">Ayudar a la infancia desvalida sin distinción de sexo, sin distinción racial, creencia religiosa o política.
</v>
      </c>
      <c r="H490" s="108" t="str">
        <f>VLOOKUP(A490,'BASE REGISTROS'!$A$1:$T$884,8,FALSE)</f>
        <v xml:space="preserve">Presidente: Simona de la Barra Cruzat.           
Secretario: Julián Humberto Carrasco Poblete.
Tesorero: Leoncio Toro Araya.
Director Ejecutivo: Rafael Mella Gallegos.
Director: Carlos Javier Contzen Fuentes.
</v>
      </c>
      <c r="I490" s="108" t="str">
        <f>VLOOKUP(A490,'BASE REGISTROS'!$A$1:$T$884,9,FALSE)</f>
        <v>El Consejo durará tres años en sus cargos y se renovará tácita y sucesivamente cada tres años, salvo que la mayoría absoluta de los demás consejeros, resuelva su exclusión.</v>
      </c>
      <c r="J490" s="129" t="str">
        <f>VLOOKUP(A490,'BASE REGISTROS'!$A$1:$T$884,10,FALSE)</f>
        <v>10 de enero de 2017 – 10 de enero 2020</v>
      </c>
      <c r="K490" s="108" t="str">
        <f>VLOOKUP(A490,'BASE REGISTROS'!$A$1:$T$884,11,FALSE)</f>
        <v xml:space="preserve">Simona de la Barra Cruzat
Rafael Mella Gallegos.
Podrán actuar conjunta o separadamente.
</v>
      </c>
      <c r="L490" s="108" t="str">
        <f>VLOOKUP(A490,'BASE REGISTROS'!$A$1:$T$884,12,FALSE)</f>
        <v>Exeter Nº 540-D, Concepción.</v>
      </c>
      <c r="M490" s="108" t="str">
        <f>VLOOKUP(A490,'BASE REGISTROS'!$A$1:$T$884,13,FALSE)</f>
        <v>VIII</v>
      </c>
      <c r="N490" s="108" t="str">
        <f>VLOOKUP(A490,'BASE REGISTROS'!$A$1:$T$884,14,FALSE)</f>
        <v>Concepción.</v>
      </c>
      <c r="O490" s="108" t="str">
        <f>VLOOKUP(A490,'BASE REGISTROS'!$A$1:$T$884,15,FALSE)</f>
        <v xml:space="preserve"> 41-2106-850
</v>
      </c>
      <c r="P490" s="108" t="str">
        <f>VLOOKUP(A490,'BASE REGISTROS'!$A$1:$T$884,16,FALSE)</f>
        <v>contacto@tdesperanza.cl</v>
      </c>
      <c r="Q490" s="108">
        <f>VLOOKUP(A490,'BASE REGISTROS'!$A$1:$T$884,17,FALSE)</f>
        <v>0</v>
      </c>
      <c r="R490" s="108" t="str">
        <f>VLOOKUP(A490,'BASE REGISTROS'!$A$1:$T$884,18,FALSE)</f>
        <v>93401.</v>
      </c>
      <c r="S490" s="108" t="str">
        <f>VLOOKUP(A490,'BASE REGISTROS'!$A$1:$T$884,19,FALSE)</f>
        <v xml:space="preserve">Certificado de antecedentes financieros, correspondientes al año 2019, APROBADOS por Subdepartamento de Supervisión Financiera Nacional para su actualización.
</v>
      </c>
      <c r="T490" s="129">
        <f>VLOOKUP(A490,'BASE REGISTROS'!$A$1:$T$884,20,FALSE)</f>
        <v>37970</v>
      </c>
      <c r="U490" s="128">
        <v>6979</v>
      </c>
      <c r="V490" s="130">
        <v>34931916</v>
      </c>
      <c r="W490" s="130">
        <v>140888012</v>
      </c>
      <c r="X490" s="131">
        <v>44316</v>
      </c>
      <c r="Y490" s="132" t="s">
        <v>7743</v>
      </c>
      <c r="Z490" s="132" t="s">
        <v>7744</v>
      </c>
      <c r="AA490" s="128" t="s">
        <v>159</v>
      </c>
    </row>
    <row r="491" spans="1:27" ht="15.75" customHeight="1" x14ac:dyDescent="0.2">
      <c r="A491" s="128">
        <v>6979</v>
      </c>
      <c r="B491" s="108" t="str">
        <f>VLOOKUP(A491,'BASE REGISTROS'!$A$1:$T$884,2,FALSE)</f>
        <v>Fundación Tierra de Esperanza</v>
      </c>
      <c r="C491" s="136">
        <f>VLOOKUP(A491,'BASE REGISTROS'!$A$1:$T$884,3,FALSE)</f>
        <v>738689003</v>
      </c>
      <c r="D491" s="108" t="str">
        <f>VLOOKUP(A491,'BASE REGISTROS'!$A$1:$T$884,4,FALSE)</f>
        <v>Fundación de Derecho Privado.</v>
      </c>
      <c r="E491" s="108" t="str">
        <f>VLOOKUP(A491,'BASE REGISTROS'!$A$1:$T$884,5,FALSE)</f>
        <v>Otorgado por Decreto Supremo Nº 262, de fecha 2 de abril de 1997, por el Ministerio de Justicia. Publicado en el Diario Oficial con fecha 24 de abril de 1997.</v>
      </c>
      <c r="F491" s="108" t="str">
        <f>VLOOKUP(A491,'BASE REGISTROS'!$A$1:$T$884,6,FALSE)</f>
        <v>Certificado de Vigencia inscripción Nº7421 de fecha 02 de abril de 1997. Folio N° 500328926944, emitido por el Servicio de Registro Civil e Identificación, de fecha 13 de julio de 2020.</v>
      </c>
      <c r="G491" s="108" t="str">
        <f>VLOOKUP(A491,'BASE REGISTROS'!$A$1:$T$884,7,FALSE)</f>
        <v xml:space="preserve">Ayudar a la infancia desvalida sin distinción de sexo, sin distinción racial, creencia religiosa o política.
</v>
      </c>
      <c r="H491" s="108" t="str">
        <f>VLOOKUP(A491,'BASE REGISTROS'!$A$1:$T$884,8,FALSE)</f>
        <v xml:space="preserve">Presidente: Simona de la Barra Cruzat.           
Secretario: Julián Humberto Carrasco Poblete.
Tesorero: Leoncio Toro Araya.
Director Ejecutivo: Rafael Mella Gallegos.
Director: Carlos Javier Contzen Fuentes.
</v>
      </c>
      <c r="I491" s="108" t="str">
        <f>VLOOKUP(A491,'BASE REGISTROS'!$A$1:$T$884,9,FALSE)</f>
        <v>El Consejo durará tres años en sus cargos y se renovará tácita y sucesivamente cada tres años, salvo que la mayoría absoluta de los demás consejeros, resuelva su exclusión.</v>
      </c>
      <c r="J491" s="129" t="str">
        <f>VLOOKUP(A491,'BASE REGISTROS'!$A$1:$T$884,10,FALSE)</f>
        <v>10 de enero de 2017 – 10 de enero 2020</v>
      </c>
      <c r="K491" s="108" t="str">
        <f>VLOOKUP(A491,'BASE REGISTROS'!$A$1:$T$884,11,FALSE)</f>
        <v xml:space="preserve">Simona de la Barra Cruzat
Rafael Mella Gallegos.
Podrán actuar conjunta o separadamente.
</v>
      </c>
      <c r="L491" s="108" t="str">
        <f>VLOOKUP(A491,'BASE REGISTROS'!$A$1:$T$884,12,FALSE)</f>
        <v>Exeter Nº 540-D, Concepción.</v>
      </c>
      <c r="M491" s="108" t="str">
        <f>VLOOKUP(A491,'BASE REGISTROS'!$A$1:$T$884,13,FALSE)</f>
        <v>VIII</v>
      </c>
      <c r="N491" s="108" t="str">
        <f>VLOOKUP(A491,'BASE REGISTROS'!$A$1:$T$884,14,FALSE)</f>
        <v>Concepción.</v>
      </c>
      <c r="O491" s="108" t="str">
        <f>VLOOKUP(A491,'BASE REGISTROS'!$A$1:$T$884,15,FALSE)</f>
        <v xml:space="preserve"> 41-2106-850
</v>
      </c>
      <c r="P491" s="108" t="str">
        <f>VLOOKUP(A491,'BASE REGISTROS'!$A$1:$T$884,16,FALSE)</f>
        <v>contacto@tdesperanza.cl</v>
      </c>
      <c r="Q491" s="108">
        <f>VLOOKUP(A491,'BASE REGISTROS'!$A$1:$T$884,17,FALSE)</f>
        <v>0</v>
      </c>
      <c r="R491" s="108" t="str">
        <f>VLOOKUP(A491,'BASE REGISTROS'!$A$1:$T$884,18,FALSE)</f>
        <v>93401.</v>
      </c>
      <c r="S491" s="108" t="str">
        <f>VLOOKUP(A491,'BASE REGISTROS'!$A$1:$T$884,19,FALSE)</f>
        <v xml:space="preserve">Certificado de antecedentes financieros, correspondientes al año 2019, APROBADOS por Subdepartamento de Supervisión Financiera Nacional para su actualización.
</v>
      </c>
      <c r="T491" s="129">
        <f>VLOOKUP(A491,'BASE REGISTROS'!$A$1:$T$884,20,FALSE)</f>
        <v>37970</v>
      </c>
      <c r="U491" s="128">
        <v>6979</v>
      </c>
      <c r="V491" s="130">
        <v>0</v>
      </c>
      <c r="W491" s="130">
        <v>10835226</v>
      </c>
      <c r="X491" s="131">
        <v>44316</v>
      </c>
      <c r="Y491" s="132" t="s">
        <v>7743</v>
      </c>
      <c r="Z491" s="132" t="s">
        <v>7744</v>
      </c>
      <c r="AA491" s="128" t="s">
        <v>7777</v>
      </c>
    </row>
    <row r="492" spans="1:27" ht="15.75" customHeight="1" x14ac:dyDescent="0.2">
      <c r="A492" s="128">
        <v>6979</v>
      </c>
      <c r="B492" s="108" t="str">
        <f>VLOOKUP(A492,'BASE REGISTROS'!$A$1:$T$884,2,FALSE)</f>
        <v>Fundación Tierra de Esperanza</v>
      </c>
      <c r="C492" s="136">
        <f>VLOOKUP(A492,'BASE REGISTROS'!$A$1:$T$884,3,FALSE)</f>
        <v>738689003</v>
      </c>
      <c r="D492" s="108" t="str">
        <f>VLOOKUP(A492,'BASE REGISTROS'!$A$1:$T$884,4,FALSE)</f>
        <v>Fundación de Derecho Privado.</v>
      </c>
      <c r="E492" s="108" t="str">
        <f>VLOOKUP(A492,'BASE REGISTROS'!$A$1:$T$884,5,FALSE)</f>
        <v>Otorgado por Decreto Supremo Nº 262, de fecha 2 de abril de 1997, por el Ministerio de Justicia. Publicado en el Diario Oficial con fecha 24 de abril de 1997.</v>
      </c>
      <c r="F492" s="108" t="str">
        <f>VLOOKUP(A492,'BASE REGISTROS'!$A$1:$T$884,6,FALSE)</f>
        <v>Certificado de Vigencia inscripción Nº7421 de fecha 02 de abril de 1997. Folio N° 500328926944, emitido por el Servicio de Registro Civil e Identificación, de fecha 13 de julio de 2020.</v>
      </c>
      <c r="G492" s="108" t="str">
        <f>VLOOKUP(A492,'BASE REGISTROS'!$A$1:$T$884,7,FALSE)</f>
        <v xml:space="preserve">Ayudar a la infancia desvalida sin distinción de sexo, sin distinción racial, creencia religiosa o política.
</v>
      </c>
      <c r="H492" s="108" t="str">
        <f>VLOOKUP(A492,'BASE REGISTROS'!$A$1:$T$884,8,FALSE)</f>
        <v xml:space="preserve">Presidente: Simona de la Barra Cruzat.           
Secretario: Julián Humberto Carrasco Poblete.
Tesorero: Leoncio Toro Araya.
Director Ejecutivo: Rafael Mella Gallegos.
Director: Carlos Javier Contzen Fuentes.
</v>
      </c>
      <c r="I492" s="108" t="str">
        <f>VLOOKUP(A492,'BASE REGISTROS'!$A$1:$T$884,9,FALSE)</f>
        <v>El Consejo durará tres años en sus cargos y se renovará tácita y sucesivamente cada tres años, salvo que la mayoría absoluta de los demás consejeros, resuelva su exclusión.</v>
      </c>
      <c r="J492" s="129" t="str">
        <f>VLOOKUP(A492,'BASE REGISTROS'!$A$1:$T$884,10,FALSE)</f>
        <v>10 de enero de 2017 – 10 de enero 2020</v>
      </c>
      <c r="K492" s="108" t="str">
        <f>VLOOKUP(A492,'BASE REGISTROS'!$A$1:$T$884,11,FALSE)</f>
        <v xml:space="preserve">Simona de la Barra Cruzat
Rafael Mella Gallegos.
Podrán actuar conjunta o separadamente.
</v>
      </c>
      <c r="L492" s="108" t="str">
        <f>VLOOKUP(A492,'BASE REGISTROS'!$A$1:$T$884,12,FALSE)</f>
        <v>Exeter Nº 540-D, Concepción.</v>
      </c>
      <c r="M492" s="108" t="str">
        <f>VLOOKUP(A492,'BASE REGISTROS'!$A$1:$T$884,13,FALSE)</f>
        <v>VIII</v>
      </c>
      <c r="N492" s="108" t="str">
        <f>VLOOKUP(A492,'BASE REGISTROS'!$A$1:$T$884,14,FALSE)</f>
        <v>Concepción.</v>
      </c>
      <c r="O492" s="108" t="str">
        <f>VLOOKUP(A492,'BASE REGISTROS'!$A$1:$T$884,15,FALSE)</f>
        <v xml:space="preserve"> 41-2106-850
</v>
      </c>
      <c r="P492" s="108" t="str">
        <f>VLOOKUP(A492,'BASE REGISTROS'!$A$1:$T$884,16,FALSE)</f>
        <v>contacto@tdesperanza.cl</v>
      </c>
      <c r="Q492" s="108">
        <f>VLOOKUP(A492,'BASE REGISTROS'!$A$1:$T$884,17,FALSE)</f>
        <v>0</v>
      </c>
      <c r="R492" s="108" t="str">
        <f>VLOOKUP(A492,'BASE REGISTROS'!$A$1:$T$884,18,FALSE)</f>
        <v>93401.</v>
      </c>
      <c r="S492" s="108" t="str">
        <f>VLOOKUP(A492,'BASE REGISTROS'!$A$1:$T$884,19,FALSE)</f>
        <v xml:space="preserve">Certificado de antecedentes financieros, correspondientes al año 2019, APROBADOS por Subdepartamento de Supervisión Financiera Nacional para su actualización.
</v>
      </c>
      <c r="T492" s="129">
        <f>VLOOKUP(A492,'BASE REGISTROS'!$A$1:$T$884,20,FALSE)</f>
        <v>37970</v>
      </c>
      <c r="U492" s="128">
        <v>6979</v>
      </c>
      <c r="V492" s="130">
        <v>55151208</v>
      </c>
      <c r="W492" s="130">
        <v>226682760</v>
      </c>
      <c r="X492" s="131">
        <v>44316</v>
      </c>
      <c r="Y492" s="132" t="s">
        <v>7743</v>
      </c>
      <c r="Z492" s="132" t="s">
        <v>7744</v>
      </c>
      <c r="AA492" s="128" t="s">
        <v>184</v>
      </c>
    </row>
    <row r="493" spans="1:27" ht="15.75" customHeight="1" x14ac:dyDescent="0.2">
      <c r="A493" s="128">
        <v>6979</v>
      </c>
      <c r="B493" s="108" t="str">
        <f>VLOOKUP(A493,'BASE REGISTROS'!$A$1:$T$884,2,FALSE)</f>
        <v>Fundación Tierra de Esperanza</v>
      </c>
      <c r="C493" s="136">
        <f>VLOOKUP(A493,'BASE REGISTROS'!$A$1:$T$884,3,FALSE)</f>
        <v>738689003</v>
      </c>
      <c r="D493" s="108" t="str">
        <f>VLOOKUP(A493,'BASE REGISTROS'!$A$1:$T$884,4,FALSE)</f>
        <v>Fundación de Derecho Privado.</v>
      </c>
      <c r="E493" s="108" t="str">
        <f>VLOOKUP(A493,'BASE REGISTROS'!$A$1:$T$884,5,FALSE)</f>
        <v>Otorgado por Decreto Supremo Nº 262, de fecha 2 de abril de 1997, por el Ministerio de Justicia. Publicado en el Diario Oficial con fecha 24 de abril de 1997.</v>
      </c>
      <c r="F493" s="108" t="str">
        <f>VLOOKUP(A493,'BASE REGISTROS'!$A$1:$T$884,6,FALSE)</f>
        <v>Certificado de Vigencia inscripción Nº7421 de fecha 02 de abril de 1997. Folio N° 500328926944, emitido por el Servicio de Registro Civil e Identificación, de fecha 13 de julio de 2020.</v>
      </c>
      <c r="G493" s="108" t="str">
        <f>VLOOKUP(A493,'BASE REGISTROS'!$A$1:$T$884,7,FALSE)</f>
        <v xml:space="preserve">Ayudar a la infancia desvalida sin distinción de sexo, sin distinción racial, creencia religiosa o política.
</v>
      </c>
      <c r="H493" s="108" t="str">
        <f>VLOOKUP(A493,'BASE REGISTROS'!$A$1:$T$884,8,FALSE)</f>
        <v xml:space="preserve">Presidente: Simona de la Barra Cruzat.           
Secretario: Julián Humberto Carrasco Poblete.
Tesorero: Leoncio Toro Araya.
Director Ejecutivo: Rafael Mella Gallegos.
Director: Carlos Javier Contzen Fuentes.
</v>
      </c>
      <c r="I493" s="108" t="str">
        <f>VLOOKUP(A493,'BASE REGISTROS'!$A$1:$T$884,9,FALSE)</f>
        <v>El Consejo durará tres años en sus cargos y se renovará tácita y sucesivamente cada tres años, salvo que la mayoría absoluta de los demás consejeros, resuelva su exclusión.</v>
      </c>
      <c r="J493" s="129" t="str">
        <f>VLOOKUP(A493,'BASE REGISTROS'!$A$1:$T$884,10,FALSE)</f>
        <v>10 de enero de 2017 – 10 de enero 2020</v>
      </c>
      <c r="K493" s="108" t="str">
        <f>VLOOKUP(A493,'BASE REGISTROS'!$A$1:$T$884,11,FALSE)</f>
        <v xml:space="preserve">Simona de la Barra Cruzat
Rafael Mella Gallegos.
Podrán actuar conjunta o separadamente.
</v>
      </c>
      <c r="L493" s="108" t="str">
        <f>VLOOKUP(A493,'BASE REGISTROS'!$A$1:$T$884,12,FALSE)</f>
        <v>Exeter Nº 540-D, Concepción.</v>
      </c>
      <c r="M493" s="108" t="str">
        <f>VLOOKUP(A493,'BASE REGISTROS'!$A$1:$T$884,13,FALSE)</f>
        <v>VIII</v>
      </c>
      <c r="N493" s="108" t="str">
        <f>VLOOKUP(A493,'BASE REGISTROS'!$A$1:$T$884,14,FALSE)</f>
        <v>Concepción.</v>
      </c>
      <c r="O493" s="108" t="str">
        <f>VLOOKUP(A493,'BASE REGISTROS'!$A$1:$T$884,15,FALSE)</f>
        <v xml:space="preserve"> 41-2106-850
</v>
      </c>
      <c r="P493" s="108" t="str">
        <f>VLOOKUP(A493,'BASE REGISTROS'!$A$1:$T$884,16,FALSE)</f>
        <v>contacto@tdesperanza.cl</v>
      </c>
      <c r="Q493" s="108">
        <f>VLOOKUP(A493,'BASE REGISTROS'!$A$1:$T$884,17,FALSE)</f>
        <v>0</v>
      </c>
      <c r="R493" s="108" t="str">
        <f>VLOOKUP(A493,'BASE REGISTROS'!$A$1:$T$884,18,FALSE)</f>
        <v>93401.</v>
      </c>
      <c r="S493" s="108" t="str">
        <f>VLOOKUP(A493,'BASE REGISTROS'!$A$1:$T$884,19,FALSE)</f>
        <v xml:space="preserve">Certificado de antecedentes financieros, correspondientes al año 2019, APROBADOS por Subdepartamento de Supervisión Financiera Nacional para su actualización.
</v>
      </c>
      <c r="T493" s="129">
        <f>VLOOKUP(A493,'BASE REGISTROS'!$A$1:$T$884,20,FALSE)</f>
        <v>37970</v>
      </c>
      <c r="U493" s="128">
        <v>6979</v>
      </c>
      <c r="V493" s="130">
        <v>12810527</v>
      </c>
      <c r="W493" s="130">
        <v>45002379</v>
      </c>
      <c r="X493" s="131">
        <v>44316</v>
      </c>
      <c r="Y493" s="132" t="s">
        <v>7743</v>
      </c>
      <c r="Z493" s="132" t="s">
        <v>7744</v>
      </c>
      <c r="AA493" s="128" t="s">
        <v>7808</v>
      </c>
    </row>
    <row r="494" spans="1:27" ht="15.75" customHeight="1" x14ac:dyDescent="0.2">
      <c r="A494" s="128">
        <v>6979</v>
      </c>
      <c r="B494" s="108" t="str">
        <f>VLOOKUP(A494,'BASE REGISTROS'!$A$1:$T$884,2,FALSE)</f>
        <v>Fundación Tierra de Esperanza</v>
      </c>
      <c r="C494" s="136">
        <f>VLOOKUP(A494,'BASE REGISTROS'!$A$1:$T$884,3,FALSE)</f>
        <v>738689003</v>
      </c>
      <c r="D494" s="108" t="str">
        <f>VLOOKUP(A494,'BASE REGISTROS'!$A$1:$T$884,4,FALSE)</f>
        <v>Fundación de Derecho Privado.</v>
      </c>
      <c r="E494" s="108" t="str">
        <f>VLOOKUP(A494,'BASE REGISTROS'!$A$1:$T$884,5,FALSE)</f>
        <v>Otorgado por Decreto Supremo Nº 262, de fecha 2 de abril de 1997, por el Ministerio de Justicia. Publicado en el Diario Oficial con fecha 24 de abril de 1997.</v>
      </c>
      <c r="F494" s="108" t="str">
        <f>VLOOKUP(A494,'BASE REGISTROS'!$A$1:$T$884,6,FALSE)</f>
        <v>Certificado de Vigencia inscripción Nº7421 de fecha 02 de abril de 1997. Folio N° 500328926944, emitido por el Servicio de Registro Civil e Identificación, de fecha 13 de julio de 2020.</v>
      </c>
      <c r="G494" s="108" t="str">
        <f>VLOOKUP(A494,'BASE REGISTROS'!$A$1:$T$884,7,FALSE)</f>
        <v xml:space="preserve">Ayudar a la infancia desvalida sin distinción de sexo, sin distinción racial, creencia religiosa o política.
</v>
      </c>
      <c r="H494" s="108" t="str">
        <f>VLOOKUP(A494,'BASE REGISTROS'!$A$1:$T$884,8,FALSE)</f>
        <v xml:space="preserve">Presidente: Simona de la Barra Cruzat.           
Secretario: Julián Humberto Carrasco Poblete.
Tesorero: Leoncio Toro Araya.
Director Ejecutivo: Rafael Mella Gallegos.
Director: Carlos Javier Contzen Fuentes.
</v>
      </c>
      <c r="I494" s="108" t="str">
        <f>VLOOKUP(A494,'BASE REGISTROS'!$A$1:$T$884,9,FALSE)</f>
        <v>El Consejo durará tres años en sus cargos y se renovará tácita y sucesivamente cada tres años, salvo que la mayoría absoluta de los demás consejeros, resuelva su exclusión.</v>
      </c>
      <c r="J494" s="129" t="str">
        <f>VLOOKUP(A494,'BASE REGISTROS'!$A$1:$T$884,10,FALSE)</f>
        <v>10 de enero de 2017 – 10 de enero 2020</v>
      </c>
      <c r="K494" s="108" t="str">
        <f>VLOOKUP(A494,'BASE REGISTROS'!$A$1:$T$884,11,FALSE)</f>
        <v xml:space="preserve">Simona de la Barra Cruzat
Rafael Mella Gallegos.
Podrán actuar conjunta o separadamente.
</v>
      </c>
      <c r="L494" s="108" t="str">
        <f>VLOOKUP(A494,'BASE REGISTROS'!$A$1:$T$884,12,FALSE)</f>
        <v>Exeter Nº 540-D, Concepción.</v>
      </c>
      <c r="M494" s="108" t="str">
        <f>VLOOKUP(A494,'BASE REGISTROS'!$A$1:$T$884,13,FALSE)</f>
        <v>VIII</v>
      </c>
      <c r="N494" s="108" t="str">
        <f>VLOOKUP(A494,'BASE REGISTROS'!$A$1:$T$884,14,FALSE)</f>
        <v>Concepción.</v>
      </c>
      <c r="O494" s="108" t="str">
        <f>VLOOKUP(A494,'BASE REGISTROS'!$A$1:$T$884,15,FALSE)</f>
        <v xml:space="preserve"> 41-2106-850
</v>
      </c>
      <c r="P494" s="108" t="str">
        <f>VLOOKUP(A494,'BASE REGISTROS'!$A$1:$T$884,16,FALSE)</f>
        <v>contacto@tdesperanza.cl</v>
      </c>
      <c r="Q494" s="108">
        <f>VLOOKUP(A494,'BASE REGISTROS'!$A$1:$T$884,17,FALSE)</f>
        <v>0</v>
      </c>
      <c r="R494" s="108" t="str">
        <f>VLOOKUP(A494,'BASE REGISTROS'!$A$1:$T$884,18,FALSE)</f>
        <v>93401.</v>
      </c>
      <c r="S494" s="108" t="str">
        <f>VLOOKUP(A494,'BASE REGISTROS'!$A$1:$T$884,19,FALSE)</f>
        <v xml:space="preserve">Certificado de antecedentes financieros, correspondientes al año 2019, APROBADOS por Subdepartamento de Supervisión Financiera Nacional para su actualización.
</v>
      </c>
      <c r="T494" s="129">
        <f>VLOOKUP(A494,'BASE REGISTROS'!$A$1:$T$884,20,FALSE)</f>
        <v>37970</v>
      </c>
      <c r="U494" s="128">
        <v>6979</v>
      </c>
      <c r="V494" s="130">
        <v>8016600</v>
      </c>
      <c r="W494" s="130">
        <v>32066400</v>
      </c>
      <c r="X494" s="131">
        <v>44316</v>
      </c>
      <c r="Y494" s="132" t="s">
        <v>7743</v>
      </c>
      <c r="Z494" s="132" t="s">
        <v>7744</v>
      </c>
      <c r="AA494" s="128" t="s">
        <v>7824</v>
      </c>
    </row>
    <row r="495" spans="1:27" ht="15.75" customHeight="1" x14ac:dyDescent="0.2">
      <c r="A495" s="128">
        <v>6979</v>
      </c>
      <c r="B495" s="108" t="str">
        <f>VLOOKUP(A495,'BASE REGISTROS'!$A$1:$T$884,2,FALSE)</f>
        <v>Fundación Tierra de Esperanza</v>
      </c>
      <c r="C495" s="136">
        <f>VLOOKUP(A495,'BASE REGISTROS'!$A$1:$T$884,3,FALSE)</f>
        <v>738689003</v>
      </c>
      <c r="D495" s="108" t="str">
        <f>VLOOKUP(A495,'BASE REGISTROS'!$A$1:$T$884,4,FALSE)</f>
        <v>Fundación de Derecho Privado.</v>
      </c>
      <c r="E495" s="108" t="str">
        <f>VLOOKUP(A495,'BASE REGISTROS'!$A$1:$T$884,5,FALSE)</f>
        <v>Otorgado por Decreto Supremo Nº 262, de fecha 2 de abril de 1997, por el Ministerio de Justicia. Publicado en el Diario Oficial con fecha 24 de abril de 1997.</v>
      </c>
      <c r="F495" s="108" t="str">
        <f>VLOOKUP(A495,'BASE REGISTROS'!$A$1:$T$884,6,FALSE)</f>
        <v>Certificado de Vigencia inscripción Nº7421 de fecha 02 de abril de 1997. Folio N° 500328926944, emitido por el Servicio de Registro Civil e Identificación, de fecha 13 de julio de 2020.</v>
      </c>
      <c r="G495" s="108" t="str">
        <f>VLOOKUP(A495,'BASE REGISTROS'!$A$1:$T$884,7,FALSE)</f>
        <v xml:space="preserve">Ayudar a la infancia desvalida sin distinción de sexo, sin distinción racial, creencia religiosa o política.
</v>
      </c>
      <c r="H495" s="108" t="str">
        <f>VLOOKUP(A495,'BASE REGISTROS'!$A$1:$T$884,8,FALSE)</f>
        <v xml:space="preserve">Presidente: Simona de la Barra Cruzat.           
Secretario: Julián Humberto Carrasco Poblete.
Tesorero: Leoncio Toro Araya.
Director Ejecutivo: Rafael Mella Gallegos.
Director: Carlos Javier Contzen Fuentes.
</v>
      </c>
      <c r="I495" s="108" t="str">
        <f>VLOOKUP(A495,'BASE REGISTROS'!$A$1:$T$884,9,FALSE)</f>
        <v>El Consejo durará tres años en sus cargos y se renovará tácita y sucesivamente cada tres años, salvo que la mayoría absoluta de los demás consejeros, resuelva su exclusión.</v>
      </c>
      <c r="J495" s="129" t="str">
        <f>VLOOKUP(A495,'BASE REGISTROS'!$A$1:$T$884,10,FALSE)</f>
        <v>10 de enero de 2017 – 10 de enero 2020</v>
      </c>
      <c r="K495" s="108" t="str">
        <f>VLOOKUP(A495,'BASE REGISTROS'!$A$1:$T$884,11,FALSE)</f>
        <v xml:space="preserve">Simona de la Barra Cruzat
Rafael Mella Gallegos.
Podrán actuar conjunta o separadamente.
</v>
      </c>
      <c r="L495" s="108" t="str">
        <f>VLOOKUP(A495,'BASE REGISTROS'!$A$1:$T$884,12,FALSE)</f>
        <v>Exeter Nº 540-D, Concepción.</v>
      </c>
      <c r="M495" s="108" t="str">
        <f>VLOOKUP(A495,'BASE REGISTROS'!$A$1:$T$884,13,FALSE)</f>
        <v>VIII</v>
      </c>
      <c r="N495" s="108" t="str">
        <f>VLOOKUP(A495,'BASE REGISTROS'!$A$1:$T$884,14,FALSE)</f>
        <v>Concepción.</v>
      </c>
      <c r="O495" s="108" t="str">
        <f>VLOOKUP(A495,'BASE REGISTROS'!$A$1:$T$884,15,FALSE)</f>
        <v xml:space="preserve"> 41-2106-850
</v>
      </c>
      <c r="P495" s="108" t="str">
        <f>VLOOKUP(A495,'BASE REGISTROS'!$A$1:$T$884,16,FALSE)</f>
        <v>contacto@tdesperanza.cl</v>
      </c>
      <c r="Q495" s="108">
        <f>VLOOKUP(A495,'BASE REGISTROS'!$A$1:$T$884,17,FALSE)</f>
        <v>0</v>
      </c>
      <c r="R495" s="108" t="str">
        <f>VLOOKUP(A495,'BASE REGISTROS'!$A$1:$T$884,18,FALSE)</f>
        <v>93401.</v>
      </c>
      <c r="S495" s="108" t="str">
        <f>VLOOKUP(A495,'BASE REGISTROS'!$A$1:$T$884,19,FALSE)</f>
        <v xml:space="preserve">Certificado de antecedentes financieros, correspondientes al año 2019, APROBADOS por Subdepartamento de Supervisión Financiera Nacional para su actualización.
</v>
      </c>
      <c r="T495" s="129">
        <f>VLOOKUP(A495,'BASE REGISTROS'!$A$1:$T$884,20,FALSE)</f>
        <v>37970</v>
      </c>
      <c r="U495" s="128">
        <v>6979</v>
      </c>
      <c r="V495" s="130">
        <v>8016600</v>
      </c>
      <c r="W495" s="130">
        <v>32066400</v>
      </c>
      <c r="X495" s="131">
        <v>44316</v>
      </c>
      <c r="Y495" s="132" t="s">
        <v>7743</v>
      </c>
      <c r="Z495" s="132" t="s">
        <v>7744</v>
      </c>
      <c r="AA495" s="128" t="s">
        <v>7858</v>
      </c>
    </row>
    <row r="496" spans="1:27" ht="15.75" customHeight="1" x14ac:dyDescent="0.2">
      <c r="A496" s="128">
        <v>6979</v>
      </c>
      <c r="B496" s="108" t="str">
        <f>VLOOKUP(A496,'BASE REGISTROS'!$A$1:$T$884,2,FALSE)</f>
        <v>Fundación Tierra de Esperanza</v>
      </c>
      <c r="C496" s="136">
        <f>VLOOKUP(A496,'BASE REGISTROS'!$A$1:$T$884,3,FALSE)</f>
        <v>738689003</v>
      </c>
      <c r="D496" s="108" t="str">
        <f>VLOOKUP(A496,'BASE REGISTROS'!$A$1:$T$884,4,FALSE)</f>
        <v>Fundación de Derecho Privado.</v>
      </c>
      <c r="E496" s="108" t="str">
        <f>VLOOKUP(A496,'BASE REGISTROS'!$A$1:$T$884,5,FALSE)</f>
        <v>Otorgado por Decreto Supremo Nº 262, de fecha 2 de abril de 1997, por el Ministerio de Justicia. Publicado en el Diario Oficial con fecha 24 de abril de 1997.</v>
      </c>
      <c r="F496" s="108" t="str">
        <f>VLOOKUP(A496,'BASE REGISTROS'!$A$1:$T$884,6,FALSE)</f>
        <v>Certificado de Vigencia inscripción Nº7421 de fecha 02 de abril de 1997. Folio N° 500328926944, emitido por el Servicio de Registro Civil e Identificación, de fecha 13 de julio de 2020.</v>
      </c>
      <c r="G496" s="108" t="str">
        <f>VLOOKUP(A496,'BASE REGISTROS'!$A$1:$T$884,7,FALSE)</f>
        <v xml:space="preserve">Ayudar a la infancia desvalida sin distinción de sexo, sin distinción racial, creencia religiosa o política.
</v>
      </c>
      <c r="H496" s="108" t="str">
        <f>VLOOKUP(A496,'BASE REGISTROS'!$A$1:$T$884,8,FALSE)</f>
        <v xml:space="preserve">Presidente: Simona de la Barra Cruzat.           
Secretario: Julián Humberto Carrasco Poblete.
Tesorero: Leoncio Toro Araya.
Director Ejecutivo: Rafael Mella Gallegos.
Director: Carlos Javier Contzen Fuentes.
</v>
      </c>
      <c r="I496" s="108" t="str">
        <f>VLOOKUP(A496,'BASE REGISTROS'!$A$1:$T$884,9,FALSE)</f>
        <v>El Consejo durará tres años en sus cargos y se renovará tácita y sucesivamente cada tres años, salvo que la mayoría absoluta de los demás consejeros, resuelva su exclusión.</v>
      </c>
      <c r="J496" s="129" t="str">
        <f>VLOOKUP(A496,'BASE REGISTROS'!$A$1:$T$884,10,FALSE)</f>
        <v>10 de enero de 2017 – 10 de enero 2020</v>
      </c>
      <c r="K496" s="108" t="str">
        <f>VLOOKUP(A496,'BASE REGISTROS'!$A$1:$T$884,11,FALSE)</f>
        <v xml:space="preserve">Simona de la Barra Cruzat
Rafael Mella Gallegos.
Podrán actuar conjunta o separadamente.
</v>
      </c>
      <c r="L496" s="108" t="str">
        <f>VLOOKUP(A496,'BASE REGISTROS'!$A$1:$T$884,12,FALSE)</f>
        <v>Exeter Nº 540-D, Concepción.</v>
      </c>
      <c r="M496" s="108" t="str">
        <f>VLOOKUP(A496,'BASE REGISTROS'!$A$1:$T$884,13,FALSE)</f>
        <v>VIII</v>
      </c>
      <c r="N496" s="108" t="str">
        <f>VLOOKUP(A496,'BASE REGISTROS'!$A$1:$T$884,14,FALSE)</f>
        <v>Concepción.</v>
      </c>
      <c r="O496" s="108" t="str">
        <f>VLOOKUP(A496,'BASE REGISTROS'!$A$1:$T$884,15,FALSE)</f>
        <v xml:space="preserve"> 41-2106-850
</v>
      </c>
      <c r="P496" s="108" t="str">
        <f>VLOOKUP(A496,'BASE REGISTROS'!$A$1:$T$884,16,FALSE)</f>
        <v>contacto@tdesperanza.cl</v>
      </c>
      <c r="Q496" s="108">
        <f>VLOOKUP(A496,'BASE REGISTROS'!$A$1:$T$884,17,FALSE)</f>
        <v>0</v>
      </c>
      <c r="R496" s="108" t="str">
        <f>VLOOKUP(A496,'BASE REGISTROS'!$A$1:$T$884,18,FALSE)</f>
        <v>93401.</v>
      </c>
      <c r="S496" s="108" t="str">
        <f>VLOOKUP(A496,'BASE REGISTROS'!$A$1:$T$884,19,FALSE)</f>
        <v xml:space="preserve">Certificado de antecedentes financieros, correspondientes al año 2019, APROBADOS por Subdepartamento de Supervisión Financiera Nacional para su actualización.
</v>
      </c>
      <c r="T496" s="129">
        <f>VLOOKUP(A496,'BASE REGISTROS'!$A$1:$T$884,20,FALSE)</f>
        <v>37970</v>
      </c>
      <c r="U496" s="128">
        <v>6979</v>
      </c>
      <c r="V496" s="130">
        <v>9138924</v>
      </c>
      <c r="W496" s="130">
        <v>36555696</v>
      </c>
      <c r="X496" s="131">
        <v>44316</v>
      </c>
      <c r="Y496" s="132" t="s">
        <v>7743</v>
      </c>
      <c r="Z496" s="132" t="s">
        <v>7744</v>
      </c>
      <c r="AA496" s="128" t="s">
        <v>7757</v>
      </c>
    </row>
    <row r="497" spans="1:27" ht="15.75" customHeight="1" x14ac:dyDescent="0.2">
      <c r="A497" s="128">
        <v>6979</v>
      </c>
      <c r="B497" s="108" t="str">
        <f>VLOOKUP(A497,'BASE REGISTROS'!$A$1:$T$884,2,FALSE)</f>
        <v>Fundación Tierra de Esperanza</v>
      </c>
      <c r="C497" s="136">
        <f>VLOOKUP(A497,'BASE REGISTROS'!$A$1:$T$884,3,FALSE)</f>
        <v>738689003</v>
      </c>
      <c r="D497" s="108" t="str">
        <f>VLOOKUP(A497,'BASE REGISTROS'!$A$1:$T$884,4,FALSE)</f>
        <v>Fundación de Derecho Privado.</v>
      </c>
      <c r="E497" s="108" t="str">
        <f>VLOOKUP(A497,'BASE REGISTROS'!$A$1:$T$884,5,FALSE)</f>
        <v>Otorgado por Decreto Supremo Nº 262, de fecha 2 de abril de 1997, por el Ministerio de Justicia. Publicado en el Diario Oficial con fecha 24 de abril de 1997.</v>
      </c>
      <c r="F497" s="108" t="str">
        <f>VLOOKUP(A497,'BASE REGISTROS'!$A$1:$T$884,6,FALSE)</f>
        <v>Certificado de Vigencia inscripción Nº7421 de fecha 02 de abril de 1997. Folio N° 500328926944, emitido por el Servicio de Registro Civil e Identificación, de fecha 13 de julio de 2020.</v>
      </c>
      <c r="G497" s="108" t="str">
        <f>VLOOKUP(A497,'BASE REGISTROS'!$A$1:$T$884,7,FALSE)</f>
        <v xml:space="preserve">Ayudar a la infancia desvalida sin distinción de sexo, sin distinción racial, creencia religiosa o política.
</v>
      </c>
      <c r="H497" s="108" t="str">
        <f>VLOOKUP(A497,'BASE REGISTROS'!$A$1:$T$884,8,FALSE)</f>
        <v xml:space="preserve">Presidente: Simona de la Barra Cruzat.           
Secretario: Julián Humberto Carrasco Poblete.
Tesorero: Leoncio Toro Araya.
Director Ejecutivo: Rafael Mella Gallegos.
Director: Carlos Javier Contzen Fuentes.
</v>
      </c>
      <c r="I497" s="108" t="str">
        <f>VLOOKUP(A497,'BASE REGISTROS'!$A$1:$T$884,9,FALSE)</f>
        <v>El Consejo durará tres años en sus cargos y se renovará tácita y sucesivamente cada tres años, salvo que la mayoría absoluta de los demás consejeros, resuelva su exclusión.</v>
      </c>
      <c r="J497" s="129" t="str">
        <f>VLOOKUP(A497,'BASE REGISTROS'!$A$1:$T$884,10,FALSE)</f>
        <v>10 de enero de 2017 – 10 de enero 2020</v>
      </c>
      <c r="K497" s="108" t="str">
        <f>VLOOKUP(A497,'BASE REGISTROS'!$A$1:$T$884,11,FALSE)</f>
        <v xml:space="preserve">Simona de la Barra Cruzat
Rafael Mella Gallegos.
Podrán actuar conjunta o separadamente.
</v>
      </c>
      <c r="L497" s="108" t="str">
        <f>VLOOKUP(A497,'BASE REGISTROS'!$A$1:$T$884,12,FALSE)</f>
        <v>Exeter Nº 540-D, Concepción.</v>
      </c>
      <c r="M497" s="108" t="str">
        <f>VLOOKUP(A497,'BASE REGISTROS'!$A$1:$T$884,13,FALSE)</f>
        <v>VIII</v>
      </c>
      <c r="N497" s="108" t="str">
        <f>VLOOKUP(A497,'BASE REGISTROS'!$A$1:$T$884,14,FALSE)</f>
        <v>Concepción.</v>
      </c>
      <c r="O497" s="108" t="str">
        <f>VLOOKUP(A497,'BASE REGISTROS'!$A$1:$T$884,15,FALSE)</f>
        <v xml:space="preserve"> 41-2106-850
</v>
      </c>
      <c r="P497" s="108" t="str">
        <f>VLOOKUP(A497,'BASE REGISTROS'!$A$1:$T$884,16,FALSE)</f>
        <v>contacto@tdesperanza.cl</v>
      </c>
      <c r="Q497" s="108">
        <f>VLOOKUP(A497,'BASE REGISTROS'!$A$1:$T$884,17,FALSE)</f>
        <v>0</v>
      </c>
      <c r="R497" s="108" t="str">
        <f>VLOOKUP(A497,'BASE REGISTROS'!$A$1:$T$884,18,FALSE)</f>
        <v>93401.</v>
      </c>
      <c r="S497" s="108" t="str">
        <f>VLOOKUP(A497,'BASE REGISTROS'!$A$1:$T$884,19,FALSE)</f>
        <v xml:space="preserve">Certificado de antecedentes financieros, correspondientes al año 2019, APROBADOS por Subdepartamento de Supervisión Financiera Nacional para su actualización.
</v>
      </c>
      <c r="T497" s="129">
        <f>VLOOKUP(A497,'BASE REGISTROS'!$A$1:$T$884,20,FALSE)</f>
        <v>37970</v>
      </c>
      <c r="U497" s="128">
        <v>6979</v>
      </c>
      <c r="V497" s="130">
        <v>37998684</v>
      </c>
      <c r="W497" s="130">
        <v>50023584</v>
      </c>
      <c r="X497" s="131">
        <v>44316</v>
      </c>
      <c r="Y497" s="132" t="s">
        <v>7743</v>
      </c>
      <c r="Z497" s="132" t="s">
        <v>7744</v>
      </c>
      <c r="AA497" s="128" t="s">
        <v>7785</v>
      </c>
    </row>
    <row r="498" spans="1:27" ht="15.75" customHeight="1" x14ac:dyDescent="0.2">
      <c r="A498" s="128">
        <v>6979</v>
      </c>
      <c r="B498" s="108" t="str">
        <f>VLOOKUP(A498,'BASE REGISTROS'!$A$1:$T$884,2,FALSE)</f>
        <v>Fundación Tierra de Esperanza</v>
      </c>
      <c r="C498" s="136">
        <f>VLOOKUP(A498,'BASE REGISTROS'!$A$1:$T$884,3,FALSE)</f>
        <v>738689003</v>
      </c>
      <c r="D498" s="108" t="str">
        <f>VLOOKUP(A498,'BASE REGISTROS'!$A$1:$T$884,4,FALSE)</f>
        <v>Fundación de Derecho Privado.</v>
      </c>
      <c r="E498" s="108" t="str">
        <f>VLOOKUP(A498,'BASE REGISTROS'!$A$1:$T$884,5,FALSE)</f>
        <v>Otorgado por Decreto Supremo Nº 262, de fecha 2 de abril de 1997, por el Ministerio de Justicia. Publicado en el Diario Oficial con fecha 24 de abril de 1997.</v>
      </c>
      <c r="F498" s="108" t="str">
        <f>VLOOKUP(A498,'BASE REGISTROS'!$A$1:$T$884,6,FALSE)</f>
        <v>Certificado de Vigencia inscripción Nº7421 de fecha 02 de abril de 1997. Folio N° 500328926944, emitido por el Servicio de Registro Civil e Identificación, de fecha 13 de julio de 2020.</v>
      </c>
      <c r="G498" s="108" t="str">
        <f>VLOOKUP(A498,'BASE REGISTROS'!$A$1:$T$884,7,FALSE)</f>
        <v xml:space="preserve">Ayudar a la infancia desvalida sin distinción de sexo, sin distinción racial, creencia religiosa o política.
</v>
      </c>
      <c r="H498" s="108" t="str">
        <f>VLOOKUP(A498,'BASE REGISTROS'!$A$1:$T$884,8,FALSE)</f>
        <v xml:space="preserve">Presidente: Simona de la Barra Cruzat.           
Secretario: Julián Humberto Carrasco Poblete.
Tesorero: Leoncio Toro Araya.
Director Ejecutivo: Rafael Mella Gallegos.
Director: Carlos Javier Contzen Fuentes.
</v>
      </c>
      <c r="I498" s="108" t="str">
        <f>VLOOKUP(A498,'BASE REGISTROS'!$A$1:$T$884,9,FALSE)</f>
        <v>El Consejo durará tres años en sus cargos y se renovará tácita y sucesivamente cada tres años, salvo que la mayoría absoluta de los demás consejeros, resuelva su exclusión.</v>
      </c>
      <c r="J498" s="129" t="str">
        <f>VLOOKUP(A498,'BASE REGISTROS'!$A$1:$T$884,10,FALSE)</f>
        <v>10 de enero de 2017 – 10 de enero 2020</v>
      </c>
      <c r="K498" s="108" t="str">
        <f>VLOOKUP(A498,'BASE REGISTROS'!$A$1:$T$884,11,FALSE)</f>
        <v xml:space="preserve">Simona de la Barra Cruzat
Rafael Mella Gallegos.
Podrán actuar conjunta o separadamente.
</v>
      </c>
      <c r="L498" s="108" t="str">
        <f>VLOOKUP(A498,'BASE REGISTROS'!$A$1:$T$884,12,FALSE)</f>
        <v>Exeter Nº 540-D, Concepción.</v>
      </c>
      <c r="M498" s="108" t="str">
        <f>VLOOKUP(A498,'BASE REGISTROS'!$A$1:$T$884,13,FALSE)</f>
        <v>VIII</v>
      </c>
      <c r="N498" s="108" t="str">
        <f>VLOOKUP(A498,'BASE REGISTROS'!$A$1:$T$884,14,FALSE)</f>
        <v>Concepción.</v>
      </c>
      <c r="O498" s="108" t="str">
        <f>VLOOKUP(A498,'BASE REGISTROS'!$A$1:$T$884,15,FALSE)</f>
        <v xml:space="preserve"> 41-2106-850
</v>
      </c>
      <c r="P498" s="108" t="str">
        <f>VLOOKUP(A498,'BASE REGISTROS'!$A$1:$T$884,16,FALSE)</f>
        <v>contacto@tdesperanza.cl</v>
      </c>
      <c r="Q498" s="108">
        <f>VLOOKUP(A498,'BASE REGISTROS'!$A$1:$T$884,17,FALSE)</f>
        <v>0</v>
      </c>
      <c r="R498" s="108" t="str">
        <f>VLOOKUP(A498,'BASE REGISTROS'!$A$1:$T$884,18,FALSE)</f>
        <v>93401.</v>
      </c>
      <c r="S498" s="108" t="str">
        <f>VLOOKUP(A498,'BASE REGISTROS'!$A$1:$T$884,19,FALSE)</f>
        <v xml:space="preserve">Certificado de antecedentes financieros, correspondientes al año 2019, APROBADOS por Subdepartamento de Supervisión Financiera Nacional para su actualización.
</v>
      </c>
      <c r="T498" s="129">
        <f>VLOOKUP(A498,'BASE REGISTROS'!$A$1:$T$884,20,FALSE)</f>
        <v>37970</v>
      </c>
      <c r="U498" s="128">
        <v>6979</v>
      </c>
      <c r="V498" s="130">
        <v>20522496</v>
      </c>
      <c r="W498" s="130">
        <v>87015382</v>
      </c>
      <c r="X498" s="131">
        <v>44316</v>
      </c>
      <c r="Y498" s="132" t="s">
        <v>7743</v>
      </c>
      <c r="Z498" s="132" t="s">
        <v>7744</v>
      </c>
      <c r="AA498" s="128" t="s">
        <v>7844</v>
      </c>
    </row>
    <row r="499" spans="1:27" ht="15.75" customHeight="1" x14ac:dyDescent="0.2">
      <c r="A499" s="128">
        <v>6979</v>
      </c>
      <c r="B499" s="108" t="str">
        <f>VLOOKUP(A499,'BASE REGISTROS'!$A$1:$T$884,2,FALSE)</f>
        <v>Fundación Tierra de Esperanza</v>
      </c>
      <c r="C499" s="136">
        <f>VLOOKUP(A499,'BASE REGISTROS'!$A$1:$T$884,3,FALSE)</f>
        <v>738689003</v>
      </c>
      <c r="D499" s="108" t="str">
        <f>VLOOKUP(A499,'BASE REGISTROS'!$A$1:$T$884,4,FALSE)</f>
        <v>Fundación de Derecho Privado.</v>
      </c>
      <c r="E499" s="108" t="str">
        <f>VLOOKUP(A499,'BASE REGISTROS'!$A$1:$T$884,5,FALSE)</f>
        <v>Otorgado por Decreto Supremo Nº 262, de fecha 2 de abril de 1997, por el Ministerio de Justicia. Publicado en el Diario Oficial con fecha 24 de abril de 1997.</v>
      </c>
      <c r="F499" s="108" t="str">
        <f>VLOOKUP(A499,'BASE REGISTROS'!$A$1:$T$884,6,FALSE)</f>
        <v>Certificado de Vigencia inscripción Nº7421 de fecha 02 de abril de 1997. Folio N° 500328926944, emitido por el Servicio de Registro Civil e Identificación, de fecha 13 de julio de 2020.</v>
      </c>
      <c r="G499" s="108" t="str">
        <f>VLOOKUP(A499,'BASE REGISTROS'!$A$1:$T$884,7,FALSE)</f>
        <v xml:space="preserve">Ayudar a la infancia desvalida sin distinción de sexo, sin distinción racial, creencia religiosa o política.
</v>
      </c>
      <c r="H499" s="108" t="str">
        <f>VLOOKUP(A499,'BASE REGISTROS'!$A$1:$T$884,8,FALSE)</f>
        <v xml:space="preserve">Presidente: Simona de la Barra Cruzat.           
Secretario: Julián Humberto Carrasco Poblete.
Tesorero: Leoncio Toro Araya.
Director Ejecutivo: Rafael Mella Gallegos.
Director: Carlos Javier Contzen Fuentes.
</v>
      </c>
      <c r="I499" s="108" t="str">
        <f>VLOOKUP(A499,'BASE REGISTROS'!$A$1:$T$884,9,FALSE)</f>
        <v>El Consejo durará tres años en sus cargos y se renovará tácita y sucesivamente cada tres años, salvo que la mayoría absoluta de los demás consejeros, resuelva su exclusión.</v>
      </c>
      <c r="J499" s="129" t="str">
        <f>VLOOKUP(A499,'BASE REGISTROS'!$A$1:$T$884,10,FALSE)</f>
        <v>10 de enero de 2017 – 10 de enero 2020</v>
      </c>
      <c r="K499" s="108" t="str">
        <f>VLOOKUP(A499,'BASE REGISTROS'!$A$1:$T$884,11,FALSE)</f>
        <v xml:space="preserve">Simona de la Barra Cruzat
Rafael Mella Gallegos.
Podrán actuar conjunta o separadamente.
</v>
      </c>
      <c r="L499" s="108" t="str">
        <f>VLOOKUP(A499,'BASE REGISTROS'!$A$1:$T$884,12,FALSE)</f>
        <v>Exeter Nº 540-D, Concepción.</v>
      </c>
      <c r="M499" s="108" t="str">
        <f>VLOOKUP(A499,'BASE REGISTROS'!$A$1:$T$884,13,FALSE)</f>
        <v>VIII</v>
      </c>
      <c r="N499" s="108" t="str">
        <f>VLOOKUP(A499,'BASE REGISTROS'!$A$1:$T$884,14,FALSE)</f>
        <v>Concepción.</v>
      </c>
      <c r="O499" s="108" t="str">
        <f>VLOOKUP(A499,'BASE REGISTROS'!$A$1:$T$884,15,FALSE)</f>
        <v xml:space="preserve"> 41-2106-850
</v>
      </c>
      <c r="P499" s="108" t="str">
        <f>VLOOKUP(A499,'BASE REGISTROS'!$A$1:$T$884,16,FALSE)</f>
        <v>contacto@tdesperanza.cl</v>
      </c>
      <c r="Q499" s="108">
        <f>VLOOKUP(A499,'BASE REGISTROS'!$A$1:$T$884,17,FALSE)</f>
        <v>0</v>
      </c>
      <c r="R499" s="108" t="str">
        <f>VLOOKUP(A499,'BASE REGISTROS'!$A$1:$T$884,18,FALSE)</f>
        <v>93401.</v>
      </c>
      <c r="S499" s="108" t="str">
        <f>VLOOKUP(A499,'BASE REGISTROS'!$A$1:$T$884,19,FALSE)</f>
        <v xml:space="preserve">Certificado de antecedentes financieros, correspondientes al año 2019, APROBADOS por Subdepartamento de Supervisión Financiera Nacional para su actualización.
</v>
      </c>
      <c r="T499" s="129">
        <f>VLOOKUP(A499,'BASE REGISTROS'!$A$1:$T$884,20,FALSE)</f>
        <v>37970</v>
      </c>
      <c r="U499" s="128">
        <v>6979</v>
      </c>
      <c r="V499" s="130">
        <v>11939562</v>
      </c>
      <c r="W499" s="130">
        <v>40152304</v>
      </c>
      <c r="X499" s="131">
        <v>44316</v>
      </c>
      <c r="Y499" s="132" t="s">
        <v>7743</v>
      </c>
      <c r="Z499" s="132" t="s">
        <v>7744</v>
      </c>
      <c r="AA499" s="128" t="s">
        <v>7900</v>
      </c>
    </row>
    <row r="500" spans="1:27" ht="15.75" customHeight="1" x14ac:dyDescent="0.2">
      <c r="A500" s="128">
        <v>6979</v>
      </c>
      <c r="B500" s="108" t="str">
        <f>VLOOKUP(A500,'BASE REGISTROS'!$A$1:$T$884,2,FALSE)</f>
        <v>Fundación Tierra de Esperanza</v>
      </c>
      <c r="C500" s="136">
        <f>VLOOKUP(A500,'BASE REGISTROS'!$A$1:$T$884,3,FALSE)</f>
        <v>738689003</v>
      </c>
      <c r="D500" s="108" t="str">
        <f>VLOOKUP(A500,'BASE REGISTROS'!$A$1:$T$884,4,FALSE)</f>
        <v>Fundación de Derecho Privado.</v>
      </c>
      <c r="E500" s="108" t="str">
        <f>VLOOKUP(A500,'BASE REGISTROS'!$A$1:$T$884,5,FALSE)</f>
        <v>Otorgado por Decreto Supremo Nº 262, de fecha 2 de abril de 1997, por el Ministerio de Justicia. Publicado en el Diario Oficial con fecha 24 de abril de 1997.</v>
      </c>
      <c r="F500" s="108" t="str">
        <f>VLOOKUP(A500,'BASE REGISTROS'!$A$1:$T$884,6,FALSE)</f>
        <v>Certificado de Vigencia inscripción Nº7421 de fecha 02 de abril de 1997. Folio N° 500328926944, emitido por el Servicio de Registro Civil e Identificación, de fecha 13 de julio de 2020.</v>
      </c>
      <c r="G500" s="108" t="str">
        <f>VLOOKUP(A500,'BASE REGISTROS'!$A$1:$T$884,7,FALSE)</f>
        <v xml:space="preserve">Ayudar a la infancia desvalida sin distinción de sexo, sin distinción racial, creencia religiosa o política.
</v>
      </c>
      <c r="H500" s="108" t="str">
        <f>VLOOKUP(A500,'BASE REGISTROS'!$A$1:$T$884,8,FALSE)</f>
        <v xml:space="preserve">Presidente: Simona de la Barra Cruzat.           
Secretario: Julián Humberto Carrasco Poblete.
Tesorero: Leoncio Toro Araya.
Director Ejecutivo: Rafael Mella Gallegos.
Director: Carlos Javier Contzen Fuentes.
</v>
      </c>
      <c r="I500" s="108" t="str">
        <f>VLOOKUP(A500,'BASE REGISTROS'!$A$1:$T$884,9,FALSE)</f>
        <v>El Consejo durará tres años en sus cargos y se renovará tácita y sucesivamente cada tres años, salvo que la mayoría absoluta de los demás consejeros, resuelva su exclusión.</v>
      </c>
      <c r="J500" s="129" t="str">
        <f>VLOOKUP(A500,'BASE REGISTROS'!$A$1:$T$884,10,FALSE)</f>
        <v>10 de enero de 2017 – 10 de enero 2020</v>
      </c>
      <c r="K500" s="108" t="str">
        <f>VLOOKUP(A500,'BASE REGISTROS'!$A$1:$T$884,11,FALSE)</f>
        <v xml:space="preserve">Simona de la Barra Cruzat
Rafael Mella Gallegos.
Podrán actuar conjunta o separadamente.
</v>
      </c>
      <c r="L500" s="108" t="str">
        <f>VLOOKUP(A500,'BASE REGISTROS'!$A$1:$T$884,12,FALSE)</f>
        <v>Exeter Nº 540-D, Concepción.</v>
      </c>
      <c r="M500" s="108" t="str">
        <f>VLOOKUP(A500,'BASE REGISTROS'!$A$1:$T$884,13,FALSE)</f>
        <v>VIII</v>
      </c>
      <c r="N500" s="108" t="str">
        <f>VLOOKUP(A500,'BASE REGISTROS'!$A$1:$T$884,14,FALSE)</f>
        <v>Concepción.</v>
      </c>
      <c r="O500" s="108" t="str">
        <f>VLOOKUP(A500,'BASE REGISTROS'!$A$1:$T$884,15,FALSE)</f>
        <v xml:space="preserve"> 41-2106-850
</v>
      </c>
      <c r="P500" s="108" t="str">
        <f>VLOOKUP(A500,'BASE REGISTROS'!$A$1:$T$884,16,FALSE)</f>
        <v>contacto@tdesperanza.cl</v>
      </c>
      <c r="Q500" s="108">
        <f>VLOOKUP(A500,'BASE REGISTROS'!$A$1:$T$884,17,FALSE)</f>
        <v>0</v>
      </c>
      <c r="R500" s="108" t="str">
        <f>VLOOKUP(A500,'BASE REGISTROS'!$A$1:$T$884,18,FALSE)</f>
        <v>93401.</v>
      </c>
      <c r="S500" s="108" t="str">
        <f>VLOOKUP(A500,'BASE REGISTROS'!$A$1:$T$884,19,FALSE)</f>
        <v xml:space="preserve">Certificado de antecedentes financieros, correspondientes al año 2019, APROBADOS por Subdepartamento de Supervisión Financiera Nacional para su actualización.
</v>
      </c>
      <c r="T500" s="129">
        <f>VLOOKUP(A500,'BASE REGISTROS'!$A$1:$T$884,20,FALSE)</f>
        <v>37970</v>
      </c>
      <c r="U500" s="128">
        <v>6979</v>
      </c>
      <c r="V500" s="130">
        <v>28395522</v>
      </c>
      <c r="W500" s="130">
        <v>37586184</v>
      </c>
      <c r="X500" s="131">
        <v>44316</v>
      </c>
      <c r="Y500" s="132" t="s">
        <v>7743</v>
      </c>
      <c r="Z500" s="132" t="s">
        <v>7744</v>
      </c>
      <c r="AA500" s="128" t="s">
        <v>7915</v>
      </c>
    </row>
    <row r="501" spans="1:27" ht="15.75" customHeight="1" x14ac:dyDescent="0.2">
      <c r="A501" s="128">
        <v>6979</v>
      </c>
      <c r="B501" s="108" t="str">
        <f>VLOOKUP(A501,'BASE REGISTROS'!$A$1:$T$884,2,FALSE)</f>
        <v>Fundación Tierra de Esperanza</v>
      </c>
      <c r="C501" s="136">
        <f>VLOOKUP(A501,'BASE REGISTROS'!$A$1:$T$884,3,FALSE)</f>
        <v>738689003</v>
      </c>
      <c r="D501" s="108" t="str">
        <f>VLOOKUP(A501,'BASE REGISTROS'!$A$1:$T$884,4,FALSE)</f>
        <v>Fundación de Derecho Privado.</v>
      </c>
      <c r="E501" s="108" t="str">
        <f>VLOOKUP(A501,'BASE REGISTROS'!$A$1:$T$884,5,FALSE)</f>
        <v>Otorgado por Decreto Supremo Nº 262, de fecha 2 de abril de 1997, por el Ministerio de Justicia. Publicado en el Diario Oficial con fecha 24 de abril de 1997.</v>
      </c>
      <c r="F501" s="108" t="str">
        <f>VLOOKUP(A501,'BASE REGISTROS'!$A$1:$T$884,6,FALSE)</f>
        <v>Certificado de Vigencia inscripción Nº7421 de fecha 02 de abril de 1997. Folio N° 500328926944, emitido por el Servicio de Registro Civil e Identificación, de fecha 13 de julio de 2020.</v>
      </c>
      <c r="G501" s="108" t="str">
        <f>VLOOKUP(A501,'BASE REGISTROS'!$A$1:$T$884,7,FALSE)</f>
        <v xml:space="preserve">Ayudar a la infancia desvalida sin distinción de sexo, sin distinción racial, creencia religiosa o política.
</v>
      </c>
      <c r="H501" s="108" t="str">
        <f>VLOOKUP(A501,'BASE REGISTROS'!$A$1:$T$884,8,FALSE)</f>
        <v xml:space="preserve">Presidente: Simona de la Barra Cruzat.           
Secretario: Julián Humberto Carrasco Poblete.
Tesorero: Leoncio Toro Araya.
Director Ejecutivo: Rafael Mella Gallegos.
Director: Carlos Javier Contzen Fuentes.
</v>
      </c>
      <c r="I501" s="108" t="str">
        <f>VLOOKUP(A501,'BASE REGISTROS'!$A$1:$T$884,9,FALSE)</f>
        <v>El Consejo durará tres años en sus cargos y se renovará tácita y sucesivamente cada tres años, salvo que la mayoría absoluta de los demás consejeros, resuelva su exclusión.</v>
      </c>
      <c r="J501" s="129" t="str">
        <f>VLOOKUP(A501,'BASE REGISTROS'!$A$1:$T$884,10,FALSE)</f>
        <v>10 de enero de 2017 – 10 de enero 2020</v>
      </c>
      <c r="K501" s="108" t="str">
        <f>VLOOKUP(A501,'BASE REGISTROS'!$A$1:$T$884,11,FALSE)</f>
        <v xml:space="preserve">Simona de la Barra Cruzat
Rafael Mella Gallegos.
Podrán actuar conjunta o separadamente.
</v>
      </c>
      <c r="L501" s="108" t="str">
        <f>VLOOKUP(A501,'BASE REGISTROS'!$A$1:$T$884,12,FALSE)</f>
        <v>Exeter Nº 540-D, Concepción.</v>
      </c>
      <c r="M501" s="108" t="str">
        <f>VLOOKUP(A501,'BASE REGISTROS'!$A$1:$T$884,13,FALSE)</f>
        <v>VIII</v>
      </c>
      <c r="N501" s="108" t="str">
        <f>VLOOKUP(A501,'BASE REGISTROS'!$A$1:$T$884,14,FALSE)</f>
        <v>Concepción.</v>
      </c>
      <c r="O501" s="108" t="str">
        <f>VLOOKUP(A501,'BASE REGISTROS'!$A$1:$T$884,15,FALSE)</f>
        <v xml:space="preserve"> 41-2106-850
</v>
      </c>
      <c r="P501" s="108" t="str">
        <f>VLOOKUP(A501,'BASE REGISTROS'!$A$1:$T$884,16,FALSE)</f>
        <v>contacto@tdesperanza.cl</v>
      </c>
      <c r="Q501" s="108">
        <f>VLOOKUP(A501,'BASE REGISTROS'!$A$1:$T$884,17,FALSE)</f>
        <v>0</v>
      </c>
      <c r="R501" s="108" t="str">
        <f>VLOOKUP(A501,'BASE REGISTROS'!$A$1:$T$884,18,FALSE)</f>
        <v>93401.</v>
      </c>
      <c r="S501" s="108" t="str">
        <f>VLOOKUP(A501,'BASE REGISTROS'!$A$1:$T$884,19,FALSE)</f>
        <v xml:space="preserve">Certificado de antecedentes financieros, correspondientes al año 2019, APROBADOS por Subdepartamento de Supervisión Financiera Nacional para su actualización.
</v>
      </c>
      <c r="T501" s="129">
        <f>VLOOKUP(A501,'BASE REGISTROS'!$A$1:$T$884,20,FALSE)</f>
        <v>37970</v>
      </c>
      <c r="U501" s="128">
        <v>6979</v>
      </c>
      <c r="V501" s="130">
        <v>16193532</v>
      </c>
      <c r="W501" s="130">
        <v>52268232</v>
      </c>
      <c r="X501" s="131">
        <v>44316</v>
      </c>
      <c r="Y501" s="132" t="s">
        <v>7743</v>
      </c>
      <c r="Z501" s="132" t="s">
        <v>7744</v>
      </c>
      <c r="AA501" s="128" t="s">
        <v>75</v>
      </c>
    </row>
    <row r="502" spans="1:27" ht="15.75" customHeight="1" x14ac:dyDescent="0.2">
      <c r="A502" s="128">
        <v>6979</v>
      </c>
      <c r="B502" s="108" t="str">
        <f>VLOOKUP(A502,'BASE REGISTROS'!$A$1:$T$884,2,FALSE)</f>
        <v>Fundación Tierra de Esperanza</v>
      </c>
      <c r="C502" s="136">
        <f>VLOOKUP(A502,'BASE REGISTROS'!$A$1:$T$884,3,FALSE)</f>
        <v>738689003</v>
      </c>
      <c r="D502" s="108" t="str">
        <f>VLOOKUP(A502,'BASE REGISTROS'!$A$1:$T$884,4,FALSE)</f>
        <v>Fundación de Derecho Privado.</v>
      </c>
      <c r="E502" s="108" t="str">
        <f>VLOOKUP(A502,'BASE REGISTROS'!$A$1:$T$884,5,FALSE)</f>
        <v>Otorgado por Decreto Supremo Nº 262, de fecha 2 de abril de 1997, por el Ministerio de Justicia. Publicado en el Diario Oficial con fecha 24 de abril de 1997.</v>
      </c>
      <c r="F502" s="108" t="str">
        <f>VLOOKUP(A502,'BASE REGISTROS'!$A$1:$T$884,6,FALSE)</f>
        <v>Certificado de Vigencia inscripción Nº7421 de fecha 02 de abril de 1997. Folio N° 500328926944, emitido por el Servicio de Registro Civil e Identificación, de fecha 13 de julio de 2020.</v>
      </c>
      <c r="G502" s="108" t="str">
        <f>VLOOKUP(A502,'BASE REGISTROS'!$A$1:$T$884,7,FALSE)</f>
        <v xml:space="preserve">Ayudar a la infancia desvalida sin distinción de sexo, sin distinción racial, creencia religiosa o política.
</v>
      </c>
      <c r="H502" s="108" t="str">
        <f>VLOOKUP(A502,'BASE REGISTROS'!$A$1:$T$884,8,FALSE)</f>
        <v xml:space="preserve">Presidente: Simona de la Barra Cruzat.           
Secretario: Julián Humberto Carrasco Poblete.
Tesorero: Leoncio Toro Araya.
Director Ejecutivo: Rafael Mella Gallegos.
Director: Carlos Javier Contzen Fuentes.
</v>
      </c>
      <c r="I502" s="108" t="str">
        <f>VLOOKUP(A502,'BASE REGISTROS'!$A$1:$T$884,9,FALSE)</f>
        <v>El Consejo durará tres años en sus cargos y se renovará tácita y sucesivamente cada tres años, salvo que la mayoría absoluta de los demás consejeros, resuelva su exclusión.</v>
      </c>
      <c r="J502" s="129" t="str">
        <f>VLOOKUP(A502,'BASE REGISTROS'!$A$1:$T$884,10,FALSE)</f>
        <v>10 de enero de 2017 – 10 de enero 2020</v>
      </c>
      <c r="K502" s="108" t="str">
        <f>VLOOKUP(A502,'BASE REGISTROS'!$A$1:$T$884,11,FALSE)</f>
        <v xml:space="preserve">Simona de la Barra Cruzat
Rafael Mella Gallegos.
Podrán actuar conjunta o separadamente.
</v>
      </c>
      <c r="L502" s="108" t="str">
        <f>VLOOKUP(A502,'BASE REGISTROS'!$A$1:$T$884,12,FALSE)</f>
        <v>Exeter Nº 540-D, Concepción.</v>
      </c>
      <c r="M502" s="108" t="str">
        <f>VLOOKUP(A502,'BASE REGISTROS'!$A$1:$T$884,13,FALSE)</f>
        <v>VIII</v>
      </c>
      <c r="N502" s="108" t="str">
        <f>VLOOKUP(A502,'BASE REGISTROS'!$A$1:$T$884,14,FALSE)</f>
        <v>Concepción.</v>
      </c>
      <c r="O502" s="108" t="str">
        <f>VLOOKUP(A502,'BASE REGISTROS'!$A$1:$T$884,15,FALSE)</f>
        <v xml:space="preserve"> 41-2106-850
</v>
      </c>
      <c r="P502" s="108" t="str">
        <f>VLOOKUP(A502,'BASE REGISTROS'!$A$1:$T$884,16,FALSE)</f>
        <v>contacto@tdesperanza.cl</v>
      </c>
      <c r="Q502" s="108">
        <f>VLOOKUP(A502,'BASE REGISTROS'!$A$1:$T$884,17,FALSE)</f>
        <v>0</v>
      </c>
      <c r="R502" s="108" t="str">
        <f>VLOOKUP(A502,'BASE REGISTROS'!$A$1:$T$884,18,FALSE)</f>
        <v>93401.</v>
      </c>
      <c r="S502" s="108" t="str">
        <f>VLOOKUP(A502,'BASE REGISTROS'!$A$1:$T$884,19,FALSE)</f>
        <v xml:space="preserve">Certificado de antecedentes financieros, correspondientes al año 2019, APROBADOS por Subdepartamento de Supervisión Financiera Nacional para su actualización.
</v>
      </c>
      <c r="T502" s="129">
        <f>VLOOKUP(A502,'BASE REGISTROS'!$A$1:$T$884,20,FALSE)</f>
        <v>37970</v>
      </c>
      <c r="U502" s="128">
        <v>6979</v>
      </c>
      <c r="V502" s="130">
        <v>8016600</v>
      </c>
      <c r="W502" s="130">
        <v>32066400</v>
      </c>
      <c r="X502" s="131">
        <v>44316</v>
      </c>
      <c r="Y502" s="132" t="s">
        <v>7743</v>
      </c>
      <c r="Z502" s="132" t="s">
        <v>7744</v>
      </c>
      <c r="AA502" s="128" t="s">
        <v>7790</v>
      </c>
    </row>
    <row r="503" spans="1:27" ht="15.75" customHeight="1" x14ac:dyDescent="0.2">
      <c r="A503" s="128">
        <v>6979</v>
      </c>
      <c r="B503" s="108" t="str">
        <f>VLOOKUP(A503,'BASE REGISTROS'!$A$1:$T$884,2,FALSE)</f>
        <v>Fundación Tierra de Esperanza</v>
      </c>
      <c r="C503" s="136">
        <f>VLOOKUP(A503,'BASE REGISTROS'!$A$1:$T$884,3,FALSE)</f>
        <v>738689003</v>
      </c>
      <c r="D503" s="108" t="str">
        <f>VLOOKUP(A503,'BASE REGISTROS'!$A$1:$T$884,4,FALSE)</f>
        <v>Fundación de Derecho Privado.</v>
      </c>
      <c r="E503" s="108" t="str">
        <f>VLOOKUP(A503,'BASE REGISTROS'!$A$1:$T$884,5,FALSE)</f>
        <v>Otorgado por Decreto Supremo Nº 262, de fecha 2 de abril de 1997, por el Ministerio de Justicia. Publicado en el Diario Oficial con fecha 24 de abril de 1997.</v>
      </c>
      <c r="F503" s="108" t="str">
        <f>VLOOKUP(A503,'BASE REGISTROS'!$A$1:$T$884,6,FALSE)</f>
        <v>Certificado de Vigencia inscripción Nº7421 de fecha 02 de abril de 1997. Folio N° 500328926944, emitido por el Servicio de Registro Civil e Identificación, de fecha 13 de julio de 2020.</v>
      </c>
      <c r="G503" s="108" t="str">
        <f>VLOOKUP(A503,'BASE REGISTROS'!$A$1:$T$884,7,FALSE)</f>
        <v xml:space="preserve">Ayudar a la infancia desvalida sin distinción de sexo, sin distinción racial, creencia religiosa o política.
</v>
      </c>
      <c r="H503" s="108" t="str">
        <f>VLOOKUP(A503,'BASE REGISTROS'!$A$1:$T$884,8,FALSE)</f>
        <v xml:space="preserve">Presidente: Simona de la Barra Cruzat.           
Secretario: Julián Humberto Carrasco Poblete.
Tesorero: Leoncio Toro Araya.
Director Ejecutivo: Rafael Mella Gallegos.
Director: Carlos Javier Contzen Fuentes.
</v>
      </c>
      <c r="I503" s="108" t="str">
        <f>VLOOKUP(A503,'BASE REGISTROS'!$A$1:$T$884,9,FALSE)</f>
        <v>El Consejo durará tres años en sus cargos y se renovará tácita y sucesivamente cada tres años, salvo que la mayoría absoluta de los demás consejeros, resuelva su exclusión.</v>
      </c>
      <c r="J503" s="129" t="str">
        <f>VLOOKUP(A503,'BASE REGISTROS'!$A$1:$T$884,10,FALSE)</f>
        <v>10 de enero de 2017 – 10 de enero 2020</v>
      </c>
      <c r="K503" s="108" t="str">
        <f>VLOOKUP(A503,'BASE REGISTROS'!$A$1:$T$884,11,FALSE)</f>
        <v xml:space="preserve">Simona de la Barra Cruzat
Rafael Mella Gallegos.
Podrán actuar conjunta o separadamente.
</v>
      </c>
      <c r="L503" s="108" t="str">
        <f>VLOOKUP(A503,'BASE REGISTROS'!$A$1:$T$884,12,FALSE)</f>
        <v>Exeter Nº 540-D, Concepción.</v>
      </c>
      <c r="M503" s="108" t="str">
        <f>VLOOKUP(A503,'BASE REGISTROS'!$A$1:$T$884,13,FALSE)</f>
        <v>VIII</v>
      </c>
      <c r="N503" s="108" t="str">
        <f>VLOOKUP(A503,'BASE REGISTROS'!$A$1:$T$884,14,FALSE)</f>
        <v>Concepción.</v>
      </c>
      <c r="O503" s="108" t="str">
        <f>VLOOKUP(A503,'BASE REGISTROS'!$A$1:$T$884,15,FALSE)</f>
        <v xml:space="preserve"> 41-2106-850
</v>
      </c>
      <c r="P503" s="108" t="str">
        <f>VLOOKUP(A503,'BASE REGISTROS'!$A$1:$T$884,16,FALSE)</f>
        <v>contacto@tdesperanza.cl</v>
      </c>
      <c r="Q503" s="108">
        <f>VLOOKUP(A503,'BASE REGISTROS'!$A$1:$T$884,17,FALSE)</f>
        <v>0</v>
      </c>
      <c r="R503" s="108" t="str">
        <f>VLOOKUP(A503,'BASE REGISTROS'!$A$1:$T$884,18,FALSE)</f>
        <v>93401.</v>
      </c>
      <c r="S503" s="108" t="str">
        <f>VLOOKUP(A503,'BASE REGISTROS'!$A$1:$T$884,19,FALSE)</f>
        <v xml:space="preserve">Certificado de antecedentes financieros, correspondientes al año 2019, APROBADOS por Subdepartamento de Supervisión Financiera Nacional para su actualización.
</v>
      </c>
      <c r="T503" s="129">
        <f>VLOOKUP(A503,'BASE REGISTROS'!$A$1:$T$884,20,FALSE)</f>
        <v>37970</v>
      </c>
      <c r="U503" s="128">
        <v>6979</v>
      </c>
      <c r="V503" s="130">
        <v>9107871</v>
      </c>
      <c r="W503" s="130">
        <v>17744645</v>
      </c>
      <c r="X503" s="131">
        <v>44316</v>
      </c>
      <c r="Y503" s="132" t="s">
        <v>7743</v>
      </c>
      <c r="Z503" s="132" t="s">
        <v>7744</v>
      </c>
      <c r="AA503" s="128" t="s">
        <v>7792</v>
      </c>
    </row>
    <row r="504" spans="1:27" ht="15.75" customHeight="1" x14ac:dyDescent="0.2">
      <c r="A504" s="128">
        <v>6979</v>
      </c>
      <c r="B504" s="108" t="str">
        <f>VLOOKUP(A504,'BASE REGISTROS'!$A$1:$T$884,2,FALSE)</f>
        <v>Fundación Tierra de Esperanza</v>
      </c>
      <c r="C504" s="136">
        <f>VLOOKUP(A504,'BASE REGISTROS'!$A$1:$T$884,3,FALSE)</f>
        <v>738689003</v>
      </c>
      <c r="D504" s="108" t="str">
        <f>VLOOKUP(A504,'BASE REGISTROS'!$A$1:$T$884,4,FALSE)</f>
        <v>Fundación de Derecho Privado.</v>
      </c>
      <c r="E504" s="108" t="str">
        <f>VLOOKUP(A504,'BASE REGISTROS'!$A$1:$T$884,5,FALSE)</f>
        <v>Otorgado por Decreto Supremo Nº 262, de fecha 2 de abril de 1997, por el Ministerio de Justicia. Publicado en el Diario Oficial con fecha 24 de abril de 1997.</v>
      </c>
      <c r="F504" s="108" t="str">
        <f>VLOOKUP(A504,'BASE REGISTROS'!$A$1:$T$884,6,FALSE)</f>
        <v>Certificado de Vigencia inscripción Nº7421 de fecha 02 de abril de 1997. Folio N° 500328926944, emitido por el Servicio de Registro Civil e Identificación, de fecha 13 de julio de 2020.</v>
      </c>
      <c r="G504" s="108" t="str">
        <f>VLOOKUP(A504,'BASE REGISTROS'!$A$1:$T$884,7,FALSE)</f>
        <v xml:space="preserve">Ayudar a la infancia desvalida sin distinción de sexo, sin distinción racial, creencia religiosa o política.
</v>
      </c>
      <c r="H504" s="108" t="str">
        <f>VLOOKUP(A504,'BASE REGISTROS'!$A$1:$T$884,8,FALSE)</f>
        <v xml:space="preserve">Presidente: Simona de la Barra Cruzat.           
Secretario: Julián Humberto Carrasco Poblete.
Tesorero: Leoncio Toro Araya.
Director Ejecutivo: Rafael Mella Gallegos.
Director: Carlos Javier Contzen Fuentes.
</v>
      </c>
      <c r="I504" s="108" t="str">
        <f>VLOOKUP(A504,'BASE REGISTROS'!$A$1:$T$884,9,FALSE)</f>
        <v>El Consejo durará tres años en sus cargos y se renovará tácita y sucesivamente cada tres años, salvo que la mayoría absoluta de los demás consejeros, resuelva su exclusión.</v>
      </c>
      <c r="J504" s="129" t="str">
        <f>VLOOKUP(A504,'BASE REGISTROS'!$A$1:$T$884,10,FALSE)</f>
        <v>10 de enero de 2017 – 10 de enero 2020</v>
      </c>
      <c r="K504" s="108" t="str">
        <f>VLOOKUP(A504,'BASE REGISTROS'!$A$1:$T$884,11,FALSE)</f>
        <v xml:space="preserve">Simona de la Barra Cruzat
Rafael Mella Gallegos.
Podrán actuar conjunta o separadamente.
</v>
      </c>
      <c r="L504" s="108" t="str">
        <f>VLOOKUP(A504,'BASE REGISTROS'!$A$1:$T$884,12,FALSE)</f>
        <v>Exeter Nº 540-D, Concepción.</v>
      </c>
      <c r="M504" s="108" t="str">
        <f>VLOOKUP(A504,'BASE REGISTROS'!$A$1:$T$884,13,FALSE)</f>
        <v>VIII</v>
      </c>
      <c r="N504" s="108" t="str">
        <f>VLOOKUP(A504,'BASE REGISTROS'!$A$1:$T$884,14,FALSE)</f>
        <v>Concepción.</v>
      </c>
      <c r="O504" s="108" t="str">
        <f>VLOOKUP(A504,'BASE REGISTROS'!$A$1:$T$884,15,FALSE)</f>
        <v xml:space="preserve"> 41-2106-850
</v>
      </c>
      <c r="P504" s="108" t="str">
        <f>VLOOKUP(A504,'BASE REGISTROS'!$A$1:$T$884,16,FALSE)</f>
        <v>contacto@tdesperanza.cl</v>
      </c>
      <c r="Q504" s="108">
        <f>VLOOKUP(A504,'BASE REGISTROS'!$A$1:$T$884,17,FALSE)</f>
        <v>0</v>
      </c>
      <c r="R504" s="108" t="str">
        <f>VLOOKUP(A504,'BASE REGISTROS'!$A$1:$T$884,18,FALSE)</f>
        <v>93401.</v>
      </c>
      <c r="S504" s="108" t="str">
        <f>VLOOKUP(A504,'BASE REGISTROS'!$A$1:$T$884,19,FALSE)</f>
        <v xml:space="preserve">Certificado de antecedentes financieros, correspondientes al año 2019, APROBADOS por Subdepartamento de Supervisión Financiera Nacional para su actualización.
</v>
      </c>
      <c r="T504" s="129">
        <f>VLOOKUP(A504,'BASE REGISTROS'!$A$1:$T$884,20,FALSE)</f>
        <v>37970</v>
      </c>
      <c r="U504" s="128">
        <v>6979</v>
      </c>
      <c r="V504" s="130">
        <v>16514196</v>
      </c>
      <c r="W504" s="130">
        <v>66338923</v>
      </c>
      <c r="X504" s="131">
        <v>44316</v>
      </c>
      <c r="Y504" s="132" t="s">
        <v>7743</v>
      </c>
      <c r="Z504" s="132" t="s">
        <v>7744</v>
      </c>
      <c r="AA504" s="128" t="s">
        <v>7831</v>
      </c>
    </row>
    <row r="505" spans="1:27" ht="15.75" customHeight="1" x14ac:dyDescent="0.2">
      <c r="A505" s="128">
        <v>6979</v>
      </c>
      <c r="B505" s="108" t="str">
        <f>VLOOKUP(A505,'BASE REGISTROS'!$A$1:$T$884,2,FALSE)</f>
        <v>Fundación Tierra de Esperanza</v>
      </c>
      <c r="C505" s="136">
        <f>VLOOKUP(A505,'BASE REGISTROS'!$A$1:$T$884,3,FALSE)</f>
        <v>738689003</v>
      </c>
      <c r="D505" s="108" t="str">
        <f>VLOOKUP(A505,'BASE REGISTROS'!$A$1:$T$884,4,FALSE)</f>
        <v>Fundación de Derecho Privado.</v>
      </c>
      <c r="E505" s="108" t="str">
        <f>VLOOKUP(A505,'BASE REGISTROS'!$A$1:$T$884,5,FALSE)</f>
        <v>Otorgado por Decreto Supremo Nº 262, de fecha 2 de abril de 1997, por el Ministerio de Justicia. Publicado en el Diario Oficial con fecha 24 de abril de 1997.</v>
      </c>
      <c r="F505" s="108" t="str">
        <f>VLOOKUP(A505,'BASE REGISTROS'!$A$1:$T$884,6,FALSE)</f>
        <v>Certificado de Vigencia inscripción Nº7421 de fecha 02 de abril de 1997. Folio N° 500328926944, emitido por el Servicio de Registro Civil e Identificación, de fecha 13 de julio de 2020.</v>
      </c>
      <c r="G505" s="108" t="str">
        <f>VLOOKUP(A505,'BASE REGISTROS'!$A$1:$T$884,7,FALSE)</f>
        <v xml:space="preserve">Ayudar a la infancia desvalida sin distinción de sexo, sin distinción racial, creencia religiosa o política.
</v>
      </c>
      <c r="H505" s="108" t="str">
        <f>VLOOKUP(A505,'BASE REGISTROS'!$A$1:$T$884,8,FALSE)</f>
        <v xml:space="preserve">Presidente: Simona de la Barra Cruzat.           
Secretario: Julián Humberto Carrasco Poblete.
Tesorero: Leoncio Toro Araya.
Director Ejecutivo: Rafael Mella Gallegos.
Director: Carlos Javier Contzen Fuentes.
</v>
      </c>
      <c r="I505" s="108" t="str">
        <f>VLOOKUP(A505,'BASE REGISTROS'!$A$1:$T$884,9,FALSE)</f>
        <v>El Consejo durará tres años en sus cargos y se renovará tácita y sucesivamente cada tres años, salvo que la mayoría absoluta de los demás consejeros, resuelva su exclusión.</v>
      </c>
      <c r="J505" s="129" t="str">
        <f>VLOOKUP(A505,'BASE REGISTROS'!$A$1:$T$884,10,FALSE)</f>
        <v>10 de enero de 2017 – 10 de enero 2020</v>
      </c>
      <c r="K505" s="108" t="str">
        <f>VLOOKUP(A505,'BASE REGISTROS'!$A$1:$T$884,11,FALSE)</f>
        <v xml:space="preserve">Simona de la Barra Cruzat
Rafael Mella Gallegos.
Podrán actuar conjunta o separadamente.
</v>
      </c>
      <c r="L505" s="108" t="str">
        <f>VLOOKUP(A505,'BASE REGISTROS'!$A$1:$T$884,12,FALSE)</f>
        <v>Exeter Nº 540-D, Concepción.</v>
      </c>
      <c r="M505" s="108" t="str">
        <f>VLOOKUP(A505,'BASE REGISTROS'!$A$1:$T$884,13,FALSE)</f>
        <v>VIII</v>
      </c>
      <c r="N505" s="108" t="str">
        <f>VLOOKUP(A505,'BASE REGISTROS'!$A$1:$T$884,14,FALSE)</f>
        <v>Concepción.</v>
      </c>
      <c r="O505" s="108" t="str">
        <f>VLOOKUP(A505,'BASE REGISTROS'!$A$1:$T$884,15,FALSE)</f>
        <v xml:space="preserve"> 41-2106-850
</v>
      </c>
      <c r="P505" s="108" t="str">
        <f>VLOOKUP(A505,'BASE REGISTROS'!$A$1:$T$884,16,FALSE)</f>
        <v>contacto@tdesperanza.cl</v>
      </c>
      <c r="Q505" s="108">
        <f>VLOOKUP(A505,'BASE REGISTROS'!$A$1:$T$884,17,FALSE)</f>
        <v>0</v>
      </c>
      <c r="R505" s="108" t="str">
        <f>VLOOKUP(A505,'BASE REGISTROS'!$A$1:$T$884,18,FALSE)</f>
        <v>93401.</v>
      </c>
      <c r="S505" s="108" t="str">
        <f>VLOOKUP(A505,'BASE REGISTROS'!$A$1:$T$884,19,FALSE)</f>
        <v xml:space="preserve">Certificado de antecedentes financieros, correspondientes al año 2019, APROBADOS por Subdepartamento de Supervisión Financiera Nacional para su actualización.
</v>
      </c>
      <c r="T505" s="129">
        <f>VLOOKUP(A505,'BASE REGISTROS'!$A$1:$T$884,20,FALSE)</f>
        <v>37970</v>
      </c>
      <c r="U505" s="128">
        <v>6979</v>
      </c>
      <c r="V505" s="130">
        <v>16667460</v>
      </c>
      <c r="W505" s="130">
        <v>72868480</v>
      </c>
      <c r="X505" s="131">
        <v>44316</v>
      </c>
      <c r="Y505" s="132" t="s">
        <v>7743</v>
      </c>
      <c r="Z505" s="132" t="s">
        <v>7744</v>
      </c>
      <c r="AA505" s="128" t="s">
        <v>7812</v>
      </c>
    </row>
    <row r="506" spans="1:27" ht="15.75" customHeight="1" x14ac:dyDescent="0.2">
      <c r="A506" s="128">
        <v>6979</v>
      </c>
      <c r="B506" s="108" t="str">
        <f>VLOOKUP(A506,'BASE REGISTROS'!$A$1:$T$884,2,FALSE)</f>
        <v>Fundación Tierra de Esperanza</v>
      </c>
      <c r="C506" s="136">
        <f>VLOOKUP(A506,'BASE REGISTROS'!$A$1:$T$884,3,FALSE)</f>
        <v>738689003</v>
      </c>
      <c r="D506" s="108" t="str">
        <f>VLOOKUP(A506,'BASE REGISTROS'!$A$1:$T$884,4,FALSE)</f>
        <v>Fundación de Derecho Privado.</v>
      </c>
      <c r="E506" s="108" t="str">
        <f>VLOOKUP(A506,'BASE REGISTROS'!$A$1:$T$884,5,FALSE)</f>
        <v>Otorgado por Decreto Supremo Nº 262, de fecha 2 de abril de 1997, por el Ministerio de Justicia. Publicado en el Diario Oficial con fecha 24 de abril de 1997.</v>
      </c>
      <c r="F506" s="108" t="str">
        <f>VLOOKUP(A506,'BASE REGISTROS'!$A$1:$T$884,6,FALSE)</f>
        <v>Certificado de Vigencia inscripción Nº7421 de fecha 02 de abril de 1997. Folio N° 500328926944, emitido por el Servicio de Registro Civil e Identificación, de fecha 13 de julio de 2020.</v>
      </c>
      <c r="G506" s="108" t="str">
        <f>VLOOKUP(A506,'BASE REGISTROS'!$A$1:$T$884,7,FALSE)</f>
        <v xml:space="preserve">Ayudar a la infancia desvalida sin distinción de sexo, sin distinción racial, creencia religiosa o política.
</v>
      </c>
      <c r="H506" s="108" t="str">
        <f>VLOOKUP(A506,'BASE REGISTROS'!$A$1:$T$884,8,FALSE)</f>
        <v xml:space="preserve">Presidente: Simona de la Barra Cruzat.           
Secretario: Julián Humberto Carrasco Poblete.
Tesorero: Leoncio Toro Araya.
Director Ejecutivo: Rafael Mella Gallegos.
Director: Carlos Javier Contzen Fuentes.
</v>
      </c>
      <c r="I506" s="108" t="str">
        <f>VLOOKUP(A506,'BASE REGISTROS'!$A$1:$T$884,9,FALSE)</f>
        <v>El Consejo durará tres años en sus cargos y se renovará tácita y sucesivamente cada tres años, salvo que la mayoría absoluta de los demás consejeros, resuelva su exclusión.</v>
      </c>
      <c r="J506" s="129" t="str">
        <f>VLOOKUP(A506,'BASE REGISTROS'!$A$1:$T$884,10,FALSE)</f>
        <v>10 de enero de 2017 – 10 de enero 2020</v>
      </c>
      <c r="K506" s="108" t="str">
        <f>VLOOKUP(A506,'BASE REGISTROS'!$A$1:$T$884,11,FALSE)</f>
        <v xml:space="preserve">Simona de la Barra Cruzat
Rafael Mella Gallegos.
Podrán actuar conjunta o separadamente.
</v>
      </c>
      <c r="L506" s="108" t="str">
        <f>VLOOKUP(A506,'BASE REGISTROS'!$A$1:$T$884,12,FALSE)</f>
        <v>Exeter Nº 540-D, Concepción.</v>
      </c>
      <c r="M506" s="108" t="str">
        <f>VLOOKUP(A506,'BASE REGISTROS'!$A$1:$T$884,13,FALSE)</f>
        <v>VIII</v>
      </c>
      <c r="N506" s="108" t="str">
        <f>VLOOKUP(A506,'BASE REGISTROS'!$A$1:$T$884,14,FALSE)</f>
        <v>Concepción.</v>
      </c>
      <c r="O506" s="108" t="str">
        <f>VLOOKUP(A506,'BASE REGISTROS'!$A$1:$T$884,15,FALSE)</f>
        <v xml:space="preserve"> 41-2106-850
</v>
      </c>
      <c r="P506" s="108" t="str">
        <f>VLOOKUP(A506,'BASE REGISTROS'!$A$1:$T$884,16,FALSE)</f>
        <v>contacto@tdesperanza.cl</v>
      </c>
      <c r="Q506" s="108">
        <f>VLOOKUP(A506,'BASE REGISTROS'!$A$1:$T$884,17,FALSE)</f>
        <v>0</v>
      </c>
      <c r="R506" s="108" t="str">
        <f>VLOOKUP(A506,'BASE REGISTROS'!$A$1:$T$884,18,FALSE)</f>
        <v>93401.</v>
      </c>
      <c r="S506" s="108" t="str">
        <f>VLOOKUP(A506,'BASE REGISTROS'!$A$1:$T$884,19,FALSE)</f>
        <v xml:space="preserve">Certificado de antecedentes financieros, correspondientes al año 2019, APROBADOS por Subdepartamento de Supervisión Financiera Nacional para su actualización.
</v>
      </c>
      <c r="T506" s="129">
        <f>VLOOKUP(A506,'BASE REGISTROS'!$A$1:$T$884,20,FALSE)</f>
        <v>37970</v>
      </c>
      <c r="U506" s="128">
        <v>6979</v>
      </c>
      <c r="V506" s="130">
        <v>10576595</v>
      </c>
      <c r="W506" s="130">
        <v>66497728</v>
      </c>
      <c r="X506" s="131">
        <v>44316</v>
      </c>
      <c r="Y506" s="132" t="s">
        <v>7743</v>
      </c>
      <c r="Z506" s="132" t="s">
        <v>7744</v>
      </c>
      <c r="AA506" s="128" t="s">
        <v>7864</v>
      </c>
    </row>
    <row r="507" spans="1:27" ht="15.75" customHeight="1" x14ac:dyDescent="0.2">
      <c r="A507" s="128">
        <v>6979</v>
      </c>
      <c r="B507" s="108" t="str">
        <f>VLOOKUP(A507,'BASE REGISTROS'!$A$1:$T$884,2,FALSE)</f>
        <v>Fundación Tierra de Esperanza</v>
      </c>
      <c r="C507" s="136">
        <f>VLOOKUP(A507,'BASE REGISTROS'!$A$1:$T$884,3,FALSE)</f>
        <v>738689003</v>
      </c>
      <c r="D507" s="108" t="str">
        <f>VLOOKUP(A507,'BASE REGISTROS'!$A$1:$T$884,4,FALSE)</f>
        <v>Fundación de Derecho Privado.</v>
      </c>
      <c r="E507" s="108" t="str">
        <f>VLOOKUP(A507,'BASE REGISTROS'!$A$1:$T$884,5,FALSE)</f>
        <v>Otorgado por Decreto Supremo Nº 262, de fecha 2 de abril de 1997, por el Ministerio de Justicia. Publicado en el Diario Oficial con fecha 24 de abril de 1997.</v>
      </c>
      <c r="F507" s="108" t="str">
        <f>VLOOKUP(A507,'BASE REGISTROS'!$A$1:$T$884,6,FALSE)</f>
        <v>Certificado de Vigencia inscripción Nº7421 de fecha 02 de abril de 1997. Folio N° 500328926944, emitido por el Servicio de Registro Civil e Identificación, de fecha 13 de julio de 2020.</v>
      </c>
      <c r="G507" s="108" t="str">
        <f>VLOOKUP(A507,'BASE REGISTROS'!$A$1:$T$884,7,FALSE)</f>
        <v xml:space="preserve">Ayudar a la infancia desvalida sin distinción de sexo, sin distinción racial, creencia religiosa o política.
</v>
      </c>
      <c r="H507" s="108" t="str">
        <f>VLOOKUP(A507,'BASE REGISTROS'!$A$1:$T$884,8,FALSE)</f>
        <v xml:space="preserve">Presidente: Simona de la Barra Cruzat.           
Secretario: Julián Humberto Carrasco Poblete.
Tesorero: Leoncio Toro Araya.
Director Ejecutivo: Rafael Mella Gallegos.
Director: Carlos Javier Contzen Fuentes.
</v>
      </c>
      <c r="I507" s="108" t="str">
        <f>VLOOKUP(A507,'BASE REGISTROS'!$A$1:$T$884,9,FALSE)</f>
        <v>El Consejo durará tres años en sus cargos y se renovará tácita y sucesivamente cada tres años, salvo que la mayoría absoluta de los demás consejeros, resuelva su exclusión.</v>
      </c>
      <c r="J507" s="129" t="str">
        <f>VLOOKUP(A507,'BASE REGISTROS'!$A$1:$T$884,10,FALSE)</f>
        <v>10 de enero de 2017 – 10 de enero 2020</v>
      </c>
      <c r="K507" s="108" t="str">
        <f>VLOOKUP(A507,'BASE REGISTROS'!$A$1:$T$884,11,FALSE)</f>
        <v xml:space="preserve">Simona de la Barra Cruzat
Rafael Mella Gallegos.
Podrán actuar conjunta o separadamente.
</v>
      </c>
      <c r="L507" s="108" t="str">
        <f>VLOOKUP(A507,'BASE REGISTROS'!$A$1:$T$884,12,FALSE)</f>
        <v>Exeter Nº 540-D, Concepción.</v>
      </c>
      <c r="M507" s="108" t="str">
        <f>VLOOKUP(A507,'BASE REGISTROS'!$A$1:$T$884,13,FALSE)</f>
        <v>VIII</v>
      </c>
      <c r="N507" s="108" t="str">
        <f>VLOOKUP(A507,'BASE REGISTROS'!$A$1:$T$884,14,FALSE)</f>
        <v>Concepción.</v>
      </c>
      <c r="O507" s="108" t="str">
        <f>VLOOKUP(A507,'BASE REGISTROS'!$A$1:$T$884,15,FALSE)</f>
        <v xml:space="preserve"> 41-2106-850
</v>
      </c>
      <c r="P507" s="108" t="str">
        <f>VLOOKUP(A507,'BASE REGISTROS'!$A$1:$T$884,16,FALSE)</f>
        <v>contacto@tdesperanza.cl</v>
      </c>
      <c r="Q507" s="108">
        <f>VLOOKUP(A507,'BASE REGISTROS'!$A$1:$T$884,17,FALSE)</f>
        <v>0</v>
      </c>
      <c r="R507" s="108" t="str">
        <f>VLOOKUP(A507,'BASE REGISTROS'!$A$1:$T$884,18,FALSE)</f>
        <v>93401.</v>
      </c>
      <c r="S507" s="108" t="str">
        <f>VLOOKUP(A507,'BASE REGISTROS'!$A$1:$T$884,19,FALSE)</f>
        <v xml:space="preserve">Certificado de antecedentes financieros, correspondientes al año 2019, APROBADOS por Subdepartamento de Supervisión Financiera Nacional para su actualización.
</v>
      </c>
      <c r="T507" s="129">
        <f>VLOOKUP(A507,'BASE REGISTROS'!$A$1:$T$884,20,FALSE)</f>
        <v>37970</v>
      </c>
      <c r="U507" s="128">
        <v>6979</v>
      </c>
      <c r="V507" s="130">
        <v>76992262</v>
      </c>
      <c r="W507" s="130">
        <v>286827191</v>
      </c>
      <c r="X507" s="131">
        <v>44316</v>
      </c>
      <c r="Y507" s="132" t="s">
        <v>7743</v>
      </c>
      <c r="Z507" s="132" t="s">
        <v>7744</v>
      </c>
      <c r="AA507" s="128" t="s">
        <v>195</v>
      </c>
    </row>
    <row r="508" spans="1:27" ht="15.75" customHeight="1" x14ac:dyDescent="0.2">
      <c r="A508" s="128">
        <v>6979</v>
      </c>
      <c r="B508" s="108" t="str">
        <f>VLOOKUP(A508,'BASE REGISTROS'!$A$1:$T$884,2,FALSE)</f>
        <v>Fundación Tierra de Esperanza</v>
      </c>
      <c r="C508" s="136">
        <f>VLOOKUP(A508,'BASE REGISTROS'!$A$1:$T$884,3,FALSE)</f>
        <v>738689003</v>
      </c>
      <c r="D508" s="108" t="str">
        <f>VLOOKUP(A508,'BASE REGISTROS'!$A$1:$T$884,4,FALSE)</f>
        <v>Fundación de Derecho Privado.</v>
      </c>
      <c r="E508" s="108" t="str">
        <f>VLOOKUP(A508,'BASE REGISTROS'!$A$1:$T$884,5,FALSE)</f>
        <v>Otorgado por Decreto Supremo Nº 262, de fecha 2 de abril de 1997, por el Ministerio de Justicia. Publicado en el Diario Oficial con fecha 24 de abril de 1997.</v>
      </c>
      <c r="F508" s="108" t="str">
        <f>VLOOKUP(A508,'BASE REGISTROS'!$A$1:$T$884,6,FALSE)</f>
        <v>Certificado de Vigencia inscripción Nº7421 de fecha 02 de abril de 1997. Folio N° 500328926944, emitido por el Servicio de Registro Civil e Identificación, de fecha 13 de julio de 2020.</v>
      </c>
      <c r="G508" s="108" t="str">
        <f>VLOOKUP(A508,'BASE REGISTROS'!$A$1:$T$884,7,FALSE)</f>
        <v xml:space="preserve">Ayudar a la infancia desvalida sin distinción de sexo, sin distinción racial, creencia religiosa o política.
</v>
      </c>
      <c r="H508" s="108" t="str">
        <f>VLOOKUP(A508,'BASE REGISTROS'!$A$1:$T$884,8,FALSE)</f>
        <v xml:space="preserve">Presidente: Simona de la Barra Cruzat.           
Secretario: Julián Humberto Carrasco Poblete.
Tesorero: Leoncio Toro Araya.
Director Ejecutivo: Rafael Mella Gallegos.
Director: Carlos Javier Contzen Fuentes.
</v>
      </c>
      <c r="I508" s="108" t="str">
        <f>VLOOKUP(A508,'BASE REGISTROS'!$A$1:$T$884,9,FALSE)</f>
        <v>El Consejo durará tres años en sus cargos y se renovará tácita y sucesivamente cada tres años, salvo que la mayoría absoluta de los demás consejeros, resuelva su exclusión.</v>
      </c>
      <c r="J508" s="129" t="str">
        <f>VLOOKUP(A508,'BASE REGISTROS'!$A$1:$T$884,10,FALSE)</f>
        <v>10 de enero de 2017 – 10 de enero 2020</v>
      </c>
      <c r="K508" s="108" t="str">
        <f>VLOOKUP(A508,'BASE REGISTROS'!$A$1:$T$884,11,FALSE)</f>
        <v xml:space="preserve">Simona de la Barra Cruzat
Rafael Mella Gallegos.
Podrán actuar conjunta o separadamente.
</v>
      </c>
      <c r="L508" s="108" t="str">
        <f>VLOOKUP(A508,'BASE REGISTROS'!$A$1:$T$884,12,FALSE)</f>
        <v>Exeter Nº 540-D, Concepción.</v>
      </c>
      <c r="M508" s="108" t="str">
        <f>VLOOKUP(A508,'BASE REGISTROS'!$A$1:$T$884,13,FALSE)</f>
        <v>VIII</v>
      </c>
      <c r="N508" s="108" t="str">
        <f>VLOOKUP(A508,'BASE REGISTROS'!$A$1:$T$884,14,FALSE)</f>
        <v>Concepción.</v>
      </c>
      <c r="O508" s="108" t="str">
        <f>VLOOKUP(A508,'BASE REGISTROS'!$A$1:$T$884,15,FALSE)</f>
        <v xml:space="preserve"> 41-2106-850
</v>
      </c>
      <c r="P508" s="108" t="str">
        <f>VLOOKUP(A508,'BASE REGISTROS'!$A$1:$T$884,16,FALSE)</f>
        <v>contacto@tdesperanza.cl</v>
      </c>
      <c r="Q508" s="108">
        <f>VLOOKUP(A508,'BASE REGISTROS'!$A$1:$T$884,17,FALSE)</f>
        <v>0</v>
      </c>
      <c r="R508" s="108" t="str">
        <f>VLOOKUP(A508,'BASE REGISTROS'!$A$1:$T$884,18,FALSE)</f>
        <v>93401.</v>
      </c>
      <c r="S508" s="108" t="str">
        <f>VLOOKUP(A508,'BASE REGISTROS'!$A$1:$T$884,19,FALSE)</f>
        <v xml:space="preserve">Certificado de antecedentes financieros, correspondientes al año 2019, APROBADOS por Subdepartamento de Supervisión Financiera Nacional para su actualización.
</v>
      </c>
      <c r="T508" s="129">
        <f>VLOOKUP(A508,'BASE REGISTROS'!$A$1:$T$884,20,FALSE)</f>
        <v>37970</v>
      </c>
      <c r="U508" s="128">
        <v>6979</v>
      </c>
      <c r="V508" s="130">
        <v>49175273</v>
      </c>
      <c r="W508" s="130">
        <v>221280860</v>
      </c>
      <c r="X508" s="131">
        <v>44316</v>
      </c>
      <c r="Y508" s="132" t="s">
        <v>7743</v>
      </c>
      <c r="Z508" s="132" t="s">
        <v>7744</v>
      </c>
      <c r="AA508" s="128" t="s">
        <v>7802</v>
      </c>
    </row>
    <row r="509" spans="1:27" ht="15.75" customHeight="1" x14ac:dyDescent="0.2">
      <c r="A509" s="128">
        <v>6979</v>
      </c>
      <c r="B509" s="108" t="str">
        <f>VLOOKUP(A509,'BASE REGISTROS'!$A$1:$T$884,2,FALSE)</f>
        <v>Fundación Tierra de Esperanza</v>
      </c>
      <c r="C509" s="136">
        <f>VLOOKUP(A509,'BASE REGISTROS'!$A$1:$T$884,3,FALSE)</f>
        <v>738689003</v>
      </c>
      <c r="D509" s="108" t="str">
        <f>VLOOKUP(A509,'BASE REGISTROS'!$A$1:$T$884,4,FALSE)</f>
        <v>Fundación de Derecho Privado.</v>
      </c>
      <c r="E509" s="108" t="str">
        <f>VLOOKUP(A509,'BASE REGISTROS'!$A$1:$T$884,5,FALSE)</f>
        <v>Otorgado por Decreto Supremo Nº 262, de fecha 2 de abril de 1997, por el Ministerio de Justicia. Publicado en el Diario Oficial con fecha 24 de abril de 1997.</v>
      </c>
      <c r="F509" s="108" t="str">
        <f>VLOOKUP(A509,'BASE REGISTROS'!$A$1:$T$884,6,FALSE)</f>
        <v>Certificado de Vigencia inscripción Nº7421 de fecha 02 de abril de 1997. Folio N° 500328926944, emitido por el Servicio de Registro Civil e Identificación, de fecha 13 de julio de 2020.</v>
      </c>
      <c r="G509" s="108" t="str">
        <f>VLOOKUP(A509,'BASE REGISTROS'!$A$1:$T$884,7,FALSE)</f>
        <v xml:space="preserve">Ayudar a la infancia desvalida sin distinción de sexo, sin distinción racial, creencia religiosa o política.
</v>
      </c>
      <c r="H509" s="108" t="str">
        <f>VLOOKUP(A509,'BASE REGISTROS'!$A$1:$T$884,8,FALSE)</f>
        <v xml:space="preserve">Presidente: Simona de la Barra Cruzat.           
Secretario: Julián Humberto Carrasco Poblete.
Tesorero: Leoncio Toro Araya.
Director Ejecutivo: Rafael Mella Gallegos.
Director: Carlos Javier Contzen Fuentes.
</v>
      </c>
      <c r="I509" s="108" t="str">
        <f>VLOOKUP(A509,'BASE REGISTROS'!$A$1:$T$884,9,FALSE)</f>
        <v>El Consejo durará tres años en sus cargos y se renovará tácita y sucesivamente cada tres años, salvo que la mayoría absoluta de los demás consejeros, resuelva su exclusión.</v>
      </c>
      <c r="J509" s="129" t="str">
        <f>VLOOKUP(A509,'BASE REGISTROS'!$A$1:$T$884,10,FALSE)</f>
        <v>10 de enero de 2017 – 10 de enero 2020</v>
      </c>
      <c r="K509" s="108" t="str">
        <f>VLOOKUP(A509,'BASE REGISTROS'!$A$1:$T$884,11,FALSE)</f>
        <v xml:space="preserve">Simona de la Barra Cruzat
Rafael Mella Gallegos.
Podrán actuar conjunta o separadamente.
</v>
      </c>
      <c r="L509" s="108" t="str">
        <f>VLOOKUP(A509,'BASE REGISTROS'!$A$1:$T$884,12,FALSE)</f>
        <v>Exeter Nº 540-D, Concepción.</v>
      </c>
      <c r="M509" s="108" t="str">
        <f>VLOOKUP(A509,'BASE REGISTROS'!$A$1:$T$884,13,FALSE)</f>
        <v>VIII</v>
      </c>
      <c r="N509" s="108" t="str">
        <f>VLOOKUP(A509,'BASE REGISTROS'!$A$1:$T$884,14,FALSE)</f>
        <v>Concepción.</v>
      </c>
      <c r="O509" s="108" t="str">
        <f>VLOOKUP(A509,'BASE REGISTROS'!$A$1:$T$884,15,FALSE)</f>
        <v xml:space="preserve"> 41-2106-850
</v>
      </c>
      <c r="P509" s="108" t="str">
        <f>VLOOKUP(A509,'BASE REGISTROS'!$A$1:$T$884,16,FALSE)</f>
        <v>contacto@tdesperanza.cl</v>
      </c>
      <c r="Q509" s="108">
        <f>VLOOKUP(A509,'BASE REGISTROS'!$A$1:$T$884,17,FALSE)</f>
        <v>0</v>
      </c>
      <c r="R509" s="108" t="str">
        <f>VLOOKUP(A509,'BASE REGISTROS'!$A$1:$T$884,18,FALSE)</f>
        <v>93401.</v>
      </c>
      <c r="S509" s="108" t="str">
        <f>VLOOKUP(A509,'BASE REGISTROS'!$A$1:$T$884,19,FALSE)</f>
        <v xml:space="preserve">Certificado de antecedentes financieros, correspondientes al año 2019, APROBADOS por Subdepartamento de Supervisión Financiera Nacional para su actualización.
</v>
      </c>
      <c r="T509" s="129">
        <f>VLOOKUP(A509,'BASE REGISTROS'!$A$1:$T$884,20,FALSE)</f>
        <v>37970</v>
      </c>
      <c r="U509" s="128">
        <v>6979</v>
      </c>
      <c r="V509" s="130">
        <v>0</v>
      </c>
      <c r="W509" s="130">
        <v>4382408</v>
      </c>
      <c r="X509" s="131">
        <v>44316</v>
      </c>
      <c r="Y509" s="132" t="s">
        <v>7743</v>
      </c>
      <c r="Z509" s="132" t="s">
        <v>7744</v>
      </c>
      <c r="AA509" s="128" t="s">
        <v>7752</v>
      </c>
    </row>
    <row r="510" spans="1:27" ht="15.75" customHeight="1" x14ac:dyDescent="0.2">
      <c r="A510" s="128">
        <v>6979</v>
      </c>
      <c r="B510" s="108" t="str">
        <f>VLOOKUP(A510,'BASE REGISTROS'!$A$1:$T$884,2,FALSE)</f>
        <v>Fundación Tierra de Esperanza</v>
      </c>
      <c r="C510" s="136">
        <f>VLOOKUP(A510,'BASE REGISTROS'!$A$1:$T$884,3,FALSE)</f>
        <v>738689003</v>
      </c>
      <c r="D510" s="108" t="str">
        <f>VLOOKUP(A510,'BASE REGISTROS'!$A$1:$T$884,4,FALSE)</f>
        <v>Fundación de Derecho Privado.</v>
      </c>
      <c r="E510" s="108" t="str">
        <f>VLOOKUP(A510,'BASE REGISTROS'!$A$1:$T$884,5,FALSE)</f>
        <v>Otorgado por Decreto Supremo Nº 262, de fecha 2 de abril de 1997, por el Ministerio de Justicia. Publicado en el Diario Oficial con fecha 24 de abril de 1997.</v>
      </c>
      <c r="F510" s="108" t="str">
        <f>VLOOKUP(A510,'BASE REGISTROS'!$A$1:$T$884,6,FALSE)</f>
        <v>Certificado de Vigencia inscripción Nº7421 de fecha 02 de abril de 1997. Folio N° 500328926944, emitido por el Servicio de Registro Civil e Identificación, de fecha 13 de julio de 2020.</v>
      </c>
      <c r="G510" s="108" t="str">
        <f>VLOOKUP(A510,'BASE REGISTROS'!$A$1:$T$884,7,FALSE)</f>
        <v xml:space="preserve">Ayudar a la infancia desvalida sin distinción de sexo, sin distinción racial, creencia religiosa o política.
</v>
      </c>
      <c r="H510" s="108" t="str">
        <f>VLOOKUP(A510,'BASE REGISTROS'!$A$1:$T$884,8,FALSE)</f>
        <v xml:space="preserve">Presidente: Simona de la Barra Cruzat.           
Secretario: Julián Humberto Carrasco Poblete.
Tesorero: Leoncio Toro Araya.
Director Ejecutivo: Rafael Mella Gallegos.
Director: Carlos Javier Contzen Fuentes.
</v>
      </c>
      <c r="I510" s="108" t="str">
        <f>VLOOKUP(A510,'BASE REGISTROS'!$A$1:$T$884,9,FALSE)</f>
        <v>El Consejo durará tres años en sus cargos y se renovará tácita y sucesivamente cada tres años, salvo que la mayoría absoluta de los demás consejeros, resuelva su exclusión.</v>
      </c>
      <c r="J510" s="129" t="str">
        <f>VLOOKUP(A510,'BASE REGISTROS'!$A$1:$T$884,10,FALSE)</f>
        <v>10 de enero de 2017 – 10 de enero 2020</v>
      </c>
      <c r="K510" s="108" t="str">
        <f>VLOOKUP(A510,'BASE REGISTROS'!$A$1:$T$884,11,FALSE)</f>
        <v xml:space="preserve">Simona de la Barra Cruzat
Rafael Mella Gallegos.
Podrán actuar conjunta o separadamente.
</v>
      </c>
      <c r="L510" s="108" t="str">
        <f>VLOOKUP(A510,'BASE REGISTROS'!$A$1:$T$884,12,FALSE)</f>
        <v>Exeter Nº 540-D, Concepción.</v>
      </c>
      <c r="M510" s="108" t="str">
        <f>VLOOKUP(A510,'BASE REGISTROS'!$A$1:$T$884,13,FALSE)</f>
        <v>VIII</v>
      </c>
      <c r="N510" s="108" t="str">
        <f>VLOOKUP(A510,'BASE REGISTROS'!$A$1:$T$884,14,FALSE)</f>
        <v>Concepción.</v>
      </c>
      <c r="O510" s="108" t="str">
        <f>VLOOKUP(A510,'BASE REGISTROS'!$A$1:$T$884,15,FALSE)</f>
        <v xml:space="preserve"> 41-2106-850
</v>
      </c>
      <c r="P510" s="108" t="str">
        <f>VLOOKUP(A510,'BASE REGISTROS'!$A$1:$T$884,16,FALSE)</f>
        <v>contacto@tdesperanza.cl</v>
      </c>
      <c r="Q510" s="108">
        <f>VLOOKUP(A510,'BASE REGISTROS'!$A$1:$T$884,17,FALSE)</f>
        <v>0</v>
      </c>
      <c r="R510" s="108" t="str">
        <f>VLOOKUP(A510,'BASE REGISTROS'!$A$1:$T$884,18,FALSE)</f>
        <v>93401.</v>
      </c>
      <c r="S510" s="108" t="str">
        <f>VLOOKUP(A510,'BASE REGISTROS'!$A$1:$T$884,19,FALSE)</f>
        <v xml:space="preserve">Certificado de antecedentes financieros, correspondientes al año 2019, APROBADOS por Subdepartamento de Supervisión Financiera Nacional para su actualización.
</v>
      </c>
      <c r="T510" s="129">
        <f>VLOOKUP(A510,'BASE REGISTROS'!$A$1:$T$884,20,FALSE)</f>
        <v>37970</v>
      </c>
      <c r="U510" s="128">
        <v>6979</v>
      </c>
      <c r="V510" s="130">
        <v>4293450</v>
      </c>
      <c r="W510" s="130">
        <v>18512486</v>
      </c>
      <c r="X510" s="131">
        <v>44316</v>
      </c>
      <c r="Y510" s="132" t="s">
        <v>7743</v>
      </c>
      <c r="Z510" s="132" t="s">
        <v>7744</v>
      </c>
      <c r="AA510" s="128" t="s">
        <v>7803</v>
      </c>
    </row>
    <row r="511" spans="1:27" ht="15.75" customHeight="1" x14ac:dyDescent="0.2">
      <c r="A511" s="128">
        <v>6979</v>
      </c>
      <c r="B511" s="108" t="str">
        <f>VLOOKUP(A511,'BASE REGISTROS'!$A$1:$T$884,2,FALSE)</f>
        <v>Fundación Tierra de Esperanza</v>
      </c>
      <c r="C511" s="136">
        <f>VLOOKUP(A511,'BASE REGISTROS'!$A$1:$T$884,3,FALSE)</f>
        <v>738689003</v>
      </c>
      <c r="D511" s="108" t="str">
        <f>VLOOKUP(A511,'BASE REGISTROS'!$A$1:$T$884,4,FALSE)</f>
        <v>Fundación de Derecho Privado.</v>
      </c>
      <c r="E511" s="108" t="str">
        <f>VLOOKUP(A511,'BASE REGISTROS'!$A$1:$T$884,5,FALSE)</f>
        <v>Otorgado por Decreto Supremo Nº 262, de fecha 2 de abril de 1997, por el Ministerio de Justicia. Publicado en el Diario Oficial con fecha 24 de abril de 1997.</v>
      </c>
      <c r="F511" s="108" t="str">
        <f>VLOOKUP(A511,'BASE REGISTROS'!$A$1:$T$884,6,FALSE)</f>
        <v>Certificado de Vigencia inscripción Nº7421 de fecha 02 de abril de 1997. Folio N° 500328926944, emitido por el Servicio de Registro Civil e Identificación, de fecha 13 de julio de 2020.</v>
      </c>
      <c r="G511" s="108" t="str">
        <f>VLOOKUP(A511,'BASE REGISTROS'!$A$1:$T$884,7,FALSE)</f>
        <v xml:space="preserve">Ayudar a la infancia desvalida sin distinción de sexo, sin distinción racial, creencia religiosa o política.
</v>
      </c>
      <c r="H511" s="108" t="str">
        <f>VLOOKUP(A511,'BASE REGISTROS'!$A$1:$T$884,8,FALSE)</f>
        <v xml:space="preserve">Presidente: Simona de la Barra Cruzat.           
Secretario: Julián Humberto Carrasco Poblete.
Tesorero: Leoncio Toro Araya.
Director Ejecutivo: Rafael Mella Gallegos.
Director: Carlos Javier Contzen Fuentes.
</v>
      </c>
      <c r="I511" s="108" t="str">
        <f>VLOOKUP(A511,'BASE REGISTROS'!$A$1:$T$884,9,FALSE)</f>
        <v>El Consejo durará tres años en sus cargos y se renovará tácita y sucesivamente cada tres años, salvo que la mayoría absoluta de los demás consejeros, resuelva su exclusión.</v>
      </c>
      <c r="J511" s="129" t="str">
        <f>VLOOKUP(A511,'BASE REGISTROS'!$A$1:$T$884,10,FALSE)</f>
        <v>10 de enero de 2017 – 10 de enero 2020</v>
      </c>
      <c r="K511" s="108" t="str">
        <f>VLOOKUP(A511,'BASE REGISTROS'!$A$1:$T$884,11,FALSE)</f>
        <v xml:space="preserve">Simona de la Barra Cruzat
Rafael Mella Gallegos.
Podrán actuar conjunta o separadamente.
</v>
      </c>
      <c r="L511" s="108" t="str">
        <f>VLOOKUP(A511,'BASE REGISTROS'!$A$1:$T$884,12,FALSE)</f>
        <v>Exeter Nº 540-D, Concepción.</v>
      </c>
      <c r="M511" s="108" t="str">
        <f>VLOOKUP(A511,'BASE REGISTROS'!$A$1:$T$884,13,FALSE)</f>
        <v>VIII</v>
      </c>
      <c r="N511" s="108" t="str">
        <f>VLOOKUP(A511,'BASE REGISTROS'!$A$1:$T$884,14,FALSE)</f>
        <v>Concepción.</v>
      </c>
      <c r="O511" s="108" t="str">
        <f>VLOOKUP(A511,'BASE REGISTROS'!$A$1:$T$884,15,FALSE)</f>
        <v xml:space="preserve"> 41-2106-850
</v>
      </c>
      <c r="P511" s="108" t="str">
        <f>VLOOKUP(A511,'BASE REGISTROS'!$A$1:$T$884,16,FALSE)</f>
        <v>contacto@tdesperanza.cl</v>
      </c>
      <c r="Q511" s="108">
        <f>VLOOKUP(A511,'BASE REGISTROS'!$A$1:$T$884,17,FALSE)</f>
        <v>0</v>
      </c>
      <c r="R511" s="108" t="str">
        <f>VLOOKUP(A511,'BASE REGISTROS'!$A$1:$T$884,18,FALSE)</f>
        <v>93401.</v>
      </c>
      <c r="S511" s="108" t="str">
        <f>VLOOKUP(A511,'BASE REGISTROS'!$A$1:$T$884,19,FALSE)</f>
        <v xml:space="preserve">Certificado de antecedentes financieros, correspondientes al año 2019, APROBADOS por Subdepartamento de Supervisión Financiera Nacional para su actualización.
</v>
      </c>
      <c r="T511" s="129">
        <f>VLOOKUP(A511,'BASE REGISTROS'!$A$1:$T$884,20,FALSE)</f>
        <v>37970</v>
      </c>
      <c r="U511" s="128">
        <v>6979</v>
      </c>
      <c r="V511" s="130">
        <v>12874545</v>
      </c>
      <c r="W511" s="130">
        <v>40321717</v>
      </c>
      <c r="X511" s="131">
        <v>44316</v>
      </c>
      <c r="Y511" s="132" t="s">
        <v>7743</v>
      </c>
      <c r="Z511" s="132" t="s">
        <v>7744</v>
      </c>
      <c r="AA511" s="128" t="s">
        <v>7753</v>
      </c>
    </row>
    <row r="512" spans="1:27" ht="15.75" customHeight="1" x14ac:dyDescent="0.2">
      <c r="A512" s="128">
        <v>6982</v>
      </c>
      <c r="B512" s="107" t="str">
        <f>VLOOKUP(A512,'BASE REGISTROS'!$A$1:$T$884,2,FALSE)</f>
        <v xml:space="preserve">
I. Municipalidad de Quellón  
</v>
      </c>
      <c r="C512" s="136">
        <f>VLOOKUP(A512,'BASE REGISTROS'!$A$1:$T$884,3,FALSE)</f>
        <v>692307003</v>
      </c>
      <c r="D512" s="108" t="str">
        <f>VLOOKUP(A512,'BASE REGISTROS'!$A$1:$T$884,4,FALSE)</f>
        <v>Municipalidad</v>
      </c>
      <c r="E512" s="108" t="str">
        <f>VLOOKUP(A512,'BASE REGISTROS'!$A$1:$T$884,5,FALSE)</f>
        <v>Constitución Política de la República, art. 107.</v>
      </c>
      <c r="F512" s="108" t="str">
        <f>VLOOKUP(A512,'BASE REGISTROS'!$A$1:$T$884,6,FALSE)</f>
        <v>Indefinida.</v>
      </c>
      <c r="G512" s="108" t="str">
        <f>VLOOKUP(A512,'BASE REGISTROS'!$A$1:$T$884,7,FALSE)</f>
        <v>Según Ley Orgánica Nº 18.695, arts. 1º al 4º.</v>
      </c>
      <c r="H512" s="108" t="str">
        <f>VLOOKUP(A512,'BASE REGISTROS'!$A$1:$T$884,8,FALSE)</f>
        <v>no tiene</v>
      </c>
      <c r="I512" s="108">
        <f>VLOOKUP(A512,'BASE REGISTROS'!$A$1:$T$884,9,FALSE)</f>
        <v>0</v>
      </c>
      <c r="J512" s="129">
        <f>VLOOKUP(A512,'BASE REGISTROS'!$A$1:$T$884,10,FALSE)</f>
        <v>0</v>
      </c>
      <c r="K512" s="108" t="str">
        <f>VLOOKUP(A512,'BASE REGISTROS'!$A$1:$T$884,11,FALSE)</f>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
      <c r="L512" s="108" t="str">
        <f>VLOOKUP(A512,'BASE REGISTROS'!$A$1:$T$884,12,FALSE)</f>
        <v>22 de Mayo Nº 351, Quellón, Décima Región.</v>
      </c>
      <c r="M512" s="108" t="str">
        <f>VLOOKUP(A512,'BASE REGISTROS'!$A$1:$T$884,13,FALSE)</f>
        <v>X</v>
      </c>
      <c r="N512" s="108" t="str">
        <f>VLOOKUP(A512,'BASE REGISTROS'!$A$1:$T$884,14,FALSE)</f>
        <v>Quellón</v>
      </c>
      <c r="O512" s="108" t="str">
        <f>VLOOKUP(A512,'BASE REGISTROS'!$A$1:$T$884,15,FALSE)</f>
        <v>652-686801</v>
      </c>
      <c r="P512" s="108" t="str">
        <f>VLOOKUP(A512,'BASE REGISTROS'!$A$1:$T$884,16,FALSE)</f>
        <v>info@muniquellon.cl</v>
      </c>
      <c r="Q512" s="108">
        <f>VLOOKUP(A512,'BASE REGISTROS'!$A$1:$T$884,17,FALSE)</f>
        <v>0</v>
      </c>
      <c r="R512" s="108">
        <f>VLOOKUP(A512,'BASE REGISTROS'!$A$1:$T$884,18,FALSE)</f>
        <v>91001</v>
      </c>
      <c r="S512" s="108" t="str">
        <f>VLOOKUP(A512,'BASE REGISTROS'!$A$1:$T$884,19,FALSE)</f>
        <v xml:space="preserve">No se acompañan. Aplica Informe Jurídico Nº 09, de  fecha 14 de marzo de 2011 del Departamento Jurídico y Dictamen Nº 070791, de 2009, de la Contraloría General de la República.  
</v>
      </c>
      <c r="T512" s="129">
        <f>VLOOKUP(A512,'BASE REGISTROS'!$A$1:$T$884,20,FALSE)</f>
        <v>37970</v>
      </c>
      <c r="U512" s="128">
        <v>6982</v>
      </c>
      <c r="V512" s="130">
        <v>5494733</v>
      </c>
      <c r="W512" s="130">
        <v>16643559</v>
      </c>
      <c r="X512" s="131">
        <v>44316</v>
      </c>
      <c r="Y512" s="132" t="s">
        <v>7743</v>
      </c>
      <c r="Z512" s="132" t="s">
        <v>7744</v>
      </c>
      <c r="AA512" s="128" t="s">
        <v>7793</v>
      </c>
    </row>
    <row r="513" spans="1:27" ht="15.75" customHeight="1" x14ac:dyDescent="0.2">
      <c r="A513" s="128">
        <v>6983</v>
      </c>
      <c r="B513" s="108" t="str">
        <f>VLOOKUP(A513,'BASE REGISTROS'!$A$1:$T$884,2,FALSE)</f>
        <v>Fundación Instituto de Educación Popular IEP</v>
      </c>
      <c r="C513" s="136">
        <f>VLOOKUP(A513,'BASE REGISTROS'!$A$1:$T$884,3,FALSE)</f>
        <v>759917405</v>
      </c>
      <c r="D513" s="108" t="str">
        <f>VLOOKUP(A513,'BASE REGISTROS'!$A$1:$T$884,4,FALSE)</f>
        <v>Fundación de derecho público</v>
      </c>
      <c r="E513" s="108" t="str">
        <f>VLOOKUP(A513,'BASE REGISTROS'!$A$1:$T$884,5,FALSE)</f>
        <v>Decreto Eclesiástico del Obispado de Copiapó Nº 003/01, de 9 de marzo de 2001.</v>
      </c>
      <c r="F513" s="108" t="str">
        <f>VLOOKUP(A513,'BASE REGISTROS'!$A$1:$T$884,6,FALSE)</f>
        <v xml:space="preserve">Certificado de Vigencia SOC/148/20, de fecha 27 de agosto de 2020, del Obispado de Copiapó.
</v>
      </c>
      <c r="G513" s="108" t="str">
        <f>VLOOKUP(A513,'BASE REGISTROS'!$A$1:$T$884,7,FALSE)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13" s="108" t="str">
        <f>VLOOKUP(A513,'BASE REGISTROS'!$A$1:$T$884,8,FALSE)</f>
        <v xml:space="preserve">Presidente: Jorge Alfaro Colmans
Vicepresidenta: María Eugenia Cavada
Secretaria: Ximena Cáceres Maturana
Directora: Nélida Carmona Rojas
Directora: Alicia Gutiérrez Tapia
Director: Iván Farah Maffei
Directora Ejecutiva: Carla Brown Prato
</v>
      </c>
      <c r="I513" s="108" t="str">
        <f>VLOOKUP(A513,'BASE REGISTROS'!$A$1:$T$884,9,FALSE)</f>
        <v xml:space="preserve">Según los Estatutos, los miembros del Directorio deben durar dos años en sus cargos, sin perjuicio de la posibilidad de confirmación sucesiva por parte del Obispo.  </v>
      </c>
      <c r="J513" s="129" t="str">
        <f>VLOOKUP(A513,'BASE REGISTROS'!$A$1:$T$884,10,FALSE)</f>
        <v>19 de diciembre de 2018 al 19 de diciembre de 2019</v>
      </c>
      <c r="K513" s="108" t="str">
        <f>VLOOKUP(A513,'BASE REGISTROS'!$A$1:$T$884,11,FALSE)</f>
        <v xml:space="preserve">Presidente: Jorge Alfaro Colmans
Directora Ejecutiva: Carla Brown Prato
</v>
      </c>
      <c r="L513" s="108" t="str">
        <f>VLOOKUP(A513,'BASE REGISTROS'!$A$1:$T$884,12,FALSE)</f>
        <v xml:space="preserve">Calle O’Higgins Nº 555, piso 3, comuna de Copiapó, Región de Atacama
</v>
      </c>
      <c r="M513" s="108" t="str">
        <f>VLOOKUP(A513,'BASE REGISTROS'!$A$1:$T$884,13,FALSE)</f>
        <v>III</v>
      </c>
      <c r="N513" s="108" t="str">
        <f>VLOOKUP(A513,'BASE REGISTROS'!$A$1:$T$884,14,FALSE)</f>
        <v>Copiapó</v>
      </c>
      <c r="O513" s="108" t="str">
        <f>VLOOKUP(A513,'BASE REGISTROS'!$A$1:$T$884,15,FALSE)</f>
        <v xml:space="preserve">Fono fijo: 52-2247556
Fono celular: 9-68328551
</v>
      </c>
      <c r="P513" s="108" t="str">
        <f>VLOOKUP(A513,'BASE REGISTROS'!$A$1:$T$884,16,FALSE)</f>
        <v>svallejos@fundiep.cl</v>
      </c>
      <c r="Q513" s="108">
        <f>VLOOKUP(A513,'BASE REGISTROS'!$A$1:$T$884,17,FALSE)</f>
        <v>0</v>
      </c>
      <c r="R513" s="108">
        <f>VLOOKUP(A513,'BASE REGISTROS'!$A$1:$T$884,18,FALSE)</f>
        <v>93401</v>
      </c>
      <c r="S513" s="108" t="str">
        <f>VLOOKUP(A513,'BASE REGISTROS'!$A$1:$T$884,19,FALSE)</f>
        <v>Se acompaña certificado financiero correspondiente al 2019 aprobado por el Subdepartamento de Supervisión Financiera</v>
      </c>
      <c r="T513" s="129">
        <f>VLOOKUP(A513,'BASE REGISTROS'!$A$1:$T$884,20,FALSE)</f>
        <v>37970</v>
      </c>
      <c r="U513" s="128">
        <v>6983</v>
      </c>
      <c r="V513" s="130">
        <v>24645614</v>
      </c>
      <c r="W513" s="130">
        <v>101571769</v>
      </c>
      <c r="X513" s="131">
        <v>44316</v>
      </c>
      <c r="Y513" s="132" t="s">
        <v>7743</v>
      </c>
      <c r="Z513" s="132" t="s">
        <v>7744</v>
      </c>
      <c r="AA513" s="128" t="s">
        <v>7902</v>
      </c>
    </row>
    <row r="514" spans="1:27" ht="15.75" customHeight="1" x14ac:dyDescent="0.2">
      <c r="A514" s="128">
        <v>6983</v>
      </c>
      <c r="B514" s="108" t="str">
        <f>VLOOKUP(A514,'BASE REGISTROS'!$A$1:$T$884,2,FALSE)</f>
        <v>Fundación Instituto de Educación Popular IEP</v>
      </c>
      <c r="C514" s="136">
        <f>VLOOKUP(A514,'BASE REGISTROS'!$A$1:$T$884,3,FALSE)</f>
        <v>759917405</v>
      </c>
      <c r="D514" s="108" t="str">
        <f>VLOOKUP(A514,'BASE REGISTROS'!$A$1:$T$884,4,FALSE)</f>
        <v>Fundación de derecho público</v>
      </c>
      <c r="E514" s="108" t="str">
        <f>VLOOKUP(A514,'BASE REGISTROS'!$A$1:$T$884,5,FALSE)</f>
        <v>Decreto Eclesiástico del Obispado de Copiapó Nº 003/01, de 9 de marzo de 2001.</v>
      </c>
      <c r="F514" s="108" t="str">
        <f>VLOOKUP(A514,'BASE REGISTROS'!$A$1:$T$884,6,FALSE)</f>
        <v xml:space="preserve">Certificado de Vigencia SOC/148/20, de fecha 27 de agosto de 2020, del Obispado de Copiapó.
</v>
      </c>
      <c r="G514" s="108" t="str">
        <f>VLOOKUP(A514,'BASE REGISTROS'!$A$1:$T$884,7,FALSE)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14" s="108" t="str">
        <f>VLOOKUP(A514,'BASE REGISTROS'!$A$1:$T$884,8,FALSE)</f>
        <v xml:space="preserve">Presidente: Jorge Alfaro Colmans
Vicepresidenta: María Eugenia Cavada
Secretaria: Ximena Cáceres Maturana
Directora: Nélida Carmona Rojas
Directora: Alicia Gutiérrez Tapia
Director: Iván Farah Maffei
Directora Ejecutiva: Carla Brown Prato
</v>
      </c>
      <c r="I514" s="108" t="str">
        <f>VLOOKUP(A514,'BASE REGISTROS'!$A$1:$T$884,9,FALSE)</f>
        <v xml:space="preserve">Según los Estatutos, los miembros del Directorio deben durar dos años en sus cargos, sin perjuicio de la posibilidad de confirmación sucesiva por parte del Obispo.  </v>
      </c>
      <c r="J514" s="129" t="str">
        <f>VLOOKUP(A514,'BASE REGISTROS'!$A$1:$T$884,10,FALSE)</f>
        <v>19 de diciembre de 2018 al 19 de diciembre de 2019</v>
      </c>
      <c r="K514" s="108" t="str">
        <f>VLOOKUP(A514,'BASE REGISTROS'!$A$1:$T$884,11,FALSE)</f>
        <v xml:space="preserve">Presidente: Jorge Alfaro Colmans
Directora Ejecutiva: Carla Brown Prato
</v>
      </c>
      <c r="L514" s="108" t="str">
        <f>VLOOKUP(A514,'BASE REGISTROS'!$A$1:$T$884,12,FALSE)</f>
        <v xml:space="preserve">Calle O’Higgins Nº 555, piso 3, comuna de Copiapó, Región de Atacama
</v>
      </c>
      <c r="M514" s="108" t="str">
        <f>VLOOKUP(A514,'BASE REGISTROS'!$A$1:$T$884,13,FALSE)</f>
        <v>III</v>
      </c>
      <c r="N514" s="108" t="str">
        <f>VLOOKUP(A514,'BASE REGISTROS'!$A$1:$T$884,14,FALSE)</f>
        <v>Copiapó</v>
      </c>
      <c r="O514" s="108" t="str">
        <f>VLOOKUP(A514,'BASE REGISTROS'!$A$1:$T$884,15,FALSE)</f>
        <v xml:space="preserve">Fono fijo: 52-2247556
Fono celular: 9-68328551
</v>
      </c>
      <c r="P514" s="108" t="str">
        <f>VLOOKUP(A514,'BASE REGISTROS'!$A$1:$T$884,16,FALSE)</f>
        <v>svallejos@fundiep.cl</v>
      </c>
      <c r="Q514" s="108">
        <f>VLOOKUP(A514,'BASE REGISTROS'!$A$1:$T$884,17,FALSE)</f>
        <v>0</v>
      </c>
      <c r="R514" s="108">
        <f>VLOOKUP(A514,'BASE REGISTROS'!$A$1:$T$884,18,FALSE)</f>
        <v>93401</v>
      </c>
      <c r="S514" s="108" t="str">
        <f>VLOOKUP(A514,'BASE REGISTROS'!$A$1:$T$884,19,FALSE)</f>
        <v>Se acompaña certificado financiero correspondiente al 2019 aprobado por el Subdepartamento de Supervisión Financiera</v>
      </c>
      <c r="T514" s="129">
        <f>VLOOKUP(A514,'BASE REGISTROS'!$A$1:$T$884,20,FALSE)</f>
        <v>37970</v>
      </c>
      <c r="U514" s="128">
        <v>6983</v>
      </c>
      <c r="V514" s="130">
        <v>90582409</v>
      </c>
      <c r="W514" s="130">
        <v>463348867</v>
      </c>
      <c r="X514" s="131">
        <v>44316</v>
      </c>
      <c r="Y514" s="132" t="s">
        <v>7743</v>
      </c>
      <c r="Z514" s="132" t="s">
        <v>7744</v>
      </c>
      <c r="AA514" s="128" t="s">
        <v>7818</v>
      </c>
    </row>
    <row r="515" spans="1:27" ht="15.75" customHeight="1" x14ac:dyDescent="0.2">
      <c r="A515" s="128">
        <v>6983</v>
      </c>
      <c r="B515" s="108" t="str">
        <f>VLOOKUP(A515,'BASE REGISTROS'!$A$1:$T$884,2,FALSE)</f>
        <v>Fundación Instituto de Educación Popular IEP</v>
      </c>
      <c r="C515" s="136">
        <f>VLOOKUP(A515,'BASE REGISTROS'!$A$1:$T$884,3,FALSE)</f>
        <v>759917405</v>
      </c>
      <c r="D515" s="108" t="str">
        <f>VLOOKUP(A515,'BASE REGISTROS'!$A$1:$T$884,4,FALSE)</f>
        <v>Fundación de derecho público</v>
      </c>
      <c r="E515" s="108" t="str">
        <f>VLOOKUP(A515,'BASE REGISTROS'!$A$1:$T$884,5,FALSE)</f>
        <v>Decreto Eclesiástico del Obispado de Copiapó Nº 003/01, de 9 de marzo de 2001.</v>
      </c>
      <c r="F515" s="108" t="str">
        <f>VLOOKUP(A515,'BASE REGISTROS'!$A$1:$T$884,6,FALSE)</f>
        <v xml:space="preserve">Certificado de Vigencia SOC/148/20, de fecha 27 de agosto de 2020, del Obispado de Copiapó.
</v>
      </c>
      <c r="G515" s="108" t="str">
        <f>VLOOKUP(A515,'BASE REGISTROS'!$A$1:$T$884,7,FALSE)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15" s="108" t="str">
        <f>VLOOKUP(A515,'BASE REGISTROS'!$A$1:$T$884,8,FALSE)</f>
        <v xml:space="preserve">Presidente: Jorge Alfaro Colmans
Vicepresidenta: María Eugenia Cavada
Secretaria: Ximena Cáceres Maturana
Directora: Nélida Carmona Rojas
Directora: Alicia Gutiérrez Tapia
Director: Iván Farah Maffei
Directora Ejecutiva: Carla Brown Prato
</v>
      </c>
      <c r="I515" s="108" t="str">
        <f>VLOOKUP(A515,'BASE REGISTROS'!$A$1:$T$884,9,FALSE)</f>
        <v xml:space="preserve">Según los Estatutos, los miembros del Directorio deben durar dos años en sus cargos, sin perjuicio de la posibilidad de confirmación sucesiva por parte del Obispo.  </v>
      </c>
      <c r="J515" s="129" t="str">
        <f>VLOOKUP(A515,'BASE REGISTROS'!$A$1:$T$884,10,FALSE)</f>
        <v>19 de diciembre de 2018 al 19 de diciembre de 2019</v>
      </c>
      <c r="K515" s="108" t="str">
        <f>VLOOKUP(A515,'BASE REGISTROS'!$A$1:$T$884,11,FALSE)</f>
        <v xml:space="preserve">Presidente: Jorge Alfaro Colmans
Directora Ejecutiva: Carla Brown Prato
</v>
      </c>
      <c r="L515" s="108" t="str">
        <f>VLOOKUP(A515,'BASE REGISTROS'!$A$1:$T$884,12,FALSE)</f>
        <v xml:space="preserve">Calle O’Higgins Nº 555, piso 3, comuna de Copiapó, Región de Atacama
</v>
      </c>
      <c r="M515" s="108" t="str">
        <f>VLOOKUP(A515,'BASE REGISTROS'!$A$1:$T$884,13,FALSE)</f>
        <v>III</v>
      </c>
      <c r="N515" s="108" t="str">
        <f>VLOOKUP(A515,'BASE REGISTROS'!$A$1:$T$884,14,FALSE)</f>
        <v>Copiapó</v>
      </c>
      <c r="O515" s="108" t="str">
        <f>VLOOKUP(A515,'BASE REGISTROS'!$A$1:$T$884,15,FALSE)</f>
        <v xml:space="preserve">Fono fijo: 52-2247556
Fono celular: 9-68328551
</v>
      </c>
      <c r="P515" s="108" t="str">
        <f>VLOOKUP(A515,'BASE REGISTROS'!$A$1:$T$884,16,FALSE)</f>
        <v>svallejos@fundiep.cl</v>
      </c>
      <c r="Q515" s="108">
        <f>VLOOKUP(A515,'BASE REGISTROS'!$A$1:$T$884,17,FALSE)</f>
        <v>0</v>
      </c>
      <c r="R515" s="108">
        <f>VLOOKUP(A515,'BASE REGISTROS'!$A$1:$T$884,18,FALSE)</f>
        <v>93401</v>
      </c>
      <c r="S515" s="108" t="str">
        <f>VLOOKUP(A515,'BASE REGISTROS'!$A$1:$T$884,19,FALSE)</f>
        <v>Se acompaña certificado financiero correspondiente al 2019 aprobado por el Subdepartamento de Supervisión Financiera</v>
      </c>
      <c r="T515" s="129">
        <f>VLOOKUP(A515,'BASE REGISTROS'!$A$1:$T$884,20,FALSE)</f>
        <v>37970</v>
      </c>
      <c r="U515" s="128">
        <v>6983</v>
      </c>
      <c r="V515" s="130">
        <v>7517502</v>
      </c>
      <c r="W515" s="130">
        <v>29362479</v>
      </c>
      <c r="X515" s="131">
        <v>44316</v>
      </c>
      <c r="Y515" s="132" t="s">
        <v>7743</v>
      </c>
      <c r="Z515" s="132" t="s">
        <v>7744</v>
      </c>
      <c r="AA515" s="128" t="s">
        <v>7916</v>
      </c>
    </row>
    <row r="516" spans="1:27" ht="15.75" customHeight="1" x14ac:dyDescent="0.2">
      <c r="A516" s="128">
        <v>6984</v>
      </c>
      <c r="B516" s="108" t="str">
        <f>VLOOKUP(A516,'BASE REGISTROS'!$A$1:$T$884,2,FALSE)</f>
        <v>I. Municipalidad de Puerto Varas</v>
      </c>
      <c r="C516" s="136">
        <f>VLOOKUP(A516,'BASE REGISTROS'!$A$1:$T$884,3,FALSE)</f>
        <v>692202007</v>
      </c>
      <c r="D516" s="108" t="str">
        <f>VLOOKUP(A516,'BASE REGISTROS'!$A$1:$T$884,4,FALSE)</f>
        <v>Municipalidad</v>
      </c>
      <c r="E516" s="108" t="str">
        <f>VLOOKUP(A516,'BASE REGISTROS'!$A$1:$T$884,5,FALSE)</f>
        <v>Constitución Política de la República, artículo 107</v>
      </c>
      <c r="F516" s="108" t="str">
        <f>VLOOKUP(A516,'BASE REGISTROS'!$A$1:$T$884,6,FALSE)</f>
        <v>Indefinida</v>
      </c>
      <c r="G516" s="108" t="str">
        <f>VLOOKUP(A516,'BASE REGISTROS'!$A$1:$T$884,7,FALSE)</f>
        <v>Según ley Orgánica N° 18.695, artículos 1° al 4°</v>
      </c>
      <c r="H516" s="108" t="str">
        <f>VLOOKUP(A516,'BASE REGISTROS'!$A$1:$T$884,8,FALSE)</f>
        <v>no tiene</v>
      </c>
      <c r="I516" s="108">
        <f>VLOOKUP(A516,'BASE REGISTROS'!$A$1:$T$884,9,FALSE)</f>
        <v>0</v>
      </c>
      <c r="J516" s="129">
        <f>VLOOKUP(A516,'BASE REGISTROS'!$A$1:$T$884,10,FALSE)</f>
        <v>0</v>
      </c>
      <c r="K516" s="108" t="str">
        <f>VLOOKUP(A516,'BASE REGISTROS'!$A$1:$T$884,11,FALSE)</f>
        <v xml:space="preserve">Álvaro Gonzalo Berger Schmidt,
</v>
      </c>
      <c r="L516" s="108" t="str">
        <f>VLOOKUP(A516,'BASE REGISTROS'!$A$1:$T$884,12,FALSE)</f>
        <v xml:space="preserve">San Francisco N° 413, comuna de Puerto Varas, Décima Región
</v>
      </c>
      <c r="M516" s="108" t="str">
        <f>VLOOKUP(A516,'BASE REGISTROS'!$A$1:$T$884,13,FALSE)</f>
        <v>X</v>
      </c>
      <c r="N516" s="108" t="str">
        <f>VLOOKUP(A516,'BASE REGISTROS'!$A$1:$T$884,14,FALSE)</f>
        <v>Puerto Varas</v>
      </c>
      <c r="O516" s="108" t="str">
        <f>VLOOKUP(A516,'BASE REGISTROS'!$A$1:$T$884,15,FALSE)</f>
        <v>Fonos: (56-65) 2361100 – 2361336 - 2361218</v>
      </c>
      <c r="P516" s="108" t="str">
        <f>VLOOKUP(A516,'BASE REGISTROS'!$A$1:$T$884,16,FALSE)</f>
        <v>Página web: www.ptovaras.cl</v>
      </c>
      <c r="Q516" s="108">
        <f>VLOOKUP(A516,'BASE REGISTROS'!$A$1:$T$884,17,FALSE)</f>
        <v>0</v>
      </c>
      <c r="R516" s="108">
        <f>VLOOKUP(A516,'BASE REGISTROS'!$A$1:$T$884,18,FALSE)</f>
        <v>91001</v>
      </c>
      <c r="S516" s="108" t="str">
        <f>VLOOKUP(A516,'BASE REGISTROS'!$A$1:$T$884,19,FALSE)</f>
        <v>No se acompañan. Aplica Informe Jurídico Nº 09, de fecha 14 de marzo de 2011 del Departamento Jurídico y Dictamen Nº 070791, de 2009, de la Contraloría General de la República.</v>
      </c>
      <c r="T516" s="129">
        <f>VLOOKUP(A516,'BASE REGISTROS'!$A$1:$T$884,20,FALSE)</f>
        <v>37970</v>
      </c>
      <c r="U516" s="128">
        <v>6984</v>
      </c>
      <c r="V516" s="130">
        <v>11418742</v>
      </c>
      <c r="W516" s="130">
        <v>22837484</v>
      </c>
      <c r="X516" s="131">
        <v>44316</v>
      </c>
      <c r="Y516" s="132" t="s">
        <v>7743</v>
      </c>
      <c r="Z516" s="132" t="s">
        <v>7744</v>
      </c>
      <c r="AA516" s="128" t="s">
        <v>7917</v>
      </c>
    </row>
    <row r="517" spans="1:27" ht="15.75" customHeight="1" x14ac:dyDescent="0.2">
      <c r="A517" s="128">
        <v>6997</v>
      </c>
      <c r="B517" s="108" t="str">
        <f>VLOOKUP(A517,'BASE REGISTROS'!$A$1:$T$884,2,FALSE)</f>
        <v xml:space="preserve">
I. Municipalidad de La Granja
</v>
      </c>
      <c r="C517" s="136">
        <f>VLOOKUP(A517,'BASE REGISTROS'!$A$1:$T$884,3,FALSE)</f>
        <v>690724006</v>
      </c>
      <c r="D517" s="108" t="str">
        <f>VLOOKUP(A517,'BASE REGISTROS'!$A$1:$T$884,4,FALSE)</f>
        <v>Municipalidad</v>
      </c>
      <c r="E517" s="108" t="str">
        <f>VLOOKUP(A517,'BASE REGISTROS'!$A$1:$T$884,5,FALSE)</f>
        <v>Constitución Política de la República, art. 107.</v>
      </c>
      <c r="F517" s="108" t="str">
        <f>VLOOKUP(A517,'BASE REGISTROS'!$A$1:$T$884,6,FALSE)</f>
        <v>Indefinida.</v>
      </c>
      <c r="G517" s="108" t="str">
        <f>VLOOKUP(A517,'BASE REGISTROS'!$A$1:$T$884,7,FALSE)</f>
        <v>Según Ley Orgánica Nº 18.695, arts. 1º al 4º.</v>
      </c>
      <c r="H517" s="108" t="str">
        <f>VLOOKUP(A517,'BASE REGISTROS'!$A$1:$T$884,8,FALSE)</f>
        <v>no tiene</v>
      </c>
      <c r="I517" s="108">
        <f>VLOOKUP(A517,'BASE REGISTROS'!$A$1:$T$884,9,FALSE)</f>
        <v>0</v>
      </c>
      <c r="J517" s="129">
        <f>VLOOKUP(A517,'BASE REGISTROS'!$A$1:$T$884,10,FALSE)</f>
        <v>0</v>
      </c>
      <c r="K517" s="108" t="str">
        <f>VLOOKUP(A517,'BASE REGISTROS'!$A$1:$T$884,11,FALSE)</f>
        <v xml:space="preserve">Luis Felipe Delpin Aguilar 
</v>
      </c>
      <c r="L517" s="108" t="str">
        <f>VLOOKUP(A517,'BASE REGISTROS'!$A$1:$T$884,12,FALSE)</f>
        <v xml:space="preserve">Avenida Américo Vespucio 002, paradero 25, comuna de La Granja, Región Metropolitana.
</v>
      </c>
      <c r="M517" s="108" t="str">
        <f>VLOOKUP(A517,'BASE REGISTROS'!$A$1:$T$884,13,FALSE)</f>
        <v>XIII</v>
      </c>
      <c r="N517" s="108" t="str">
        <f>VLOOKUP(A517,'BASE REGISTROS'!$A$1:$T$884,14,FALSE)</f>
        <v>La Granja</v>
      </c>
      <c r="O517" s="108" t="str">
        <f>VLOOKUP(A517,'BASE REGISTROS'!$A$1:$T$884,15,FALSE)</f>
        <v>Fono 5503700</v>
      </c>
      <c r="P517" s="108">
        <f>VLOOKUP(A517,'BASE REGISTROS'!$A$1:$T$884,16,FALSE)</f>
        <v>0</v>
      </c>
      <c r="Q517" s="108">
        <f>VLOOKUP(A517,'BASE REGISTROS'!$A$1:$T$884,17,FALSE)</f>
        <v>0</v>
      </c>
      <c r="R517" s="108">
        <f>VLOOKUP(A517,'BASE REGISTROS'!$A$1:$T$884,18,FALSE)</f>
        <v>91001</v>
      </c>
      <c r="S517" s="108" t="str">
        <f>VLOOKUP(A517,'BASE REGISTROS'!$A$1:$T$884,19,FALSE)</f>
        <v xml:space="preserve">No se acompañan. Aplica Informe Jurídico Nº 09, de  fecha 14 de marzo de 2011 del Departamento Jurídico y Dictamen Nº 070791, de 2009, de la Contraloría General de la República.  
</v>
      </c>
      <c r="T517" s="129">
        <f>VLOOKUP(A517,'BASE REGISTROS'!$A$1:$T$884,20,FALSE)</f>
        <v>37970</v>
      </c>
      <c r="U517" s="128">
        <v>6997</v>
      </c>
      <c r="V517" s="130">
        <v>24050283</v>
      </c>
      <c r="W517" s="130">
        <v>92967084</v>
      </c>
      <c r="X517" s="131">
        <v>44316</v>
      </c>
      <c r="Y517" s="132" t="s">
        <v>7743</v>
      </c>
      <c r="Z517" s="132" t="s">
        <v>7744</v>
      </c>
      <c r="AA517" s="128" t="s">
        <v>7841</v>
      </c>
    </row>
    <row r="518" spans="1:27" ht="15.75" customHeight="1" x14ac:dyDescent="0.2">
      <c r="A518" s="128">
        <v>6998</v>
      </c>
      <c r="B518" s="108" t="str">
        <f>VLOOKUP(A518,'BASE REGISTROS'!$A$1:$T$884,2,FALSE)</f>
        <v xml:space="preserve">
I. Municipalidad de Estación Central
</v>
      </c>
      <c r="C518" s="136">
        <f>VLOOKUP(A518,'BASE REGISTROS'!$A$1:$T$884,3,FALSE)</f>
        <v>692543009</v>
      </c>
      <c r="D518" s="108" t="str">
        <f>VLOOKUP(A518,'BASE REGISTROS'!$A$1:$T$884,4,FALSE)</f>
        <v>Municipalidad</v>
      </c>
      <c r="E518" s="108" t="str">
        <f>VLOOKUP(A518,'BASE REGISTROS'!$A$1:$T$884,5,FALSE)</f>
        <v>Constitución Política de la República, art. 107.</v>
      </c>
      <c r="F518" s="108" t="str">
        <f>VLOOKUP(A518,'BASE REGISTROS'!$A$1:$T$884,6,FALSE)</f>
        <v>Indefinida.</v>
      </c>
      <c r="G518" s="108" t="str">
        <f>VLOOKUP(A518,'BASE REGISTROS'!$A$1:$T$884,7,FALSE)</f>
        <v>Según Ley Orgánica Nº 18.695, arts. 1º al 4º.</v>
      </c>
      <c r="H518" s="108" t="str">
        <f>VLOOKUP(A518,'BASE REGISTROS'!$A$1:$T$884,8,FALSE)</f>
        <v>no tiene</v>
      </c>
      <c r="I518" s="108">
        <f>VLOOKUP(A518,'BASE REGISTROS'!$A$1:$T$884,9,FALSE)</f>
        <v>0</v>
      </c>
      <c r="J518" s="129">
        <f>VLOOKUP(A518,'BASE REGISTROS'!$A$1:$T$884,10,FALSE)</f>
        <v>0</v>
      </c>
      <c r="K518" s="108" t="str">
        <f>VLOOKUP(A518,'BASE REGISTROS'!$A$1:$T$884,11,FALSE)</f>
        <v>Miguel Abdó Ara</v>
      </c>
      <c r="L518" s="108" t="str">
        <f>VLOOKUP(A518,'BASE REGISTROS'!$A$1:$T$884,12,FALSE)</f>
        <v>Av. Libertador Bernardo O¨Higgins Nº3920, Estación Central, Región Metropolitana.</v>
      </c>
      <c r="M518" s="108" t="str">
        <f>VLOOKUP(A518,'BASE REGISTROS'!$A$1:$T$884,13,FALSE)</f>
        <v>XIII</v>
      </c>
      <c r="N518" s="108" t="str">
        <f>VLOOKUP(A518,'BASE REGISTROS'!$A$1:$T$884,14,FALSE)</f>
        <v>Estación Central</v>
      </c>
      <c r="O518" s="108">
        <f>VLOOKUP(A518,'BASE REGISTROS'!$A$1:$T$884,15,FALSE)</f>
        <v>0</v>
      </c>
      <c r="P518" s="108">
        <f>VLOOKUP(A518,'BASE REGISTROS'!$A$1:$T$884,16,FALSE)</f>
        <v>0</v>
      </c>
      <c r="Q518" s="108">
        <f>VLOOKUP(A518,'BASE REGISTROS'!$A$1:$T$884,17,FALSE)</f>
        <v>0</v>
      </c>
      <c r="R518" s="108">
        <f>VLOOKUP(A518,'BASE REGISTROS'!$A$1:$T$884,18,FALSE)</f>
        <v>91001</v>
      </c>
      <c r="S518" s="108" t="str">
        <f>VLOOKUP(A518,'BASE REGISTROS'!$A$1:$T$884,19,FALSE)</f>
        <v xml:space="preserve">No se acompañan. Aplica Informe Jurídico Nº 09, de  fecha 14 de marzo de 2011 del Departamento Jurídico y Dictamen Nº 070791, de 2009, de la Contraloría General de la República.  
</v>
      </c>
      <c r="T518" s="129">
        <f>VLOOKUP(A518,'BASE REGISTROS'!$A$1:$T$884,20,FALSE)</f>
        <v>37970</v>
      </c>
      <c r="U518" s="128">
        <v>6998</v>
      </c>
      <c r="V518" s="130">
        <v>9014796</v>
      </c>
      <c r="W518" s="130">
        <v>27305838</v>
      </c>
      <c r="X518" s="131">
        <v>44316</v>
      </c>
      <c r="Y518" s="132" t="s">
        <v>7743</v>
      </c>
      <c r="Z518" s="132" t="s">
        <v>7744</v>
      </c>
      <c r="AA518" s="128" t="s">
        <v>7830</v>
      </c>
    </row>
    <row r="519" spans="1:27" ht="15.75" customHeight="1" x14ac:dyDescent="0.2">
      <c r="A519" s="128">
        <v>6999</v>
      </c>
      <c r="B519" s="108" t="str">
        <f>VLOOKUP(A519,'BASE REGISTROS'!$A$1:$T$884,2,FALSE)</f>
        <v>Organización No Gubernamental de Desarrollo Humano ONG Proyecta</v>
      </c>
      <c r="C519" s="136">
        <f>VLOOKUP(A519,'BASE REGISTROS'!$A$1:$T$884,3,FALSE)</f>
        <v>741504006</v>
      </c>
      <c r="D519" s="108" t="str">
        <f>VLOOKUP(A519,'BASE REGISTROS'!$A$1:$T$884,4,FALSE)</f>
        <v>Corporación de Derecho Privado.</v>
      </c>
      <c r="E519" s="108" t="str">
        <f>VLOOKUP(A519,'BASE REGISTROS'!$A$1:$T$884,5,FALSE)</f>
        <v>Otorgado por Decreto Supremo Nº 241, de fecha 31 de marzo de 1997, del Ministerio de Justicia.</v>
      </c>
      <c r="F519" s="108" t="str">
        <f>VLOOKUP(A519,'BASE REGISTROS'!$A$1:$T$884,6,FALSE)</f>
        <v>Certificado de Vigencia  de personas jurídicas sin fines de lucro folio Nº 500325129654, del 17 de junio de 2020, emitido por SRCeI.</v>
      </c>
      <c r="G519" s="108" t="str">
        <f>VLOOKUP(A519,'BASE REGISTROS'!$A$1:$T$884,7,FALSE)</f>
        <v>93401: Institución de Asistencia Social</v>
      </c>
      <c r="H519" s="108" t="str">
        <f>VLOOKUP(A519,'BASE REGISTROS'!$A$1:$T$884,8,FALSE)</f>
        <v xml:space="preserve">Presidenta: Magdalena Toro Montecino x
Vice presidente: Pablo Ríos Toro          
Secretaria: Marcela Yañez Ruiz            
Tesorera: Carla Ríos Toro                    
Directoras:
Ximena  Ferrada Blank                        
Berta Blank Oyaneder                         
</v>
      </c>
      <c r="I519" s="108" t="str">
        <f>VLOOKUP(A519,'BASE REGISTROS'!$A$1:$T$884,9,FALSE)</f>
        <v xml:space="preserve">Durarán dos años en sus cargos.
</v>
      </c>
      <c r="J519" s="129" t="str">
        <f>VLOOKUP(A519,'BASE REGISTROS'!$A$1:$T$884,10,FALSE)</f>
        <v>De 23 de mayo de 2020 al 23 de mayo de 2022.</v>
      </c>
      <c r="K519" s="108" t="str">
        <f>VLOOKUP(A519,'BASE REGISTROS'!$A$1:$T$884,11,FALSE)</f>
        <v xml:space="preserve">Presidenta:  Magdalena Toro Montecino 
Representante de la Presidenta y el Directorio: María Alejandra Paulina Ríos Toro, (Coordinadora Institucional)
En la región de Los Lagos: Carlos Eduardo Vargas Rodríguez, 
</v>
      </c>
      <c r="L519" s="108" t="str">
        <f>VLOOKUP(A519,'BASE REGISTROS'!$A$1:$T$884,12,FALSE)</f>
        <v xml:space="preserve">Puren Nº 541, comuna de Angol, IX Región de La Araucanía.
</v>
      </c>
      <c r="M519" s="108" t="str">
        <f>VLOOKUP(A519,'BASE REGISTROS'!$A$1:$T$884,13,FALSE)</f>
        <v>IX</v>
      </c>
      <c r="N519" s="108" t="str">
        <f>VLOOKUP(A519,'BASE REGISTROS'!$A$1:$T$884,14,FALSE)</f>
        <v xml:space="preserve"> Angol</v>
      </c>
      <c r="O519" s="108">
        <f>VLOOKUP(A519,'BASE REGISTROS'!$A$1:$T$884,15,FALSE)</f>
        <v>0</v>
      </c>
      <c r="P519" s="108" t="str">
        <f>VLOOKUP(A519,'BASE REGISTROS'!$A$1:$T$884,16,FALSE)</f>
        <v xml:space="preserve"> ongproyecta@yahoo.es</v>
      </c>
      <c r="Q519" s="108">
        <f>VLOOKUP(A519,'BASE REGISTROS'!$A$1:$T$884,17,FALSE)</f>
        <v>0</v>
      </c>
      <c r="R519" s="108" t="str">
        <f>VLOOKUP(A519,'BASE REGISTROS'!$A$1:$T$884,18,FALSE)</f>
        <v>93401: Institución de Asistencia Social</v>
      </c>
      <c r="S519" s="108" t="str">
        <f>VLOOKUP(A519,'BASE REGISTROS'!$A$1:$T$884,19,FALSE)</f>
        <v>Recepción de antecedentes financieros del año 2019, aprobados por elSubdepartamento de Supervisión Financiera Nacional.</v>
      </c>
      <c r="T519" s="129">
        <f>VLOOKUP(A519,'BASE REGISTROS'!$A$1:$T$884,20,FALSE)</f>
        <v>37970</v>
      </c>
      <c r="U519" s="128">
        <v>6999</v>
      </c>
      <c r="V519" s="130">
        <v>14100941</v>
      </c>
      <c r="W519" s="130">
        <v>50048409</v>
      </c>
      <c r="X519" s="131">
        <v>44316</v>
      </c>
      <c r="Y519" s="132" t="s">
        <v>7743</v>
      </c>
      <c r="Z519" s="132" t="s">
        <v>7744</v>
      </c>
      <c r="AA519" s="128" t="s">
        <v>7771</v>
      </c>
    </row>
    <row r="520" spans="1:27" ht="15.75" customHeight="1" x14ac:dyDescent="0.2">
      <c r="A520" s="128">
        <v>6999</v>
      </c>
      <c r="B520" s="108" t="str">
        <f>VLOOKUP(A520,'BASE REGISTROS'!$A$1:$T$884,2,FALSE)</f>
        <v>Organización No Gubernamental de Desarrollo Humano ONG Proyecta</v>
      </c>
      <c r="C520" s="136">
        <f>VLOOKUP(A520,'BASE REGISTROS'!$A$1:$T$884,3,FALSE)</f>
        <v>741504006</v>
      </c>
      <c r="D520" s="108" t="str">
        <f>VLOOKUP(A520,'BASE REGISTROS'!$A$1:$T$884,4,FALSE)</f>
        <v>Corporación de Derecho Privado.</v>
      </c>
      <c r="E520" s="108" t="str">
        <f>VLOOKUP(A520,'BASE REGISTROS'!$A$1:$T$884,5,FALSE)</f>
        <v>Otorgado por Decreto Supremo Nº 241, de fecha 31 de marzo de 1997, del Ministerio de Justicia.</v>
      </c>
      <c r="F520" s="108" t="str">
        <f>VLOOKUP(A520,'BASE REGISTROS'!$A$1:$T$884,6,FALSE)</f>
        <v>Certificado de Vigencia  de personas jurídicas sin fines de lucro folio Nº 500325129654, del 17 de junio de 2020, emitido por SRCeI.</v>
      </c>
      <c r="G520" s="108" t="str">
        <f>VLOOKUP(A520,'BASE REGISTROS'!$A$1:$T$884,7,FALSE)</f>
        <v>93401: Institución de Asistencia Social</v>
      </c>
      <c r="H520" s="108" t="str">
        <f>VLOOKUP(A520,'BASE REGISTROS'!$A$1:$T$884,8,FALSE)</f>
        <v xml:space="preserve">Presidenta: Magdalena Toro Montecino x
Vice presidente: Pablo Ríos Toro          
Secretaria: Marcela Yañez Ruiz            
Tesorera: Carla Ríos Toro                    
Directoras:
Ximena  Ferrada Blank                        
Berta Blank Oyaneder                         
</v>
      </c>
      <c r="I520" s="108" t="str">
        <f>VLOOKUP(A520,'BASE REGISTROS'!$A$1:$T$884,9,FALSE)</f>
        <v xml:space="preserve">Durarán dos años en sus cargos.
</v>
      </c>
      <c r="J520" s="129" t="str">
        <f>VLOOKUP(A520,'BASE REGISTROS'!$A$1:$T$884,10,FALSE)</f>
        <v>De 23 de mayo de 2020 al 23 de mayo de 2022.</v>
      </c>
      <c r="K520" s="108" t="str">
        <f>VLOOKUP(A520,'BASE REGISTROS'!$A$1:$T$884,11,FALSE)</f>
        <v xml:space="preserve">Presidenta:  Magdalena Toro Montecino 
Representante de la Presidenta y el Directorio: María Alejandra Paulina Ríos Toro, (Coordinadora Institucional)
En la región de Los Lagos: Carlos Eduardo Vargas Rodríguez, 
</v>
      </c>
      <c r="L520" s="108" t="str">
        <f>VLOOKUP(A520,'BASE REGISTROS'!$A$1:$T$884,12,FALSE)</f>
        <v xml:space="preserve">Puren Nº 541, comuna de Angol, IX Región de La Araucanía.
</v>
      </c>
      <c r="M520" s="108" t="str">
        <f>VLOOKUP(A520,'BASE REGISTROS'!$A$1:$T$884,13,FALSE)</f>
        <v>IX</v>
      </c>
      <c r="N520" s="108" t="str">
        <f>VLOOKUP(A520,'BASE REGISTROS'!$A$1:$T$884,14,FALSE)</f>
        <v xml:space="preserve"> Angol</v>
      </c>
      <c r="O520" s="108">
        <f>VLOOKUP(A520,'BASE REGISTROS'!$A$1:$T$884,15,FALSE)</f>
        <v>0</v>
      </c>
      <c r="P520" s="108" t="str">
        <f>VLOOKUP(A520,'BASE REGISTROS'!$A$1:$T$884,16,FALSE)</f>
        <v xml:space="preserve"> ongproyecta@yahoo.es</v>
      </c>
      <c r="Q520" s="108">
        <f>VLOOKUP(A520,'BASE REGISTROS'!$A$1:$T$884,17,FALSE)</f>
        <v>0</v>
      </c>
      <c r="R520" s="108" t="str">
        <f>VLOOKUP(A520,'BASE REGISTROS'!$A$1:$T$884,18,FALSE)</f>
        <v>93401: Institución de Asistencia Social</v>
      </c>
      <c r="S520" s="108" t="str">
        <f>VLOOKUP(A520,'BASE REGISTROS'!$A$1:$T$884,19,FALSE)</f>
        <v>Recepción de antecedentes financieros del año 2019, aprobados por elSubdepartamento de Supervisión Financiera Nacional.</v>
      </c>
      <c r="T520" s="129">
        <f>VLOOKUP(A520,'BASE REGISTROS'!$A$1:$T$884,20,FALSE)</f>
        <v>37970</v>
      </c>
      <c r="U520" s="128">
        <v>6999</v>
      </c>
      <c r="V520" s="130">
        <v>4167611</v>
      </c>
      <c r="W520" s="130">
        <v>17366664</v>
      </c>
      <c r="X520" s="131">
        <v>44316</v>
      </c>
      <c r="Y520" s="132" t="s">
        <v>7743</v>
      </c>
      <c r="Z520" s="132" t="s">
        <v>7744</v>
      </c>
      <c r="AA520" s="128" t="s">
        <v>7772</v>
      </c>
    </row>
    <row r="521" spans="1:27" ht="15.75" customHeight="1" x14ac:dyDescent="0.2">
      <c r="A521" s="128">
        <v>6999</v>
      </c>
      <c r="B521" s="108" t="str">
        <f>VLOOKUP(A521,'BASE REGISTROS'!$A$1:$T$884,2,FALSE)</f>
        <v>Organización No Gubernamental de Desarrollo Humano ONG Proyecta</v>
      </c>
      <c r="C521" s="136">
        <f>VLOOKUP(A521,'BASE REGISTROS'!$A$1:$T$884,3,FALSE)</f>
        <v>741504006</v>
      </c>
      <c r="D521" s="108" t="str">
        <f>VLOOKUP(A521,'BASE REGISTROS'!$A$1:$T$884,4,FALSE)</f>
        <v>Corporación de Derecho Privado.</v>
      </c>
      <c r="E521" s="108" t="str">
        <f>VLOOKUP(A521,'BASE REGISTROS'!$A$1:$T$884,5,FALSE)</f>
        <v>Otorgado por Decreto Supremo Nº 241, de fecha 31 de marzo de 1997, del Ministerio de Justicia.</v>
      </c>
      <c r="F521" s="108" t="str">
        <f>VLOOKUP(A521,'BASE REGISTROS'!$A$1:$T$884,6,FALSE)</f>
        <v>Certificado de Vigencia  de personas jurídicas sin fines de lucro folio Nº 500325129654, del 17 de junio de 2020, emitido por SRCeI.</v>
      </c>
      <c r="G521" s="108" t="str">
        <f>VLOOKUP(A521,'BASE REGISTROS'!$A$1:$T$884,7,FALSE)</f>
        <v>93401: Institución de Asistencia Social</v>
      </c>
      <c r="H521" s="108" t="str">
        <f>VLOOKUP(A521,'BASE REGISTROS'!$A$1:$T$884,8,FALSE)</f>
        <v xml:space="preserve">Presidenta: Magdalena Toro Montecino x
Vice presidente: Pablo Ríos Toro          
Secretaria: Marcela Yañez Ruiz            
Tesorera: Carla Ríos Toro                    
Directoras:
Ximena  Ferrada Blank                        
Berta Blank Oyaneder                         
</v>
      </c>
      <c r="I521" s="108" t="str">
        <f>VLOOKUP(A521,'BASE REGISTROS'!$A$1:$T$884,9,FALSE)</f>
        <v xml:space="preserve">Durarán dos años en sus cargos.
</v>
      </c>
      <c r="J521" s="129" t="str">
        <f>VLOOKUP(A521,'BASE REGISTROS'!$A$1:$T$884,10,FALSE)</f>
        <v>De 23 de mayo de 2020 al 23 de mayo de 2022.</v>
      </c>
      <c r="K521" s="108" t="str">
        <f>VLOOKUP(A521,'BASE REGISTROS'!$A$1:$T$884,11,FALSE)</f>
        <v xml:space="preserve">Presidenta:  Magdalena Toro Montecino 
Representante de la Presidenta y el Directorio: María Alejandra Paulina Ríos Toro, (Coordinadora Institucional)
En la región de Los Lagos: Carlos Eduardo Vargas Rodríguez, 
</v>
      </c>
      <c r="L521" s="108" t="str">
        <f>VLOOKUP(A521,'BASE REGISTROS'!$A$1:$T$884,12,FALSE)</f>
        <v xml:space="preserve">Puren Nº 541, comuna de Angol, IX Región de La Araucanía.
</v>
      </c>
      <c r="M521" s="108" t="str">
        <f>VLOOKUP(A521,'BASE REGISTROS'!$A$1:$T$884,13,FALSE)</f>
        <v>IX</v>
      </c>
      <c r="N521" s="108" t="str">
        <f>VLOOKUP(A521,'BASE REGISTROS'!$A$1:$T$884,14,FALSE)</f>
        <v xml:space="preserve"> Angol</v>
      </c>
      <c r="O521" s="108">
        <f>VLOOKUP(A521,'BASE REGISTROS'!$A$1:$T$884,15,FALSE)</f>
        <v>0</v>
      </c>
      <c r="P521" s="108" t="str">
        <f>VLOOKUP(A521,'BASE REGISTROS'!$A$1:$T$884,16,FALSE)</f>
        <v xml:space="preserve"> ongproyecta@yahoo.es</v>
      </c>
      <c r="Q521" s="108">
        <f>VLOOKUP(A521,'BASE REGISTROS'!$A$1:$T$884,17,FALSE)</f>
        <v>0</v>
      </c>
      <c r="R521" s="108" t="str">
        <f>VLOOKUP(A521,'BASE REGISTROS'!$A$1:$T$884,18,FALSE)</f>
        <v>93401: Institución de Asistencia Social</v>
      </c>
      <c r="S521" s="108" t="str">
        <f>VLOOKUP(A521,'BASE REGISTROS'!$A$1:$T$884,19,FALSE)</f>
        <v>Recepción de antecedentes financieros del año 2019, aprobados por elSubdepartamento de Supervisión Financiera Nacional.</v>
      </c>
      <c r="T521" s="129">
        <f>VLOOKUP(A521,'BASE REGISTROS'!$A$1:$T$884,20,FALSE)</f>
        <v>37970</v>
      </c>
      <c r="U521" s="128">
        <v>6999</v>
      </c>
      <c r="V521" s="130">
        <v>12676572</v>
      </c>
      <c r="W521" s="130">
        <v>46316645</v>
      </c>
      <c r="X521" s="131">
        <v>44316</v>
      </c>
      <c r="Y521" s="132" t="s">
        <v>7743</v>
      </c>
      <c r="Z521" s="132" t="s">
        <v>7744</v>
      </c>
      <c r="AA521" s="128" t="s">
        <v>7787</v>
      </c>
    </row>
    <row r="522" spans="1:27" ht="15.75" customHeight="1" x14ac:dyDescent="0.2">
      <c r="A522" s="128">
        <v>6999</v>
      </c>
      <c r="B522" s="108" t="str">
        <f>VLOOKUP(A522,'BASE REGISTROS'!$A$1:$T$884,2,FALSE)</f>
        <v>Organización No Gubernamental de Desarrollo Humano ONG Proyecta</v>
      </c>
      <c r="C522" s="136">
        <f>VLOOKUP(A522,'BASE REGISTROS'!$A$1:$T$884,3,FALSE)</f>
        <v>741504006</v>
      </c>
      <c r="D522" s="108" t="str">
        <f>VLOOKUP(A522,'BASE REGISTROS'!$A$1:$T$884,4,FALSE)</f>
        <v>Corporación de Derecho Privado.</v>
      </c>
      <c r="E522" s="108" t="str">
        <f>VLOOKUP(A522,'BASE REGISTROS'!$A$1:$T$884,5,FALSE)</f>
        <v>Otorgado por Decreto Supremo Nº 241, de fecha 31 de marzo de 1997, del Ministerio de Justicia.</v>
      </c>
      <c r="F522" s="108" t="str">
        <f>VLOOKUP(A522,'BASE REGISTROS'!$A$1:$T$884,6,FALSE)</f>
        <v>Certificado de Vigencia  de personas jurídicas sin fines de lucro folio Nº 500325129654, del 17 de junio de 2020, emitido por SRCeI.</v>
      </c>
      <c r="G522" s="108" t="str">
        <f>VLOOKUP(A522,'BASE REGISTROS'!$A$1:$T$884,7,FALSE)</f>
        <v>93401: Institución de Asistencia Social</v>
      </c>
      <c r="H522" s="108" t="str">
        <f>VLOOKUP(A522,'BASE REGISTROS'!$A$1:$T$884,8,FALSE)</f>
        <v xml:space="preserve">Presidenta: Magdalena Toro Montecino x
Vice presidente: Pablo Ríos Toro          
Secretaria: Marcela Yañez Ruiz            
Tesorera: Carla Ríos Toro                    
Directoras:
Ximena  Ferrada Blank                        
Berta Blank Oyaneder                         
</v>
      </c>
      <c r="I522" s="108" t="str">
        <f>VLOOKUP(A522,'BASE REGISTROS'!$A$1:$T$884,9,FALSE)</f>
        <v xml:space="preserve">Durarán dos años en sus cargos.
</v>
      </c>
      <c r="J522" s="129" t="str">
        <f>VLOOKUP(A522,'BASE REGISTROS'!$A$1:$T$884,10,FALSE)</f>
        <v>De 23 de mayo de 2020 al 23 de mayo de 2022.</v>
      </c>
      <c r="K522" s="108" t="str">
        <f>VLOOKUP(A522,'BASE REGISTROS'!$A$1:$T$884,11,FALSE)</f>
        <v xml:space="preserve">Presidenta:  Magdalena Toro Montecino 
Representante de la Presidenta y el Directorio: María Alejandra Paulina Ríos Toro, (Coordinadora Institucional)
En la región de Los Lagos: Carlos Eduardo Vargas Rodríguez, 
</v>
      </c>
      <c r="L522" s="108" t="str">
        <f>VLOOKUP(A522,'BASE REGISTROS'!$A$1:$T$884,12,FALSE)</f>
        <v xml:space="preserve">Puren Nº 541, comuna de Angol, IX Región de La Araucanía.
</v>
      </c>
      <c r="M522" s="108" t="str">
        <f>VLOOKUP(A522,'BASE REGISTROS'!$A$1:$T$884,13,FALSE)</f>
        <v>IX</v>
      </c>
      <c r="N522" s="108" t="str">
        <f>VLOOKUP(A522,'BASE REGISTROS'!$A$1:$T$884,14,FALSE)</f>
        <v xml:space="preserve"> Angol</v>
      </c>
      <c r="O522" s="108">
        <f>VLOOKUP(A522,'BASE REGISTROS'!$A$1:$T$884,15,FALSE)</f>
        <v>0</v>
      </c>
      <c r="P522" s="108" t="str">
        <f>VLOOKUP(A522,'BASE REGISTROS'!$A$1:$T$884,16,FALSE)</f>
        <v xml:space="preserve"> ongproyecta@yahoo.es</v>
      </c>
      <c r="Q522" s="108">
        <f>VLOOKUP(A522,'BASE REGISTROS'!$A$1:$T$884,17,FALSE)</f>
        <v>0</v>
      </c>
      <c r="R522" s="108" t="str">
        <f>VLOOKUP(A522,'BASE REGISTROS'!$A$1:$T$884,18,FALSE)</f>
        <v>93401: Institución de Asistencia Social</v>
      </c>
      <c r="S522" s="108" t="str">
        <f>VLOOKUP(A522,'BASE REGISTROS'!$A$1:$T$884,19,FALSE)</f>
        <v>Recepción de antecedentes financieros del año 2019, aprobados por elSubdepartamento de Supervisión Financiera Nacional.</v>
      </c>
      <c r="T522" s="129">
        <f>VLOOKUP(A522,'BASE REGISTROS'!$A$1:$T$884,20,FALSE)</f>
        <v>37970</v>
      </c>
      <c r="U522" s="128">
        <v>6999</v>
      </c>
      <c r="V522" s="130">
        <v>576524142</v>
      </c>
      <c r="W522" s="130">
        <v>819496114</v>
      </c>
      <c r="X522" s="131">
        <v>44316</v>
      </c>
      <c r="Y522" s="132" t="s">
        <v>7743</v>
      </c>
      <c r="Z522" s="132" t="s">
        <v>7744</v>
      </c>
      <c r="AA522" s="128" t="s">
        <v>7792</v>
      </c>
    </row>
    <row r="523" spans="1:27" ht="15.75" customHeight="1" x14ac:dyDescent="0.2">
      <c r="A523" s="128">
        <v>6999</v>
      </c>
      <c r="B523" s="108" t="str">
        <f>VLOOKUP(A523,'BASE REGISTROS'!$A$1:$T$884,2,FALSE)</f>
        <v>Organización No Gubernamental de Desarrollo Humano ONG Proyecta</v>
      </c>
      <c r="C523" s="136">
        <f>VLOOKUP(A523,'BASE REGISTROS'!$A$1:$T$884,3,FALSE)</f>
        <v>741504006</v>
      </c>
      <c r="D523" s="108" t="str">
        <f>VLOOKUP(A523,'BASE REGISTROS'!$A$1:$T$884,4,FALSE)</f>
        <v>Corporación de Derecho Privado.</v>
      </c>
      <c r="E523" s="108" t="str">
        <f>VLOOKUP(A523,'BASE REGISTROS'!$A$1:$T$884,5,FALSE)</f>
        <v>Otorgado por Decreto Supremo Nº 241, de fecha 31 de marzo de 1997, del Ministerio de Justicia.</v>
      </c>
      <c r="F523" s="108" t="str">
        <f>VLOOKUP(A523,'BASE REGISTROS'!$A$1:$T$884,6,FALSE)</f>
        <v>Certificado de Vigencia  de personas jurídicas sin fines de lucro folio Nº 500325129654, del 17 de junio de 2020, emitido por SRCeI.</v>
      </c>
      <c r="G523" s="108" t="str">
        <f>VLOOKUP(A523,'BASE REGISTROS'!$A$1:$T$884,7,FALSE)</f>
        <v>93401: Institución de Asistencia Social</v>
      </c>
      <c r="H523" s="108" t="str">
        <f>VLOOKUP(A523,'BASE REGISTROS'!$A$1:$T$884,8,FALSE)</f>
        <v xml:space="preserve">Presidenta: Magdalena Toro Montecino x
Vice presidente: Pablo Ríos Toro          
Secretaria: Marcela Yañez Ruiz            
Tesorera: Carla Ríos Toro                    
Directoras:
Ximena  Ferrada Blank                        
Berta Blank Oyaneder                         
</v>
      </c>
      <c r="I523" s="108" t="str">
        <f>VLOOKUP(A523,'BASE REGISTROS'!$A$1:$T$884,9,FALSE)</f>
        <v xml:space="preserve">Durarán dos años en sus cargos.
</v>
      </c>
      <c r="J523" s="129" t="str">
        <f>VLOOKUP(A523,'BASE REGISTROS'!$A$1:$T$884,10,FALSE)</f>
        <v>De 23 de mayo de 2020 al 23 de mayo de 2022.</v>
      </c>
      <c r="K523" s="108" t="str">
        <f>VLOOKUP(A523,'BASE REGISTROS'!$A$1:$T$884,11,FALSE)</f>
        <v xml:space="preserve">Presidenta:  Magdalena Toro Montecino 
Representante de la Presidenta y el Directorio: María Alejandra Paulina Ríos Toro, (Coordinadora Institucional)
En la región de Los Lagos: Carlos Eduardo Vargas Rodríguez, 
</v>
      </c>
      <c r="L523" s="108" t="str">
        <f>VLOOKUP(A523,'BASE REGISTROS'!$A$1:$T$884,12,FALSE)</f>
        <v xml:space="preserve">Puren Nº 541, comuna de Angol, IX Región de La Araucanía.
</v>
      </c>
      <c r="M523" s="108" t="str">
        <f>VLOOKUP(A523,'BASE REGISTROS'!$A$1:$T$884,13,FALSE)</f>
        <v>IX</v>
      </c>
      <c r="N523" s="108" t="str">
        <f>VLOOKUP(A523,'BASE REGISTROS'!$A$1:$T$884,14,FALSE)</f>
        <v xml:space="preserve"> Angol</v>
      </c>
      <c r="O523" s="108">
        <f>VLOOKUP(A523,'BASE REGISTROS'!$A$1:$T$884,15,FALSE)</f>
        <v>0</v>
      </c>
      <c r="P523" s="108" t="str">
        <f>VLOOKUP(A523,'BASE REGISTROS'!$A$1:$T$884,16,FALSE)</f>
        <v xml:space="preserve"> ongproyecta@yahoo.es</v>
      </c>
      <c r="Q523" s="108">
        <f>VLOOKUP(A523,'BASE REGISTROS'!$A$1:$T$884,17,FALSE)</f>
        <v>0</v>
      </c>
      <c r="R523" s="108" t="str">
        <f>VLOOKUP(A523,'BASE REGISTROS'!$A$1:$T$884,18,FALSE)</f>
        <v>93401: Institución de Asistencia Social</v>
      </c>
      <c r="S523" s="108" t="str">
        <f>VLOOKUP(A523,'BASE REGISTROS'!$A$1:$T$884,19,FALSE)</f>
        <v>Recepción de antecedentes financieros del año 2019, aprobados por elSubdepartamento de Supervisión Financiera Nacional.</v>
      </c>
      <c r="T523" s="129">
        <f>VLOOKUP(A523,'BASE REGISTROS'!$A$1:$T$884,20,FALSE)</f>
        <v>37970</v>
      </c>
      <c r="U523" s="128">
        <v>6999</v>
      </c>
      <c r="V523" s="130">
        <v>0</v>
      </c>
      <c r="W523" s="130">
        <v>55547776</v>
      </c>
      <c r="X523" s="131">
        <v>44316</v>
      </c>
      <c r="Y523" s="132" t="s">
        <v>7743</v>
      </c>
      <c r="Z523" s="132" t="s">
        <v>7744</v>
      </c>
      <c r="AA523" s="128" t="s">
        <v>7763</v>
      </c>
    </row>
    <row r="524" spans="1:27" ht="15.75" customHeight="1" x14ac:dyDescent="0.2">
      <c r="A524" s="128">
        <v>6999</v>
      </c>
      <c r="B524" s="108" t="str">
        <f>VLOOKUP(A524,'BASE REGISTROS'!$A$1:$T$884,2,FALSE)</f>
        <v>Organización No Gubernamental de Desarrollo Humano ONG Proyecta</v>
      </c>
      <c r="C524" s="136">
        <f>VLOOKUP(A524,'BASE REGISTROS'!$A$1:$T$884,3,FALSE)</f>
        <v>741504006</v>
      </c>
      <c r="D524" s="108" t="str">
        <f>VLOOKUP(A524,'BASE REGISTROS'!$A$1:$T$884,4,FALSE)</f>
        <v>Corporación de Derecho Privado.</v>
      </c>
      <c r="E524" s="108" t="str">
        <f>VLOOKUP(A524,'BASE REGISTROS'!$A$1:$T$884,5,FALSE)</f>
        <v>Otorgado por Decreto Supremo Nº 241, de fecha 31 de marzo de 1997, del Ministerio de Justicia.</v>
      </c>
      <c r="F524" s="108" t="str">
        <f>VLOOKUP(A524,'BASE REGISTROS'!$A$1:$T$884,6,FALSE)</f>
        <v>Certificado de Vigencia  de personas jurídicas sin fines de lucro folio Nº 500325129654, del 17 de junio de 2020, emitido por SRCeI.</v>
      </c>
      <c r="G524" s="108" t="str">
        <f>VLOOKUP(A524,'BASE REGISTROS'!$A$1:$T$884,7,FALSE)</f>
        <v>93401: Institución de Asistencia Social</v>
      </c>
      <c r="H524" s="108" t="str">
        <f>VLOOKUP(A524,'BASE REGISTROS'!$A$1:$T$884,8,FALSE)</f>
        <v xml:space="preserve">Presidenta: Magdalena Toro Montecino x
Vice presidente: Pablo Ríos Toro          
Secretaria: Marcela Yañez Ruiz            
Tesorera: Carla Ríos Toro                    
Directoras:
Ximena  Ferrada Blank                        
Berta Blank Oyaneder                         
</v>
      </c>
      <c r="I524" s="108" t="str">
        <f>VLOOKUP(A524,'BASE REGISTROS'!$A$1:$T$884,9,FALSE)</f>
        <v xml:space="preserve">Durarán dos años en sus cargos.
</v>
      </c>
      <c r="J524" s="129" t="str">
        <f>VLOOKUP(A524,'BASE REGISTROS'!$A$1:$T$884,10,FALSE)</f>
        <v>De 23 de mayo de 2020 al 23 de mayo de 2022.</v>
      </c>
      <c r="K524" s="108" t="str">
        <f>VLOOKUP(A524,'BASE REGISTROS'!$A$1:$T$884,11,FALSE)</f>
        <v xml:space="preserve">Presidenta:  Magdalena Toro Montecino 
Representante de la Presidenta y el Directorio: María Alejandra Paulina Ríos Toro, (Coordinadora Institucional)
En la región de Los Lagos: Carlos Eduardo Vargas Rodríguez, 
</v>
      </c>
      <c r="L524" s="108" t="str">
        <f>VLOOKUP(A524,'BASE REGISTROS'!$A$1:$T$884,12,FALSE)</f>
        <v xml:space="preserve">Puren Nº 541, comuna de Angol, IX Región de La Araucanía.
</v>
      </c>
      <c r="M524" s="108" t="str">
        <f>VLOOKUP(A524,'BASE REGISTROS'!$A$1:$T$884,13,FALSE)</f>
        <v>IX</v>
      </c>
      <c r="N524" s="108" t="str">
        <f>VLOOKUP(A524,'BASE REGISTROS'!$A$1:$T$884,14,FALSE)</f>
        <v xml:space="preserve"> Angol</v>
      </c>
      <c r="O524" s="108">
        <f>VLOOKUP(A524,'BASE REGISTROS'!$A$1:$T$884,15,FALSE)</f>
        <v>0</v>
      </c>
      <c r="P524" s="108" t="str">
        <f>VLOOKUP(A524,'BASE REGISTROS'!$A$1:$T$884,16,FALSE)</f>
        <v xml:space="preserve"> ongproyecta@yahoo.es</v>
      </c>
      <c r="Q524" s="108">
        <f>VLOOKUP(A524,'BASE REGISTROS'!$A$1:$T$884,17,FALSE)</f>
        <v>0</v>
      </c>
      <c r="R524" s="108" t="str">
        <f>VLOOKUP(A524,'BASE REGISTROS'!$A$1:$T$884,18,FALSE)</f>
        <v>93401: Institución de Asistencia Social</v>
      </c>
      <c r="S524" s="108" t="str">
        <f>VLOOKUP(A524,'BASE REGISTROS'!$A$1:$T$884,19,FALSE)</f>
        <v>Recepción de antecedentes financieros del año 2019, aprobados por elSubdepartamento de Supervisión Financiera Nacional.</v>
      </c>
      <c r="T524" s="129">
        <f>VLOOKUP(A524,'BASE REGISTROS'!$A$1:$T$884,20,FALSE)</f>
        <v>37970</v>
      </c>
      <c r="U524" s="128">
        <v>6999</v>
      </c>
      <c r="V524" s="130">
        <v>11697823</v>
      </c>
      <c r="W524" s="130">
        <v>84608284</v>
      </c>
      <c r="X524" s="131">
        <v>44316</v>
      </c>
      <c r="Y524" s="132" t="s">
        <v>7743</v>
      </c>
      <c r="Z524" s="132" t="s">
        <v>7744</v>
      </c>
      <c r="AA524" s="128" t="s">
        <v>7802</v>
      </c>
    </row>
    <row r="525" spans="1:27" ht="15.75" customHeight="1" x14ac:dyDescent="0.2">
      <c r="A525" s="128">
        <v>7003</v>
      </c>
      <c r="B525" s="108" t="str">
        <f>VLOOKUP(A525,'BASE REGISTROS'!$A$1:$T$884,2,FALSE)</f>
        <v>Corporación Asociación Chilena Pro derechos de los Niños y Jóvenes PRODENI.</v>
      </c>
      <c r="C525" s="136">
        <f>VLOOKUP(A525,'BASE REGISTROS'!$A$1:$T$884,3,FALSE)</f>
        <v>731013004</v>
      </c>
      <c r="D525" s="108" t="str">
        <f>VLOOKUP(A525,'BASE REGISTROS'!$A$1:$T$884,4,FALSE)</f>
        <v>Corporación de Derecho Privado.</v>
      </c>
      <c r="E525" s="108" t="str">
        <f>VLOOKUP(A525,'BASE REGISTROS'!$A$1:$T$884,5,FALSE)</f>
        <v>Otorgada por Decreto Supremo Nº 1187, de fecha 19 de agosto de 1994, del Ministerio de Justicia, publicado en el Diario Oficial el día 13 de septiembre de 1994.</v>
      </c>
      <c r="F525" s="108" t="str">
        <f>VLOOKUP(A525,'BASE REGISTROS'!$A$1:$T$884,6,FALSE)</f>
        <v xml:space="preserve">Certificado de vigencia de Persona Jurídica sin fines de lucro, Folio N° 500355394253, de 10 de noviembre de 2020, del Servicio de Registro Civil e Identificación.  
</v>
      </c>
      <c r="G525" s="108" t="str">
        <f>VLOOKUP(A525,'BASE REGISTROS'!$A$1:$T$884,7,FALSE)</f>
        <v xml:space="preserve">Desarrollar actividades por el reconocimiento y respeto de los derechos humanos de los niños, niñas y jóvenes, de la mujer y de las minorías étnicas, promoviendo los valores de un desarrollo democrático en un medio ambiente protegido.  </v>
      </c>
      <c r="H525" s="108" t="str">
        <f>VLOOKUP(A525,'BASE REGISTROS'!$A$1:$T$884,8,FALSE)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25" s="108" t="str">
        <f>VLOOKUP(A525,'BASE REGISTROS'!$A$1:$T$884,9,FALSE)</f>
        <v>Durarán 02 años en sus cargos</v>
      </c>
      <c r="J525" s="129" t="str">
        <f>VLOOKUP(A525,'BASE REGISTROS'!$A$1:$T$884,10,FALSE)</f>
        <v>De 28 de agosto de 2017 al 28 de agosto de 2019.</v>
      </c>
      <c r="K525" s="108" t="str">
        <f>VLOOKUP(A525,'BASE REGISTROS'!$A$1:$T$884,11,FALSE)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25" s="108" t="str">
        <f>VLOOKUP(A525,'BASE REGISTROS'!$A$1:$T$884,12,FALSE)</f>
        <v xml:space="preserve">Providencia 835, oficina 17, comuna de Providencia.
</v>
      </c>
      <c r="M525" s="108" t="str">
        <f>VLOOKUP(A525,'BASE REGISTROS'!$A$1:$T$884,13,FALSE)</f>
        <v>XIII</v>
      </c>
      <c r="N525" s="108" t="str">
        <f>VLOOKUP(A525,'BASE REGISTROS'!$A$1:$T$884,14,FALSE)</f>
        <v>Providencia</v>
      </c>
      <c r="O525" s="108">
        <f>VLOOKUP(A525,'BASE REGISTROS'!$A$1:$T$884,15,FALSE)</f>
        <v>223414941</v>
      </c>
      <c r="P525" s="108" t="str">
        <f>VLOOKUP(A525,'BASE REGISTROS'!$A$1:$T$884,16,FALSE)</f>
        <v>achnu@achnu.cl 
franscisvalverde@achnu.cl</v>
      </c>
      <c r="Q525" s="108">
        <f>VLOOKUP(A525,'BASE REGISTROS'!$A$1:$T$884,17,FALSE)</f>
        <v>0</v>
      </c>
      <c r="R525" s="108" t="str">
        <f>VLOOKUP(A525,'BASE REGISTROS'!$A$1:$T$884,18,FALSE)</f>
        <v>fonos (02)- 2743150</v>
      </c>
      <c r="S525" s="108" t="str">
        <f>VLOOKUP(A525,'BASE REGISTROS'!$A$1:$T$884,19,FALSE)</f>
        <v xml:space="preserve">Se acompaña certificado financiero, correspondiente al año 2019, aprobado por el Subdepartamento de Supervisión Financiera Nacional. </v>
      </c>
      <c r="T525" s="129">
        <f>VLOOKUP(A525,'BASE REGISTROS'!$A$1:$T$884,20,FALSE)</f>
        <v>37970</v>
      </c>
      <c r="U525" s="128">
        <v>7003</v>
      </c>
      <c r="V525" s="130">
        <v>17483843</v>
      </c>
      <c r="W525" s="130">
        <v>61759462</v>
      </c>
      <c r="X525" s="131">
        <v>44316</v>
      </c>
      <c r="Y525" s="132" t="s">
        <v>7743</v>
      </c>
      <c r="Z525" s="132" t="s">
        <v>7744</v>
      </c>
      <c r="AA525" s="128" t="s">
        <v>159</v>
      </c>
    </row>
    <row r="526" spans="1:27" ht="15.75" customHeight="1" x14ac:dyDescent="0.2">
      <c r="A526" s="128">
        <v>7003</v>
      </c>
      <c r="B526" s="108" t="str">
        <f>VLOOKUP(A526,'BASE REGISTROS'!$A$1:$T$884,2,FALSE)</f>
        <v>Corporación Asociación Chilena Pro derechos de los Niños y Jóvenes PRODENI.</v>
      </c>
      <c r="C526" s="136">
        <f>VLOOKUP(A526,'BASE REGISTROS'!$A$1:$T$884,3,FALSE)</f>
        <v>731013004</v>
      </c>
      <c r="D526" s="108" t="str">
        <f>VLOOKUP(A526,'BASE REGISTROS'!$A$1:$T$884,4,FALSE)</f>
        <v>Corporación de Derecho Privado.</v>
      </c>
      <c r="E526" s="108" t="str">
        <f>VLOOKUP(A526,'BASE REGISTROS'!$A$1:$T$884,5,FALSE)</f>
        <v>Otorgada por Decreto Supremo Nº 1187, de fecha 19 de agosto de 1994, del Ministerio de Justicia, publicado en el Diario Oficial el día 13 de septiembre de 1994.</v>
      </c>
      <c r="F526" s="108" t="str">
        <f>VLOOKUP(A526,'BASE REGISTROS'!$A$1:$T$884,6,FALSE)</f>
        <v xml:space="preserve">Certificado de vigencia de Persona Jurídica sin fines de lucro, Folio N° 500355394253, de 10 de noviembre de 2020, del Servicio de Registro Civil e Identificación.  
</v>
      </c>
      <c r="G526" s="108" t="str">
        <f>VLOOKUP(A526,'BASE REGISTROS'!$A$1:$T$884,7,FALSE)</f>
        <v xml:space="preserve">Desarrollar actividades por el reconocimiento y respeto de los derechos humanos de los niños, niñas y jóvenes, de la mujer y de las minorías étnicas, promoviendo los valores de un desarrollo democrático en un medio ambiente protegido.  </v>
      </c>
      <c r="H526" s="108" t="str">
        <f>VLOOKUP(A526,'BASE REGISTROS'!$A$1:$T$884,8,FALSE)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26" s="108" t="str">
        <f>VLOOKUP(A526,'BASE REGISTROS'!$A$1:$T$884,9,FALSE)</f>
        <v>Durarán 02 años en sus cargos</v>
      </c>
      <c r="J526" s="129" t="str">
        <f>VLOOKUP(A526,'BASE REGISTROS'!$A$1:$T$884,10,FALSE)</f>
        <v>De 28 de agosto de 2017 al 28 de agosto de 2019.</v>
      </c>
      <c r="K526" s="108" t="str">
        <f>VLOOKUP(A526,'BASE REGISTROS'!$A$1:$T$884,11,FALSE)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26" s="108" t="str">
        <f>VLOOKUP(A526,'BASE REGISTROS'!$A$1:$T$884,12,FALSE)</f>
        <v xml:space="preserve">Providencia 835, oficina 17, comuna de Providencia.
</v>
      </c>
      <c r="M526" s="108" t="str">
        <f>VLOOKUP(A526,'BASE REGISTROS'!$A$1:$T$884,13,FALSE)</f>
        <v>XIII</v>
      </c>
      <c r="N526" s="108" t="str">
        <f>VLOOKUP(A526,'BASE REGISTROS'!$A$1:$T$884,14,FALSE)</f>
        <v>Providencia</v>
      </c>
      <c r="O526" s="108">
        <f>VLOOKUP(A526,'BASE REGISTROS'!$A$1:$T$884,15,FALSE)</f>
        <v>223414941</v>
      </c>
      <c r="P526" s="108" t="str">
        <f>VLOOKUP(A526,'BASE REGISTROS'!$A$1:$T$884,16,FALSE)</f>
        <v>achnu@achnu.cl 
franscisvalverde@achnu.cl</v>
      </c>
      <c r="Q526" s="108">
        <f>VLOOKUP(A526,'BASE REGISTROS'!$A$1:$T$884,17,FALSE)</f>
        <v>0</v>
      </c>
      <c r="R526" s="108" t="str">
        <f>VLOOKUP(A526,'BASE REGISTROS'!$A$1:$T$884,18,FALSE)</f>
        <v>fonos (02)- 2743150</v>
      </c>
      <c r="S526" s="108" t="str">
        <f>VLOOKUP(A526,'BASE REGISTROS'!$A$1:$T$884,19,FALSE)</f>
        <v xml:space="preserve">Se acompaña certificado financiero, correspondiente al año 2019, aprobado por el Subdepartamento de Supervisión Financiera Nacional. </v>
      </c>
      <c r="T526" s="129">
        <f>VLOOKUP(A526,'BASE REGISTROS'!$A$1:$T$884,20,FALSE)</f>
        <v>37970</v>
      </c>
      <c r="U526" s="128">
        <v>7003</v>
      </c>
      <c r="V526" s="130">
        <v>11861120</v>
      </c>
      <c r="W526" s="130">
        <v>47444480</v>
      </c>
      <c r="X526" s="131">
        <v>44316</v>
      </c>
      <c r="Y526" s="132" t="s">
        <v>7743</v>
      </c>
      <c r="Z526" s="132" t="s">
        <v>7744</v>
      </c>
      <c r="AA526" s="128" t="s">
        <v>7813</v>
      </c>
    </row>
    <row r="527" spans="1:27" ht="15.75" customHeight="1" x14ac:dyDescent="0.2">
      <c r="A527" s="128">
        <v>7003</v>
      </c>
      <c r="B527" s="108" t="str">
        <f>VLOOKUP(A527,'BASE REGISTROS'!$A$1:$T$884,2,FALSE)</f>
        <v>Corporación Asociación Chilena Pro derechos de los Niños y Jóvenes PRODENI.</v>
      </c>
      <c r="C527" s="136">
        <f>VLOOKUP(A527,'BASE REGISTROS'!$A$1:$T$884,3,FALSE)</f>
        <v>731013004</v>
      </c>
      <c r="D527" s="108" t="str">
        <f>VLOOKUP(A527,'BASE REGISTROS'!$A$1:$T$884,4,FALSE)</f>
        <v>Corporación de Derecho Privado.</v>
      </c>
      <c r="E527" s="108" t="str">
        <f>VLOOKUP(A527,'BASE REGISTROS'!$A$1:$T$884,5,FALSE)</f>
        <v>Otorgada por Decreto Supremo Nº 1187, de fecha 19 de agosto de 1994, del Ministerio de Justicia, publicado en el Diario Oficial el día 13 de septiembre de 1994.</v>
      </c>
      <c r="F527" s="108" t="str">
        <f>VLOOKUP(A527,'BASE REGISTROS'!$A$1:$T$884,6,FALSE)</f>
        <v xml:space="preserve">Certificado de vigencia de Persona Jurídica sin fines de lucro, Folio N° 500355394253, de 10 de noviembre de 2020, del Servicio de Registro Civil e Identificación.  
</v>
      </c>
      <c r="G527" s="108" t="str">
        <f>VLOOKUP(A527,'BASE REGISTROS'!$A$1:$T$884,7,FALSE)</f>
        <v xml:space="preserve">Desarrollar actividades por el reconocimiento y respeto de los derechos humanos de los niños, niñas y jóvenes, de la mujer y de las minorías étnicas, promoviendo los valores de un desarrollo democrático en un medio ambiente protegido.  </v>
      </c>
      <c r="H527" s="108" t="str">
        <f>VLOOKUP(A527,'BASE REGISTROS'!$A$1:$T$884,8,FALSE)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27" s="108" t="str">
        <f>VLOOKUP(A527,'BASE REGISTROS'!$A$1:$T$884,9,FALSE)</f>
        <v>Durarán 02 años en sus cargos</v>
      </c>
      <c r="J527" s="129" t="str">
        <f>VLOOKUP(A527,'BASE REGISTROS'!$A$1:$T$884,10,FALSE)</f>
        <v>De 28 de agosto de 2017 al 28 de agosto de 2019.</v>
      </c>
      <c r="K527" s="108" t="str">
        <f>VLOOKUP(A527,'BASE REGISTROS'!$A$1:$T$884,11,FALSE)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27" s="108" t="str">
        <f>VLOOKUP(A527,'BASE REGISTROS'!$A$1:$T$884,12,FALSE)</f>
        <v xml:space="preserve">Providencia 835, oficina 17, comuna de Providencia.
</v>
      </c>
      <c r="M527" s="108" t="str">
        <f>VLOOKUP(A527,'BASE REGISTROS'!$A$1:$T$884,13,FALSE)</f>
        <v>XIII</v>
      </c>
      <c r="N527" s="108" t="str">
        <f>VLOOKUP(A527,'BASE REGISTROS'!$A$1:$T$884,14,FALSE)</f>
        <v>Providencia</v>
      </c>
      <c r="O527" s="108">
        <f>VLOOKUP(A527,'BASE REGISTROS'!$A$1:$T$884,15,FALSE)</f>
        <v>223414941</v>
      </c>
      <c r="P527" s="108" t="str">
        <f>VLOOKUP(A527,'BASE REGISTROS'!$A$1:$T$884,16,FALSE)</f>
        <v>achnu@achnu.cl 
franscisvalverde@achnu.cl</v>
      </c>
      <c r="Q527" s="108">
        <f>VLOOKUP(A527,'BASE REGISTROS'!$A$1:$T$884,17,FALSE)</f>
        <v>0</v>
      </c>
      <c r="R527" s="108" t="str">
        <f>VLOOKUP(A527,'BASE REGISTROS'!$A$1:$T$884,18,FALSE)</f>
        <v>fonos (02)- 2743150</v>
      </c>
      <c r="S527" s="108" t="str">
        <f>VLOOKUP(A527,'BASE REGISTROS'!$A$1:$T$884,19,FALSE)</f>
        <v xml:space="preserve">Se acompaña certificado financiero, correspondiente al año 2019, aprobado por el Subdepartamento de Supervisión Financiera Nacional. </v>
      </c>
      <c r="T527" s="129">
        <f>VLOOKUP(A527,'BASE REGISTROS'!$A$1:$T$884,20,FALSE)</f>
        <v>37970</v>
      </c>
      <c r="U527" s="128">
        <v>7003</v>
      </c>
      <c r="V527" s="130">
        <v>8016600</v>
      </c>
      <c r="W527" s="130">
        <v>32066400</v>
      </c>
      <c r="X527" s="131">
        <v>44316</v>
      </c>
      <c r="Y527" s="132" t="s">
        <v>7743</v>
      </c>
      <c r="Z527" s="132" t="s">
        <v>7744</v>
      </c>
      <c r="AA527" s="128" t="s">
        <v>7824</v>
      </c>
    </row>
    <row r="528" spans="1:27" ht="15.75" customHeight="1" x14ac:dyDescent="0.2">
      <c r="A528" s="128">
        <v>7003</v>
      </c>
      <c r="B528" s="108" t="str">
        <f>VLOOKUP(A528,'BASE REGISTROS'!$A$1:$T$884,2,FALSE)</f>
        <v>Corporación Asociación Chilena Pro derechos de los Niños y Jóvenes PRODENI.</v>
      </c>
      <c r="C528" s="136">
        <f>VLOOKUP(A528,'BASE REGISTROS'!$A$1:$T$884,3,FALSE)</f>
        <v>731013004</v>
      </c>
      <c r="D528" s="108" t="str">
        <f>VLOOKUP(A528,'BASE REGISTROS'!$A$1:$T$884,4,FALSE)</f>
        <v>Corporación de Derecho Privado.</v>
      </c>
      <c r="E528" s="108" t="str">
        <f>VLOOKUP(A528,'BASE REGISTROS'!$A$1:$T$884,5,FALSE)</f>
        <v>Otorgada por Decreto Supremo Nº 1187, de fecha 19 de agosto de 1994, del Ministerio de Justicia, publicado en el Diario Oficial el día 13 de septiembre de 1994.</v>
      </c>
      <c r="F528" s="108" t="str">
        <f>VLOOKUP(A528,'BASE REGISTROS'!$A$1:$T$884,6,FALSE)</f>
        <v xml:space="preserve">Certificado de vigencia de Persona Jurídica sin fines de lucro, Folio N° 500355394253, de 10 de noviembre de 2020, del Servicio de Registro Civil e Identificación.  
</v>
      </c>
      <c r="G528" s="108" t="str">
        <f>VLOOKUP(A528,'BASE REGISTROS'!$A$1:$T$884,7,FALSE)</f>
        <v xml:space="preserve">Desarrollar actividades por el reconocimiento y respeto de los derechos humanos de los niños, niñas y jóvenes, de la mujer y de las minorías étnicas, promoviendo los valores de un desarrollo democrático en un medio ambiente protegido.  </v>
      </c>
      <c r="H528" s="108" t="str">
        <f>VLOOKUP(A528,'BASE REGISTROS'!$A$1:$T$884,8,FALSE)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28" s="108" t="str">
        <f>VLOOKUP(A528,'BASE REGISTROS'!$A$1:$T$884,9,FALSE)</f>
        <v>Durarán 02 años en sus cargos</v>
      </c>
      <c r="J528" s="129" t="str">
        <f>VLOOKUP(A528,'BASE REGISTROS'!$A$1:$T$884,10,FALSE)</f>
        <v>De 28 de agosto de 2017 al 28 de agosto de 2019.</v>
      </c>
      <c r="K528" s="108" t="str">
        <f>VLOOKUP(A528,'BASE REGISTROS'!$A$1:$T$884,11,FALSE)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28" s="108" t="str">
        <f>VLOOKUP(A528,'BASE REGISTROS'!$A$1:$T$884,12,FALSE)</f>
        <v xml:space="preserve">Providencia 835, oficina 17, comuna de Providencia.
</v>
      </c>
      <c r="M528" s="108" t="str">
        <f>VLOOKUP(A528,'BASE REGISTROS'!$A$1:$T$884,13,FALSE)</f>
        <v>XIII</v>
      </c>
      <c r="N528" s="108" t="str">
        <f>VLOOKUP(A528,'BASE REGISTROS'!$A$1:$T$884,14,FALSE)</f>
        <v>Providencia</v>
      </c>
      <c r="O528" s="108">
        <f>VLOOKUP(A528,'BASE REGISTROS'!$A$1:$T$884,15,FALSE)</f>
        <v>223414941</v>
      </c>
      <c r="P528" s="108" t="str">
        <f>VLOOKUP(A528,'BASE REGISTROS'!$A$1:$T$884,16,FALSE)</f>
        <v>achnu@achnu.cl 
franscisvalverde@achnu.cl</v>
      </c>
      <c r="Q528" s="108">
        <f>VLOOKUP(A528,'BASE REGISTROS'!$A$1:$T$884,17,FALSE)</f>
        <v>0</v>
      </c>
      <c r="R528" s="108" t="str">
        <f>VLOOKUP(A528,'BASE REGISTROS'!$A$1:$T$884,18,FALSE)</f>
        <v>fonos (02)- 2743150</v>
      </c>
      <c r="S528" s="108" t="str">
        <f>VLOOKUP(A528,'BASE REGISTROS'!$A$1:$T$884,19,FALSE)</f>
        <v xml:space="preserve">Se acompaña certificado financiero, correspondiente al año 2019, aprobado por el Subdepartamento de Supervisión Financiera Nacional. </v>
      </c>
      <c r="T528" s="129">
        <f>VLOOKUP(A528,'BASE REGISTROS'!$A$1:$T$884,20,FALSE)</f>
        <v>37970</v>
      </c>
      <c r="U528" s="128">
        <v>7003</v>
      </c>
      <c r="V528" s="130">
        <v>12157648</v>
      </c>
      <c r="W528" s="130">
        <v>36176416</v>
      </c>
      <c r="X528" s="131">
        <v>44316</v>
      </c>
      <c r="Y528" s="132" t="s">
        <v>7743</v>
      </c>
      <c r="Z528" s="132" t="s">
        <v>7744</v>
      </c>
      <c r="AA528" s="128" t="s">
        <v>7831</v>
      </c>
    </row>
    <row r="529" spans="1:27" ht="15.75" customHeight="1" x14ac:dyDescent="0.2">
      <c r="A529" s="128">
        <v>7003</v>
      </c>
      <c r="B529" s="108" t="str">
        <f>VLOOKUP(A529,'BASE REGISTROS'!$A$1:$T$884,2,FALSE)</f>
        <v>Corporación Asociación Chilena Pro derechos de los Niños y Jóvenes PRODENI.</v>
      </c>
      <c r="C529" s="136">
        <f>VLOOKUP(A529,'BASE REGISTROS'!$A$1:$T$884,3,FALSE)</f>
        <v>731013004</v>
      </c>
      <c r="D529" s="108" t="str">
        <f>VLOOKUP(A529,'BASE REGISTROS'!$A$1:$T$884,4,FALSE)</f>
        <v>Corporación de Derecho Privado.</v>
      </c>
      <c r="E529" s="108" t="str">
        <f>VLOOKUP(A529,'BASE REGISTROS'!$A$1:$T$884,5,FALSE)</f>
        <v>Otorgada por Decreto Supremo Nº 1187, de fecha 19 de agosto de 1994, del Ministerio de Justicia, publicado en el Diario Oficial el día 13 de septiembre de 1994.</v>
      </c>
      <c r="F529" s="108" t="str">
        <f>VLOOKUP(A529,'BASE REGISTROS'!$A$1:$T$884,6,FALSE)</f>
        <v xml:space="preserve">Certificado de vigencia de Persona Jurídica sin fines de lucro, Folio N° 500355394253, de 10 de noviembre de 2020, del Servicio de Registro Civil e Identificación.  
</v>
      </c>
      <c r="G529" s="108" t="str">
        <f>VLOOKUP(A529,'BASE REGISTROS'!$A$1:$T$884,7,FALSE)</f>
        <v xml:space="preserve">Desarrollar actividades por el reconocimiento y respeto de los derechos humanos de los niños, niñas y jóvenes, de la mujer y de las minorías étnicas, promoviendo los valores de un desarrollo democrático en un medio ambiente protegido.  </v>
      </c>
      <c r="H529" s="108" t="str">
        <f>VLOOKUP(A529,'BASE REGISTROS'!$A$1:$T$884,8,FALSE)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29" s="108" t="str">
        <f>VLOOKUP(A529,'BASE REGISTROS'!$A$1:$T$884,9,FALSE)</f>
        <v>Durarán 02 años en sus cargos</v>
      </c>
      <c r="J529" s="129" t="str">
        <f>VLOOKUP(A529,'BASE REGISTROS'!$A$1:$T$884,10,FALSE)</f>
        <v>De 28 de agosto de 2017 al 28 de agosto de 2019.</v>
      </c>
      <c r="K529" s="108" t="str">
        <f>VLOOKUP(A529,'BASE REGISTROS'!$A$1:$T$884,11,FALSE)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29" s="108" t="str">
        <f>VLOOKUP(A529,'BASE REGISTROS'!$A$1:$T$884,12,FALSE)</f>
        <v xml:space="preserve">Providencia 835, oficina 17, comuna de Providencia.
</v>
      </c>
      <c r="M529" s="108" t="str">
        <f>VLOOKUP(A529,'BASE REGISTROS'!$A$1:$T$884,13,FALSE)</f>
        <v>XIII</v>
      </c>
      <c r="N529" s="108" t="str">
        <f>VLOOKUP(A529,'BASE REGISTROS'!$A$1:$T$884,14,FALSE)</f>
        <v>Providencia</v>
      </c>
      <c r="O529" s="108">
        <f>VLOOKUP(A529,'BASE REGISTROS'!$A$1:$T$884,15,FALSE)</f>
        <v>223414941</v>
      </c>
      <c r="P529" s="108" t="str">
        <f>VLOOKUP(A529,'BASE REGISTROS'!$A$1:$T$884,16,FALSE)</f>
        <v>achnu@achnu.cl 
franscisvalverde@achnu.cl</v>
      </c>
      <c r="Q529" s="108">
        <f>VLOOKUP(A529,'BASE REGISTROS'!$A$1:$T$884,17,FALSE)</f>
        <v>0</v>
      </c>
      <c r="R529" s="108" t="str">
        <f>VLOOKUP(A529,'BASE REGISTROS'!$A$1:$T$884,18,FALSE)</f>
        <v>fonos (02)- 2743150</v>
      </c>
      <c r="S529" s="108" t="str">
        <f>VLOOKUP(A529,'BASE REGISTROS'!$A$1:$T$884,19,FALSE)</f>
        <v xml:space="preserve">Se acompaña certificado financiero, correspondiente al año 2019, aprobado por el Subdepartamento de Supervisión Financiera Nacional. </v>
      </c>
      <c r="T529" s="129">
        <f>VLOOKUP(A529,'BASE REGISTROS'!$A$1:$T$884,20,FALSE)</f>
        <v>37970</v>
      </c>
      <c r="U529" s="128">
        <v>7003</v>
      </c>
      <c r="V529" s="130">
        <v>8540351</v>
      </c>
      <c r="W529" s="130">
        <v>34712395</v>
      </c>
      <c r="X529" s="131">
        <v>44316</v>
      </c>
      <c r="Y529" s="132" t="s">
        <v>7743</v>
      </c>
      <c r="Z529" s="132" t="s">
        <v>7744</v>
      </c>
      <c r="AA529" s="128" t="s">
        <v>7833</v>
      </c>
    </row>
    <row r="530" spans="1:27" ht="15.75" customHeight="1" x14ac:dyDescent="0.2">
      <c r="A530" s="128">
        <v>7004</v>
      </c>
      <c r="B530" s="108" t="str">
        <f>VLOOKUP(A530,'BASE REGISTROS'!$A$1:$T$884,2,FALSE)</f>
        <v xml:space="preserve">Fundación Paicaví </v>
      </c>
      <c r="C530" s="136">
        <f>VLOOKUP(A530,'BASE REGISTROS'!$A$1:$T$884,3,FALSE)</f>
        <v>716904008</v>
      </c>
      <c r="D530" s="108" t="str">
        <f>VLOOKUP(A530,'BASE REGISTROS'!$A$1:$T$884,4,FALSE)</f>
        <v>Fundación de Derecho Privado</v>
      </c>
      <c r="E530" s="108" t="str">
        <f>VLOOKUP(A530,'BASE REGISTROS'!$A$1:$T$884,5,FALSE)</f>
        <v>Otorgado por Decreto Supremo Nº 742 de fecha 13 de julio de 1989, del Ministerio de Justicia.</v>
      </c>
      <c r="F530" s="108" t="str">
        <f>VLOOKUP(A530,'BASE REGISTROS'!$A$1:$T$884,6,FALSE)</f>
        <v>Certificado de Vigencia folio Nº 500356609686, emitido por el SRCeI, con fecha 17 de noviembre de 2020.</v>
      </c>
      <c r="G530" s="108" t="str">
        <f>VLOOKUP(A530,'BASE REGISTROS'!$A$1:$T$884,7,FALSE)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530" s="108" t="str">
        <f>VLOOKUP(A530,'BASE REGISTROS'!$A$1:$T$884,8,FALSE)</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530" s="108" t="str">
        <f>VLOOKUP(A530,'BASE REGISTROS'!$A$1:$T$884,9,FALSE)</f>
        <v xml:space="preserve">Permanecerán en sus cargos indefinidamente y serán reemplazados en caso de impedimento o renuncia.
El Presidente, Secretario y Tesorero: duran 3 años en sus cargos.
</v>
      </c>
      <c r="J530" s="129" t="str">
        <f>VLOOKUP(A530,'BASE REGISTROS'!$A$1:$T$884,10,FALSE)</f>
        <v>02 de noviembre de 2020 al 02 de noviembre del 2023</v>
      </c>
      <c r="K530" s="108" t="str">
        <f>VLOOKUP(A530,'BASE REGISTROS'!$A$1:$T$884,11,FALSE)</f>
        <v xml:space="preserve">Presidente. Ricardo Leiva Romero, 
</v>
      </c>
      <c r="L530" s="108" t="str">
        <f>VLOOKUP(A530,'BASE REGISTROS'!$A$1:$T$884,12,FALSE)</f>
        <v xml:space="preserve">Avate Molina Nº623, Localidad de Maipo, comuna de Buin, región Metropolitana
</v>
      </c>
      <c r="M530" s="108" t="str">
        <f>VLOOKUP(A530,'BASE REGISTROS'!$A$1:$T$884,13,FALSE)</f>
        <v>XIII</v>
      </c>
      <c r="N530" s="108" t="str">
        <f>VLOOKUP(A530,'BASE REGISTROS'!$A$1:$T$884,14,FALSE)</f>
        <v>Maipo</v>
      </c>
      <c r="O530" s="108" t="str">
        <f>VLOOKUP(A530,'BASE REGISTROS'!$A$1:$T$884,15,FALSE)</f>
        <v xml:space="preserve">9855136069 Administración
992225747 REM PER Quillahua </v>
      </c>
      <c r="P530" s="108" t="str">
        <f>VLOOKUP(A530,'BASE REGISTROS'!$A$1:$T$884,16,FALSE)</f>
        <v>hogarquillahua@yahoo.es</v>
      </c>
      <c r="Q530" s="108">
        <f>VLOOKUP(A530,'BASE REGISTROS'!$A$1:$T$884,17,FALSE)</f>
        <v>0</v>
      </c>
      <c r="R530" s="108">
        <f>VLOOKUP(A530,'BASE REGISTROS'!$A$1:$T$884,18,FALSE)</f>
        <v>93401</v>
      </c>
      <c r="S530" s="108" t="str">
        <f>VLOOKUP(A530,'BASE REGISTROS'!$A$1:$T$884,19,FALSE)</f>
        <v xml:space="preserve">Certificado de Antecedentes Financieros del año 2019, aprobados por el Subdepartamento de Supervisión Nacional. </v>
      </c>
      <c r="T530" s="129">
        <f>VLOOKUP(A530,'BASE REGISTROS'!$A$1:$T$884,20,FALSE)</f>
        <v>37970</v>
      </c>
      <c r="U530" s="128">
        <v>7004</v>
      </c>
      <c r="V530" s="130">
        <v>68551240</v>
      </c>
      <c r="W530" s="130">
        <v>118938913</v>
      </c>
      <c r="X530" s="131">
        <v>44316</v>
      </c>
      <c r="Y530" s="132" t="s">
        <v>7743</v>
      </c>
      <c r="Z530" s="132" t="s">
        <v>7744</v>
      </c>
      <c r="AA530" s="128" t="s">
        <v>7759</v>
      </c>
    </row>
    <row r="531" spans="1:27" ht="15.75" customHeight="1" x14ac:dyDescent="0.2">
      <c r="A531" s="128">
        <v>7010</v>
      </c>
      <c r="B531" s="108" t="str">
        <f>VLOOKUP(A531,'BASE REGISTROS'!$A$1:$T$884,2,FALSE)</f>
        <v xml:space="preserve">
Organización Comunitaria Funcional Haka Pupa o Te Nga Poki
</v>
      </c>
      <c r="C531" s="136">
        <f>VLOOKUP(A531,'BASE REGISTROS'!$A$1:$T$884,3,FALSE)</f>
        <v>747168008</v>
      </c>
      <c r="D531" s="108" t="str">
        <f>VLOOKUP(A531,'BASE REGISTROS'!$A$1:$T$884,4,FALSE)</f>
        <v xml:space="preserve">Organización comunitaria funcional.
</v>
      </c>
      <c r="E531" s="108" t="str">
        <f>VLOOKUP(A531,'BASE REGISTROS'!$A$1:$T$884,5,FALSE)</f>
        <v xml:space="preserve">Regida por Ley Nº 19.418, e inscrita en los Registros de organizaciones comunitarias territoriales y funcionales en la Secretaría Municipal de la I. Municipalidad de Isla de Pascua.
</v>
      </c>
      <c r="F531" s="108" t="str">
        <f>VLOOKUP(A531,'BASE REGISTROS'!$A$1:$T$884,6,FALSE)</f>
        <v xml:space="preserve">Certificado de vigencia de fecha 29 de octubre de 2020, emitido por el Servicio de Registro Civil e Identificación, folio N° 80182147.
</v>
      </c>
      <c r="G531" s="108" t="str">
        <f>VLOOKUP(A531,'BASE REGISTROS'!$A$1:$T$884,7,FALSE)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531" s="108" t="str">
        <f>VLOOKUP(A531,'BASE REGISTROS'!$A$1:$T$884,8,FALSE)</f>
        <v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v>
      </c>
      <c r="I531" s="108" t="str">
        <f>VLOOKUP(A531,'BASE REGISTROS'!$A$1:$T$884,9,FALSE)</f>
        <v>3 AÑOS</v>
      </c>
      <c r="J531" s="129" t="str">
        <f>VLOOKUP(A531,'BASE REGISTROS'!$A$1:$T$884,10,FALSE)</f>
        <v>Del 03 de noviembre de 2020 al 03 de noviembre del 2022; de acuerdo a Acta de Sesión Extraordinaria de Asamblea de Socios de fecha 03 de noviembre de 2020. Se solicita por correo electrónico escritura pública de asamblea, con fecha 17 de diciembre de 2020.</v>
      </c>
      <c r="K531" s="108" t="str">
        <f>VLOOKUP(A531,'BASE REGISTROS'!$A$1:$T$884,11,FALSE)</f>
        <v xml:space="preserve">Irma Inés Riroroko Paoa. </v>
      </c>
      <c r="L531" s="108" t="str">
        <f>VLOOKUP(A531,'BASE REGISTROS'!$A$1:$T$884,12,FALSE)</f>
        <v xml:space="preserve">Heki’l s/n, Sector Mataveri, I. de Pascua, Región de Valparaíso.
</v>
      </c>
      <c r="M531" s="108" t="str">
        <f>VLOOKUP(A531,'BASE REGISTROS'!$A$1:$T$884,13,FALSE)</f>
        <v>V</v>
      </c>
      <c r="N531" s="108" t="str">
        <f>VLOOKUP(A531,'BASE REGISTROS'!$A$1:$T$884,14,FALSE)</f>
        <v>I. de Pascua</v>
      </c>
      <c r="O531" s="108">
        <f>VLOOKUP(A531,'BASE REGISTROS'!$A$1:$T$884,15,FALSE)</f>
        <v>0</v>
      </c>
      <c r="P531" s="108" t="str">
        <f>VLOOKUP(A531,'BASE REGISTROS'!$A$1:$T$884,16,FALSE)</f>
        <v>Programappf.isladepascua@gmail.com</v>
      </c>
      <c r="Q531" s="108">
        <f>VLOOKUP(A531,'BASE REGISTROS'!$A$1:$T$884,17,FALSE)</f>
        <v>0</v>
      </c>
      <c r="R531" s="108" t="str">
        <f>VLOOKUP(A531,'BASE REGISTROS'!$A$1:$T$884,18,FALSE)</f>
        <v>93401 Institución de Asistencia Social.</v>
      </c>
      <c r="S531" s="108" t="str">
        <f>VLOOKUP(A531,'BASE REGISTROS'!$A$1:$T$884,19,FALSE)</f>
        <v>Se acompaña certificado financiero correspondiente al año 2019, aprobado por el Subdepartamento de Supervisión Financiera Nacional.</v>
      </c>
      <c r="T531" s="129">
        <f>VLOOKUP(A531,'BASE REGISTROS'!$A$1:$T$884,20,FALSE)</f>
        <v>37970</v>
      </c>
      <c r="U531" s="128">
        <v>7010</v>
      </c>
      <c r="V531" s="130">
        <v>6671880</v>
      </c>
      <c r="W531" s="130">
        <v>21163951</v>
      </c>
      <c r="X531" s="131">
        <v>44316</v>
      </c>
      <c r="Y531" s="132" t="s">
        <v>7743</v>
      </c>
      <c r="Z531" s="132" t="s">
        <v>7744</v>
      </c>
      <c r="AA531" s="128" t="s">
        <v>7851</v>
      </c>
    </row>
    <row r="532" spans="1:27" ht="15.75" customHeight="1" x14ac:dyDescent="0.2">
      <c r="A532" s="128">
        <v>7015</v>
      </c>
      <c r="B532" s="108" t="str">
        <f>VLOOKUP(A532,'BASE REGISTROS'!$A$1:$T$884,2,FALSE)</f>
        <v>Comunidad Papa Juan XXIII</v>
      </c>
      <c r="C532" s="136">
        <f>VLOOKUP(A532,'BASE REGISTROS'!$A$1:$T$884,3,FALSE)</f>
        <v>745046002</v>
      </c>
      <c r="D532" s="108" t="str">
        <f>VLOOKUP(A532,'BASE REGISTROS'!$A$1:$T$884,4,FALSE)</f>
        <v>Asociación de reconocimiento pontificio</v>
      </c>
      <c r="E532" s="108" t="str">
        <f>VLOOKUP(A532,'BASE REGISTROS'!$A$1:$T$884,5,FALSE)</f>
        <v>Erigida de acuerdo al Derecho Canónico, por decreto Nº 240, del Arzobispado de Santiago, de fecha 30 de junio de 1997.</v>
      </c>
      <c r="F532" s="108" t="str">
        <f>VLOOKUP(A532,'BASE REGISTROS'!$A$1:$T$884,6,FALSE)</f>
        <v>Indefinida.</v>
      </c>
      <c r="G532" s="108" t="str">
        <f>VLOOKUP(A532,'BASE REGISTROS'!$A$1:$T$884,7,FALSE)</f>
        <v>Participar en la misión de salvación de la iglesia, con afectuoso cuidado a todos aquellos que están afligidos a causa  de la debilidad humana.</v>
      </c>
      <c r="H532" s="108" t="str">
        <f>VLOOKUP(A532,'BASE REGISTROS'!$A$1:$T$884,8,FALSE)</f>
        <v>no tiene</v>
      </c>
      <c r="I532" s="108">
        <f>VLOOKUP(A532,'BASE REGISTROS'!$A$1:$T$884,9,FALSE)</f>
        <v>0</v>
      </c>
      <c r="J532" s="129">
        <f>VLOOKUP(A532,'BASE REGISTROS'!$A$1:$T$884,10,FALSE)</f>
        <v>0</v>
      </c>
      <c r="K532" s="108" t="str">
        <f>VLOOKUP(A532,'BASE REGISTROS'!$A$1:$T$884,11,FALSE)</f>
        <v xml:space="preserve">Silvia Andrea Quintanilla Vera
Juan Acuña Montero
</v>
      </c>
      <c r="L532" s="108" t="str">
        <f>VLOOKUP(A532,'BASE REGISTROS'!$A$1:$T$884,12,FALSE)</f>
        <v xml:space="preserve">Toesca Nº1970, Santiago.
</v>
      </c>
      <c r="M532" s="108" t="str">
        <f>VLOOKUP(A532,'BASE REGISTROS'!$A$1:$T$884,13,FALSE)</f>
        <v>XIII</v>
      </c>
      <c r="N532" s="108" t="str">
        <f>VLOOKUP(A532,'BASE REGISTROS'!$A$1:$T$884,14,FALSE)</f>
        <v>Santiago</v>
      </c>
      <c r="O532" s="108" t="str">
        <f>VLOOKUP(A532,'BASE REGISTROS'!$A$1:$T$884,15,FALSE)</f>
        <v>Fono 6960491 – 5441198</v>
      </c>
      <c r="P532" s="108" t="str">
        <f>VLOOKUP(A532,'BASE REGISTROS'!$A$1:$T$884,16,FALSE)</f>
        <v xml:space="preserve">apjxxiiisec@yahoo.es
apexxiiigianni@yahoo.es
</v>
      </c>
      <c r="Q532" s="108">
        <f>VLOOKUP(A532,'BASE REGISTROS'!$A$1:$T$884,17,FALSE)</f>
        <v>0</v>
      </c>
      <c r="R532" s="108">
        <f>VLOOKUP(A532,'BASE REGISTROS'!$A$1:$T$884,18,FALSE)</f>
        <v>93401</v>
      </c>
      <c r="S532" s="108" t="str">
        <f>VLOOKUP(A532,'BASE REGISTROS'!$A$1:$T$884,19,FALSE)</f>
        <v xml:space="preserve">Certificado de Antecedentes Financieros, correspondientes al año 2019, aprobados por el  Subdepartamento de Supervisión Financiera Nacional .  </v>
      </c>
      <c r="T532" s="129">
        <f>VLOOKUP(A532,'BASE REGISTROS'!$A$1:$T$884,20,FALSE)</f>
        <v>37970</v>
      </c>
      <c r="U532" s="128">
        <v>7015</v>
      </c>
      <c r="V532" s="130">
        <v>6671880</v>
      </c>
      <c r="W532" s="130">
        <v>25291080</v>
      </c>
      <c r="X532" s="131">
        <v>44316</v>
      </c>
      <c r="Y532" s="132" t="s">
        <v>7743</v>
      </c>
      <c r="Z532" s="132" t="s">
        <v>7744</v>
      </c>
      <c r="AA532" s="128" t="s">
        <v>7805</v>
      </c>
    </row>
    <row r="533" spans="1:27" ht="15.75" customHeight="1" x14ac:dyDescent="0.2">
      <c r="A533" s="128">
        <v>7018</v>
      </c>
      <c r="B533" s="107" t="str">
        <f>VLOOKUP(A533,'BASE REGISTROS'!$A$1:$T$884,2,FALSE)</f>
        <v xml:space="preserve">
I. Municipalidad de Calbuco
</v>
      </c>
      <c r="C533" s="136">
        <f>VLOOKUP(A533,'BASE REGISTROS'!$A$1:$T$884,3,FALSE)</f>
        <v>692206002</v>
      </c>
      <c r="D533" s="108" t="str">
        <f>VLOOKUP(A533,'BASE REGISTROS'!$A$1:$T$884,4,FALSE)</f>
        <v>Municipalidad</v>
      </c>
      <c r="E533" s="108" t="str">
        <f>VLOOKUP(A533,'BASE REGISTROS'!$A$1:$T$884,5,FALSE)</f>
        <v>Constitución Política de la República, art. 107.</v>
      </c>
      <c r="F533" s="108" t="str">
        <f>VLOOKUP(A533,'BASE REGISTROS'!$A$1:$T$884,6,FALSE)</f>
        <v>Indefinida.</v>
      </c>
      <c r="G533" s="108" t="str">
        <f>VLOOKUP(A533,'BASE REGISTROS'!$A$1:$T$884,7,FALSE)</f>
        <v>Según Ley Orgánica Nº 18.695, arts. 1º al 4º.</v>
      </c>
      <c r="H533" s="108" t="str">
        <f>VLOOKUP(A533,'BASE REGISTROS'!$A$1:$T$884,8,FALSE)</f>
        <v>no tiene</v>
      </c>
      <c r="I533" s="108">
        <f>VLOOKUP(A533,'BASE REGISTROS'!$A$1:$T$884,9,FALSE)</f>
        <v>0</v>
      </c>
      <c r="J533" s="129">
        <f>VLOOKUP(A533,'BASE REGISTROS'!$A$1:$T$884,10,FALSE)</f>
        <v>0</v>
      </c>
      <c r="K533" s="108" t="str">
        <f>VLOOKUP(A533,'BASE REGISTROS'!$A$1:$T$884,11,FALSE)</f>
        <v xml:space="preserve">Rubén Rolando Cárdenas Gómez   </v>
      </c>
      <c r="L533" s="108" t="str">
        <f>VLOOKUP(A533,'BASE REGISTROS'!$A$1:$T$884,12,FALSE)</f>
        <v xml:space="preserve">Federico Errázuriz Nº 210, Calbuco, Décima Región
</v>
      </c>
      <c r="M533" s="108" t="str">
        <f>VLOOKUP(A533,'BASE REGISTROS'!$A$1:$T$884,13,FALSE)</f>
        <v>X</v>
      </c>
      <c r="N533" s="108" t="str">
        <f>VLOOKUP(A533,'BASE REGISTROS'!$A$1:$T$884,14,FALSE)</f>
        <v>Calbuco</v>
      </c>
      <c r="O533" s="108" t="str">
        <f>VLOOKUP(A533,'BASE REGISTROS'!$A$1:$T$884,15,FALSE)</f>
        <v>Fono: 065- 2460701</v>
      </c>
      <c r="P533" s="108" t="str">
        <f>VLOOKUP(A533,'BASE REGISTROS'!$A$1:$T$884,16,FALSE)</f>
        <v>Correo electrónico: didecocalbuco@entelchile.net</v>
      </c>
      <c r="Q533" s="108">
        <f>VLOOKUP(A533,'BASE REGISTROS'!$A$1:$T$884,17,FALSE)</f>
        <v>0</v>
      </c>
      <c r="R533" s="108">
        <f>VLOOKUP(A533,'BASE REGISTROS'!$A$1:$T$884,18,FALSE)</f>
        <v>91001</v>
      </c>
      <c r="S533" s="108" t="str">
        <f>VLOOKUP(A533,'BASE REGISTROS'!$A$1:$T$884,19,FALSE)</f>
        <v xml:space="preserve">No se acompañan. Aplica Informe Jurídico Nº 09, de  fecha 14 de marzo de 2011 del Departamento Jurídico y Dictamen Nº 070791, de 2009, de la Contraloría General de la República.  
</v>
      </c>
      <c r="T533" s="129">
        <f>VLOOKUP(A533,'BASE REGISTROS'!$A$1:$T$884,20,FALSE)</f>
        <v>37970</v>
      </c>
      <c r="U533" s="128">
        <v>7018</v>
      </c>
      <c r="V533" s="130">
        <v>4893746</v>
      </c>
      <c r="W533" s="130">
        <v>14823168</v>
      </c>
      <c r="X533" s="131">
        <v>44316</v>
      </c>
      <c r="Y533" s="132" t="s">
        <v>7743</v>
      </c>
      <c r="Z533" s="132" t="s">
        <v>7744</v>
      </c>
      <c r="AA533" s="128" t="s">
        <v>7835</v>
      </c>
    </row>
    <row r="534" spans="1:27" ht="15.75" customHeight="1" x14ac:dyDescent="0.2">
      <c r="A534" s="128">
        <v>7021</v>
      </c>
      <c r="B534" s="108" t="str">
        <f>VLOOKUP(A534,'BASE REGISTROS'!$A$1:$T$884,2,FALSE)</f>
        <v xml:space="preserve">
I. Municipalidad de Aysén
</v>
      </c>
      <c r="C534" s="136" t="str">
        <f>VLOOKUP(A534,'BASE REGISTROS'!$A$1:$T$884,3,FALSE)</f>
        <v>69240100K</v>
      </c>
      <c r="D534" s="108" t="str">
        <f>VLOOKUP(A534,'BASE REGISTROS'!$A$1:$T$884,4,FALSE)</f>
        <v>Municipalidad</v>
      </c>
      <c r="E534" s="108" t="str">
        <f>VLOOKUP(A534,'BASE REGISTROS'!$A$1:$T$884,5,FALSE)</f>
        <v>Constitución Política de la República, art. 107.</v>
      </c>
      <c r="F534" s="108" t="str">
        <f>VLOOKUP(A534,'BASE REGISTROS'!$A$1:$T$884,6,FALSE)</f>
        <v>Indefinida.</v>
      </c>
      <c r="G534" s="108" t="str">
        <f>VLOOKUP(A534,'BASE REGISTROS'!$A$1:$T$884,7,FALSE)</f>
        <v>Según Ley Orgánica Nº 18.695, arts. 1º al 4º.</v>
      </c>
      <c r="H534" s="108" t="str">
        <f>VLOOKUP(A534,'BASE REGISTROS'!$A$1:$T$884,8,FALSE)</f>
        <v>no tiene</v>
      </c>
      <c r="I534" s="108">
        <f>VLOOKUP(A534,'BASE REGISTROS'!$A$1:$T$884,9,FALSE)</f>
        <v>0</v>
      </c>
      <c r="J534" s="129">
        <f>VLOOKUP(A534,'BASE REGISTROS'!$A$1:$T$884,10,FALSE)</f>
        <v>0</v>
      </c>
      <c r="K534" s="108" t="str">
        <f>VLOOKUP(A534,'BASE REGISTROS'!$A$1:$T$884,11,FALSE)</f>
        <v xml:space="preserve">Óscar Catalán Sánchez
</v>
      </c>
      <c r="L534" s="108" t="str">
        <f>VLOOKUP(A534,'BASE REGISTROS'!$A$1:$T$884,12,FALSE)</f>
        <v xml:space="preserve">Esmeralda Nº 607, Aysén.
</v>
      </c>
      <c r="M534" s="108" t="str">
        <f>VLOOKUP(A534,'BASE REGISTROS'!$A$1:$T$884,13,FALSE)</f>
        <v>XI</v>
      </c>
      <c r="N534" s="108" t="str">
        <f>VLOOKUP(A534,'BASE REGISTROS'!$A$1:$T$884,14,FALSE)</f>
        <v>Aysén</v>
      </c>
      <c r="O534" s="108" t="str">
        <f>VLOOKUP(A534,'BASE REGISTROS'!$A$1:$T$884,15,FALSE)</f>
        <v>Teléfono: (67) 336500 / 336509 / 336510</v>
      </c>
      <c r="P534" s="108">
        <f>VLOOKUP(A534,'BASE REGISTROS'!$A$1:$T$884,16,FALSE)</f>
        <v>0</v>
      </c>
      <c r="Q534" s="108">
        <f>VLOOKUP(A534,'BASE REGISTROS'!$A$1:$T$884,17,FALSE)</f>
        <v>0</v>
      </c>
      <c r="R534" s="108">
        <f>VLOOKUP(A534,'BASE REGISTROS'!$A$1:$T$884,18,FALSE)</f>
        <v>91001</v>
      </c>
      <c r="S534" s="108" t="str">
        <f>VLOOKUP(A534,'BASE REGISTROS'!$A$1:$T$884,19,FALSE)</f>
        <v xml:space="preserve">No se acompañan. Aplica Informe Jurídico Nº 09, de  fecha 14 de marzo de 2011 del Departamento Jurídico y Dictamen Nº 070791, de 2009, de la Contraloría General de la República.  
</v>
      </c>
      <c r="T534" s="129">
        <f>VLOOKUP(A534,'BASE REGISTROS'!$A$1:$T$884,20,FALSE)</f>
        <v>37970</v>
      </c>
      <c r="U534" s="128">
        <v>7021</v>
      </c>
      <c r="V534" s="130">
        <v>5265786</v>
      </c>
      <c r="W534" s="130">
        <v>10506258</v>
      </c>
      <c r="X534" s="131">
        <v>44316</v>
      </c>
      <c r="Y534" s="132" t="s">
        <v>7743</v>
      </c>
      <c r="Z534" s="132" t="s">
        <v>7744</v>
      </c>
      <c r="AA534" s="128" t="s">
        <v>7877</v>
      </c>
    </row>
    <row r="535" spans="1:27" ht="15.75" customHeight="1" x14ac:dyDescent="0.2">
      <c r="A535" s="128">
        <v>7027</v>
      </c>
      <c r="B535" s="107" t="str">
        <f>VLOOKUP(A535,'BASE REGISTROS'!$A$1:$T$884,2,FALSE)</f>
        <v xml:space="preserve">
Organización No Gubernamental de Desarrollo Centro de Promoción y Apoyo a la Infancia - ONG. PAICABI
</v>
      </c>
      <c r="C535" s="136">
        <f>VLOOKUP(A535,'BASE REGISTROS'!$A$1:$T$884,3,FALSE)</f>
        <v>650364007</v>
      </c>
      <c r="D535" s="108" t="str">
        <f>VLOOKUP(A535,'BASE REGISTROS'!$A$1:$T$884,4,FALSE)</f>
        <v>Corporación de Derecho Privado.</v>
      </c>
      <c r="E535" s="108" t="str">
        <f>VLOOKUP(A535,'BASE REGISTROS'!$A$1:$T$884,5,FALSE)</f>
        <v>Otorgado por Decreto Supremo Nº223, de fecha 23 de febrero de 2001, del Ministerio de Justicia.</v>
      </c>
      <c r="F535" s="108" t="str">
        <f>VLOOKUP(A535,'BASE REGISTROS'!$A$1:$T$884,6,FALSE)</f>
        <v>Certificado de Vigencia de Persona Jurídica sin Fines de Lucro Nº de Folio 500340376225, de 13 de agosto de 2020, del Servicio de Registro Civil e Identificación</v>
      </c>
      <c r="G535" s="108" t="str">
        <f>VLOOKUP(A535,'BASE REGISTROS'!$A$1:$T$884,7,FALSE)</f>
        <v>Promoción del desarrollo, especialmente de las personas, familias, grupos y comunidades que viven en condiciones de pobreza y/o marginalidad.</v>
      </c>
      <c r="H535" s="108" t="str">
        <f>VLOOKUP(A535,'BASE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35" s="108" t="str">
        <f>VLOOKUP(A535,'BASE REGISTROS'!$A$1:$T$884,9,FALSE)</f>
        <v>Cada dos Años</v>
      </c>
      <c r="J535" s="129" t="str">
        <f>VLOOKUP(A535,'BASE REGISTROS'!$A$1:$T$884,10,FALSE)</f>
        <v>Inicia el 01-09-2020</v>
      </c>
      <c r="K535" s="108" t="str">
        <f>VLOOKUP(A535,'BASE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35" s="108" t="str">
        <f>VLOOKUP(A535,'BASE REGISTROS'!$A$1:$T$884,12,FALSE)</f>
        <v xml:space="preserve">11 Norte 967, Viña del Mar. Quinta Región </v>
      </c>
      <c r="M535" s="108" t="str">
        <f>VLOOKUP(A535,'BASE REGISTROS'!$A$1:$T$884,13,FALSE)</f>
        <v>V</v>
      </c>
      <c r="N535" s="108" t="str">
        <f>VLOOKUP(A535,'BASE REGISTROS'!$A$1:$T$884,14,FALSE)</f>
        <v xml:space="preserve"> Viña del Mar</v>
      </c>
      <c r="O535" s="108" t="str">
        <f>VLOOKUP(A535,'BASE REGISTROS'!$A$1:$T$884,15,FALSE)</f>
        <v>Fono: +56 (32) 2881777
Fono Director Ejecutivo Sr. Iván Zamora Zapata: 92401822
Fono Secretaria. Srta. Patricia Nanjari Valenzuela: 92541986</v>
      </c>
      <c r="P535" s="108" t="str">
        <f>VLOOKUP(A535,'BASE REGISTROS'!$A$1:$T$884,16,FALSE)</f>
        <v>paicabi@paicabi.cl</v>
      </c>
      <c r="Q535" s="108">
        <f>VLOOKUP(A535,'BASE REGISTROS'!$A$1:$T$884,17,FALSE)</f>
        <v>0</v>
      </c>
      <c r="R535" s="108" t="str">
        <f>VLOOKUP(A535,'BASE REGISTROS'!$A$1:$T$884,18,FALSE)</f>
        <v>93401: Institución de Asistencia Social</v>
      </c>
      <c r="S535" s="108" t="str">
        <f>VLOOKUP(A535,'BASE REGISTROS'!$A$1:$T$884,19,FALSE)</f>
        <v xml:space="preserve">
Se remite Certificado de antecedentes financieros del año 2019, que no esta autorizado ante notario público aprobado por el Subdepartamento de Supervisión Nacional.
</v>
      </c>
      <c r="T535" s="129">
        <f>VLOOKUP(A535,'BASE REGISTROS'!$A$1:$T$884,20,FALSE)</f>
        <v>37970</v>
      </c>
      <c r="U535" s="128">
        <v>7027</v>
      </c>
      <c r="V535" s="130">
        <v>16033200</v>
      </c>
      <c r="W535" s="130">
        <v>68461764</v>
      </c>
      <c r="X535" s="131">
        <v>44316</v>
      </c>
      <c r="Y535" s="132" t="s">
        <v>7743</v>
      </c>
      <c r="Z535" s="132" t="s">
        <v>7744</v>
      </c>
      <c r="AA535" s="128" t="s">
        <v>7748</v>
      </c>
    </row>
    <row r="536" spans="1:27" ht="15.75" customHeight="1" x14ac:dyDescent="0.2">
      <c r="A536" s="128">
        <v>7027</v>
      </c>
      <c r="B536" s="107" t="str">
        <f>VLOOKUP(A536,'BASE REGISTROS'!$A$1:$T$884,2,FALSE)</f>
        <v xml:space="preserve">
Organización No Gubernamental de Desarrollo Centro de Promoción y Apoyo a la Infancia - ONG. PAICABI
</v>
      </c>
      <c r="C536" s="136">
        <f>VLOOKUP(A536,'BASE REGISTROS'!$A$1:$T$884,3,FALSE)</f>
        <v>650364007</v>
      </c>
      <c r="D536" s="108" t="str">
        <f>VLOOKUP(A536,'BASE REGISTROS'!$A$1:$T$884,4,FALSE)</f>
        <v>Corporación de Derecho Privado.</v>
      </c>
      <c r="E536" s="108" t="str">
        <f>VLOOKUP(A536,'BASE REGISTROS'!$A$1:$T$884,5,FALSE)</f>
        <v>Otorgado por Decreto Supremo Nº223, de fecha 23 de febrero de 2001, del Ministerio de Justicia.</v>
      </c>
      <c r="F536" s="108" t="str">
        <f>VLOOKUP(A536,'BASE REGISTROS'!$A$1:$T$884,6,FALSE)</f>
        <v>Certificado de Vigencia de Persona Jurídica sin Fines de Lucro Nº de Folio 500340376225, de 13 de agosto de 2020, del Servicio de Registro Civil e Identificación</v>
      </c>
      <c r="G536" s="108" t="str">
        <f>VLOOKUP(A536,'BASE REGISTROS'!$A$1:$T$884,7,FALSE)</f>
        <v>Promoción del desarrollo, especialmente de las personas, familias, grupos y comunidades que viven en condiciones de pobreza y/o marginalidad.</v>
      </c>
      <c r="H536" s="108" t="str">
        <f>VLOOKUP(A536,'BASE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36" s="108" t="str">
        <f>VLOOKUP(A536,'BASE REGISTROS'!$A$1:$T$884,9,FALSE)</f>
        <v>Cada dos Años</v>
      </c>
      <c r="J536" s="129" t="str">
        <f>VLOOKUP(A536,'BASE REGISTROS'!$A$1:$T$884,10,FALSE)</f>
        <v>Inicia el 01-09-2020</v>
      </c>
      <c r="K536" s="108" t="str">
        <f>VLOOKUP(A536,'BASE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36" s="108" t="str">
        <f>VLOOKUP(A536,'BASE REGISTROS'!$A$1:$T$884,12,FALSE)</f>
        <v xml:space="preserve">11 Norte 967, Viña del Mar. Quinta Región </v>
      </c>
      <c r="M536" s="108" t="str">
        <f>VLOOKUP(A536,'BASE REGISTROS'!$A$1:$T$884,13,FALSE)</f>
        <v>V</v>
      </c>
      <c r="N536" s="108" t="str">
        <f>VLOOKUP(A536,'BASE REGISTROS'!$A$1:$T$884,14,FALSE)</f>
        <v xml:space="preserve"> Viña del Mar</v>
      </c>
      <c r="O536" s="108" t="str">
        <f>VLOOKUP(A536,'BASE REGISTROS'!$A$1:$T$884,15,FALSE)</f>
        <v>Fono: +56 (32) 2881777
Fono Director Ejecutivo Sr. Iván Zamora Zapata: 92401822
Fono Secretaria. Srta. Patricia Nanjari Valenzuela: 92541986</v>
      </c>
      <c r="P536" s="108" t="str">
        <f>VLOOKUP(A536,'BASE REGISTROS'!$A$1:$T$884,16,FALSE)</f>
        <v>paicabi@paicabi.cl</v>
      </c>
      <c r="Q536" s="108">
        <f>VLOOKUP(A536,'BASE REGISTROS'!$A$1:$T$884,17,FALSE)</f>
        <v>0</v>
      </c>
      <c r="R536" s="108" t="str">
        <f>VLOOKUP(A536,'BASE REGISTROS'!$A$1:$T$884,18,FALSE)</f>
        <v>93401: Institución de Asistencia Social</v>
      </c>
      <c r="S536" s="108" t="str">
        <f>VLOOKUP(A536,'BASE REGISTROS'!$A$1:$T$884,19,FALSE)</f>
        <v xml:space="preserve">
Se remite Certificado de antecedentes financieros del año 2019, que no esta autorizado ante notario público aprobado por el Subdepartamento de Supervisión Nacional.
</v>
      </c>
      <c r="T536" s="129">
        <f>VLOOKUP(A536,'BASE REGISTROS'!$A$1:$T$884,20,FALSE)</f>
        <v>37970</v>
      </c>
      <c r="U536" s="128">
        <v>7027</v>
      </c>
      <c r="V536" s="130">
        <v>60021542</v>
      </c>
      <c r="W536" s="130">
        <v>176451434</v>
      </c>
      <c r="X536" s="131">
        <v>44316</v>
      </c>
      <c r="Y536" s="132" t="s">
        <v>7743</v>
      </c>
      <c r="Z536" s="132" t="s">
        <v>7744</v>
      </c>
      <c r="AA536" s="128" t="s">
        <v>7756</v>
      </c>
    </row>
    <row r="537" spans="1:27" ht="15.75" customHeight="1" x14ac:dyDescent="0.2">
      <c r="A537" s="128">
        <v>7027</v>
      </c>
      <c r="B537" s="107" t="str">
        <f>VLOOKUP(A537,'BASE REGISTROS'!$A$1:$T$884,2,FALSE)</f>
        <v xml:space="preserve">
Organización No Gubernamental de Desarrollo Centro de Promoción y Apoyo a la Infancia - ONG. PAICABI
</v>
      </c>
      <c r="C537" s="136">
        <f>VLOOKUP(A537,'BASE REGISTROS'!$A$1:$T$884,3,FALSE)</f>
        <v>650364007</v>
      </c>
      <c r="D537" s="108" t="str">
        <f>VLOOKUP(A537,'BASE REGISTROS'!$A$1:$T$884,4,FALSE)</f>
        <v>Corporación de Derecho Privado.</v>
      </c>
      <c r="E537" s="108" t="str">
        <f>VLOOKUP(A537,'BASE REGISTROS'!$A$1:$T$884,5,FALSE)</f>
        <v>Otorgado por Decreto Supremo Nº223, de fecha 23 de febrero de 2001, del Ministerio de Justicia.</v>
      </c>
      <c r="F537" s="108" t="str">
        <f>VLOOKUP(A537,'BASE REGISTROS'!$A$1:$T$884,6,FALSE)</f>
        <v>Certificado de Vigencia de Persona Jurídica sin Fines de Lucro Nº de Folio 500340376225, de 13 de agosto de 2020, del Servicio de Registro Civil e Identificación</v>
      </c>
      <c r="G537" s="108" t="str">
        <f>VLOOKUP(A537,'BASE REGISTROS'!$A$1:$T$884,7,FALSE)</f>
        <v>Promoción del desarrollo, especialmente de las personas, familias, grupos y comunidades que viven en condiciones de pobreza y/o marginalidad.</v>
      </c>
      <c r="H537" s="108" t="str">
        <f>VLOOKUP(A537,'BASE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37" s="108" t="str">
        <f>VLOOKUP(A537,'BASE REGISTROS'!$A$1:$T$884,9,FALSE)</f>
        <v>Cada dos Años</v>
      </c>
      <c r="J537" s="129" t="str">
        <f>VLOOKUP(A537,'BASE REGISTROS'!$A$1:$T$884,10,FALSE)</f>
        <v>Inicia el 01-09-2020</v>
      </c>
      <c r="K537" s="108" t="str">
        <f>VLOOKUP(A537,'BASE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37" s="108" t="str">
        <f>VLOOKUP(A537,'BASE REGISTROS'!$A$1:$T$884,12,FALSE)</f>
        <v xml:space="preserve">11 Norte 967, Viña del Mar. Quinta Región </v>
      </c>
      <c r="M537" s="108" t="str">
        <f>VLOOKUP(A537,'BASE REGISTROS'!$A$1:$T$884,13,FALSE)</f>
        <v>V</v>
      </c>
      <c r="N537" s="108" t="str">
        <f>VLOOKUP(A537,'BASE REGISTROS'!$A$1:$T$884,14,FALSE)</f>
        <v xml:space="preserve"> Viña del Mar</v>
      </c>
      <c r="O537" s="108" t="str">
        <f>VLOOKUP(A537,'BASE REGISTROS'!$A$1:$T$884,15,FALSE)</f>
        <v>Fono: +56 (32) 2881777
Fono Director Ejecutivo Sr. Iván Zamora Zapata: 92401822
Fono Secretaria. Srta. Patricia Nanjari Valenzuela: 92541986</v>
      </c>
      <c r="P537" s="108" t="str">
        <f>VLOOKUP(A537,'BASE REGISTROS'!$A$1:$T$884,16,FALSE)</f>
        <v>paicabi@paicabi.cl</v>
      </c>
      <c r="Q537" s="108">
        <f>VLOOKUP(A537,'BASE REGISTROS'!$A$1:$T$884,17,FALSE)</f>
        <v>0</v>
      </c>
      <c r="R537" s="108" t="str">
        <f>VLOOKUP(A537,'BASE REGISTROS'!$A$1:$T$884,18,FALSE)</f>
        <v>93401: Institución de Asistencia Social</v>
      </c>
      <c r="S537" s="108" t="str">
        <f>VLOOKUP(A537,'BASE REGISTROS'!$A$1:$T$884,19,FALSE)</f>
        <v xml:space="preserve">
Se remite Certificado de antecedentes financieros del año 2019, que no esta autorizado ante notario público aprobado por el Subdepartamento de Supervisión Nacional.
</v>
      </c>
      <c r="T537" s="129">
        <f>VLOOKUP(A537,'BASE REGISTROS'!$A$1:$T$884,20,FALSE)</f>
        <v>37970</v>
      </c>
      <c r="U537" s="128">
        <v>7027</v>
      </c>
      <c r="V537" s="130">
        <v>8016600</v>
      </c>
      <c r="W537" s="130">
        <v>36555696</v>
      </c>
      <c r="X537" s="131">
        <v>44316</v>
      </c>
      <c r="Y537" s="132" t="s">
        <v>7743</v>
      </c>
      <c r="Z537" s="132" t="s">
        <v>7744</v>
      </c>
      <c r="AA537" s="128" t="s">
        <v>7828</v>
      </c>
    </row>
    <row r="538" spans="1:27" ht="15.75" customHeight="1" x14ac:dyDescent="0.2">
      <c r="A538" s="128">
        <v>7027</v>
      </c>
      <c r="B538" s="107" t="str">
        <f>VLOOKUP(A538,'BASE REGISTROS'!$A$1:$T$884,2,FALSE)</f>
        <v xml:space="preserve">
Organización No Gubernamental de Desarrollo Centro de Promoción y Apoyo a la Infancia - ONG. PAICABI
</v>
      </c>
      <c r="C538" s="136">
        <f>VLOOKUP(A538,'BASE REGISTROS'!$A$1:$T$884,3,FALSE)</f>
        <v>650364007</v>
      </c>
      <c r="D538" s="108" t="str">
        <f>VLOOKUP(A538,'BASE REGISTROS'!$A$1:$T$884,4,FALSE)</f>
        <v>Corporación de Derecho Privado.</v>
      </c>
      <c r="E538" s="108" t="str">
        <f>VLOOKUP(A538,'BASE REGISTROS'!$A$1:$T$884,5,FALSE)</f>
        <v>Otorgado por Decreto Supremo Nº223, de fecha 23 de febrero de 2001, del Ministerio de Justicia.</v>
      </c>
      <c r="F538" s="108" t="str">
        <f>VLOOKUP(A538,'BASE REGISTROS'!$A$1:$T$884,6,FALSE)</f>
        <v>Certificado de Vigencia de Persona Jurídica sin Fines de Lucro Nº de Folio 500340376225, de 13 de agosto de 2020, del Servicio de Registro Civil e Identificación</v>
      </c>
      <c r="G538" s="108" t="str">
        <f>VLOOKUP(A538,'BASE REGISTROS'!$A$1:$T$884,7,FALSE)</f>
        <v>Promoción del desarrollo, especialmente de las personas, familias, grupos y comunidades que viven en condiciones de pobreza y/o marginalidad.</v>
      </c>
      <c r="H538" s="108" t="str">
        <f>VLOOKUP(A538,'BASE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38" s="108" t="str">
        <f>VLOOKUP(A538,'BASE REGISTROS'!$A$1:$T$884,9,FALSE)</f>
        <v>Cada dos Años</v>
      </c>
      <c r="J538" s="129" t="str">
        <f>VLOOKUP(A538,'BASE REGISTROS'!$A$1:$T$884,10,FALSE)</f>
        <v>Inicia el 01-09-2020</v>
      </c>
      <c r="K538" s="108" t="str">
        <f>VLOOKUP(A538,'BASE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38" s="108" t="str">
        <f>VLOOKUP(A538,'BASE REGISTROS'!$A$1:$T$884,12,FALSE)</f>
        <v xml:space="preserve">11 Norte 967, Viña del Mar. Quinta Región </v>
      </c>
      <c r="M538" s="108" t="str">
        <f>VLOOKUP(A538,'BASE REGISTROS'!$A$1:$T$884,13,FALSE)</f>
        <v>V</v>
      </c>
      <c r="N538" s="108" t="str">
        <f>VLOOKUP(A538,'BASE REGISTROS'!$A$1:$T$884,14,FALSE)</f>
        <v xml:space="preserve"> Viña del Mar</v>
      </c>
      <c r="O538" s="108" t="str">
        <f>VLOOKUP(A538,'BASE REGISTROS'!$A$1:$T$884,15,FALSE)</f>
        <v>Fono: +56 (32) 2881777
Fono Director Ejecutivo Sr. Iván Zamora Zapata: 92401822
Fono Secretaria. Srta. Patricia Nanjari Valenzuela: 92541986</v>
      </c>
      <c r="P538" s="108" t="str">
        <f>VLOOKUP(A538,'BASE REGISTROS'!$A$1:$T$884,16,FALSE)</f>
        <v>paicabi@paicabi.cl</v>
      </c>
      <c r="Q538" s="108">
        <f>VLOOKUP(A538,'BASE REGISTROS'!$A$1:$T$884,17,FALSE)</f>
        <v>0</v>
      </c>
      <c r="R538" s="108" t="str">
        <f>VLOOKUP(A538,'BASE REGISTROS'!$A$1:$T$884,18,FALSE)</f>
        <v>93401: Institución de Asistencia Social</v>
      </c>
      <c r="S538" s="108" t="str">
        <f>VLOOKUP(A538,'BASE REGISTROS'!$A$1:$T$884,19,FALSE)</f>
        <v xml:space="preserve">
Se remite Certificado de antecedentes financieros del año 2019, que no esta autorizado ante notario público aprobado por el Subdepartamento de Supervisión Nacional.
</v>
      </c>
      <c r="T538" s="129">
        <f>VLOOKUP(A538,'BASE REGISTROS'!$A$1:$T$884,20,FALSE)</f>
        <v>37970</v>
      </c>
      <c r="U538" s="128">
        <v>7027</v>
      </c>
      <c r="V538" s="130">
        <v>22927476</v>
      </c>
      <c r="W538" s="130">
        <v>104973378</v>
      </c>
      <c r="X538" s="131">
        <v>44316</v>
      </c>
      <c r="Y538" s="132" t="s">
        <v>7743</v>
      </c>
      <c r="Z538" s="132" t="s">
        <v>7744</v>
      </c>
      <c r="AA538" s="128" t="s">
        <v>7768</v>
      </c>
    </row>
    <row r="539" spans="1:27" ht="15.75" customHeight="1" x14ac:dyDescent="0.2">
      <c r="A539" s="128">
        <v>7027</v>
      </c>
      <c r="B539" s="107" t="str">
        <f>VLOOKUP(A539,'BASE REGISTROS'!$A$1:$T$884,2,FALSE)</f>
        <v xml:space="preserve">
Organización No Gubernamental de Desarrollo Centro de Promoción y Apoyo a la Infancia - ONG. PAICABI
</v>
      </c>
      <c r="C539" s="136">
        <f>VLOOKUP(A539,'BASE REGISTROS'!$A$1:$T$884,3,FALSE)</f>
        <v>650364007</v>
      </c>
      <c r="D539" s="108" t="str">
        <f>VLOOKUP(A539,'BASE REGISTROS'!$A$1:$T$884,4,FALSE)</f>
        <v>Corporación de Derecho Privado.</v>
      </c>
      <c r="E539" s="108" t="str">
        <f>VLOOKUP(A539,'BASE REGISTROS'!$A$1:$T$884,5,FALSE)</f>
        <v>Otorgado por Decreto Supremo Nº223, de fecha 23 de febrero de 2001, del Ministerio de Justicia.</v>
      </c>
      <c r="F539" s="108" t="str">
        <f>VLOOKUP(A539,'BASE REGISTROS'!$A$1:$T$884,6,FALSE)</f>
        <v>Certificado de Vigencia de Persona Jurídica sin Fines de Lucro Nº de Folio 500340376225, de 13 de agosto de 2020, del Servicio de Registro Civil e Identificación</v>
      </c>
      <c r="G539" s="108" t="str">
        <f>VLOOKUP(A539,'BASE REGISTROS'!$A$1:$T$884,7,FALSE)</f>
        <v>Promoción del desarrollo, especialmente de las personas, familias, grupos y comunidades que viven en condiciones de pobreza y/o marginalidad.</v>
      </c>
      <c r="H539" s="108" t="str">
        <f>VLOOKUP(A539,'BASE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39" s="108" t="str">
        <f>VLOOKUP(A539,'BASE REGISTROS'!$A$1:$T$884,9,FALSE)</f>
        <v>Cada dos Años</v>
      </c>
      <c r="J539" s="129" t="str">
        <f>VLOOKUP(A539,'BASE REGISTROS'!$A$1:$T$884,10,FALSE)</f>
        <v>Inicia el 01-09-2020</v>
      </c>
      <c r="K539" s="108" t="str">
        <f>VLOOKUP(A539,'BASE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39" s="108" t="str">
        <f>VLOOKUP(A539,'BASE REGISTROS'!$A$1:$T$884,12,FALSE)</f>
        <v xml:space="preserve">11 Norte 967, Viña del Mar. Quinta Región </v>
      </c>
      <c r="M539" s="108" t="str">
        <f>VLOOKUP(A539,'BASE REGISTROS'!$A$1:$T$884,13,FALSE)</f>
        <v>V</v>
      </c>
      <c r="N539" s="108" t="str">
        <f>VLOOKUP(A539,'BASE REGISTROS'!$A$1:$T$884,14,FALSE)</f>
        <v xml:space="preserve"> Viña del Mar</v>
      </c>
      <c r="O539" s="108" t="str">
        <f>VLOOKUP(A539,'BASE REGISTROS'!$A$1:$T$884,15,FALSE)</f>
        <v>Fono: +56 (32) 2881777
Fono Director Ejecutivo Sr. Iván Zamora Zapata: 92401822
Fono Secretaria. Srta. Patricia Nanjari Valenzuela: 92541986</v>
      </c>
      <c r="P539" s="108" t="str">
        <f>VLOOKUP(A539,'BASE REGISTROS'!$A$1:$T$884,16,FALSE)</f>
        <v>paicabi@paicabi.cl</v>
      </c>
      <c r="Q539" s="108">
        <f>VLOOKUP(A539,'BASE REGISTROS'!$A$1:$T$884,17,FALSE)</f>
        <v>0</v>
      </c>
      <c r="R539" s="108" t="str">
        <f>VLOOKUP(A539,'BASE REGISTROS'!$A$1:$T$884,18,FALSE)</f>
        <v>93401: Institución de Asistencia Social</v>
      </c>
      <c r="S539" s="108" t="str">
        <f>VLOOKUP(A539,'BASE REGISTROS'!$A$1:$T$884,19,FALSE)</f>
        <v xml:space="preserve">
Se remite Certificado de antecedentes financieros del año 2019, que no esta autorizado ante notario público aprobado por el Subdepartamento de Supervisión Nacional.
</v>
      </c>
      <c r="T539" s="129">
        <f>VLOOKUP(A539,'BASE REGISTROS'!$A$1:$T$884,20,FALSE)</f>
        <v>37970</v>
      </c>
      <c r="U539" s="128">
        <v>7027</v>
      </c>
      <c r="V539" s="130">
        <v>53005760</v>
      </c>
      <c r="W539" s="130">
        <v>141944032</v>
      </c>
      <c r="X539" s="131">
        <v>44316</v>
      </c>
      <c r="Y539" s="132" t="s">
        <v>7743</v>
      </c>
      <c r="Z539" s="132" t="s">
        <v>7744</v>
      </c>
      <c r="AA539" s="128" t="s">
        <v>7781</v>
      </c>
    </row>
    <row r="540" spans="1:27" ht="15.75" customHeight="1" x14ac:dyDescent="0.2">
      <c r="A540" s="128">
        <v>7027</v>
      </c>
      <c r="B540" s="107" t="str">
        <f>VLOOKUP(A540,'BASE REGISTROS'!$A$1:$T$884,2,FALSE)</f>
        <v xml:space="preserve">
Organización No Gubernamental de Desarrollo Centro de Promoción y Apoyo a la Infancia - ONG. PAICABI
</v>
      </c>
      <c r="C540" s="136">
        <f>VLOOKUP(A540,'BASE REGISTROS'!$A$1:$T$884,3,FALSE)</f>
        <v>650364007</v>
      </c>
      <c r="D540" s="108" t="str">
        <f>VLOOKUP(A540,'BASE REGISTROS'!$A$1:$T$884,4,FALSE)</f>
        <v>Corporación de Derecho Privado.</v>
      </c>
      <c r="E540" s="108" t="str">
        <f>VLOOKUP(A540,'BASE REGISTROS'!$A$1:$T$884,5,FALSE)</f>
        <v>Otorgado por Decreto Supremo Nº223, de fecha 23 de febrero de 2001, del Ministerio de Justicia.</v>
      </c>
      <c r="F540" s="108" t="str">
        <f>VLOOKUP(A540,'BASE REGISTROS'!$A$1:$T$884,6,FALSE)</f>
        <v>Certificado de Vigencia de Persona Jurídica sin Fines de Lucro Nº de Folio 500340376225, de 13 de agosto de 2020, del Servicio de Registro Civil e Identificación</v>
      </c>
      <c r="G540" s="108" t="str">
        <f>VLOOKUP(A540,'BASE REGISTROS'!$A$1:$T$884,7,FALSE)</f>
        <v>Promoción del desarrollo, especialmente de las personas, familias, grupos y comunidades que viven en condiciones de pobreza y/o marginalidad.</v>
      </c>
      <c r="H540" s="108" t="str">
        <f>VLOOKUP(A540,'BASE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0" s="108" t="str">
        <f>VLOOKUP(A540,'BASE REGISTROS'!$A$1:$T$884,9,FALSE)</f>
        <v>Cada dos Años</v>
      </c>
      <c r="J540" s="129" t="str">
        <f>VLOOKUP(A540,'BASE REGISTROS'!$A$1:$T$884,10,FALSE)</f>
        <v>Inicia el 01-09-2020</v>
      </c>
      <c r="K540" s="108" t="str">
        <f>VLOOKUP(A540,'BASE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0" s="108" t="str">
        <f>VLOOKUP(A540,'BASE REGISTROS'!$A$1:$T$884,12,FALSE)</f>
        <v xml:space="preserve">11 Norte 967, Viña del Mar. Quinta Región </v>
      </c>
      <c r="M540" s="108" t="str">
        <f>VLOOKUP(A540,'BASE REGISTROS'!$A$1:$T$884,13,FALSE)</f>
        <v>V</v>
      </c>
      <c r="N540" s="108" t="str">
        <f>VLOOKUP(A540,'BASE REGISTROS'!$A$1:$T$884,14,FALSE)</f>
        <v xml:space="preserve"> Viña del Mar</v>
      </c>
      <c r="O540" s="108" t="str">
        <f>VLOOKUP(A540,'BASE REGISTROS'!$A$1:$T$884,15,FALSE)</f>
        <v>Fono: +56 (32) 2881777
Fono Director Ejecutivo Sr. Iván Zamora Zapata: 92401822
Fono Secretaria. Srta. Patricia Nanjari Valenzuela: 92541986</v>
      </c>
      <c r="P540" s="108" t="str">
        <f>VLOOKUP(A540,'BASE REGISTROS'!$A$1:$T$884,16,FALSE)</f>
        <v>paicabi@paicabi.cl</v>
      </c>
      <c r="Q540" s="108">
        <f>VLOOKUP(A540,'BASE REGISTROS'!$A$1:$T$884,17,FALSE)</f>
        <v>0</v>
      </c>
      <c r="R540" s="108" t="str">
        <f>VLOOKUP(A540,'BASE REGISTROS'!$A$1:$T$884,18,FALSE)</f>
        <v>93401: Institución de Asistencia Social</v>
      </c>
      <c r="S540" s="108" t="str">
        <f>VLOOKUP(A540,'BASE REGISTROS'!$A$1:$T$884,19,FALSE)</f>
        <v xml:space="preserve">
Se remite Certificado de antecedentes financieros del año 2019, que no esta autorizado ante notario público aprobado por el Subdepartamento de Supervisión Nacional.
</v>
      </c>
      <c r="T540" s="129">
        <f>VLOOKUP(A540,'BASE REGISTROS'!$A$1:$T$884,20,FALSE)</f>
        <v>37970</v>
      </c>
      <c r="U540" s="128">
        <v>7027</v>
      </c>
      <c r="V540" s="130">
        <v>32024289</v>
      </c>
      <c r="W540" s="130">
        <v>140569053</v>
      </c>
      <c r="X540" s="131">
        <v>44316</v>
      </c>
      <c r="Y540" s="132" t="s">
        <v>7743</v>
      </c>
      <c r="Z540" s="132" t="s">
        <v>7744</v>
      </c>
      <c r="AA540" s="128" t="s">
        <v>7867</v>
      </c>
    </row>
    <row r="541" spans="1:27" ht="15.75" customHeight="1" x14ac:dyDescent="0.2">
      <c r="A541" s="128">
        <v>7027</v>
      </c>
      <c r="B541" s="107" t="str">
        <f>VLOOKUP(A541,'BASE REGISTROS'!$A$1:$T$884,2,FALSE)</f>
        <v xml:space="preserve">
Organización No Gubernamental de Desarrollo Centro de Promoción y Apoyo a la Infancia - ONG. PAICABI
</v>
      </c>
      <c r="C541" s="136">
        <f>VLOOKUP(A541,'BASE REGISTROS'!$A$1:$T$884,3,FALSE)</f>
        <v>650364007</v>
      </c>
      <c r="D541" s="108" t="str">
        <f>VLOOKUP(A541,'BASE REGISTROS'!$A$1:$T$884,4,FALSE)</f>
        <v>Corporación de Derecho Privado.</v>
      </c>
      <c r="E541" s="108" t="str">
        <f>VLOOKUP(A541,'BASE REGISTROS'!$A$1:$T$884,5,FALSE)</f>
        <v>Otorgado por Decreto Supremo Nº223, de fecha 23 de febrero de 2001, del Ministerio de Justicia.</v>
      </c>
      <c r="F541" s="108" t="str">
        <f>VLOOKUP(A541,'BASE REGISTROS'!$A$1:$T$884,6,FALSE)</f>
        <v>Certificado de Vigencia de Persona Jurídica sin Fines de Lucro Nº de Folio 500340376225, de 13 de agosto de 2020, del Servicio de Registro Civil e Identificación</v>
      </c>
      <c r="G541" s="108" t="str">
        <f>VLOOKUP(A541,'BASE REGISTROS'!$A$1:$T$884,7,FALSE)</f>
        <v>Promoción del desarrollo, especialmente de las personas, familias, grupos y comunidades que viven en condiciones de pobreza y/o marginalidad.</v>
      </c>
      <c r="H541" s="108" t="str">
        <f>VLOOKUP(A541,'BASE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1" s="108" t="str">
        <f>VLOOKUP(A541,'BASE REGISTROS'!$A$1:$T$884,9,FALSE)</f>
        <v>Cada dos Años</v>
      </c>
      <c r="J541" s="129" t="str">
        <f>VLOOKUP(A541,'BASE REGISTROS'!$A$1:$T$884,10,FALSE)</f>
        <v>Inicia el 01-09-2020</v>
      </c>
      <c r="K541" s="108" t="str">
        <f>VLOOKUP(A541,'BASE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1" s="108" t="str">
        <f>VLOOKUP(A541,'BASE REGISTROS'!$A$1:$T$884,12,FALSE)</f>
        <v xml:space="preserve">11 Norte 967, Viña del Mar. Quinta Región </v>
      </c>
      <c r="M541" s="108" t="str">
        <f>VLOOKUP(A541,'BASE REGISTROS'!$A$1:$T$884,13,FALSE)</f>
        <v>V</v>
      </c>
      <c r="N541" s="108" t="str">
        <f>VLOOKUP(A541,'BASE REGISTROS'!$A$1:$T$884,14,FALSE)</f>
        <v xml:space="preserve"> Viña del Mar</v>
      </c>
      <c r="O541" s="108" t="str">
        <f>VLOOKUP(A541,'BASE REGISTROS'!$A$1:$T$884,15,FALSE)</f>
        <v>Fono: +56 (32) 2881777
Fono Director Ejecutivo Sr. Iván Zamora Zapata: 92401822
Fono Secretaria. Srta. Patricia Nanjari Valenzuela: 92541986</v>
      </c>
      <c r="P541" s="108" t="str">
        <f>VLOOKUP(A541,'BASE REGISTROS'!$A$1:$T$884,16,FALSE)</f>
        <v>paicabi@paicabi.cl</v>
      </c>
      <c r="Q541" s="108">
        <f>VLOOKUP(A541,'BASE REGISTROS'!$A$1:$T$884,17,FALSE)</f>
        <v>0</v>
      </c>
      <c r="R541" s="108" t="str">
        <f>VLOOKUP(A541,'BASE REGISTROS'!$A$1:$T$884,18,FALSE)</f>
        <v>93401: Institución de Asistencia Social</v>
      </c>
      <c r="S541" s="108" t="str">
        <f>VLOOKUP(A541,'BASE REGISTROS'!$A$1:$T$884,19,FALSE)</f>
        <v xml:space="preserve">
Se remite Certificado de antecedentes financieros del año 2019, que no esta autorizado ante notario público aprobado por el Subdepartamento de Supervisión Nacional.
</v>
      </c>
      <c r="T541" s="129">
        <f>VLOOKUP(A541,'BASE REGISTROS'!$A$1:$T$884,20,FALSE)</f>
        <v>37970</v>
      </c>
      <c r="U541" s="128">
        <v>7027</v>
      </c>
      <c r="V541" s="130">
        <v>22418385</v>
      </c>
      <c r="W541" s="130">
        <v>68661340</v>
      </c>
      <c r="X541" s="131">
        <v>44316</v>
      </c>
      <c r="Y541" s="132" t="s">
        <v>7743</v>
      </c>
      <c r="Z541" s="132" t="s">
        <v>7744</v>
      </c>
      <c r="AA541" s="128" t="s">
        <v>7820</v>
      </c>
    </row>
    <row r="542" spans="1:27" ht="15.75" customHeight="1" x14ac:dyDescent="0.2">
      <c r="A542" s="128">
        <v>7027</v>
      </c>
      <c r="B542" s="107" t="str">
        <f>VLOOKUP(A542,'BASE REGISTROS'!$A$1:$T$884,2,FALSE)</f>
        <v xml:space="preserve">
Organización No Gubernamental de Desarrollo Centro de Promoción y Apoyo a la Infancia - ONG. PAICABI
</v>
      </c>
      <c r="C542" s="136">
        <f>VLOOKUP(A542,'BASE REGISTROS'!$A$1:$T$884,3,FALSE)</f>
        <v>650364007</v>
      </c>
      <c r="D542" s="108" t="str">
        <f>VLOOKUP(A542,'BASE REGISTROS'!$A$1:$T$884,4,FALSE)</f>
        <v>Corporación de Derecho Privado.</v>
      </c>
      <c r="E542" s="108" t="str">
        <f>VLOOKUP(A542,'BASE REGISTROS'!$A$1:$T$884,5,FALSE)</f>
        <v>Otorgado por Decreto Supremo Nº223, de fecha 23 de febrero de 2001, del Ministerio de Justicia.</v>
      </c>
      <c r="F542" s="108" t="str">
        <f>VLOOKUP(A542,'BASE REGISTROS'!$A$1:$T$884,6,FALSE)</f>
        <v>Certificado de Vigencia de Persona Jurídica sin Fines de Lucro Nº de Folio 500340376225, de 13 de agosto de 2020, del Servicio de Registro Civil e Identificación</v>
      </c>
      <c r="G542" s="108" t="str">
        <f>VLOOKUP(A542,'BASE REGISTROS'!$A$1:$T$884,7,FALSE)</f>
        <v>Promoción del desarrollo, especialmente de las personas, familias, grupos y comunidades que viven en condiciones de pobreza y/o marginalidad.</v>
      </c>
      <c r="H542" s="108" t="str">
        <f>VLOOKUP(A542,'BASE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2" s="108" t="str">
        <f>VLOOKUP(A542,'BASE REGISTROS'!$A$1:$T$884,9,FALSE)</f>
        <v>Cada dos Años</v>
      </c>
      <c r="J542" s="129" t="str">
        <f>VLOOKUP(A542,'BASE REGISTROS'!$A$1:$T$884,10,FALSE)</f>
        <v>Inicia el 01-09-2020</v>
      </c>
      <c r="K542" s="108" t="str">
        <f>VLOOKUP(A542,'BASE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2" s="108" t="str">
        <f>VLOOKUP(A542,'BASE REGISTROS'!$A$1:$T$884,12,FALSE)</f>
        <v xml:space="preserve">11 Norte 967, Viña del Mar. Quinta Región </v>
      </c>
      <c r="M542" s="108" t="str">
        <f>VLOOKUP(A542,'BASE REGISTROS'!$A$1:$T$884,13,FALSE)</f>
        <v>V</v>
      </c>
      <c r="N542" s="108" t="str">
        <f>VLOOKUP(A542,'BASE REGISTROS'!$A$1:$T$884,14,FALSE)</f>
        <v xml:space="preserve"> Viña del Mar</v>
      </c>
      <c r="O542" s="108" t="str">
        <f>VLOOKUP(A542,'BASE REGISTROS'!$A$1:$T$884,15,FALSE)</f>
        <v>Fono: +56 (32) 2881777
Fono Director Ejecutivo Sr. Iván Zamora Zapata: 92401822
Fono Secretaria. Srta. Patricia Nanjari Valenzuela: 92541986</v>
      </c>
      <c r="P542" s="108" t="str">
        <f>VLOOKUP(A542,'BASE REGISTROS'!$A$1:$T$884,16,FALSE)</f>
        <v>paicabi@paicabi.cl</v>
      </c>
      <c r="Q542" s="108">
        <f>VLOOKUP(A542,'BASE REGISTROS'!$A$1:$T$884,17,FALSE)</f>
        <v>0</v>
      </c>
      <c r="R542" s="108" t="str">
        <f>VLOOKUP(A542,'BASE REGISTROS'!$A$1:$T$884,18,FALSE)</f>
        <v>93401: Institución de Asistencia Social</v>
      </c>
      <c r="S542" s="108" t="str">
        <f>VLOOKUP(A542,'BASE REGISTROS'!$A$1:$T$884,19,FALSE)</f>
        <v xml:space="preserve">
Se remite Certificado de antecedentes financieros del año 2019, que no esta autorizado ante notario público aprobado por el Subdepartamento de Supervisión Nacional.
</v>
      </c>
      <c r="T542" s="129">
        <f>VLOOKUP(A542,'BASE REGISTROS'!$A$1:$T$884,20,FALSE)</f>
        <v>37970</v>
      </c>
      <c r="U542" s="128">
        <v>7027</v>
      </c>
      <c r="V542" s="130">
        <v>14429880</v>
      </c>
      <c r="W542" s="130">
        <v>57719520</v>
      </c>
      <c r="X542" s="131">
        <v>44316</v>
      </c>
      <c r="Y542" s="132" t="s">
        <v>7743</v>
      </c>
      <c r="Z542" s="132" t="s">
        <v>7744</v>
      </c>
      <c r="AA542" s="128" t="s">
        <v>7749</v>
      </c>
    </row>
    <row r="543" spans="1:27" ht="15.75" customHeight="1" x14ac:dyDescent="0.2">
      <c r="A543" s="128">
        <v>7027</v>
      </c>
      <c r="B543" s="107" t="str">
        <f>VLOOKUP(A543,'BASE REGISTROS'!$A$1:$T$884,2,FALSE)</f>
        <v xml:space="preserve">
Organización No Gubernamental de Desarrollo Centro de Promoción y Apoyo a la Infancia - ONG. PAICABI
</v>
      </c>
      <c r="C543" s="136">
        <f>VLOOKUP(A543,'BASE REGISTROS'!$A$1:$T$884,3,FALSE)</f>
        <v>650364007</v>
      </c>
      <c r="D543" s="108" t="str">
        <f>VLOOKUP(A543,'BASE REGISTROS'!$A$1:$T$884,4,FALSE)</f>
        <v>Corporación de Derecho Privado.</v>
      </c>
      <c r="E543" s="108" t="str">
        <f>VLOOKUP(A543,'BASE REGISTROS'!$A$1:$T$884,5,FALSE)</f>
        <v>Otorgado por Decreto Supremo Nº223, de fecha 23 de febrero de 2001, del Ministerio de Justicia.</v>
      </c>
      <c r="F543" s="108" t="str">
        <f>VLOOKUP(A543,'BASE REGISTROS'!$A$1:$T$884,6,FALSE)</f>
        <v>Certificado de Vigencia de Persona Jurídica sin Fines de Lucro Nº de Folio 500340376225, de 13 de agosto de 2020, del Servicio de Registro Civil e Identificación</v>
      </c>
      <c r="G543" s="108" t="str">
        <f>VLOOKUP(A543,'BASE REGISTROS'!$A$1:$T$884,7,FALSE)</f>
        <v>Promoción del desarrollo, especialmente de las personas, familias, grupos y comunidades que viven en condiciones de pobreza y/o marginalidad.</v>
      </c>
      <c r="H543" s="108" t="str">
        <f>VLOOKUP(A543,'BASE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3" s="108" t="str">
        <f>VLOOKUP(A543,'BASE REGISTROS'!$A$1:$T$884,9,FALSE)</f>
        <v>Cada dos Años</v>
      </c>
      <c r="J543" s="129" t="str">
        <f>VLOOKUP(A543,'BASE REGISTROS'!$A$1:$T$884,10,FALSE)</f>
        <v>Inicia el 01-09-2020</v>
      </c>
      <c r="K543" s="108" t="str">
        <f>VLOOKUP(A543,'BASE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3" s="108" t="str">
        <f>VLOOKUP(A543,'BASE REGISTROS'!$A$1:$T$884,12,FALSE)</f>
        <v xml:space="preserve">11 Norte 967, Viña del Mar. Quinta Región </v>
      </c>
      <c r="M543" s="108" t="str">
        <f>VLOOKUP(A543,'BASE REGISTROS'!$A$1:$T$884,13,FALSE)</f>
        <v>V</v>
      </c>
      <c r="N543" s="108" t="str">
        <f>VLOOKUP(A543,'BASE REGISTROS'!$A$1:$T$884,14,FALSE)</f>
        <v xml:space="preserve"> Viña del Mar</v>
      </c>
      <c r="O543" s="108" t="str">
        <f>VLOOKUP(A543,'BASE REGISTROS'!$A$1:$T$884,15,FALSE)</f>
        <v>Fono: +56 (32) 2881777
Fono Director Ejecutivo Sr. Iván Zamora Zapata: 92401822
Fono Secretaria. Srta. Patricia Nanjari Valenzuela: 92541986</v>
      </c>
      <c r="P543" s="108" t="str">
        <f>VLOOKUP(A543,'BASE REGISTROS'!$A$1:$T$884,16,FALSE)</f>
        <v>paicabi@paicabi.cl</v>
      </c>
      <c r="Q543" s="108">
        <f>VLOOKUP(A543,'BASE REGISTROS'!$A$1:$T$884,17,FALSE)</f>
        <v>0</v>
      </c>
      <c r="R543" s="108" t="str">
        <f>VLOOKUP(A543,'BASE REGISTROS'!$A$1:$T$884,18,FALSE)</f>
        <v>93401: Institución de Asistencia Social</v>
      </c>
      <c r="S543" s="108" t="str">
        <f>VLOOKUP(A543,'BASE REGISTROS'!$A$1:$T$884,19,FALSE)</f>
        <v xml:space="preserve">
Se remite Certificado de antecedentes financieros del año 2019, que no esta autorizado ante notario público aprobado por el Subdepartamento de Supervisión Nacional.
</v>
      </c>
      <c r="T543" s="129">
        <f>VLOOKUP(A543,'BASE REGISTROS'!$A$1:$T$884,20,FALSE)</f>
        <v>37970</v>
      </c>
      <c r="U543" s="128">
        <v>7027</v>
      </c>
      <c r="V543" s="130">
        <v>18442946</v>
      </c>
      <c r="W543" s="130">
        <v>136928294</v>
      </c>
      <c r="X543" s="131">
        <v>44316</v>
      </c>
      <c r="Y543" s="132" t="s">
        <v>7743</v>
      </c>
      <c r="Z543" s="132" t="s">
        <v>7744</v>
      </c>
      <c r="AA543" s="128" t="s">
        <v>7750</v>
      </c>
    </row>
    <row r="544" spans="1:27" ht="15.75" customHeight="1" x14ac:dyDescent="0.2">
      <c r="A544" s="128">
        <v>7027</v>
      </c>
      <c r="B544" s="107" t="str">
        <f>VLOOKUP(A544,'BASE REGISTROS'!$A$1:$T$884,2,FALSE)</f>
        <v xml:space="preserve">
Organización No Gubernamental de Desarrollo Centro de Promoción y Apoyo a la Infancia - ONG. PAICABI
</v>
      </c>
      <c r="C544" s="136">
        <f>VLOOKUP(A544,'BASE REGISTROS'!$A$1:$T$884,3,FALSE)</f>
        <v>650364007</v>
      </c>
      <c r="D544" s="108" t="str">
        <f>VLOOKUP(A544,'BASE REGISTROS'!$A$1:$T$884,4,FALSE)</f>
        <v>Corporación de Derecho Privado.</v>
      </c>
      <c r="E544" s="108" t="str">
        <f>VLOOKUP(A544,'BASE REGISTROS'!$A$1:$T$884,5,FALSE)</f>
        <v>Otorgado por Decreto Supremo Nº223, de fecha 23 de febrero de 2001, del Ministerio de Justicia.</v>
      </c>
      <c r="F544" s="108" t="str">
        <f>VLOOKUP(A544,'BASE REGISTROS'!$A$1:$T$884,6,FALSE)</f>
        <v>Certificado de Vigencia de Persona Jurídica sin Fines de Lucro Nº de Folio 500340376225, de 13 de agosto de 2020, del Servicio de Registro Civil e Identificación</v>
      </c>
      <c r="G544" s="108" t="str">
        <f>VLOOKUP(A544,'BASE REGISTROS'!$A$1:$T$884,7,FALSE)</f>
        <v>Promoción del desarrollo, especialmente de las personas, familias, grupos y comunidades que viven en condiciones de pobreza y/o marginalidad.</v>
      </c>
      <c r="H544" s="108" t="str">
        <f>VLOOKUP(A544,'BASE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4" s="108" t="str">
        <f>VLOOKUP(A544,'BASE REGISTROS'!$A$1:$T$884,9,FALSE)</f>
        <v>Cada dos Años</v>
      </c>
      <c r="J544" s="129" t="str">
        <f>VLOOKUP(A544,'BASE REGISTROS'!$A$1:$T$884,10,FALSE)</f>
        <v>Inicia el 01-09-2020</v>
      </c>
      <c r="K544" s="108" t="str">
        <f>VLOOKUP(A544,'BASE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4" s="108" t="str">
        <f>VLOOKUP(A544,'BASE REGISTROS'!$A$1:$T$884,12,FALSE)</f>
        <v xml:space="preserve">11 Norte 967, Viña del Mar. Quinta Región </v>
      </c>
      <c r="M544" s="108" t="str">
        <f>VLOOKUP(A544,'BASE REGISTROS'!$A$1:$T$884,13,FALSE)</f>
        <v>V</v>
      </c>
      <c r="N544" s="108" t="str">
        <f>VLOOKUP(A544,'BASE REGISTROS'!$A$1:$T$884,14,FALSE)</f>
        <v xml:space="preserve"> Viña del Mar</v>
      </c>
      <c r="O544" s="108" t="str">
        <f>VLOOKUP(A544,'BASE REGISTROS'!$A$1:$T$884,15,FALSE)</f>
        <v>Fono: +56 (32) 2881777
Fono Director Ejecutivo Sr. Iván Zamora Zapata: 92401822
Fono Secretaria. Srta. Patricia Nanjari Valenzuela: 92541986</v>
      </c>
      <c r="P544" s="108" t="str">
        <f>VLOOKUP(A544,'BASE REGISTROS'!$A$1:$T$884,16,FALSE)</f>
        <v>paicabi@paicabi.cl</v>
      </c>
      <c r="Q544" s="108">
        <f>VLOOKUP(A544,'BASE REGISTROS'!$A$1:$T$884,17,FALSE)</f>
        <v>0</v>
      </c>
      <c r="R544" s="108" t="str">
        <f>VLOOKUP(A544,'BASE REGISTROS'!$A$1:$T$884,18,FALSE)</f>
        <v>93401: Institución de Asistencia Social</v>
      </c>
      <c r="S544" s="108" t="str">
        <f>VLOOKUP(A544,'BASE REGISTROS'!$A$1:$T$884,19,FALSE)</f>
        <v xml:space="preserve">
Se remite Certificado de antecedentes financieros del año 2019, que no esta autorizado ante notario público aprobado por el Subdepartamento de Supervisión Nacional.
</v>
      </c>
      <c r="T544" s="129">
        <f>VLOOKUP(A544,'BASE REGISTROS'!$A$1:$T$884,20,FALSE)</f>
        <v>37970</v>
      </c>
      <c r="U544" s="128">
        <v>7027</v>
      </c>
      <c r="V544" s="130">
        <v>0</v>
      </c>
      <c r="W544" s="130">
        <v>43494819</v>
      </c>
      <c r="X544" s="131">
        <v>44316</v>
      </c>
      <c r="Y544" s="132" t="s">
        <v>7743</v>
      </c>
      <c r="Z544" s="132" t="s">
        <v>7744</v>
      </c>
      <c r="AA544" s="128" t="s">
        <v>7797</v>
      </c>
    </row>
    <row r="545" spans="1:27" ht="15.75" customHeight="1" x14ac:dyDescent="0.2">
      <c r="A545" s="128">
        <v>7027</v>
      </c>
      <c r="B545" s="107" t="str">
        <f>VLOOKUP(A545,'BASE REGISTROS'!$A$1:$T$884,2,FALSE)</f>
        <v xml:space="preserve">
Organización No Gubernamental de Desarrollo Centro de Promoción y Apoyo a la Infancia - ONG. PAICABI
</v>
      </c>
      <c r="C545" s="136">
        <f>VLOOKUP(A545,'BASE REGISTROS'!$A$1:$T$884,3,FALSE)</f>
        <v>650364007</v>
      </c>
      <c r="D545" s="108" t="str">
        <f>VLOOKUP(A545,'BASE REGISTROS'!$A$1:$T$884,4,FALSE)</f>
        <v>Corporación de Derecho Privado.</v>
      </c>
      <c r="E545" s="108" t="str">
        <f>VLOOKUP(A545,'BASE REGISTROS'!$A$1:$T$884,5,FALSE)</f>
        <v>Otorgado por Decreto Supremo Nº223, de fecha 23 de febrero de 2001, del Ministerio de Justicia.</v>
      </c>
      <c r="F545" s="108" t="str">
        <f>VLOOKUP(A545,'BASE REGISTROS'!$A$1:$T$884,6,FALSE)</f>
        <v>Certificado de Vigencia de Persona Jurídica sin Fines de Lucro Nº de Folio 500340376225, de 13 de agosto de 2020, del Servicio de Registro Civil e Identificación</v>
      </c>
      <c r="G545" s="108" t="str">
        <f>VLOOKUP(A545,'BASE REGISTROS'!$A$1:$T$884,7,FALSE)</f>
        <v>Promoción del desarrollo, especialmente de las personas, familias, grupos y comunidades que viven en condiciones de pobreza y/o marginalidad.</v>
      </c>
      <c r="H545" s="108" t="str">
        <f>VLOOKUP(A545,'BASE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5" s="108" t="str">
        <f>VLOOKUP(A545,'BASE REGISTROS'!$A$1:$T$884,9,FALSE)</f>
        <v>Cada dos Años</v>
      </c>
      <c r="J545" s="129" t="str">
        <f>VLOOKUP(A545,'BASE REGISTROS'!$A$1:$T$884,10,FALSE)</f>
        <v>Inicia el 01-09-2020</v>
      </c>
      <c r="K545" s="108" t="str">
        <f>VLOOKUP(A545,'BASE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5" s="108" t="str">
        <f>VLOOKUP(A545,'BASE REGISTROS'!$A$1:$T$884,12,FALSE)</f>
        <v xml:space="preserve">11 Norte 967, Viña del Mar. Quinta Región </v>
      </c>
      <c r="M545" s="108" t="str">
        <f>VLOOKUP(A545,'BASE REGISTROS'!$A$1:$T$884,13,FALSE)</f>
        <v>V</v>
      </c>
      <c r="N545" s="108" t="str">
        <f>VLOOKUP(A545,'BASE REGISTROS'!$A$1:$T$884,14,FALSE)</f>
        <v xml:space="preserve"> Viña del Mar</v>
      </c>
      <c r="O545" s="108" t="str">
        <f>VLOOKUP(A545,'BASE REGISTROS'!$A$1:$T$884,15,FALSE)</f>
        <v>Fono: +56 (32) 2881777
Fono Director Ejecutivo Sr. Iván Zamora Zapata: 92401822
Fono Secretaria. Srta. Patricia Nanjari Valenzuela: 92541986</v>
      </c>
      <c r="P545" s="108" t="str">
        <f>VLOOKUP(A545,'BASE REGISTROS'!$A$1:$T$884,16,FALSE)</f>
        <v>paicabi@paicabi.cl</v>
      </c>
      <c r="Q545" s="108">
        <f>VLOOKUP(A545,'BASE REGISTROS'!$A$1:$T$884,17,FALSE)</f>
        <v>0</v>
      </c>
      <c r="R545" s="108" t="str">
        <f>VLOOKUP(A545,'BASE REGISTROS'!$A$1:$T$884,18,FALSE)</f>
        <v>93401: Institución de Asistencia Social</v>
      </c>
      <c r="S545" s="108" t="str">
        <f>VLOOKUP(A545,'BASE REGISTROS'!$A$1:$T$884,19,FALSE)</f>
        <v xml:space="preserve">
Se remite Certificado de antecedentes financieros del año 2019, que no esta autorizado ante notario público aprobado por el Subdepartamento de Supervisión Nacional.
</v>
      </c>
      <c r="T545" s="129">
        <f>VLOOKUP(A545,'BASE REGISTROS'!$A$1:$T$884,20,FALSE)</f>
        <v>37970</v>
      </c>
      <c r="U545" s="128">
        <v>7027</v>
      </c>
      <c r="V545" s="130">
        <v>62477760</v>
      </c>
      <c r="W545" s="130">
        <v>307413336</v>
      </c>
      <c r="X545" s="131">
        <v>44316</v>
      </c>
      <c r="Y545" s="132" t="s">
        <v>7743</v>
      </c>
      <c r="Z545" s="132" t="s">
        <v>7744</v>
      </c>
      <c r="AA545" s="128" t="s">
        <v>7752</v>
      </c>
    </row>
    <row r="546" spans="1:27" ht="15.75" customHeight="1" x14ac:dyDescent="0.2">
      <c r="A546" s="128">
        <v>7027</v>
      </c>
      <c r="B546" s="107" t="str">
        <f>VLOOKUP(A546,'BASE REGISTROS'!$A$1:$T$884,2,FALSE)</f>
        <v xml:space="preserve">
Organización No Gubernamental de Desarrollo Centro de Promoción y Apoyo a la Infancia - ONG. PAICABI
</v>
      </c>
      <c r="C546" s="136">
        <f>VLOOKUP(A546,'BASE REGISTROS'!$A$1:$T$884,3,FALSE)</f>
        <v>650364007</v>
      </c>
      <c r="D546" s="108" t="str">
        <f>VLOOKUP(A546,'BASE REGISTROS'!$A$1:$T$884,4,FALSE)</f>
        <v>Corporación de Derecho Privado.</v>
      </c>
      <c r="E546" s="108" t="str">
        <f>VLOOKUP(A546,'BASE REGISTROS'!$A$1:$T$884,5,FALSE)</f>
        <v>Otorgado por Decreto Supremo Nº223, de fecha 23 de febrero de 2001, del Ministerio de Justicia.</v>
      </c>
      <c r="F546" s="108" t="str">
        <f>VLOOKUP(A546,'BASE REGISTROS'!$A$1:$T$884,6,FALSE)</f>
        <v>Certificado de Vigencia de Persona Jurídica sin Fines de Lucro Nº de Folio 500340376225, de 13 de agosto de 2020, del Servicio de Registro Civil e Identificación</v>
      </c>
      <c r="G546" s="108" t="str">
        <f>VLOOKUP(A546,'BASE REGISTROS'!$A$1:$T$884,7,FALSE)</f>
        <v>Promoción del desarrollo, especialmente de las personas, familias, grupos y comunidades que viven en condiciones de pobreza y/o marginalidad.</v>
      </c>
      <c r="H546" s="108" t="str">
        <f>VLOOKUP(A546,'BASE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6" s="108" t="str">
        <f>VLOOKUP(A546,'BASE REGISTROS'!$A$1:$T$884,9,FALSE)</f>
        <v>Cada dos Años</v>
      </c>
      <c r="J546" s="129" t="str">
        <f>VLOOKUP(A546,'BASE REGISTROS'!$A$1:$T$884,10,FALSE)</f>
        <v>Inicia el 01-09-2020</v>
      </c>
      <c r="K546" s="108" t="str">
        <f>VLOOKUP(A546,'BASE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6" s="108" t="str">
        <f>VLOOKUP(A546,'BASE REGISTROS'!$A$1:$T$884,12,FALSE)</f>
        <v xml:space="preserve">11 Norte 967, Viña del Mar. Quinta Región </v>
      </c>
      <c r="M546" s="108" t="str">
        <f>VLOOKUP(A546,'BASE REGISTROS'!$A$1:$T$884,13,FALSE)</f>
        <v>V</v>
      </c>
      <c r="N546" s="108" t="str">
        <f>VLOOKUP(A546,'BASE REGISTROS'!$A$1:$T$884,14,FALSE)</f>
        <v xml:space="preserve"> Viña del Mar</v>
      </c>
      <c r="O546" s="108" t="str">
        <f>VLOOKUP(A546,'BASE REGISTROS'!$A$1:$T$884,15,FALSE)</f>
        <v>Fono: +56 (32) 2881777
Fono Director Ejecutivo Sr. Iván Zamora Zapata: 92401822
Fono Secretaria. Srta. Patricia Nanjari Valenzuela: 92541986</v>
      </c>
      <c r="P546" s="108" t="str">
        <f>VLOOKUP(A546,'BASE REGISTROS'!$A$1:$T$884,16,FALSE)</f>
        <v>paicabi@paicabi.cl</v>
      </c>
      <c r="Q546" s="108">
        <f>VLOOKUP(A546,'BASE REGISTROS'!$A$1:$T$884,17,FALSE)</f>
        <v>0</v>
      </c>
      <c r="R546" s="108" t="str">
        <f>VLOOKUP(A546,'BASE REGISTROS'!$A$1:$T$884,18,FALSE)</f>
        <v>93401: Institución de Asistencia Social</v>
      </c>
      <c r="S546" s="108" t="str">
        <f>VLOOKUP(A546,'BASE REGISTROS'!$A$1:$T$884,19,FALSE)</f>
        <v xml:space="preserve">
Se remite Certificado de antecedentes financieros del año 2019, que no esta autorizado ante notario público aprobado por el Subdepartamento de Supervisión Nacional.
</v>
      </c>
      <c r="T546" s="129">
        <f>VLOOKUP(A546,'BASE REGISTROS'!$A$1:$T$884,20,FALSE)</f>
        <v>37970</v>
      </c>
      <c r="U546" s="128">
        <v>7027</v>
      </c>
      <c r="V546" s="130">
        <v>8016600</v>
      </c>
      <c r="W546" s="130">
        <v>50825244</v>
      </c>
      <c r="X546" s="131">
        <v>44316</v>
      </c>
      <c r="Y546" s="132" t="s">
        <v>7743</v>
      </c>
      <c r="Z546" s="132" t="s">
        <v>7744</v>
      </c>
      <c r="AA546" s="128" t="s">
        <v>7803</v>
      </c>
    </row>
    <row r="547" spans="1:27" ht="15.75" customHeight="1" x14ac:dyDescent="0.2">
      <c r="A547" s="128">
        <v>7027</v>
      </c>
      <c r="B547" s="107" t="str">
        <f>VLOOKUP(A547,'BASE REGISTROS'!$A$1:$T$884,2,FALSE)</f>
        <v xml:space="preserve">
Organización No Gubernamental de Desarrollo Centro de Promoción y Apoyo a la Infancia - ONG. PAICABI
</v>
      </c>
      <c r="C547" s="136">
        <f>VLOOKUP(A547,'BASE REGISTROS'!$A$1:$T$884,3,FALSE)</f>
        <v>650364007</v>
      </c>
      <c r="D547" s="108" t="str">
        <f>VLOOKUP(A547,'BASE REGISTROS'!$A$1:$T$884,4,FALSE)</f>
        <v>Corporación de Derecho Privado.</v>
      </c>
      <c r="E547" s="108" t="str">
        <f>VLOOKUP(A547,'BASE REGISTROS'!$A$1:$T$884,5,FALSE)</f>
        <v>Otorgado por Decreto Supremo Nº223, de fecha 23 de febrero de 2001, del Ministerio de Justicia.</v>
      </c>
      <c r="F547" s="108" t="str">
        <f>VLOOKUP(A547,'BASE REGISTROS'!$A$1:$T$884,6,FALSE)</f>
        <v>Certificado de Vigencia de Persona Jurídica sin Fines de Lucro Nº de Folio 500340376225, de 13 de agosto de 2020, del Servicio de Registro Civil e Identificación</v>
      </c>
      <c r="G547" s="108" t="str">
        <f>VLOOKUP(A547,'BASE REGISTROS'!$A$1:$T$884,7,FALSE)</f>
        <v>Promoción del desarrollo, especialmente de las personas, familias, grupos y comunidades que viven en condiciones de pobreza y/o marginalidad.</v>
      </c>
      <c r="H547" s="108" t="str">
        <f>VLOOKUP(A547,'BASE REGISTROS'!$A$1:$T$884,8,FALSE)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7" s="108" t="str">
        <f>VLOOKUP(A547,'BASE REGISTROS'!$A$1:$T$884,9,FALSE)</f>
        <v>Cada dos Años</v>
      </c>
      <c r="J547" s="129" t="str">
        <f>VLOOKUP(A547,'BASE REGISTROS'!$A$1:$T$884,10,FALSE)</f>
        <v>Inicia el 01-09-2020</v>
      </c>
      <c r="K547" s="108" t="str">
        <f>VLOOKUP(A547,'BASE REGISTROS'!$A$1:$T$884,11,FALSE)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7" s="108" t="str">
        <f>VLOOKUP(A547,'BASE REGISTROS'!$A$1:$T$884,12,FALSE)</f>
        <v xml:space="preserve">11 Norte 967, Viña del Mar. Quinta Región </v>
      </c>
      <c r="M547" s="108" t="str">
        <f>VLOOKUP(A547,'BASE REGISTROS'!$A$1:$T$884,13,FALSE)</f>
        <v>V</v>
      </c>
      <c r="N547" s="108" t="str">
        <f>VLOOKUP(A547,'BASE REGISTROS'!$A$1:$T$884,14,FALSE)</f>
        <v xml:space="preserve"> Viña del Mar</v>
      </c>
      <c r="O547" s="108" t="str">
        <f>VLOOKUP(A547,'BASE REGISTROS'!$A$1:$T$884,15,FALSE)</f>
        <v>Fono: +56 (32) 2881777
Fono Director Ejecutivo Sr. Iván Zamora Zapata: 92401822
Fono Secretaria. Srta. Patricia Nanjari Valenzuela: 92541986</v>
      </c>
      <c r="P547" s="108" t="str">
        <f>VLOOKUP(A547,'BASE REGISTROS'!$A$1:$T$884,16,FALSE)</f>
        <v>paicabi@paicabi.cl</v>
      </c>
      <c r="Q547" s="108">
        <f>VLOOKUP(A547,'BASE REGISTROS'!$A$1:$T$884,17,FALSE)</f>
        <v>0</v>
      </c>
      <c r="R547" s="108" t="str">
        <f>VLOOKUP(A547,'BASE REGISTROS'!$A$1:$T$884,18,FALSE)</f>
        <v>93401: Institución de Asistencia Social</v>
      </c>
      <c r="S547" s="108" t="str">
        <f>VLOOKUP(A547,'BASE REGISTROS'!$A$1:$T$884,19,FALSE)</f>
        <v xml:space="preserve">
Se remite Certificado de antecedentes financieros del año 2019, que no esta autorizado ante notario público aprobado por el Subdepartamento de Supervisión Nacional.
</v>
      </c>
      <c r="T547" s="129">
        <f>VLOOKUP(A547,'BASE REGISTROS'!$A$1:$T$884,20,FALSE)</f>
        <v>37970</v>
      </c>
      <c r="U547" s="128">
        <v>7027</v>
      </c>
      <c r="V547" s="130">
        <v>22446480</v>
      </c>
      <c r="W547" s="130">
        <v>125058960</v>
      </c>
      <c r="X547" s="131">
        <v>44316</v>
      </c>
      <c r="Y547" s="132" t="s">
        <v>7743</v>
      </c>
      <c r="Z547" s="132" t="s">
        <v>7744</v>
      </c>
      <c r="AA547" s="128" t="s">
        <v>7753</v>
      </c>
    </row>
    <row r="548" spans="1:27" ht="15.75" customHeight="1" x14ac:dyDescent="0.2">
      <c r="A548" s="128">
        <v>7036</v>
      </c>
      <c r="B548" s="108" t="str">
        <f>VLOOKUP(A548,'BASE REGISTROS'!$A$1:$T$884,2,FALSE)</f>
        <v xml:space="preserve">
Fundación  María de la Luz Zañartu
</v>
      </c>
      <c r="C548" s="136" t="str">
        <f>VLOOKUP(A548,'BASE REGISTROS'!$A$1:$T$884,3,FALSE)</f>
        <v>75187300K</v>
      </c>
      <c r="D548" s="108" t="str">
        <f>VLOOKUP(A548,'BASE REGISTROS'!$A$1:$T$884,4,FALSE)</f>
        <v>Fundación de Derecho Privado</v>
      </c>
      <c r="E548" s="108" t="str">
        <f>VLOOKUP(A548,'BASE REGISTROS'!$A$1:$T$884,5,FALSE)</f>
        <v>Otorgado por Decreto Supremo Nº496, de fecha 18 de mayo de 1999, del Ministerio de Justicia.</v>
      </c>
      <c r="F548" s="108" t="str">
        <f>VLOOKUP(A548,'BASE REGISTROS'!$A$1:$T$884,6,FALSE)</f>
        <v xml:space="preserve">Certificado de Vigencia folio Nº 500348195324, de fecha 30 de septiembre de 2020, emitido por el Servicio de Registro Civil e Identificación. </v>
      </c>
      <c r="G548" s="108" t="str">
        <f>VLOOKUP(A548,'BASE REGISTROS'!$A$1:$T$884,7,FALSE)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48" s="108" t="str">
        <f>VLOOKUP(A548,'BASE REGISTROS'!$A$1:$T$884,8,FALSE)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48" s="108" t="str">
        <f>VLOOKUP(A548,'BASE REGISTROS'!$A$1:$T$884,9,FALSE)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48" s="129" t="str">
        <f>VLOOKUP(A548,'BASE REGISTROS'!$A$1:$T$884,10,FALSE)</f>
        <v>10 de julio de 2017, según Certificado de directorio de persona jurídica, folio Nº 500348005479, de fecha 29 de septiembre de 2020, emitido por el Servicio de Registro Civil e Identificación</v>
      </c>
      <c r="K548" s="108" t="str">
        <f>VLOOKUP(A548,'BASE REGISTROS'!$A$1:$T$884,11,FALSE)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48" s="108" t="str">
        <f>VLOOKUP(A548,'BASE REGISTROS'!$A$1:$T$884,12,FALSE)</f>
        <v xml:space="preserve">Calle Uno Nº 3011, comuna de Quilicura, Región Metropolitana.
</v>
      </c>
      <c r="M548" s="108" t="str">
        <f>VLOOKUP(A548,'BASE REGISTROS'!$A$1:$T$884,13,FALSE)</f>
        <v>XIII</v>
      </c>
      <c r="N548" s="108" t="str">
        <f>VLOOKUP(A548,'BASE REGISTROS'!$A$1:$T$884,14,FALSE)</f>
        <v>Quilicura</v>
      </c>
      <c r="O548" s="108" t="str">
        <f>VLOOKUP(A548,'BASE REGISTROS'!$A$1:$T$884,15,FALSE)</f>
        <v>Teléfono:  984991231.</v>
      </c>
      <c r="P548" s="108" t="str">
        <f>VLOOKUP(A548,'BASE REGISTROS'!$A$1:$T$884,16,FALSE)</f>
        <v>lisette@fundacionmariadelaluz.cl 
gerente@fmdl.cl</v>
      </c>
      <c r="Q548" s="108">
        <f>VLOOKUP(A548,'BASE REGISTROS'!$A$1:$T$884,17,FALSE)</f>
        <v>0</v>
      </c>
      <c r="R548" s="108" t="str">
        <f>VLOOKUP(A548,'BASE REGISTROS'!$A$1:$T$884,18,FALSE)</f>
        <v>93401: Instituciones de asistencia social.</v>
      </c>
      <c r="S548" s="108" t="str">
        <f>VLOOKUP(A548,'BASE REGISTROS'!$A$1:$T$884,19,FALSE)</f>
        <v>Se acompaña certificado financiero correspondiente al año 2019, aprobado por el Sub Departamento de Supervisión Financiera Nacional</v>
      </c>
      <c r="T548" s="129">
        <f>VLOOKUP(A548,'BASE REGISTROS'!$A$1:$T$884,20,FALSE)</f>
        <v>37970</v>
      </c>
      <c r="U548" s="128">
        <v>7036</v>
      </c>
      <c r="V548" s="130">
        <v>23688958</v>
      </c>
      <c r="W548" s="130">
        <v>80199217</v>
      </c>
      <c r="X548" s="131">
        <v>44316</v>
      </c>
      <c r="Y548" s="132" t="s">
        <v>7743</v>
      </c>
      <c r="Z548" s="132" t="s">
        <v>7744</v>
      </c>
      <c r="AA548" s="128" t="s">
        <v>7918</v>
      </c>
    </row>
    <row r="549" spans="1:27" ht="15.75" customHeight="1" x14ac:dyDescent="0.2">
      <c r="A549" s="128">
        <v>7036</v>
      </c>
      <c r="B549" s="108" t="str">
        <f>VLOOKUP(A549,'BASE REGISTROS'!$A$1:$T$884,2,FALSE)</f>
        <v xml:space="preserve">
Fundación  María de la Luz Zañartu
</v>
      </c>
      <c r="C549" s="136" t="str">
        <f>VLOOKUP(A549,'BASE REGISTROS'!$A$1:$T$884,3,FALSE)</f>
        <v>75187300K</v>
      </c>
      <c r="D549" s="108" t="str">
        <f>VLOOKUP(A549,'BASE REGISTROS'!$A$1:$T$884,4,FALSE)</f>
        <v>Fundación de Derecho Privado</v>
      </c>
      <c r="E549" s="108" t="str">
        <f>VLOOKUP(A549,'BASE REGISTROS'!$A$1:$T$884,5,FALSE)</f>
        <v>Otorgado por Decreto Supremo Nº496, de fecha 18 de mayo de 1999, del Ministerio de Justicia.</v>
      </c>
      <c r="F549" s="108" t="str">
        <f>VLOOKUP(A549,'BASE REGISTROS'!$A$1:$T$884,6,FALSE)</f>
        <v xml:space="preserve">Certificado de Vigencia folio Nº 500348195324, de fecha 30 de septiembre de 2020, emitido por el Servicio de Registro Civil e Identificación. </v>
      </c>
      <c r="G549" s="108" t="str">
        <f>VLOOKUP(A549,'BASE REGISTROS'!$A$1:$T$884,7,FALSE)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49" s="108" t="str">
        <f>VLOOKUP(A549,'BASE REGISTROS'!$A$1:$T$884,8,FALSE)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49" s="108" t="str">
        <f>VLOOKUP(A549,'BASE REGISTROS'!$A$1:$T$884,9,FALSE)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49" s="129" t="str">
        <f>VLOOKUP(A549,'BASE REGISTROS'!$A$1:$T$884,10,FALSE)</f>
        <v>10 de julio de 2017, según Certificado de directorio de persona jurídica, folio Nº 500348005479, de fecha 29 de septiembre de 2020, emitido por el Servicio de Registro Civil e Identificación</v>
      </c>
      <c r="K549" s="108" t="str">
        <f>VLOOKUP(A549,'BASE REGISTROS'!$A$1:$T$884,11,FALSE)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49" s="108" t="str">
        <f>VLOOKUP(A549,'BASE REGISTROS'!$A$1:$T$884,12,FALSE)</f>
        <v xml:space="preserve">Calle Uno Nº 3011, comuna de Quilicura, Región Metropolitana.
</v>
      </c>
      <c r="M549" s="108" t="str">
        <f>VLOOKUP(A549,'BASE REGISTROS'!$A$1:$T$884,13,FALSE)</f>
        <v>XIII</v>
      </c>
      <c r="N549" s="108" t="str">
        <f>VLOOKUP(A549,'BASE REGISTROS'!$A$1:$T$884,14,FALSE)</f>
        <v>Quilicura</v>
      </c>
      <c r="O549" s="108" t="str">
        <f>VLOOKUP(A549,'BASE REGISTROS'!$A$1:$T$884,15,FALSE)</f>
        <v>Teléfono:  984991231.</v>
      </c>
      <c r="P549" s="108" t="str">
        <f>VLOOKUP(A549,'BASE REGISTROS'!$A$1:$T$884,16,FALSE)</f>
        <v>lisette@fundacionmariadelaluz.cl 
gerente@fmdl.cl</v>
      </c>
      <c r="Q549" s="108">
        <f>VLOOKUP(A549,'BASE REGISTROS'!$A$1:$T$884,17,FALSE)</f>
        <v>0</v>
      </c>
      <c r="R549" s="108" t="str">
        <f>VLOOKUP(A549,'BASE REGISTROS'!$A$1:$T$884,18,FALSE)</f>
        <v>93401: Instituciones de asistencia social.</v>
      </c>
      <c r="S549" s="108" t="str">
        <f>VLOOKUP(A549,'BASE REGISTROS'!$A$1:$T$884,19,FALSE)</f>
        <v>Se acompaña certificado financiero correspondiente al año 2019, aprobado por el Sub Departamento de Supervisión Financiera Nacional</v>
      </c>
      <c r="T549" s="129">
        <f>VLOOKUP(A549,'BASE REGISTROS'!$A$1:$T$884,20,FALSE)</f>
        <v>37970</v>
      </c>
      <c r="U549" s="128">
        <v>7036</v>
      </c>
      <c r="V549" s="130">
        <v>39094063</v>
      </c>
      <c r="W549" s="130">
        <v>148883836</v>
      </c>
      <c r="X549" s="131">
        <v>44316</v>
      </c>
      <c r="Y549" s="132" t="s">
        <v>7743</v>
      </c>
      <c r="Z549" s="132" t="s">
        <v>7744</v>
      </c>
      <c r="AA549" s="128" t="s">
        <v>7751</v>
      </c>
    </row>
    <row r="550" spans="1:27" ht="15.75" customHeight="1" x14ac:dyDescent="0.2">
      <c r="A550" s="128">
        <v>7037</v>
      </c>
      <c r="B550" s="108" t="str">
        <f>VLOOKUP(A550,'BASE REGISTROS'!$A$1:$T$884,2,FALSE)</f>
        <v xml:space="preserve">
Organización no gubernamental de Desarrollo Integral del Joven y su Familia Surcos, u ONG Surcos.
</v>
      </c>
      <c r="C550" s="136">
        <f>VLOOKUP(A550,'BASE REGISTROS'!$A$1:$T$884,3,FALSE)</f>
        <v>753474005</v>
      </c>
      <c r="D550" s="108" t="str">
        <f>VLOOKUP(A550,'BASE REGISTROS'!$A$1:$T$884,4,FALSE)</f>
        <v>Corporación de Derecho Privado.</v>
      </c>
      <c r="E550" s="108" t="str">
        <f>VLOOKUP(A550,'BASE REGISTROS'!$A$1:$T$884,5,FALSE)</f>
        <v>Decreto Supremo Nº 739, de 7 de septiembre de 1999, del Ministerio de Justicia.</v>
      </c>
      <c r="F550" s="108" t="str">
        <f>VLOOKUP(A550,'BASE REGISTROS'!$A$1:$T$884,6,FALSE)</f>
        <v xml:space="preserve">Certificado de Vigencia de Persona Jurídica sin Fines de Lucro, Folio Nº 500356492827, de 17 de noviembre de 2020, del Servicio de Registro Civil e Identificación.
</v>
      </c>
      <c r="G550" s="108" t="str">
        <f>VLOOKUP(A550,'BASE REGISTROS'!$A$1:$T$884,7,FALSE)</f>
        <v xml:space="preserve">Promoción y desarrollo, especialmente de las personas, familias, grupos y comunidades que viven en condiciones de pobreza y/o marginalidad.  </v>
      </c>
      <c r="H550" s="108" t="str">
        <f>VLOOKUP(A550,'BASE REGISTROS'!$A$1:$T$884,8,FALSE)</f>
        <v xml:space="preserve">Presidente: Marcelo Ovalle Briones .Vicepresidente: Emma Alejandra Miarnda Luna 
Secretario: Marjorie Alejandra Matinez Marciel 
Tesorero: Claudio Iván Gutierrez Torres, 
</v>
      </c>
      <c r="I550" s="108" t="str">
        <f>VLOOKUP(A550,'BASE REGISTROS'!$A$1:$T$884,9,FALSE)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0" s="129" t="str">
        <f>VLOOKUP(A550,'BASE REGISTROS'!$A$1:$T$884,10,FALSE)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0" s="108" t="str">
        <f>VLOOKUP(A550,'BASE REGISTROS'!$A$1:$T$884,11,FALSE)</f>
        <v xml:space="preserve">Presidente: Marcelo Ovalle Briones 
Ercilia Bereniche Silva Barra, 
</v>
      </c>
      <c r="L550" s="108" t="str">
        <f>VLOOKUP(A550,'BASE REGISTROS'!$A$1:$T$884,12,FALSE)</f>
        <v xml:space="preserve">Teatinos N° 371, oficina 401, Región Metropolitana.
</v>
      </c>
      <c r="M550" s="108" t="str">
        <f>VLOOKUP(A550,'BASE REGISTROS'!$A$1:$T$884,13,FALSE)</f>
        <v>XIII</v>
      </c>
      <c r="N550" s="108" t="str">
        <f>VLOOKUP(A550,'BASE REGISTROS'!$A$1:$T$884,14,FALSE)</f>
        <v>Santiago</v>
      </c>
      <c r="O550" s="108" t="str">
        <f>VLOOKUP(A550,'BASE REGISTROS'!$A$1:$T$884,15,FALSE)</f>
        <v>Fono: 02-26387566</v>
      </c>
      <c r="P550" s="108" t="str">
        <f>VLOOKUP(A550,'BASE REGISTROS'!$A$1:$T$884,16,FALSE)</f>
        <v>jvelasquezt@ongsurcos.cl</v>
      </c>
      <c r="Q550" s="108">
        <f>VLOOKUP(A550,'BASE REGISTROS'!$A$1:$T$884,17,FALSE)</f>
        <v>0</v>
      </c>
      <c r="R550" s="108" t="str">
        <f>VLOOKUP(A550,'BASE REGISTROS'!$A$1:$T$884,18,FALSE)</f>
        <v>93401 Institución de Asistencia Social.</v>
      </c>
      <c r="S550" s="108" t="str">
        <f>VLOOKUP(A550,'BASE REGISTROS'!$A$1:$T$884,19,FALSE)</f>
        <v>Certificado de antecedentes financieros correspondientes al año 2019 aprobados por el Subdepartamento de Supervisión Nacional.</v>
      </c>
      <c r="T550" s="129">
        <f>VLOOKUP(A550,'BASE REGISTROS'!$A$1:$T$884,20,FALSE)</f>
        <v>37970</v>
      </c>
      <c r="U550" s="128">
        <v>7037</v>
      </c>
      <c r="V550" s="130">
        <v>6206400</v>
      </c>
      <c r="W550" s="130">
        <v>24903180</v>
      </c>
      <c r="X550" s="131">
        <v>44316</v>
      </c>
      <c r="Y550" s="132" t="s">
        <v>7743</v>
      </c>
      <c r="Z550" s="132" t="s">
        <v>7744</v>
      </c>
      <c r="AA550" s="128" t="s">
        <v>7813</v>
      </c>
    </row>
    <row r="551" spans="1:27" ht="15.75" customHeight="1" x14ac:dyDescent="0.2">
      <c r="A551" s="128">
        <v>7037</v>
      </c>
      <c r="B551" s="108" t="str">
        <f>VLOOKUP(A551,'BASE REGISTROS'!$A$1:$T$884,2,FALSE)</f>
        <v xml:space="preserve">
Organización no gubernamental de Desarrollo Integral del Joven y su Familia Surcos, u ONG Surcos.
</v>
      </c>
      <c r="C551" s="136">
        <f>VLOOKUP(A551,'BASE REGISTROS'!$A$1:$T$884,3,FALSE)</f>
        <v>753474005</v>
      </c>
      <c r="D551" s="108" t="str">
        <f>VLOOKUP(A551,'BASE REGISTROS'!$A$1:$T$884,4,FALSE)</f>
        <v>Corporación de Derecho Privado.</v>
      </c>
      <c r="E551" s="108" t="str">
        <f>VLOOKUP(A551,'BASE REGISTROS'!$A$1:$T$884,5,FALSE)</f>
        <v>Decreto Supremo Nº 739, de 7 de septiembre de 1999, del Ministerio de Justicia.</v>
      </c>
      <c r="F551" s="108" t="str">
        <f>VLOOKUP(A551,'BASE REGISTROS'!$A$1:$T$884,6,FALSE)</f>
        <v xml:space="preserve">Certificado de Vigencia de Persona Jurídica sin Fines de Lucro, Folio Nº 500356492827, de 17 de noviembre de 2020, del Servicio de Registro Civil e Identificación.
</v>
      </c>
      <c r="G551" s="108" t="str">
        <f>VLOOKUP(A551,'BASE REGISTROS'!$A$1:$T$884,7,FALSE)</f>
        <v xml:space="preserve">Promoción y desarrollo, especialmente de las personas, familias, grupos y comunidades que viven en condiciones de pobreza y/o marginalidad.  </v>
      </c>
      <c r="H551" s="108" t="str">
        <f>VLOOKUP(A551,'BASE REGISTROS'!$A$1:$T$884,8,FALSE)</f>
        <v xml:space="preserve">Presidente: Marcelo Ovalle Briones .Vicepresidente: Emma Alejandra Miarnda Luna 
Secretario: Marjorie Alejandra Matinez Marciel 
Tesorero: Claudio Iván Gutierrez Torres, 
</v>
      </c>
      <c r="I551" s="108" t="str">
        <f>VLOOKUP(A551,'BASE REGISTROS'!$A$1:$T$884,9,FALSE)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1" s="129" t="str">
        <f>VLOOKUP(A551,'BASE REGISTROS'!$A$1:$T$884,10,FALSE)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1" s="108" t="str">
        <f>VLOOKUP(A551,'BASE REGISTROS'!$A$1:$T$884,11,FALSE)</f>
        <v xml:space="preserve">Presidente: Marcelo Ovalle Briones 
Ercilia Bereniche Silva Barra, 
</v>
      </c>
      <c r="L551" s="108" t="str">
        <f>VLOOKUP(A551,'BASE REGISTROS'!$A$1:$T$884,12,FALSE)</f>
        <v xml:space="preserve">Teatinos N° 371, oficina 401, Región Metropolitana.
</v>
      </c>
      <c r="M551" s="108" t="str">
        <f>VLOOKUP(A551,'BASE REGISTROS'!$A$1:$T$884,13,FALSE)</f>
        <v>XIII</v>
      </c>
      <c r="N551" s="108" t="str">
        <f>VLOOKUP(A551,'BASE REGISTROS'!$A$1:$T$884,14,FALSE)</f>
        <v>Santiago</v>
      </c>
      <c r="O551" s="108" t="str">
        <f>VLOOKUP(A551,'BASE REGISTROS'!$A$1:$T$884,15,FALSE)</f>
        <v>Fono: 02-26387566</v>
      </c>
      <c r="P551" s="108" t="str">
        <f>VLOOKUP(A551,'BASE REGISTROS'!$A$1:$T$884,16,FALSE)</f>
        <v>jvelasquezt@ongsurcos.cl</v>
      </c>
      <c r="Q551" s="108">
        <f>VLOOKUP(A551,'BASE REGISTROS'!$A$1:$T$884,17,FALSE)</f>
        <v>0</v>
      </c>
      <c r="R551" s="108" t="str">
        <f>VLOOKUP(A551,'BASE REGISTROS'!$A$1:$T$884,18,FALSE)</f>
        <v>93401 Institución de Asistencia Social.</v>
      </c>
      <c r="S551" s="108" t="str">
        <f>VLOOKUP(A551,'BASE REGISTROS'!$A$1:$T$884,19,FALSE)</f>
        <v>Certificado de antecedentes financieros correspondientes al año 2019 aprobados por el Subdepartamento de Supervisión Nacional.</v>
      </c>
      <c r="T551" s="129">
        <f>VLOOKUP(A551,'BASE REGISTROS'!$A$1:$T$884,20,FALSE)</f>
        <v>37970</v>
      </c>
      <c r="U551" s="128">
        <v>7037</v>
      </c>
      <c r="V551" s="130">
        <v>6206400</v>
      </c>
      <c r="W551" s="130">
        <v>24825600</v>
      </c>
      <c r="X551" s="131">
        <v>44316</v>
      </c>
      <c r="Y551" s="132" t="s">
        <v>7743</v>
      </c>
      <c r="Z551" s="132" t="s">
        <v>7744</v>
      </c>
      <c r="AA551" s="128" t="s">
        <v>7830</v>
      </c>
    </row>
    <row r="552" spans="1:27" ht="15.75" customHeight="1" x14ac:dyDescent="0.2">
      <c r="A552" s="128">
        <v>7037</v>
      </c>
      <c r="B552" s="108" t="str">
        <f>VLOOKUP(A552,'BASE REGISTROS'!$A$1:$T$884,2,FALSE)</f>
        <v xml:space="preserve">
Organización no gubernamental de Desarrollo Integral del Joven y su Familia Surcos, u ONG Surcos.
</v>
      </c>
      <c r="C552" s="136">
        <f>VLOOKUP(A552,'BASE REGISTROS'!$A$1:$T$884,3,FALSE)</f>
        <v>753474005</v>
      </c>
      <c r="D552" s="108" t="str">
        <f>VLOOKUP(A552,'BASE REGISTROS'!$A$1:$T$884,4,FALSE)</f>
        <v>Corporación de Derecho Privado.</v>
      </c>
      <c r="E552" s="108" t="str">
        <f>VLOOKUP(A552,'BASE REGISTROS'!$A$1:$T$884,5,FALSE)</f>
        <v>Decreto Supremo Nº 739, de 7 de septiembre de 1999, del Ministerio de Justicia.</v>
      </c>
      <c r="F552" s="108" t="str">
        <f>VLOOKUP(A552,'BASE REGISTROS'!$A$1:$T$884,6,FALSE)</f>
        <v xml:space="preserve">Certificado de Vigencia de Persona Jurídica sin Fines de Lucro, Folio Nº 500356492827, de 17 de noviembre de 2020, del Servicio de Registro Civil e Identificación.
</v>
      </c>
      <c r="G552" s="108" t="str">
        <f>VLOOKUP(A552,'BASE REGISTROS'!$A$1:$T$884,7,FALSE)</f>
        <v xml:space="preserve">Promoción y desarrollo, especialmente de las personas, familias, grupos y comunidades que viven en condiciones de pobreza y/o marginalidad.  </v>
      </c>
      <c r="H552" s="108" t="str">
        <f>VLOOKUP(A552,'BASE REGISTROS'!$A$1:$T$884,8,FALSE)</f>
        <v xml:space="preserve">Presidente: Marcelo Ovalle Briones .Vicepresidente: Emma Alejandra Miarnda Luna 
Secretario: Marjorie Alejandra Matinez Marciel 
Tesorero: Claudio Iván Gutierrez Torres, 
</v>
      </c>
      <c r="I552" s="108" t="str">
        <f>VLOOKUP(A552,'BASE REGISTROS'!$A$1:$T$884,9,FALSE)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2" s="129" t="str">
        <f>VLOOKUP(A552,'BASE REGISTROS'!$A$1:$T$884,10,FALSE)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2" s="108" t="str">
        <f>VLOOKUP(A552,'BASE REGISTROS'!$A$1:$T$884,11,FALSE)</f>
        <v xml:space="preserve">Presidente: Marcelo Ovalle Briones 
Ercilia Bereniche Silva Barra, 
</v>
      </c>
      <c r="L552" s="108" t="str">
        <f>VLOOKUP(A552,'BASE REGISTROS'!$A$1:$T$884,12,FALSE)</f>
        <v xml:space="preserve">Teatinos N° 371, oficina 401, Región Metropolitana.
</v>
      </c>
      <c r="M552" s="108" t="str">
        <f>VLOOKUP(A552,'BASE REGISTROS'!$A$1:$T$884,13,FALSE)</f>
        <v>XIII</v>
      </c>
      <c r="N552" s="108" t="str">
        <f>VLOOKUP(A552,'BASE REGISTROS'!$A$1:$T$884,14,FALSE)</f>
        <v>Santiago</v>
      </c>
      <c r="O552" s="108" t="str">
        <f>VLOOKUP(A552,'BASE REGISTROS'!$A$1:$T$884,15,FALSE)</f>
        <v>Fono: 02-26387566</v>
      </c>
      <c r="P552" s="108" t="str">
        <f>VLOOKUP(A552,'BASE REGISTROS'!$A$1:$T$884,16,FALSE)</f>
        <v>jvelasquezt@ongsurcos.cl</v>
      </c>
      <c r="Q552" s="108">
        <f>VLOOKUP(A552,'BASE REGISTROS'!$A$1:$T$884,17,FALSE)</f>
        <v>0</v>
      </c>
      <c r="R552" s="108" t="str">
        <f>VLOOKUP(A552,'BASE REGISTROS'!$A$1:$T$884,18,FALSE)</f>
        <v>93401 Institución de Asistencia Social.</v>
      </c>
      <c r="S552" s="108" t="str">
        <f>VLOOKUP(A552,'BASE REGISTROS'!$A$1:$T$884,19,FALSE)</f>
        <v>Certificado de antecedentes financieros correspondientes al año 2019 aprobados por el Subdepartamento de Supervisión Nacional.</v>
      </c>
      <c r="T552" s="129">
        <f>VLOOKUP(A552,'BASE REGISTROS'!$A$1:$T$884,20,FALSE)</f>
        <v>37970</v>
      </c>
      <c r="U552" s="128">
        <v>7037</v>
      </c>
      <c r="V552" s="130">
        <v>6206400</v>
      </c>
      <c r="W552" s="130">
        <v>24825600</v>
      </c>
      <c r="X552" s="131">
        <v>44316</v>
      </c>
      <c r="Y552" s="132" t="s">
        <v>7743</v>
      </c>
      <c r="Z552" s="132" t="s">
        <v>7744</v>
      </c>
      <c r="AA552" s="128" t="s">
        <v>7841</v>
      </c>
    </row>
    <row r="553" spans="1:27" ht="15.75" customHeight="1" x14ac:dyDescent="0.2">
      <c r="A553" s="128">
        <v>7037</v>
      </c>
      <c r="B553" s="108" t="str">
        <f>VLOOKUP(A553,'BASE REGISTROS'!$A$1:$T$884,2,FALSE)</f>
        <v xml:space="preserve">
Organización no gubernamental de Desarrollo Integral del Joven y su Familia Surcos, u ONG Surcos.
</v>
      </c>
      <c r="C553" s="136">
        <f>VLOOKUP(A553,'BASE REGISTROS'!$A$1:$T$884,3,FALSE)</f>
        <v>753474005</v>
      </c>
      <c r="D553" s="108" t="str">
        <f>VLOOKUP(A553,'BASE REGISTROS'!$A$1:$T$884,4,FALSE)</f>
        <v>Corporación de Derecho Privado.</v>
      </c>
      <c r="E553" s="108" t="str">
        <f>VLOOKUP(A553,'BASE REGISTROS'!$A$1:$T$884,5,FALSE)</f>
        <v>Decreto Supremo Nº 739, de 7 de septiembre de 1999, del Ministerio de Justicia.</v>
      </c>
      <c r="F553" s="108" t="str">
        <f>VLOOKUP(A553,'BASE REGISTROS'!$A$1:$T$884,6,FALSE)</f>
        <v xml:space="preserve">Certificado de Vigencia de Persona Jurídica sin Fines de Lucro, Folio Nº 500356492827, de 17 de noviembre de 2020, del Servicio de Registro Civil e Identificación.
</v>
      </c>
      <c r="G553" s="108" t="str">
        <f>VLOOKUP(A553,'BASE REGISTROS'!$A$1:$T$884,7,FALSE)</f>
        <v xml:space="preserve">Promoción y desarrollo, especialmente de las personas, familias, grupos y comunidades que viven en condiciones de pobreza y/o marginalidad.  </v>
      </c>
      <c r="H553" s="108" t="str">
        <f>VLOOKUP(A553,'BASE REGISTROS'!$A$1:$T$884,8,FALSE)</f>
        <v xml:space="preserve">Presidente: Marcelo Ovalle Briones .Vicepresidente: Emma Alejandra Miarnda Luna 
Secretario: Marjorie Alejandra Matinez Marciel 
Tesorero: Claudio Iván Gutierrez Torres, 
</v>
      </c>
      <c r="I553" s="108" t="str">
        <f>VLOOKUP(A553,'BASE REGISTROS'!$A$1:$T$884,9,FALSE)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3" s="129" t="str">
        <f>VLOOKUP(A553,'BASE REGISTROS'!$A$1:$T$884,10,FALSE)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3" s="108" t="str">
        <f>VLOOKUP(A553,'BASE REGISTROS'!$A$1:$T$884,11,FALSE)</f>
        <v xml:space="preserve">Presidente: Marcelo Ovalle Briones 
Ercilia Bereniche Silva Barra, 
</v>
      </c>
      <c r="L553" s="108" t="str">
        <f>VLOOKUP(A553,'BASE REGISTROS'!$A$1:$T$884,12,FALSE)</f>
        <v xml:space="preserve">Teatinos N° 371, oficina 401, Región Metropolitana.
</v>
      </c>
      <c r="M553" s="108" t="str">
        <f>VLOOKUP(A553,'BASE REGISTROS'!$A$1:$T$884,13,FALSE)</f>
        <v>XIII</v>
      </c>
      <c r="N553" s="108" t="str">
        <f>VLOOKUP(A553,'BASE REGISTROS'!$A$1:$T$884,14,FALSE)</f>
        <v>Santiago</v>
      </c>
      <c r="O553" s="108" t="str">
        <f>VLOOKUP(A553,'BASE REGISTROS'!$A$1:$T$884,15,FALSE)</f>
        <v>Fono: 02-26387566</v>
      </c>
      <c r="P553" s="108" t="str">
        <f>VLOOKUP(A553,'BASE REGISTROS'!$A$1:$T$884,16,FALSE)</f>
        <v>jvelasquezt@ongsurcos.cl</v>
      </c>
      <c r="Q553" s="108">
        <f>VLOOKUP(A553,'BASE REGISTROS'!$A$1:$T$884,17,FALSE)</f>
        <v>0</v>
      </c>
      <c r="R553" s="108" t="str">
        <f>VLOOKUP(A553,'BASE REGISTROS'!$A$1:$T$884,18,FALSE)</f>
        <v>93401 Institución de Asistencia Social.</v>
      </c>
      <c r="S553" s="108" t="str">
        <f>VLOOKUP(A553,'BASE REGISTROS'!$A$1:$T$884,19,FALSE)</f>
        <v>Certificado de antecedentes financieros correspondientes al año 2019 aprobados por el Subdepartamento de Supervisión Nacional.</v>
      </c>
      <c r="T553" s="129">
        <f>VLOOKUP(A553,'BASE REGISTROS'!$A$1:$T$884,20,FALSE)</f>
        <v>37970</v>
      </c>
      <c r="U553" s="128">
        <v>7037</v>
      </c>
      <c r="V553" s="130">
        <v>8068320</v>
      </c>
      <c r="W553" s="130">
        <v>32273280</v>
      </c>
      <c r="X553" s="131">
        <v>44316</v>
      </c>
      <c r="Y553" s="132" t="s">
        <v>7743</v>
      </c>
      <c r="Z553" s="132" t="s">
        <v>7744</v>
      </c>
      <c r="AA553" s="128" t="s">
        <v>7858</v>
      </c>
    </row>
    <row r="554" spans="1:27" ht="15.75" customHeight="1" x14ac:dyDescent="0.2">
      <c r="A554" s="128">
        <v>7037</v>
      </c>
      <c r="B554" s="108" t="str">
        <f>VLOOKUP(A554,'BASE REGISTROS'!$A$1:$T$884,2,FALSE)</f>
        <v xml:space="preserve">
Organización no gubernamental de Desarrollo Integral del Joven y su Familia Surcos, u ONG Surcos.
</v>
      </c>
      <c r="C554" s="136">
        <f>VLOOKUP(A554,'BASE REGISTROS'!$A$1:$T$884,3,FALSE)</f>
        <v>753474005</v>
      </c>
      <c r="D554" s="108" t="str">
        <f>VLOOKUP(A554,'BASE REGISTROS'!$A$1:$T$884,4,FALSE)</f>
        <v>Corporación de Derecho Privado.</v>
      </c>
      <c r="E554" s="108" t="str">
        <f>VLOOKUP(A554,'BASE REGISTROS'!$A$1:$T$884,5,FALSE)</f>
        <v>Decreto Supremo Nº 739, de 7 de septiembre de 1999, del Ministerio de Justicia.</v>
      </c>
      <c r="F554" s="108" t="str">
        <f>VLOOKUP(A554,'BASE REGISTROS'!$A$1:$T$884,6,FALSE)</f>
        <v xml:space="preserve">Certificado de Vigencia de Persona Jurídica sin Fines de Lucro, Folio Nº 500356492827, de 17 de noviembre de 2020, del Servicio de Registro Civil e Identificación.
</v>
      </c>
      <c r="G554" s="108" t="str">
        <f>VLOOKUP(A554,'BASE REGISTROS'!$A$1:$T$884,7,FALSE)</f>
        <v xml:space="preserve">Promoción y desarrollo, especialmente de las personas, familias, grupos y comunidades que viven en condiciones de pobreza y/o marginalidad.  </v>
      </c>
      <c r="H554" s="108" t="str">
        <f>VLOOKUP(A554,'BASE REGISTROS'!$A$1:$T$884,8,FALSE)</f>
        <v xml:space="preserve">Presidente: Marcelo Ovalle Briones .Vicepresidente: Emma Alejandra Miarnda Luna 
Secretario: Marjorie Alejandra Matinez Marciel 
Tesorero: Claudio Iván Gutierrez Torres, 
</v>
      </c>
      <c r="I554" s="108" t="str">
        <f>VLOOKUP(A554,'BASE REGISTROS'!$A$1:$T$884,9,FALSE)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4" s="129" t="str">
        <f>VLOOKUP(A554,'BASE REGISTROS'!$A$1:$T$884,10,FALSE)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4" s="108" t="str">
        <f>VLOOKUP(A554,'BASE REGISTROS'!$A$1:$T$884,11,FALSE)</f>
        <v xml:space="preserve">Presidente: Marcelo Ovalle Briones 
Ercilia Bereniche Silva Barra, 
</v>
      </c>
      <c r="L554" s="108" t="str">
        <f>VLOOKUP(A554,'BASE REGISTROS'!$A$1:$T$884,12,FALSE)</f>
        <v xml:space="preserve">Teatinos N° 371, oficina 401, Región Metropolitana.
</v>
      </c>
      <c r="M554" s="108" t="str">
        <f>VLOOKUP(A554,'BASE REGISTROS'!$A$1:$T$884,13,FALSE)</f>
        <v>XIII</v>
      </c>
      <c r="N554" s="108" t="str">
        <f>VLOOKUP(A554,'BASE REGISTROS'!$A$1:$T$884,14,FALSE)</f>
        <v>Santiago</v>
      </c>
      <c r="O554" s="108" t="str">
        <f>VLOOKUP(A554,'BASE REGISTROS'!$A$1:$T$884,15,FALSE)</f>
        <v>Fono: 02-26387566</v>
      </c>
      <c r="P554" s="108" t="str">
        <f>VLOOKUP(A554,'BASE REGISTROS'!$A$1:$T$884,16,FALSE)</f>
        <v>jvelasquezt@ongsurcos.cl</v>
      </c>
      <c r="Q554" s="108">
        <f>VLOOKUP(A554,'BASE REGISTROS'!$A$1:$T$884,17,FALSE)</f>
        <v>0</v>
      </c>
      <c r="R554" s="108" t="str">
        <f>VLOOKUP(A554,'BASE REGISTROS'!$A$1:$T$884,18,FALSE)</f>
        <v>93401 Institución de Asistencia Social.</v>
      </c>
      <c r="S554" s="108" t="str">
        <f>VLOOKUP(A554,'BASE REGISTROS'!$A$1:$T$884,19,FALSE)</f>
        <v>Certificado de antecedentes financieros correspondientes al año 2019 aprobados por el Subdepartamento de Supervisión Nacional.</v>
      </c>
      <c r="T554" s="129">
        <f>VLOOKUP(A554,'BASE REGISTROS'!$A$1:$T$884,20,FALSE)</f>
        <v>37970</v>
      </c>
      <c r="U554" s="128">
        <v>7037</v>
      </c>
      <c r="V554" s="130">
        <v>6283980</v>
      </c>
      <c r="W554" s="130">
        <v>25058340</v>
      </c>
      <c r="X554" s="131">
        <v>44316</v>
      </c>
      <c r="Y554" s="132" t="s">
        <v>7743</v>
      </c>
      <c r="Z554" s="132" t="s">
        <v>7744</v>
      </c>
      <c r="AA554" s="128" t="s">
        <v>7843</v>
      </c>
    </row>
    <row r="555" spans="1:27" ht="15.75" customHeight="1" x14ac:dyDescent="0.2">
      <c r="A555" s="128">
        <v>7037</v>
      </c>
      <c r="B555" s="108" t="str">
        <f>VLOOKUP(A555,'BASE REGISTROS'!$A$1:$T$884,2,FALSE)</f>
        <v xml:space="preserve">
Organización no gubernamental de Desarrollo Integral del Joven y su Familia Surcos, u ONG Surcos.
</v>
      </c>
      <c r="C555" s="136">
        <f>VLOOKUP(A555,'BASE REGISTROS'!$A$1:$T$884,3,FALSE)</f>
        <v>753474005</v>
      </c>
      <c r="D555" s="108" t="str">
        <f>VLOOKUP(A555,'BASE REGISTROS'!$A$1:$T$884,4,FALSE)</f>
        <v>Corporación de Derecho Privado.</v>
      </c>
      <c r="E555" s="108" t="str">
        <f>VLOOKUP(A555,'BASE REGISTROS'!$A$1:$T$884,5,FALSE)</f>
        <v>Decreto Supremo Nº 739, de 7 de septiembre de 1999, del Ministerio de Justicia.</v>
      </c>
      <c r="F555" s="108" t="str">
        <f>VLOOKUP(A555,'BASE REGISTROS'!$A$1:$T$884,6,FALSE)</f>
        <v xml:space="preserve">Certificado de Vigencia de Persona Jurídica sin Fines de Lucro, Folio Nº 500356492827, de 17 de noviembre de 2020, del Servicio de Registro Civil e Identificación.
</v>
      </c>
      <c r="G555" s="108" t="str">
        <f>VLOOKUP(A555,'BASE REGISTROS'!$A$1:$T$884,7,FALSE)</f>
        <v xml:space="preserve">Promoción y desarrollo, especialmente de las personas, familias, grupos y comunidades que viven en condiciones de pobreza y/o marginalidad.  </v>
      </c>
      <c r="H555" s="108" t="str">
        <f>VLOOKUP(A555,'BASE REGISTROS'!$A$1:$T$884,8,FALSE)</f>
        <v xml:space="preserve">Presidente: Marcelo Ovalle Briones .Vicepresidente: Emma Alejandra Miarnda Luna 
Secretario: Marjorie Alejandra Matinez Marciel 
Tesorero: Claudio Iván Gutierrez Torres, 
</v>
      </c>
      <c r="I555" s="108" t="str">
        <f>VLOOKUP(A555,'BASE REGISTROS'!$A$1:$T$884,9,FALSE)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5" s="129" t="str">
        <f>VLOOKUP(A555,'BASE REGISTROS'!$A$1:$T$884,10,FALSE)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5" s="108" t="str">
        <f>VLOOKUP(A555,'BASE REGISTROS'!$A$1:$T$884,11,FALSE)</f>
        <v xml:space="preserve">Presidente: Marcelo Ovalle Briones 
Ercilia Bereniche Silva Barra, 
</v>
      </c>
      <c r="L555" s="108" t="str">
        <f>VLOOKUP(A555,'BASE REGISTROS'!$A$1:$T$884,12,FALSE)</f>
        <v xml:space="preserve">Teatinos N° 371, oficina 401, Región Metropolitana.
</v>
      </c>
      <c r="M555" s="108" t="str">
        <f>VLOOKUP(A555,'BASE REGISTROS'!$A$1:$T$884,13,FALSE)</f>
        <v>XIII</v>
      </c>
      <c r="N555" s="108" t="str">
        <f>VLOOKUP(A555,'BASE REGISTROS'!$A$1:$T$884,14,FALSE)</f>
        <v>Santiago</v>
      </c>
      <c r="O555" s="108" t="str">
        <f>VLOOKUP(A555,'BASE REGISTROS'!$A$1:$T$884,15,FALSE)</f>
        <v>Fono: 02-26387566</v>
      </c>
      <c r="P555" s="108" t="str">
        <f>VLOOKUP(A555,'BASE REGISTROS'!$A$1:$T$884,16,FALSE)</f>
        <v>jvelasquezt@ongsurcos.cl</v>
      </c>
      <c r="Q555" s="108">
        <f>VLOOKUP(A555,'BASE REGISTROS'!$A$1:$T$884,17,FALSE)</f>
        <v>0</v>
      </c>
      <c r="R555" s="108" t="str">
        <f>VLOOKUP(A555,'BASE REGISTROS'!$A$1:$T$884,18,FALSE)</f>
        <v>93401 Institución de Asistencia Social.</v>
      </c>
      <c r="S555" s="108" t="str">
        <f>VLOOKUP(A555,'BASE REGISTROS'!$A$1:$T$884,19,FALSE)</f>
        <v>Certificado de antecedentes financieros correspondientes al año 2019 aprobados por el Subdepartamento de Supervisión Nacional.</v>
      </c>
      <c r="T555" s="129">
        <f>VLOOKUP(A555,'BASE REGISTROS'!$A$1:$T$884,20,FALSE)</f>
        <v>37970</v>
      </c>
      <c r="U555" s="128">
        <v>7037</v>
      </c>
      <c r="V555" s="130">
        <v>8223480</v>
      </c>
      <c r="W555" s="130">
        <v>27836010</v>
      </c>
      <c r="X555" s="131">
        <v>44316</v>
      </c>
      <c r="Y555" s="132" t="s">
        <v>7743</v>
      </c>
      <c r="Z555" s="132" t="s">
        <v>7744</v>
      </c>
      <c r="AA555" s="128" t="s">
        <v>7785</v>
      </c>
    </row>
    <row r="556" spans="1:27" ht="15.75" customHeight="1" x14ac:dyDescent="0.2">
      <c r="A556" s="128">
        <v>7037</v>
      </c>
      <c r="B556" s="108" t="str">
        <f>VLOOKUP(A556,'BASE REGISTROS'!$A$1:$T$884,2,FALSE)</f>
        <v xml:space="preserve">
Organización no gubernamental de Desarrollo Integral del Joven y su Familia Surcos, u ONG Surcos.
</v>
      </c>
      <c r="C556" s="136">
        <f>VLOOKUP(A556,'BASE REGISTROS'!$A$1:$T$884,3,FALSE)</f>
        <v>753474005</v>
      </c>
      <c r="D556" s="108" t="str">
        <f>VLOOKUP(A556,'BASE REGISTROS'!$A$1:$T$884,4,FALSE)</f>
        <v>Corporación de Derecho Privado.</v>
      </c>
      <c r="E556" s="108" t="str">
        <f>VLOOKUP(A556,'BASE REGISTROS'!$A$1:$T$884,5,FALSE)</f>
        <v>Decreto Supremo Nº 739, de 7 de septiembre de 1999, del Ministerio de Justicia.</v>
      </c>
      <c r="F556" s="108" t="str">
        <f>VLOOKUP(A556,'BASE REGISTROS'!$A$1:$T$884,6,FALSE)</f>
        <v xml:space="preserve">Certificado de Vigencia de Persona Jurídica sin Fines de Lucro, Folio Nº 500356492827, de 17 de noviembre de 2020, del Servicio de Registro Civil e Identificación.
</v>
      </c>
      <c r="G556" s="108" t="str">
        <f>VLOOKUP(A556,'BASE REGISTROS'!$A$1:$T$884,7,FALSE)</f>
        <v xml:space="preserve">Promoción y desarrollo, especialmente de las personas, familias, grupos y comunidades que viven en condiciones de pobreza y/o marginalidad.  </v>
      </c>
      <c r="H556" s="108" t="str">
        <f>VLOOKUP(A556,'BASE REGISTROS'!$A$1:$T$884,8,FALSE)</f>
        <v xml:space="preserve">Presidente: Marcelo Ovalle Briones .Vicepresidente: Emma Alejandra Miarnda Luna 
Secretario: Marjorie Alejandra Matinez Marciel 
Tesorero: Claudio Iván Gutierrez Torres, 
</v>
      </c>
      <c r="I556" s="108" t="str">
        <f>VLOOKUP(A556,'BASE REGISTROS'!$A$1:$T$884,9,FALSE)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6" s="129" t="str">
        <f>VLOOKUP(A556,'BASE REGISTROS'!$A$1:$T$884,10,FALSE)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6" s="108" t="str">
        <f>VLOOKUP(A556,'BASE REGISTROS'!$A$1:$T$884,11,FALSE)</f>
        <v xml:space="preserve">Presidente: Marcelo Ovalle Briones 
Ercilia Bereniche Silva Barra, 
</v>
      </c>
      <c r="L556" s="108" t="str">
        <f>VLOOKUP(A556,'BASE REGISTROS'!$A$1:$T$884,12,FALSE)</f>
        <v xml:space="preserve">Teatinos N° 371, oficina 401, Región Metropolitana.
</v>
      </c>
      <c r="M556" s="108" t="str">
        <f>VLOOKUP(A556,'BASE REGISTROS'!$A$1:$T$884,13,FALSE)</f>
        <v>XIII</v>
      </c>
      <c r="N556" s="108" t="str">
        <f>VLOOKUP(A556,'BASE REGISTROS'!$A$1:$T$884,14,FALSE)</f>
        <v>Santiago</v>
      </c>
      <c r="O556" s="108" t="str">
        <f>VLOOKUP(A556,'BASE REGISTROS'!$A$1:$T$884,15,FALSE)</f>
        <v>Fono: 02-26387566</v>
      </c>
      <c r="P556" s="108" t="str">
        <f>VLOOKUP(A556,'BASE REGISTROS'!$A$1:$T$884,16,FALSE)</f>
        <v>jvelasquezt@ongsurcos.cl</v>
      </c>
      <c r="Q556" s="108">
        <f>VLOOKUP(A556,'BASE REGISTROS'!$A$1:$T$884,17,FALSE)</f>
        <v>0</v>
      </c>
      <c r="R556" s="108" t="str">
        <f>VLOOKUP(A556,'BASE REGISTROS'!$A$1:$T$884,18,FALSE)</f>
        <v>93401 Institución de Asistencia Social.</v>
      </c>
      <c r="S556" s="108" t="str">
        <f>VLOOKUP(A556,'BASE REGISTROS'!$A$1:$T$884,19,FALSE)</f>
        <v>Certificado de antecedentes financieros correspondientes al año 2019 aprobados por el Subdepartamento de Supervisión Nacional.</v>
      </c>
      <c r="T556" s="129">
        <f>VLOOKUP(A556,'BASE REGISTROS'!$A$1:$T$884,20,FALSE)</f>
        <v>37970</v>
      </c>
      <c r="U556" s="128">
        <v>7037</v>
      </c>
      <c r="V556" s="130">
        <v>6283980</v>
      </c>
      <c r="W556" s="130">
        <v>24980760</v>
      </c>
      <c r="X556" s="131">
        <v>44316</v>
      </c>
      <c r="Y556" s="132" t="s">
        <v>7743</v>
      </c>
      <c r="Z556" s="132" t="s">
        <v>7744</v>
      </c>
      <c r="AA556" s="128" t="s">
        <v>7833</v>
      </c>
    </row>
    <row r="557" spans="1:27" ht="15.75" customHeight="1" x14ac:dyDescent="0.2">
      <c r="A557" s="128">
        <v>7038</v>
      </c>
      <c r="B557" s="108" t="str">
        <f>VLOOKUP(A557,'BASE REGISTROS'!$A$1:$T$884,2,FALSE)</f>
        <v xml:space="preserve">
Organización no gubernamental de desarrollo María Madre.
</v>
      </c>
      <c r="C557" s="136">
        <f>VLOOKUP(A557,'BASE REGISTROS'!$A$1:$T$884,3,FALSE)</f>
        <v>759418204</v>
      </c>
      <c r="D557" s="108" t="str">
        <f>VLOOKUP(A557,'BASE REGISTROS'!$A$1:$T$884,4,FALSE)</f>
        <v>Corporación de Derecho Privado.</v>
      </c>
      <c r="E557" s="108" t="str">
        <f>VLOOKUP(A557,'BASE REGISTROS'!$A$1:$T$884,5,FALSE)</f>
        <v>Decreto Nº 1222, de 29 de noviembre de 1996, del Ministerio de Justicia.</v>
      </c>
      <c r="F557" s="108" t="str">
        <f>VLOOKUP(A557,'BASE REGISTROS'!$A$1:$T$884,6,FALSE)</f>
        <v>Certificado de Vigencia  de persona jurídica sin fines de lucro, folio Nº 500353086754, emitido el 29 de octubre de 2020 por el SRCeI</v>
      </c>
      <c r="G557" s="108" t="str">
        <f>VLOOKUP(A557,'BASE REGISTROS'!$A$1:$T$884,7,FALSE)</f>
        <v xml:space="preserve">La promoción y desarrollo, especialmente de las personas, familias, grupos y comunidades que viven en condiciones de pobreza y/o marginalidad.  </v>
      </c>
      <c r="H557" s="108" t="str">
        <f>VLOOKUP(A557,'BASE REGISTROS'!$A$1:$T$884,8,FALSE)</f>
        <v>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v>
      </c>
      <c r="I557" s="108" t="str">
        <f>VLOOKUP(A557,'BASE REGISTROS'!$A$1:$T$884,9,FALSE)</f>
        <v xml:space="preserve">
Conforme a Estatutos de la ONG de Desarrollo María Madre, la elección del Directorio se realiza cada 2 años</v>
      </c>
      <c r="J557" s="129" t="str">
        <f>VLOOKUP(A557,'BASE REGISTROS'!$A$1:$T$884,10,FALSE)</f>
        <v xml:space="preserve">2 años (Directorio no se encuentra vigente, expirando en funciones el 10 de septiembre de 2020)
</v>
      </c>
      <c r="K557" s="108" t="str">
        <f>VLOOKUP(A557,'BASE REGISTROS'!$A$1:$T$884,11,FALSE)</f>
        <v xml:space="preserve">Claudia Marambio Valencia, </v>
      </c>
      <c r="L557" s="108" t="str">
        <f>VLOOKUP(A557,'BASE REGISTROS'!$A$1:$T$884,12,FALSE)</f>
        <v xml:space="preserve">Madrid Nº 570, Recreo, Viña del Mar, Región de Valparaíso.
</v>
      </c>
      <c r="M557" s="108" t="str">
        <f>VLOOKUP(A557,'BASE REGISTROS'!$A$1:$T$884,13,FALSE)</f>
        <v>V</v>
      </c>
      <c r="N557" s="108" t="str">
        <f>VLOOKUP(A557,'BASE REGISTROS'!$A$1:$T$884,14,FALSE)</f>
        <v>Viña del Mar</v>
      </c>
      <c r="O557" s="108" t="str">
        <f>VLOOKUP(A557,'BASE REGISTROS'!$A$1:$T$884,15,FALSE)</f>
        <v>032-2622210</v>
      </c>
      <c r="P557" s="108">
        <f>VLOOKUP(A557,'BASE REGISTROS'!$A$1:$T$884,16,FALSE)</f>
        <v>0</v>
      </c>
      <c r="Q557" s="108">
        <f>VLOOKUP(A557,'BASE REGISTROS'!$A$1:$T$884,17,FALSE)</f>
        <v>0</v>
      </c>
      <c r="R557" s="108" t="str">
        <f>VLOOKUP(A557,'BASE REGISTROS'!$A$1:$T$884,18,FALSE)</f>
        <v>93401 Institución de Asistencia Social.</v>
      </c>
      <c r="S557" s="108" t="str">
        <f>VLOOKUP(A557,'BASE REGISTROS'!$A$1:$T$884,19,FALSE)</f>
        <v xml:space="preserve">
Antecedentes financieros del año 2019, Aprobados por Subdepartamento de Supervisión Financiera.-
</v>
      </c>
      <c r="T557" s="129">
        <f>VLOOKUP(A557,'BASE REGISTROS'!$A$1:$T$884,20,FALSE)</f>
        <v>37970</v>
      </c>
      <c r="U557" s="128">
        <v>7038</v>
      </c>
      <c r="V557" s="130">
        <v>24085003</v>
      </c>
      <c r="W557" s="130">
        <v>81258487</v>
      </c>
      <c r="X557" s="131">
        <v>44316</v>
      </c>
      <c r="Y557" s="132" t="s">
        <v>7743</v>
      </c>
      <c r="Z557" s="132" t="s">
        <v>7744</v>
      </c>
      <c r="AA557" s="128" t="s">
        <v>7753</v>
      </c>
    </row>
    <row r="558" spans="1:27" ht="15.75" customHeight="1" x14ac:dyDescent="0.2">
      <c r="A558" s="128">
        <v>7039</v>
      </c>
      <c r="B558" s="108" t="str">
        <f>VLOOKUP(A558,'BASE REGISTROS'!$A$1:$T$884,2,FALSE)</f>
        <v>Fundación de Beneficencia Hogar de Niños San José</v>
      </c>
      <c r="C558" s="136">
        <f>VLOOKUP(A558,'BASE REGISTROS'!$A$1:$T$884,3,FALSE)</f>
        <v>700249204</v>
      </c>
      <c r="D558" s="108" t="str">
        <f>VLOOKUP(A558,'BASE REGISTROS'!$A$1:$T$884,4,FALSE)</f>
        <v>Fundación de Derecho Privado.</v>
      </c>
      <c r="E558" s="108" t="str">
        <f>VLOOKUP(A558,'BASE REGISTROS'!$A$1:$T$884,5,FALSE)</f>
        <v xml:space="preserve">Decreto Supremo Nº2962, de 15 de octubre de 1964, del Ministerio de Justicia. </v>
      </c>
      <c r="F558" s="108" t="str">
        <f>VLOOKUP(A558,'BASE REGISTROS'!$A$1:$T$884,6,FALSE)</f>
        <v>Certificado de Vigencia Folio Nº 500342203697, de 24 de agosto de 2020 del Servicio de Registro Civil e Identificación.</v>
      </c>
      <c r="G558" s="108" t="str">
        <f>VLOOKUP(A558,'BASE REGISTROS'!$A$1:$T$884,7,FALSE)</f>
        <v xml:space="preserve">La creación, atención y mantenimiento de hogares para niños huérfanos, indigentes o abandonados por sus familiares y la creación de establecimientos educacionales que permitan un desarrollo integral del menor en situación irregular.
</v>
      </c>
      <c r="H558" s="108" t="str">
        <f>VLOOKUP(A558,'BASE REGISTROS'!$A$1:$T$884,8,FALSE)</f>
        <v xml:space="preserve">DIRECTORIO:
Presidente: José Esteban Raúl Ahumada Figueroa, 
Secretario: Martín Santa María Oyanadel, 
Tesorero: Ricardo Majluf Sapag, 
CONSEJEROS:
Matthew Andrew Lyons,
Maria Jesus Egaña Velarde 
Pablo Vicente Gonzalez Figari </v>
      </c>
      <c r="I558" s="108" t="str">
        <f>VLOOKUP(A558,'BASE REGISTROS'!$A$1:$T$884,9,FALSE)</f>
        <v xml:space="preserve">Los religiosos duran 3 años en sus cargos y los laicos, 4 años.
Renovación parcial anual.
</v>
      </c>
      <c r="J558" s="129" t="str">
        <f>VLOOKUP(A558,'BASE REGISTROS'!$A$1:$T$884,10,FALSE)</f>
        <v>3 años, fecha de nombramiento 2 de octubre de 2017 cesó el 2 de octubre de 2020.
No esta vigente</v>
      </c>
      <c r="K558" s="108" t="str">
        <f>VLOOKUP(A558,'BASE REGISTROS'!$A$1:$T$884,11,FALSE)</f>
        <v xml:space="preserve">José Esteban Raúl Ahumada Figueroa, 
Poder de Representación:
María Jesús Egaña Velarde, 
María Dolores González Ramírez, 
Daniel Anthony Panchot Schaefer, 
Directora Ejecutiva: Carolina Judith Gana Ahumada,
</v>
      </c>
      <c r="L558" s="108" t="str">
        <f>VLOOKUP(A558,'BASE REGISTROS'!$A$1:$T$884,12,FALSE)</f>
        <v xml:space="preserve">Egaña N°940, comuna de Peñalolen, Región Metropolitana
</v>
      </c>
      <c r="M558" s="108" t="str">
        <f>VLOOKUP(A558,'BASE REGISTROS'!$A$1:$T$884,13,FALSE)</f>
        <v>XIII</v>
      </c>
      <c r="N558" s="108" t="str">
        <f>VLOOKUP(A558,'BASE REGISTROS'!$A$1:$T$884,14,FALSE)</f>
        <v>Peñalolen</v>
      </c>
      <c r="O558" s="108" t="str">
        <f>VLOOKUP(A558,'BASE REGISTROS'!$A$1:$T$884,15,FALSE)</f>
        <v>Fonos 22268000-2776769</v>
      </c>
      <c r="P558" s="108" t="str">
        <f>VLOOKUP(A558,'BASE REGISTROS'!$A$1:$T$884,16,FALSE)</f>
        <v xml:space="preserve">e-mdoloresama@hotmail.com
</v>
      </c>
      <c r="Q558" s="108">
        <f>VLOOKUP(A558,'BASE REGISTROS'!$A$1:$T$884,17,FALSE)</f>
        <v>0</v>
      </c>
      <c r="R558" s="108" t="str">
        <f>VLOOKUP(A558,'BASE REGISTROS'!$A$1:$T$884,18,FALSE)</f>
        <v>93401: Institución de Asistencia Social.</v>
      </c>
      <c r="S558" s="108" t="str">
        <f>VLOOKUP(A558,'BASE REGISTROS'!$A$1:$T$884,19,FALSE)</f>
        <v>Antecedentes Financieros correspondientes al año 2019 aprobados por el Subdepartamento de Supervisión Financiera Nacional.</v>
      </c>
      <c r="T558" s="129">
        <f>VLOOKUP(A558,'BASE REGISTROS'!$A$1:$T$884,20,FALSE)</f>
        <v>37970</v>
      </c>
      <c r="U558" s="128">
        <v>7039</v>
      </c>
      <c r="V558" s="130">
        <v>44961069</v>
      </c>
      <c r="W558" s="130">
        <v>155833969</v>
      </c>
      <c r="X558" s="131">
        <v>44316</v>
      </c>
      <c r="Y558" s="132" t="s">
        <v>7743</v>
      </c>
      <c r="Z558" s="132" t="s">
        <v>7744</v>
      </c>
      <c r="AA558" s="128" t="s">
        <v>7825</v>
      </c>
    </row>
    <row r="559" spans="1:27" ht="15.75" customHeight="1" x14ac:dyDescent="0.2">
      <c r="A559" s="128">
        <v>7041</v>
      </c>
      <c r="B559" s="108" t="str">
        <f>VLOOKUP(A559,'BASE REGISTROS'!$A$1:$T$884,2,FALSE)</f>
        <v>Corporación de Educación y Desarrollo Popular “El Trampolín”</v>
      </c>
      <c r="C559" s="136">
        <f>VLOOKUP(A559,'BASE REGISTROS'!$A$1:$T$884,3,FALSE)</f>
        <v>725712006</v>
      </c>
      <c r="D559" s="108" t="str">
        <f>VLOOKUP(A559,'BASE REGISTROS'!$A$1:$T$884,4,FALSE)</f>
        <v>Corporación de Derecho Privado.</v>
      </c>
      <c r="E559" s="108" t="str">
        <f>VLOOKUP(A559,'BASE REGISTROS'!$A$1:$T$884,5,FALSE)</f>
        <v>Otorgada por Decreto Supremo Nº 833, de fecha 31 de mayo de 1994, del Ministerio de Justicia, publicado en el Diario Oficial el día 27 de julio de 1994.</v>
      </c>
      <c r="F559" s="108" t="str">
        <f>VLOOKUP(A559,'BASE REGISTROS'!$A$1:$T$884,6,FALSE)</f>
        <v xml:space="preserve">Certificado de directorio de persona jurídica sin fines de lucro, donde consta su vigencia, folio Nº 500327212955, de fecha 2 de julio de 2020, del Servicio de Registro Civil e Identificación.
</v>
      </c>
      <c r="G559" s="108" t="str">
        <f>VLOOKUP(A559,'BASE REGISTROS'!$A$1:$T$884,7,FALSE)</f>
        <v xml:space="preserve">La promoción del desarrollo, especialmente de las personas, famitas, grupos y comunidades que viven en condiciones de pobreza y/o marginalidad.  </v>
      </c>
      <c r="H559" s="108" t="str">
        <f>VLOOKUP(A559,'BASE REGISTROS'!$A$1:$T$884,8,FALSE)</f>
        <v xml:space="preserve">Presidente: Hugo Francisco Palma Aguilera
Vicepresidenta: Marlene Sepúlveda Penroz, 
Secretaria: Vilma Chavarría Rubilar,
Tesorera: Nancy Pennings, 
Primera Directora: Paula Villablanca Plaza, 
Segunda Directora: Vilma Elizabeth Aguilera Saavedra, 
</v>
      </c>
      <c r="I559" s="108" t="str">
        <f>VLOOKUP(A559,'BASE REGISTROS'!$A$1:$T$884,9,FALSE)</f>
        <v xml:space="preserve">Durarán 01 año en sus cargos.
</v>
      </c>
      <c r="J559" s="129" t="str">
        <f>VLOOKUP(A559,'BASE REGISTROS'!$A$1:$T$884,10,FALSE)</f>
        <v>De 15 de mayo de 2020 al 15 de mayo de 2021.</v>
      </c>
      <c r="K559" s="108" t="str">
        <f>VLOOKUP(A559,'BASE REGISTROS'!$A$1:$T$884,11,FALSE)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59" s="108" t="str">
        <f>VLOOKUP(A559,'BASE REGISTROS'!$A$1:$T$884,12,FALSE)</f>
        <v xml:space="preserve">La Candelaria Nº 1998, comuna de Maipú, Región Metropolitana,  </v>
      </c>
      <c r="M559" s="108" t="str">
        <f>VLOOKUP(A559,'BASE REGISTROS'!$A$1:$T$884,13,FALSE)</f>
        <v>XIII</v>
      </c>
      <c r="N559" s="108" t="str">
        <f>VLOOKUP(A559,'BASE REGISTROS'!$A$1:$T$884,14,FALSE)</f>
        <v>maipú</v>
      </c>
      <c r="O559" s="108" t="str">
        <f>VLOOKUP(A559,'BASE REGISTROS'!$A$1:$T$884,15,FALSE)</f>
        <v>(56) 2 5315700</v>
      </c>
      <c r="P559" s="108">
        <f>VLOOKUP(A559,'BASE REGISTROS'!$A$1:$T$884,16,FALSE)</f>
        <v>0</v>
      </c>
      <c r="Q559" s="108">
        <f>VLOOKUP(A559,'BASE REGISTROS'!$A$1:$T$884,17,FALSE)</f>
        <v>0</v>
      </c>
      <c r="R559" s="108" t="str">
        <f>VLOOKUP(A559,'BASE REGISTROS'!$A$1:$T$884,18,FALSE)</f>
        <v>93401: Institución de Asistencia Social</v>
      </c>
      <c r="S559" s="108" t="str">
        <f>VLOOKUP(A559,'BASE REGISTROS'!$A$1:$T$884,19,FALSE)</f>
        <v xml:space="preserve">Se acompaña certificado financiero, correspondiente al año 2019 y balance general año 2019, aprobado por el  Sub Departamento de Supervisión Financiera Nacional. </v>
      </c>
      <c r="T559" s="129">
        <f>VLOOKUP(A559,'BASE REGISTROS'!$A$1:$T$884,20,FALSE)</f>
        <v>37970</v>
      </c>
      <c r="U559" s="128">
        <v>7041</v>
      </c>
      <c r="V559" s="130">
        <v>7694384</v>
      </c>
      <c r="W559" s="130">
        <v>29008713</v>
      </c>
      <c r="X559" s="131">
        <v>44316</v>
      </c>
      <c r="Y559" s="132" t="s">
        <v>7743</v>
      </c>
      <c r="Z559" s="132" t="s">
        <v>7744</v>
      </c>
      <c r="AA559" s="128" t="s">
        <v>7919</v>
      </c>
    </row>
    <row r="560" spans="1:27" ht="15.75" customHeight="1" x14ac:dyDescent="0.2">
      <c r="A560" s="128">
        <v>7041</v>
      </c>
      <c r="B560" s="108" t="str">
        <f>VLOOKUP(A560,'BASE REGISTROS'!$A$1:$T$884,2,FALSE)</f>
        <v>Corporación de Educación y Desarrollo Popular “El Trampolín”</v>
      </c>
      <c r="C560" s="136">
        <f>VLOOKUP(A560,'BASE REGISTROS'!$A$1:$T$884,3,FALSE)</f>
        <v>725712006</v>
      </c>
      <c r="D560" s="108" t="str">
        <f>VLOOKUP(A560,'BASE REGISTROS'!$A$1:$T$884,4,FALSE)</f>
        <v>Corporación de Derecho Privado.</v>
      </c>
      <c r="E560" s="108" t="str">
        <f>VLOOKUP(A560,'BASE REGISTROS'!$A$1:$T$884,5,FALSE)</f>
        <v>Otorgada por Decreto Supremo Nº 833, de fecha 31 de mayo de 1994, del Ministerio de Justicia, publicado en el Diario Oficial el día 27 de julio de 1994.</v>
      </c>
      <c r="F560" s="108" t="str">
        <f>VLOOKUP(A560,'BASE REGISTROS'!$A$1:$T$884,6,FALSE)</f>
        <v xml:space="preserve">Certificado de directorio de persona jurídica sin fines de lucro, donde consta su vigencia, folio Nº 500327212955, de fecha 2 de julio de 2020, del Servicio de Registro Civil e Identificación.
</v>
      </c>
      <c r="G560" s="108" t="str">
        <f>VLOOKUP(A560,'BASE REGISTROS'!$A$1:$T$884,7,FALSE)</f>
        <v xml:space="preserve">La promoción del desarrollo, especialmente de las personas, famitas, grupos y comunidades que viven en condiciones de pobreza y/o marginalidad.  </v>
      </c>
      <c r="H560" s="108" t="str">
        <f>VLOOKUP(A560,'BASE REGISTROS'!$A$1:$T$884,8,FALSE)</f>
        <v xml:space="preserve">Presidente: Hugo Francisco Palma Aguilera
Vicepresidenta: Marlene Sepúlveda Penroz, 
Secretaria: Vilma Chavarría Rubilar,
Tesorera: Nancy Pennings, 
Primera Directora: Paula Villablanca Plaza, 
Segunda Directora: Vilma Elizabeth Aguilera Saavedra, 
</v>
      </c>
      <c r="I560" s="108" t="str">
        <f>VLOOKUP(A560,'BASE REGISTROS'!$A$1:$T$884,9,FALSE)</f>
        <v xml:space="preserve">Durarán 01 año en sus cargos.
</v>
      </c>
      <c r="J560" s="129" t="str">
        <f>VLOOKUP(A560,'BASE REGISTROS'!$A$1:$T$884,10,FALSE)</f>
        <v>De 15 de mayo de 2020 al 15 de mayo de 2021.</v>
      </c>
      <c r="K560" s="108" t="str">
        <f>VLOOKUP(A560,'BASE REGISTROS'!$A$1:$T$884,11,FALSE)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60" s="108" t="str">
        <f>VLOOKUP(A560,'BASE REGISTROS'!$A$1:$T$884,12,FALSE)</f>
        <v xml:space="preserve">La Candelaria Nº 1998, comuna de Maipú, Región Metropolitana,  </v>
      </c>
      <c r="M560" s="108" t="str">
        <f>VLOOKUP(A560,'BASE REGISTROS'!$A$1:$T$884,13,FALSE)</f>
        <v>XIII</v>
      </c>
      <c r="N560" s="108" t="str">
        <f>VLOOKUP(A560,'BASE REGISTROS'!$A$1:$T$884,14,FALSE)</f>
        <v>maipú</v>
      </c>
      <c r="O560" s="108" t="str">
        <f>VLOOKUP(A560,'BASE REGISTROS'!$A$1:$T$884,15,FALSE)</f>
        <v>(56) 2 5315700</v>
      </c>
      <c r="P560" s="108">
        <f>VLOOKUP(A560,'BASE REGISTROS'!$A$1:$T$884,16,FALSE)</f>
        <v>0</v>
      </c>
      <c r="Q560" s="108">
        <f>VLOOKUP(A560,'BASE REGISTROS'!$A$1:$T$884,17,FALSE)</f>
        <v>0</v>
      </c>
      <c r="R560" s="108" t="str">
        <f>VLOOKUP(A560,'BASE REGISTROS'!$A$1:$T$884,18,FALSE)</f>
        <v>93401: Institución de Asistencia Social</v>
      </c>
      <c r="S560" s="108" t="str">
        <f>VLOOKUP(A560,'BASE REGISTROS'!$A$1:$T$884,19,FALSE)</f>
        <v xml:space="preserve">Se acompaña certificado financiero, correspondiente al año 2019 y balance general año 2019, aprobado por el  Sub Departamento de Supervisión Financiera Nacional. </v>
      </c>
      <c r="T560" s="129">
        <f>VLOOKUP(A560,'BASE REGISTROS'!$A$1:$T$884,20,FALSE)</f>
        <v>37970</v>
      </c>
      <c r="U560" s="128">
        <v>7041</v>
      </c>
      <c r="V560" s="130">
        <v>7913160</v>
      </c>
      <c r="W560" s="130">
        <v>28316700</v>
      </c>
      <c r="X560" s="131">
        <v>44316</v>
      </c>
      <c r="Y560" s="132" t="s">
        <v>7743</v>
      </c>
      <c r="Z560" s="132" t="s">
        <v>7744</v>
      </c>
      <c r="AA560" s="128" t="s">
        <v>7785</v>
      </c>
    </row>
    <row r="561" spans="1:27" ht="15.75" customHeight="1" x14ac:dyDescent="0.2">
      <c r="A561" s="128">
        <v>7049</v>
      </c>
      <c r="B561" s="108" t="str">
        <f>VLOOKUP(A561,'BASE REGISTROS'!$A$1:$T$884,2,FALSE)</f>
        <v xml:space="preserve">
I. Municipalidad de Valparaíso
</v>
      </c>
      <c r="C561" s="136">
        <f>VLOOKUP(A561,'BASE REGISTROS'!$A$1:$T$884,3,FALSE)</f>
        <v>690609002</v>
      </c>
      <c r="D561" s="108" t="str">
        <f>VLOOKUP(A561,'BASE REGISTROS'!$A$1:$T$884,4,FALSE)</f>
        <v>Municipalidad</v>
      </c>
      <c r="E561" s="108" t="str">
        <f>VLOOKUP(A561,'BASE REGISTROS'!$A$1:$T$884,5,FALSE)</f>
        <v>Constitución Política de la República, art. 118</v>
      </c>
      <c r="F561" s="108" t="str">
        <f>VLOOKUP(A561,'BASE REGISTROS'!$A$1:$T$884,6,FALSE)</f>
        <v>Indefinida.</v>
      </c>
      <c r="G561" s="108" t="str">
        <f>VLOOKUP(A561,'BASE REGISTROS'!$A$1:$T$884,7,FALSE)</f>
        <v>Según Ley Orgánica Nº 18.695, arts. 1º al 4º.</v>
      </c>
      <c r="H561" s="108" t="str">
        <f>VLOOKUP(A561,'BASE REGISTROS'!$A$1:$T$884,8,FALSE)</f>
        <v>no tiene</v>
      </c>
      <c r="I561" s="108">
        <f>VLOOKUP(A561,'BASE REGISTROS'!$A$1:$T$884,9,FALSE)</f>
        <v>0</v>
      </c>
      <c r="J561" s="129">
        <f>VLOOKUP(A561,'BASE REGISTROS'!$A$1:$T$884,10,FALSE)</f>
        <v>0</v>
      </c>
      <c r="K561" s="108" t="str">
        <f>VLOOKUP(A561,'BASE REGISTROS'!$A$1:$T$884,11,FALSE)</f>
        <v xml:space="preserve">Jorge Enrique Castro Múñoz, </v>
      </c>
      <c r="L561" s="108" t="str">
        <f>VLOOKUP(A561,'BASE REGISTROS'!$A$1:$T$884,12,FALSE)</f>
        <v>Condell Nº 1490, Valparaíso, Quinta Región.</v>
      </c>
      <c r="M561" s="108" t="str">
        <f>VLOOKUP(A561,'BASE REGISTROS'!$A$1:$T$884,13,FALSE)</f>
        <v>V</v>
      </c>
      <c r="N561" s="108" t="str">
        <f>VLOOKUP(A561,'BASE REGISTROS'!$A$1:$T$884,14,FALSE)</f>
        <v>Valparaíso</v>
      </c>
      <c r="O561" s="108">
        <f>VLOOKUP(A561,'BASE REGISTROS'!$A$1:$T$884,15,FALSE)</f>
        <v>0</v>
      </c>
      <c r="P561" s="108">
        <f>VLOOKUP(A561,'BASE REGISTROS'!$A$1:$T$884,16,FALSE)</f>
        <v>0</v>
      </c>
      <c r="Q561" s="108">
        <f>VLOOKUP(A561,'BASE REGISTROS'!$A$1:$T$884,17,FALSE)</f>
        <v>0</v>
      </c>
      <c r="R561" s="108">
        <f>VLOOKUP(A561,'BASE REGISTROS'!$A$1:$T$884,18,FALSE)</f>
        <v>91001</v>
      </c>
      <c r="S561" s="108" t="str">
        <f>VLOOKUP(A561,'BASE REGISTROS'!$A$1:$T$884,19,FALSE)</f>
        <v xml:space="preserve">No se acompañan. Aplica Informe Jurídico Nº 09, de  fecha 14 de marzo de 2011 del Departamento Jurídico y Dictamen Nº 070791, de 2009, de la Contraloría General de la República.  
</v>
      </c>
      <c r="T561" s="129">
        <f>VLOOKUP(A561,'BASE REGISTROS'!$A$1:$T$884,20,FALSE)</f>
        <v>37970</v>
      </c>
      <c r="U561" s="128">
        <v>7049</v>
      </c>
      <c r="V561" s="130">
        <v>10036473</v>
      </c>
      <c r="W561" s="130">
        <v>30109419</v>
      </c>
      <c r="X561" s="131">
        <v>44316</v>
      </c>
      <c r="Y561" s="132" t="s">
        <v>7743</v>
      </c>
      <c r="Z561" s="132" t="s">
        <v>7744</v>
      </c>
      <c r="AA561" s="128" t="s">
        <v>7752</v>
      </c>
    </row>
    <row r="562" spans="1:27" ht="15.75" customHeight="1" x14ac:dyDescent="0.2">
      <c r="A562" s="128">
        <v>7050</v>
      </c>
      <c r="B562" s="108" t="str">
        <f>VLOOKUP(A562,'BASE REGISTROS'!$A$1:$T$884,2,FALSE)</f>
        <v>I. Municipalidad de Talcahuano</v>
      </c>
      <c r="C562" s="136">
        <f>VLOOKUP(A562,'BASE REGISTROS'!$A$1:$T$884,3,FALSE)</f>
        <v>691508005</v>
      </c>
      <c r="D562" s="108" t="str">
        <f>VLOOKUP(A562,'BASE REGISTROS'!$A$1:$T$884,4,FALSE)</f>
        <v>Municipalidad</v>
      </c>
      <c r="E562" s="108" t="str">
        <f>VLOOKUP(A562,'BASE REGISTROS'!$A$1:$T$884,5,FALSE)</f>
        <v>Constitución Política de la República, art. 107.</v>
      </c>
      <c r="F562" s="108" t="str">
        <f>VLOOKUP(A562,'BASE REGISTROS'!$A$1:$T$884,6,FALSE)</f>
        <v>Indefinida.</v>
      </c>
      <c r="G562" s="108" t="str">
        <f>VLOOKUP(A562,'BASE REGISTROS'!$A$1:$T$884,7,FALSE)</f>
        <v>Según Ley Orgánica Nº 18.695, arts. 1º al 4º.</v>
      </c>
      <c r="H562" s="108" t="str">
        <f>VLOOKUP(A562,'BASE REGISTROS'!$A$1:$T$884,8,FALSE)</f>
        <v>no tiene</v>
      </c>
      <c r="I562" s="108">
        <f>VLOOKUP(A562,'BASE REGISTROS'!$A$1:$T$884,9,FALSE)</f>
        <v>0</v>
      </c>
      <c r="J562" s="129">
        <f>VLOOKUP(A562,'BASE REGISTROS'!$A$1:$T$884,10,FALSE)</f>
        <v>0</v>
      </c>
      <c r="K562" s="108" t="str">
        <f>VLOOKUP(A562,'BASE REGISTROS'!$A$1:$T$884,11,FALSE)</f>
        <v xml:space="preserve">Henry Campos Coa,                 </v>
      </c>
      <c r="L562" s="108" t="str">
        <f>VLOOKUP(A562,'BASE REGISTROS'!$A$1:$T$884,12,FALSE)</f>
        <v>Sargento Aldea Nº250, Talcahuano, Octava Región.</v>
      </c>
      <c r="M562" s="108" t="str">
        <f>VLOOKUP(A562,'BASE REGISTROS'!$A$1:$T$884,13,FALSE)</f>
        <v>VIII</v>
      </c>
      <c r="N562" s="108" t="str">
        <f>VLOOKUP(A562,'BASE REGISTROS'!$A$1:$T$884,14,FALSE)</f>
        <v xml:space="preserve"> Talcahuano</v>
      </c>
      <c r="O562" s="108" t="str">
        <f>VLOOKUP(A562,'BASE REGISTROS'!$A$1:$T$884,15,FALSE)</f>
        <v xml:space="preserve">Teléfonos: 41-3835302- 98088293
</v>
      </c>
      <c r="P562" s="108" t="str">
        <f>VLOOKUP(A562,'BASE REGISTROS'!$A$1:$T$884,16,FALSE)</f>
        <v>alcaldia@talcahuano.cl
Ximena.pantoja@talcahuano.cl</v>
      </c>
      <c r="Q562" s="108">
        <f>VLOOKUP(A562,'BASE REGISTROS'!$A$1:$T$884,17,FALSE)</f>
        <v>0</v>
      </c>
      <c r="R562" s="108">
        <f>VLOOKUP(A562,'BASE REGISTROS'!$A$1:$T$884,18,FALSE)</f>
        <v>91001</v>
      </c>
      <c r="S562" s="108" t="str">
        <f>VLOOKUP(A562,'BASE REGISTROS'!$A$1:$T$884,19,FALSE)</f>
        <v xml:space="preserve">No se acompañan. Aplica Informe Jurídico Nº 09, de  fecha 14 de marzo de 2011 del Departamento Jurídico y Dictamen Nº 070791, de 2009, de la Contraloría General de la República.  
</v>
      </c>
      <c r="T562" s="129">
        <f>VLOOKUP(A562,'BASE REGISTROS'!$A$1:$T$884,20,FALSE)</f>
        <v>37970</v>
      </c>
      <c r="U562" s="128">
        <v>7050</v>
      </c>
      <c r="V562" s="130">
        <v>0</v>
      </c>
      <c r="W562" s="130">
        <v>14563154</v>
      </c>
      <c r="X562" s="131">
        <v>44316</v>
      </c>
      <c r="Y562" s="132" t="s">
        <v>7743</v>
      </c>
      <c r="Z562" s="132" t="s">
        <v>7744</v>
      </c>
      <c r="AA562" s="128" t="s">
        <v>7829</v>
      </c>
    </row>
    <row r="563" spans="1:27" ht="15.75" customHeight="1" x14ac:dyDescent="0.2">
      <c r="A563" s="128">
        <v>7051</v>
      </c>
      <c r="B563" s="108" t="str">
        <f>VLOOKUP(A563,'BASE REGISTROS'!$A$1:$T$884,2,FALSE)</f>
        <v xml:space="preserve">
I. Municipalidad de La Pintana
</v>
      </c>
      <c r="C563" s="136">
        <f>VLOOKUP(A563,'BASE REGISTROS'!$A$1:$T$884,3,FALSE)</f>
        <v>692538005</v>
      </c>
      <c r="D563" s="108" t="str">
        <f>VLOOKUP(A563,'BASE REGISTROS'!$A$1:$T$884,4,FALSE)</f>
        <v>Municipalidad</v>
      </c>
      <c r="E563" s="108" t="str">
        <f>VLOOKUP(A563,'BASE REGISTROS'!$A$1:$T$884,5,FALSE)</f>
        <v>Constitución Política de la República, art. 107.</v>
      </c>
      <c r="F563" s="108" t="str">
        <f>VLOOKUP(A563,'BASE REGISTROS'!$A$1:$T$884,6,FALSE)</f>
        <v>Indefinida.</v>
      </c>
      <c r="G563" s="108" t="str">
        <f>VLOOKUP(A563,'BASE REGISTROS'!$A$1:$T$884,7,FALSE)</f>
        <v>Según Ley Orgánica Nº 18.695, arts. 1º al 4º.</v>
      </c>
      <c r="H563" s="108" t="str">
        <f>VLOOKUP(A563,'BASE REGISTROS'!$A$1:$T$884,8,FALSE)</f>
        <v>no tiene</v>
      </c>
      <c r="I563" s="108">
        <f>VLOOKUP(A563,'BASE REGISTROS'!$A$1:$T$884,9,FALSE)</f>
        <v>0</v>
      </c>
      <c r="J563" s="129">
        <f>VLOOKUP(A563,'BASE REGISTROS'!$A$1:$T$884,10,FALSE)</f>
        <v>0</v>
      </c>
      <c r="K563" s="108" t="str">
        <f>VLOOKUP(A563,'BASE REGISTROS'!$A$1:$T$884,11,FALSE)</f>
        <v xml:space="preserve">Claudia Gerlene Pizarro Peña, </v>
      </c>
      <c r="L563" s="108" t="str">
        <f>VLOOKUP(A563,'BASE REGISTROS'!$A$1:$T$884,12,FALSE)</f>
        <v>Santa Rosa Nº 12.975, comuna de La Pintana, Región Metropolitana.</v>
      </c>
      <c r="M563" s="108" t="str">
        <f>VLOOKUP(A563,'BASE REGISTROS'!$A$1:$T$884,13,FALSE)</f>
        <v>XIII</v>
      </c>
      <c r="N563" s="108" t="str">
        <f>VLOOKUP(A563,'BASE REGISTROS'!$A$1:$T$884,14,FALSE)</f>
        <v>La Pintana</v>
      </c>
      <c r="O563" s="108">
        <f>VLOOKUP(A563,'BASE REGISTROS'!$A$1:$T$884,15,FALSE)</f>
        <v>0</v>
      </c>
      <c r="P563" s="108">
        <f>VLOOKUP(A563,'BASE REGISTROS'!$A$1:$T$884,16,FALSE)</f>
        <v>0</v>
      </c>
      <c r="Q563" s="108">
        <f>VLOOKUP(A563,'BASE REGISTROS'!$A$1:$T$884,17,FALSE)</f>
        <v>0</v>
      </c>
      <c r="R563" s="108">
        <f>VLOOKUP(A563,'BASE REGISTROS'!$A$1:$T$884,18,FALSE)</f>
        <v>91001</v>
      </c>
      <c r="S563" s="108" t="str">
        <f>VLOOKUP(A563,'BASE REGISTROS'!$A$1:$T$884,19,FALSE)</f>
        <v xml:space="preserve"> No se acompañan. Aplica Informe Jurídico Nº 09, de  fecha 14 de marzo de 2011 del Departamento Jurídico y Dictamen Nº 070791, de 2009, de la Contraloría General de la República.  
</v>
      </c>
      <c r="T563" s="129">
        <f>VLOOKUP(A563,'BASE REGISTROS'!$A$1:$T$884,20,FALSE)</f>
        <v>37970</v>
      </c>
      <c r="U563" s="128">
        <v>7051</v>
      </c>
      <c r="V563" s="130">
        <v>11327163</v>
      </c>
      <c r="W563" s="130">
        <v>122375148</v>
      </c>
      <c r="X563" s="131">
        <v>44316</v>
      </c>
      <c r="Y563" s="132" t="s">
        <v>7743</v>
      </c>
      <c r="Z563" s="132" t="s">
        <v>7744</v>
      </c>
      <c r="AA563" s="128" t="s">
        <v>7805</v>
      </c>
    </row>
    <row r="564" spans="1:27" ht="15.75" customHeight="1" x14ac:dyDescent="0.2">
      <c r="A564" s="128">
        <v>7052</v>
      </c>
      <c r="B564" s="108" t="str">
        <f>VLOOKUP(A564,'BASE REGISTROS'!$A$1:$T$884,2,FALSE)</f>
        <v xml:space="preserve">
I. Municipalidad de Rengo
</v>
      </c>
      <c r="C564" s="136">
        <f>VLOOKUP(A564,'BASE REGISTROS'!$A$1:$T$884,3,FALSE)</f>
        <v>690812002</v>
      </c>
      <c r="D564" s="108" t="str">
        <f>VLOOKUP(A564,'BASE REGISTROS'!$A$1:$T$884,4,FALSE)</f>
        <v>Municipalidad</v>
      </c>
      <c r="E564" s="108" t="str">
        <f>VLOOKUP(A564,'BASE REGISTROS'!$A$1:$T$884,5,FALSE)</f>
        <v>Constitución Política de la República, art. 107.</v>
      </c>
      <c r="F564" s="108" t="str">
        <f>VLOOKUP(A564,'BASE REGISTROS'!$A$1:$T$884,6,FALSE)</f>
        <v>Indefinida.</v>
      </c>
      <c r="G564" s="108" t="str">
        <f>VLOOKUP(A564,'BASE REGISTROS'!$A$1:$T$884,7,FALSE)</f>
        <v>Según Ley Orgánica Nº 18.695, arts. 1º al 4º.</v>
      </c>
      <c r="H564" s="108" t="str">
        <f>VLOOKUP(A564,'BASE REGISTROS'!$A$1:$T$884,8,FALSE)</f>
        <v>no tiene</v>
      </c>
      <c r="I564" s="108">
        <f>VLOOKUP(A564,'BASE REGISTROS'!$A$1:$T$884,9,FALSE)</f>
        <v>0</v>
      </c>
      <c r="J564" s="129">
        <f>VLOOKUP(A564,'BASE REGISTROS'!$A$1:$T$884,10,FALSE)</f>
        <v>0</v>
      </c>
      <c r="K564" s="108" t="str">
        <f>VLOOKUP(A564,'BASE REGISTROS'!$A$1:$T$884,11,FALSE)</f>
        <v xml:space="preserve">Carolos Ernesto Soto González, </v>
      </c>
      <c r="L564" s="108" t="str">
        <f>VLOOKUP(A564,'BASE REGISTROS'!$A$1:$T$884,12,FALSE)</f>
        <v xml:space="preserve">Urriola Nº26, Rengo, Sexta Región. </v>
      </c>
      <c r="M564" s="108" t="str">
        <f>VLOOKUP(A564,'BASE REGISTROS'!$A$1:$T$884,13,FALSE)</f>
        <v>VI</v>
      </c>
      <c r="N564" s="108" t="str">
        <f>VLOOKUP(A564,'BASE REGISTROS'!$A$1:$T$884,14,FALSE)</f>
        <v>Rengo</v>
      </c>
      <c r="O564" s="108" t="str">
        <f>VLOOKUP(A564,'BASE REGISTROS'!$A$1:$T$884,15,FALSE)</f>
        <v>Teléfono (72) 512060</v>
      </c>
      <c r="P564" s="108">
        <f>VLOOKUP(A564,'BASE REGISTROS'!$A$1:$T$884,16,FALSE)</f>
        <v>0</v>
      </c>
      <c r="Q564" s="108">
        <f>VLOOKUP(A564,'BASE REGISTROS'!$A$1:$T$884,17,FALSE)</f>
        <v>0</v>
      </c>
      <c r="R564" s="108">
        <f>VLOOKUP(A564,'BASE REGISTROS'!$A$1:$T$884,18,FALSE)</f>
        <v>91001</v>
      </c>
      <c r="S564" s="108" t="str">
        <f>VLOOKUP(A564,'BASE REGISTROS'!$A$1:$T$884,19,FALSE)</f>
        <v xml:space="preserve">No se acompañan. Aplica Informe Jurídico Nº 09, de  fecha 14 de marzo de 2011 del Departamento Jurídico y Dictamen Nº 070791, de 2009, de la Contraloría General de la República.  
</v>
      </c>
      <c r="T564" s="129">
        <f>VLOOKUP(A564,'BASE REGISTROS'!$A$1:$T$884,20,FALSE)</f>
        <v>37970</v>
      </c>
      <c r="U564" s="128">
        <v>7052</v>
      </c>
      <c r="V564" s="130">
        <v>4292760</v>
      </c>
      <c r="W564" s="130">
        <v>13002780</v>
      </c>
      <c r="X564" s="131">
        <v>44316</v>
      </c>
      <c r="Y564" s="132" t="s">
        <v>7743</v>
      </c>
      <c r="Z564" s="132" t="s">
        <v>7744</v>
      </c>
      <c r="AA564" s="128" t="s">
        <v>7832</v>
      </c>
    </row>
    <row r="565" spans="1:27" ht="15.75" customHeight="1" x14ac:dyDescent="0.2">
      <c r="A565" s="128">
        <v>7054</v>
      </c>
      <c r="B565" s="108" t="str">
        <f>VLOOKUP(A565,'BASE REGISTROS'!$A$1:$T$884,2,FALSE)</f>
        <v xml:space="preserve">
I. Municipalidad de Cerro Navia
</v>
      </c>
      <c r="C565" s="136">
        <f>VLOOKUP(A565,'BASE REGISTROS'!$A$1:$T$884,3,FALSE)</f>
        <v>692542002</v>
      </c>
      <c r="D565" s="108" t="str">
        <f>VLOOKUP(A565,'BASE REGISTROS'!$A$1:$T$884,4,FALSE)</f>
        <v>Municipalidad</v>
      </c>
      <c r="E565" s="108" t="str">
        <f>VLOOKUP(A565,'BASE REGISTROS'!$A$1:$T$884,5,FALSE)</f>
        <v>Constitución Política de la República, art. 107.</v>
      </c>
      <c r="F565" s="108" t="str">
        <f>VLOOKUP(A565,'BASE REGISTROS'!$A$1:$T$884,6,FALSE)</f>
        <v>Indefinida.</v>
      </c>
      <c r="G565" s="108" t="str">
        <f>VLOOKUP(A565,'BASE REGISTROS'!$A$1:$T$884,7,FALSE)</f>
        <v>Según Ley Orgánica Nº 18.695, arts. 1º al 4º.</v>
      </c>
      <c r="H565" s="108" t="str">
        <f>VLOOKUP(A565,'BASE REGISTROS'!$A$1:$T$884,8,FALSE)</f>
        <v>no tiene</v>
      </c>
      <c r="I565" s="108">
        <f>VLOOKUP(A565,'BASE REGISTROS'!$A$1:$T$884,9,FALSE)</f>
        <v>0</v>
      </c>
      <c r="J565" s="129">
        <f>VLOOKUP(A565,'BASE REGISTROS'!$A$1:$T$884,10,FALSE)</f>
        <v>0</v>
      </c>
      <c r="K565" s="108" t="str">
        <f>VLOOKUP(A565,'BASE REGISTROS'!$A$1:$T$884,11,FALSE)</f>
        <v xml:space="preserve">Mauro Elias Tamayo Rozas, </v>
      </c>
      <c r="L565" s="108" t="str">
        <f>VLOOKUP(A565,'BASE REGISTROS'!$A$1:$T$884,12,FALSE)</f>
        <v xml:space="preserve">Del Consistorial Nº 6645, comuna de Cerro Navia, Región Metropolitana.
</v>
      </c>
      <c r="M565" s="108" t="str">
        <f>VLOOKUP(A565,'BASE REGISTROS'!$A$1:$T$884,13,FALSE)</f>
        <v>XIII</v>
      </c>
      <c r="N565" s="108" t="str">
        <f>VLOOKUP(A565,'BASE REGISTROS'!$A$1:$T$884,14,FALSE)</f>
        <v>Cerro Navia</v>
      </c>
      <c r="O565" s="108" t="str">
        <f>VLOOKUP(A565,'BASE REGISTROS'!$A$1:$T$884,15,FALSE)</f>
        <v xml:space="preserve">Teléfono Alcalde: 223804196, 
Teléfono Jefe de Gabinete: 223804020,
Teléfono Jefe de la Oficina de la Niñez: 223804024,
</v>
      </c>
      <c r="P565" s="108" t="str">
        <f>VLOOKUP(A565,'BASE REGISTROS'!$A$1:$T$884,16,FALSE)</f>
        <v xml:space="preserve">E-mail Alcalde:mauro.tamayo@cerronavia.cl
E-mail Jefe de Gabinete: nicolas.cataldo@cerronavia.cl
E-mail Jefe de la Oficina de la Niñez: juan.veloz@cerronavia.cl.
</v>
      </c>
      <c r="Q565" s="108">
        <f>VLOOKUP(A565,'BASE REGISTROS'!$A$1:$T$884,17,FALSE)</f>
        <v>0</v>
      </c>
      <c r="R565" s="108">
        <f>VLOOKUP(A565,'BASE REGISTROS'!$A$1:$T$884,18,FALSE)</f>
        <v>91001</v>
      </c>
      <c r="S565" s="108" t="str">
        <f>VLOOKUP(A565,'BASE REGISTROS'!$A$1:$T$884,19,FALSE)</f>
        <v xml:space="preserve">No se acompañan. Aplica Informe Jurídico Nº 09, de  fecha 14 de marzo de 2011 del Departamento Jurídico y Dictamen Nº 070791, de 2009, de la Contraloría General de la República.  
</v>
      </c>
      <c r="T565" s="129">
        <f>VLOOKUP(A565,'BASE REGISTROS'!$A$1:$T$884,20,FALSE)</f>
        <v>37970</v>
      </c>
      <c r="U565" s="128">
        <v>7054</v>
      </c>
      <c r="V565" s="130">
        <v>9014796</v>
      </c>
      <c r="W565" s="130">
        <v>27305838</v>
      </c>
      <c r="X565" s="131">
        <v>44316</v>
      </c>
      <c r="Y565" s="132" t="s">
        <v>7743</v>
      </c>
      <c r="Z565" s="132" t="s">
        <v>7744</v>
      </c>
      <c r="AA565" s="128" t="s">
        <v>7878</v>
      </c>
    </row>
    <row r="566" spans="1:27" ht="15.75" customHeight="1" x14ac:dyDescent="0.2">
      <c r="A566" s="128">
        <v>7056</v>
      </c>
      <c r="B566" s="108" t="str">
        <f>VLOOKUP(A566,'BASE REGISTROS'!$A$1:$T$884,2,FALSE)</f>
        <v xml:space="preserve">
I. Municipalidad de Quilicura
</v>
      </c>
      <c r="C566" s="136">
        <f>VLOOKUP(A566,'BASE REGISTROS'!$A$1:$T$884,3,FALSE)</f>
        <v>690713004</v>
      </c>
      <c r="D566" s="108" t="str">
        <f>VLOOKUP(A566,'BASE REGISTROS'!$A$1:$T$884,4,FALSE)</f>
        <v>Municipalidad</v>
      </c>
      <c r="E566" s="108" t="str">
        <f>VLOOKUP(A566,'BASE REGISTROS'!$A$1:$T$884,5,FALSE)</f>
        <v>Constitución Política de la República, art. 107.</v>
      </c>
      <c r="F566" s="108" t="str">
        <f>VLOOKUP(A566,'BASE REGISTROS'!$A$1:$T$884,6,FALSE)</f>
        <v>Indefinida.</v>
      </c>
      <c r="G566" s="108" t="str">
        <f>VLOOKUP(A566,'BASE REGISTROS'!$A$1:$T$884,7,FALSE)</f>
        <v>Según Ley Orgánica Nº 18.695, arts. 1º al 4º.</v>
      </c>
      <c r="H566" s="108" t="str">
        <f>VLOOKUP(A566,'BASE REGISTROS'!$A$1:$T$884,8,FALSE)</f>
        <v>no tiene</v>
      </c>
      <c r="I566" s="108">
        <f>VLOOKUP(A566,'BASE REGISTROS'!$A$1:$T$884,9,FALSE)</f>
        <v>0</v>
      </c>
      <c r="J566" s="129">
        <f>VLOOKUP(A566,'BASE REGISTROS'!$A$1:$T$884,10,FALSE)</f>
        <v>0</v>
      </c>
      <c r="K566" s="108" t="str">
        <f>VLOOKUP(A566,'BASE REGISTROS'!$A$1:$T$884,11,FALSE)</f>
        <v xml:space="preserve">Juan Carrasco Contreras </v>
      </c>
      <c r="L566" s="108" t="str">
        <f>VLOOKUP(A566,'BASE REGISTROS'!$A$1:$T$884,12,FALSE)</f>
        <v xml:space="preserve">José Francisco Vergara Nº450, Quilicura, Región Metropolitana. </v>
      </c>
      <c r="M566" s="108" t="str">
        <f>VLOOKUP(A566,'BASE REGISTROS'!$A$1:$T$884,13,FALSE)</f>
        <v>XIII</v>
      </c>
      <c r="N566" s="108" t="str">
        <f>VLOOKUP(A566,'BASE REGISTROS'!$A$1:$T$884,14,FALSE)</f>
        <v>Quilicura</v>
      </c>
      <c r="O566" s="108" t="str">
        <f>VLOOKUP(A566,'BASE REGISTROS'!$A$1:$T$884,15,FALSE)</f>
        <v>Fono mesa central 3666700, Dideco 3666730.</v>
      </c>
      <c r="P566" s="108">
        <f>VLOOKUP(A566,'BASE REGISTROS'!$A$1:$T$884,16,FALSE)</f>
        <v>0</v>
      </c>
      <c r="Q566" s="108">
        <f>VLOOKUP(A566,'BASE REGISTROS'!$A$1:$T$884,17,FALSE)</f>
        <v>0</v>
      </c>
      <c r="R566" s="108">
        <f>VLOOKUP(A566,'BASE REGISTROS'!$A$1:$T$884,18,FALSE)</f>
        <v>91001</v>
      </c>
      <c r="S566" s="108" t="str">
        <f>VLOOKUP(A566,'BASE REGISTROS'!$A$1:$T$884,19,FALSE)</f>
        <v xml:space="preserve">No se acompañan. Aplica Informe Jurídico Nº 09, de  fecha 14 de marzo de 2011 del Departamento Jurídico y Dictamen Nº 070791, de 2009, de la Contraloría General de la República.  
</v>
      </c>
      <c r="T566" s="129">
        <f>VLOOKUP(A566,'BASE REGISTROS'!$A$1:$T$884,20,FALSE)</f>
        <v>37970</v>
      </c>
      <c r="U566" s="128">
        <v>7056</v>
      </c>
      <c r="V566" s="130">
        <v>12645540</v>
      </c>
      <c r="W566" s="130">
        <v>65823071</v>
      </c>
      <c r="X566" s="131">
        <v>44316</v>
      </c>
      <c r="Y566" s="132" t="s">
        <v>7743</v>
      </c>
      <c r="Z566" s="132" t="s">
        <v>7744</v>
      </c>
      <c r="AA566" s="128" t="s">
        <v>7794</v>
      </c>
    </row>
    <row r="567" spans="1:27" ht="15.75" customHeight="1" x14ac:dyDescent="0.2">
      <c r="A567" s="128">
        <v>7057</v>
      </c>
      <c r="B567" s="108" t="str">
        <f>VLOOKUP(A567,'BASE REGISTROS'!$A$1:$T$884,2,FALSE)</f>
        <v xml:space="preserve">
I. Municipalidad de Temuco
</v>
      </c>
      <c r="C567" s="136">
        <f>VLOOKUP(A567,'BASE REGISTROS'!$A$1:$T$884,3,FALSE)</f>
        <v>691907007</v>
      </c>
      <c r="D567" s="108" t="str">
        <f>VLOOKUP(A567,'BASE REGISTROS'!$A$1:$T$884,4,FALSE)</f>
        <v>Municipalidad</v>
      </c>
      <c r="E567" s="108" t="str">
        <f>VLOOKUP(A567,'BASE REGISTROS'!$A$1:$T$884,5,FALSE)</f>
        <v>Constitución Política de la República, art. 107.</v>
      </c>
      <c r="F567" s="108" t="str">
        <f>VLOOKUP(A567,'BASE REGISTROS'!$A$1:$T$884,6,FALSE)</f>
        <v>Indefinida.</v>
      </c>
      <c r="G567" s="108" t="str">
        <f>VLOOKUP(A567,'BASE REGISTROS'!$A$1:$T$884,7,FALSE)</f>
        <v>Según Ley Orgánica Nº 18.695, arts. 1º al 4º.</v>
      </c>
      <c r="H567" s="108" t="str">
        <f>VLOOKUP(A567,'BASE REGISTROS'!$A$1:$T$884,8,FALSE)</f>
        <v>no tiene</v>
      </c>
      <c r="I567" s="108">
        <f>VLOOKUP(A567,'BASE REGISTROS'!$A$1:$T$884,9,FALSE)</f>
        <v>0</v>
      </c>
      <c r="J567" s="129">
        <f>VLOOKUP(A567,'BASE REGISTROS'!$A$1:$T$884,10,FALSE)</f>
        <v>0</v>
      </c>
      <c r="K567" s="108" t="str">
        <f>VLOOKUP(A567,'BASE REGISTROS'!$A$1:$T$884,11,FALSE)</f>
        <v xml:space="preserve">Miguel Ángel Becker Alvear     
</v>
      </c>
      <c r="L567" s="108" t="str">
        <f>VLOOKUP(A567,'BASE REGISTROS'!$A$1:$T$884,12,FALSE)</f>
        <v xml:space="preserve">Arturo Prat Nº 650, Temuco, Novena Región.
</v>
      </c>
      <c r="M567" s="108" t="str">
        <f>VLOOKUP(A567,'BASE REGISTROS'!$A$1:$T$884,13,FALSE)</f>
        <v>IX</v>
      </c>
      <c r="N567" s="108" t="str">
        <f>VLOOKUP(A567,'BASE REGISTROS'!$A$1:$T$884,14,FALSE)</f>
        <v xml:space="preserve"> Temuco,</v>
      </c>
      <c r="O567" s="108">
        <f>VLOOKUP(A567,'BASE REGISTROS'!$A$1:$T$884,15,FALSE)</f>
        <v>452973427</v>
      </c>
      <c r="P567" s="108" t="str">
        <f>VLOOKUP(A567,'BASE REGISTROS'!$A$1:$T$884,16,FALSE)</f>
        <v>Emails: mbecker@temuco.cl</v>
      </c>
      <c r="Q567" s="108">
        <f>VLOOKUP(A567,'BASE REGISTROS'!$A$1:$T$884,17,FALSE)</f>
        <v>0</v>
      </c>
      <c r="R567" s="108">
        <f>VLOOKUP(A567,'BASE REGISTROS'!$A$1:$T$884,18,FALSE)</f>
        <v>91001</v>
      </c>
      <c r="S567" s="108" t="str">
        <f>VLOOKUP(A567,'BASE REGISTROS'!$A$1:$T$884,19,FALSE)</f>
        <v xml:space="preserve">No se acompañan. Aplica Informe Jurídico Nº 09, de  fecha 14 de marzo de 2011 del Departamento Jurídico y Dictamen Nº 070791, de 2009, de la Contraloría General de la República.  
</v>
      </c>
      <c r="T567" s="129">
        <f>VLOOKUP(A567,'BASE REGISTROS'!$A$1:$T$884,20,FALSE)</f>
        <v>37970</v>
      </c>
      <c r="U567" s="128">
        <v>7057</v>
      </c>
      <c r="V567" s="130">
        <v>10603117</v>
      </c>
      <c r="W567" s="130">
        <v>32116866</v>
      </c>
      <c r="X567" s="131">
        <v>44316</v>
      </c>
      <c r="Y567" s="132" t="s">
        <v>7743</v>
      </c>
      <c r="Z567" s="132" t="s">
        <v>7744</v>
      </c>
      <c r="AA567" s="128" t="s">
        <v>195</v>
      </c>
    </row>
    <row r="568" spans="1:27" ht="15.75" customHeight="1" x14ac:dyDescent="0.2">
      <c r="A568" s="128">
        <v>7064</v>
      </c>
      <c r="B568" s="108" t="str">
        <f>VLOOKUP(A568,'BASE REGISTROS'!$A$1:$T$884,2,FALSE)</f>
        <v xml:space="preserve">
I. Municipalidad de Quillota
</v>
      </c>
      <c r="C568" s="136">
        <f>VLOOKUP(A568,'BASE REGISTROS'!$A$1:$T$884,3,FALSE)</f>
        <v>690601001</v>
      </c>
      <c r="D568" s="108" t="str">
        <f>VLOOKUP(A568,'BASE REGISTROS'!$A$1:$T$884,4,FALSE)</f>
        <v>Municipalidad</v>
      </c>
      <c r="E568" s="108" t="str">
        <f>VLOOKUP(A568,'BASE REGISTROS'!$A$1:$T$884,5,FALSE)</f>
        <v>Constitución Política de la República, artículo 107</v>
      </c>
      <c r="F568" s="108" t="str">
        <f>VLOOKUP(A568,'BASE REGISTROS'!$A$1:$T$884,6,FALSE)</f>
        <v>Indefinida</v>
      </c>
      <c r="G568" s="108" t="str">
        <f>VLOOKUP(A568,'BASE REGISTROS'!$A$1:$T$884,7,FALSE)</f>
        <v>Según Ley Orgánica N° 18.695, artículos 1°al 4°</v>
      </c>
      <c r="H568" s="108" t="str">
        <f>VLOOKUP(A568,'BASE REGISTROS'!$A$1:$T$884,8,FALSE)</f>
        <v>no tiene</v>
      </c>
      <c r="I568" s="108">
        <f>VLOOKUP(A568,'BASE REGISTROS'!$A$1:$T$884,9,FALSE)</f>
        <v>0</v>
      </c>
      <c r="J568" s="129">
        <f>VLOOKUP(A568,'BASE REGISTROS'!$A$1:$T$884,10,FALSE)</f>
        <v>0</v>
      </c>
      <c r="K568" s="108" t="str">
        <f>VLOOKUP(A568,'BASE REGISTROS'!$A$1:$T$884,11,FALSE)</f>
        <v xml:space="preserve"> Luis Alberto Mella Gajardo, 
</v>
      </c>
      <c r="L568" s="108" t="str">
        <f>VLOOKUP(A568,'BASE REGISTROS'!$A$1:$T$884,12,FALSE)</f>
        <v xml:space="preserve">Maipú N°330, comuna de Quillota, Quinta Región.
</v>
      </c>
      <c r="M568" s="108" t="str">
        <f>VLOOKUP(A568,'BASE REGISTROS'!$A$1:$T$884,13,FALSE)</f>
        <v>V</v>
      </c>
      <c r="N568" s="108" t="str">
        <f>VLOOKUP(A568,'BASE REGISTROS'!$A$1:$T$884,14,FALSE)</f>
        <v>Quillota</v>
      </c>
      <c r="O568" s="108">
        <f>VLOOKUP(A568,'BASE REGISTROS'!$A$1:$T$884,15,FALSE)</f>
        <v>0</v>
      </c>
      <c r="P568" s="108">
        <f>VLOOKUP(A568,'BASE REGISTROS'!$A$1:$T$884,16,FALSE)</f>
        <v>0</v>
      </c>
      <c r="Q568" s="108">
        <f>VLOOKUP(A568,'BASE REGISTROS'!$A$1:$T$884,17,FALSE)</f>
        <v>0</v>
      </c>
      <c r="R568" s="108">
        <f>VLOOKUP(A568,'BASE REGISTROS'!$A$1:$T$884,18,FALSE)</f>
        <v>91001</v>
      </c>
      <c r="S568" s="108" t="str">
        <f>VLOOKUP(A568,'BASE REGISTROS'!$A$1:$T$884,19,FALSE)</f>
        <v xml:space="preserve">No se acompañan. Aplica Informe Jurídico Nº 09, de  fecha 14 de marzo de 2011 del Departamento Jurídico y Dictamen Nº 070791, de 2009, de la Contraloría General de la República.  </v>
      </c>
      <c r="T568" s="129">
        <f>VLOOKUP(A568,'BASE REGISTROS'!$A$1:$T$884,20,FALSE)</f>
        <v>37970</v>
      </c>
      <c r="U568" s="128">
        <v>7064</v>
      </c>
      <c r="V568" s="130">
        <v>6439140</v>
      </c>
      <c r="W568" s="130">
        <v>19504170</v>
      </c>
      <c r="X568" s="131">
        <v>44316</v>
      </c>
      <c r="Y568" s="132" t="s">
        <v>7743</v>
      </c>
      <c r="Z568" s="132" t="s">
        <v>7744</v>
      </c>
      <c r="AA568" s="128" t="s">
        <v>7749</v>
      </c>
    </row>
    <row r="569" spans="1:27" ht="15.75" customHeight="1" x14ac:dyDescent="0.2">
      <c r="A569" s="128">
        <v>7066</v>
      </c>
      <c r="B569" s="108" t="str">
        <f>VLOOKUP(A569,'BASE REGISTROS'!$A$1:$T$884,2,FALSE)</f>
        <v xml:space="preserve">
I. Municipalidad de Ñuñoa
</v>
      </c>
      <c r="C569" s="136">
        <f>VLOOKUP(A569,'BASE REGISTROS'!$A$1:$T$884,3,FALSE)</f>
        <v>690705001</v>
      </c>
      <c r="D569" s="108" t="str">
        <f>VLOOKUP(A569,'BASE REGISTROS'!$A$1:$T$884,4,FALSE)</f>
        <v>Municipalidad</v>
      </c>
      <c r="E569" s="108" t="str">
        <f>VLOOKUP(A569,'BASE REGISTROS'!$A$1:$T$884,5,FALSE)</f>
        <v>Constitución Política de la República, art. 107.</v>
      </c>
      <c r="F569" s="108" t="str">
        <f>VLOOKUP(A569,'BASE REGISTROS'!$A$1:$T$884,6,FALSE)</f>
        <v>Indefinida.</v>
      </c>
      <c r="G569" s="108" t="str">
        <f>VLOOKUP(A569,'BASE REGISTROS'!$A$1:$T$884,7,FALSE)</f>
        <v>Según Ley Orgánica Nº 18.695, arts. 1º al 4º.</v>
      </c>
      <c r="H569" s="108" t="str">
        <f>VLOOKUP(A569,'BASE REGISTROS'!$A$1:$T$884,8,FALSE)</f>
        <v>no tiene</v>
      </c>
      <c r="I569" s="108">
        <f>VLOOKUP(A569,'BASE REGISTROS'!$A$1:$T$884,9,FALSE)</f>
        <v>0</v>
      </c>
      <c r="J569" s="129">
        <f>VLOOKUP(A569,'BASE REGISTROS'!$A$1:$T$884,10,FALSE)</f>
        <v>0</v>
      </c>
      <c r="K569" s="108" t="str">
        <f>VLOOKUP(A569,'BASE REGISTROS'!$A$1:$T$884,11,FALSE)</f>
        <v xml:space="preserve">Andrés Enrique Zarhi Troy, </v>
      </c>
      <c r="L569" s="108" t="str">
        <f>VLOOKUP(A569,'BASE REGISTROS'!$A$1:$T$884,12,FALSE)</f>
        <v>Avenida Irarrázaval Nº3550, Ñuñoa, Región Metropolitana.</v>
      </c>
      <c r="M569" s="108" t="str">
        <f>VLOOKUP(A569,'BASE REGISTROS'!$A$1:$T$884,13,FALSE)</f>
        <v>XIII</v>
      </c>
      <c r="N569" s="108" t="str">
        <f>VLOOKUP(A569,'BASE REGISTROS'!$A$1:$T$884,14,FALSE)</f>
        <v>Ñuñoa</v>
      </c>
      <c r="O569" s="108" t="str">
        <f>VLOOKUP(A569,'BASE REGISTROS'!$A$1:$T$884,15,FALSE)</f>
        <v>232407050/ 232407005</v>
      </c>
      <c r="P569" s="108" t="str">
        <f>VLOOKUP(A569,'BASE REGISTROS'!$A$1:$T$884,16,FALSE)</f>
        <v xml:space="preserve">Correo electrónico: alcalde@nunoa.cl
</v>
      </c>
      <c r="Q569" s="108">
        <f>VLOOKUP(A569,'BASE REGISTROS'!$A$1:$T$884,17,FALSE)</f>
        <v>0</v>
      </c>
      <c r="R569" s="108">
        <f>VLOOKUP(A569,'BASE REGISTROS'!$A$1:$T$884,18,FALSE)</f>
        <v>91001</v>
      </c>
      <c r="S569" s="108" t="str">
        <f>VLOOKUP(A569,'BASE REGISTROS'!$A$1:$T$884,19,FALSE)</f>
        <v xml:space="preserve">No se acompañan. Aplica Informe Jurídico Nº 09, de  fecha 14 de marzo de 2011 del Departamento Jurídico y Dictamen Nº 070791, de 2009, de la Contraloría General de la República.  
.
</v>
      </c>
      <c r="T569" s="129">
        <f>VLOOKUP(A569,'BASE REGISTROS'!$A$1:$T$884,20,FALSE)</f>
        <v>37970</v>
      </c>
      <c r="U569" s="128">
        <v>7066</v>
      </c>
      <c r="V569" s="130">
        <v>6868416</v>
      </c>
      <c r="W569" s="130">
        <v>20804448</v>
      </c>
      <c r="X569" s="131">
        <v>44316</v>
      </c>
      <c r="Y569" s="132" t="s">
        <v>7743</v>
      </c>
      <c r="Z569" s="132" t="s">
        <v>7744</v>
      </c>
      <c r="AA569" s="128" t="s">
        <v>7810</v>
      </c>
    </row>
    <row r="570" spans="1:27" ht="15.75" customHeight="1" x14ac:dyDescent="0.2">
      <c r="A570" s="128">
        <v>7067</v>
      </c>
      <c r="B570" s="108" t="str">
        <f>VLOOKUP(A570,'BASE REGISTROS'!$A$1:$T$884,2,FALSE)</f>
        <v xml:space="preserve">
Instituto de Educación y Desarrollo Carlos Casanueva.
</v>
      </c>
      <c r="C570" s="136">
        <f>VLOOKUP(A570,'BASE REGISTROS'!$A$1:$T$884,3,FALSE)</f>
        <v>825652000</v>
      </c>
      <c r="D570" s="108" t="str">
        <f>VLOOKUP(A570,'BASE REGISTROS'!$A$1:$T$884,4,FALSE)</f>
        <v xml:space="preserve">Corporación de Desarrollo Privado.
</v>
      </c>
      <c r="E570" s="108" t="str">
        <f>VLOOKUP(A570,'BASE REGISTROS'!$A$1:$T$884,5,FALSE)</f>
        <v xml:space="preserve">Otorgado por Decreto Supremo Nº 1118 de 24 de junio de 1968, del Ministerio de Justicia.
</v>
      </c>
      <c r="F570" s="108" t="str">
        <f>VLOOKUP(A570,'BASE REGISTROS'!$A$1:$T$884,6,FALSE)</f>
        <v xml:space="preserve">Certificado de Vigencia Folio Nº 500356430185, de 16 de noviembre de 2020, emitido por el Servicio de Registro Civil e Identificación.
</v>
      </c>
      <c r="G570" s="108" t="str">
        <f>VLOOKUP(A570,'BASE REGISTROS'!$A$1:$T$884,7,FALSE)</f>
        <v xml:space="preserve">Promover el desarrollo educacional, social, cultural y comunitario de todos sus asociados y de todos los habitantes del país.
</v>
      </c>
      <c r="H570" s="108" t="str">
        <f>VLOOKUP(A570,'BASE REGISTROS'!$A$1:$T$884,8,FALSE)</f>
        <v xml:space="preserve">Presidenta: 
Patricia Caselli de la Carrera.
Vice presidente: 
Carlos Espinoza Villanueva 
Secretaria:
Daniela Danae Pozo Castro. 
Tesorero:
Juan Carlos Figueroa Huenumilla.
Directores: 
Manuel Aros Malgue    
María Alicia Rosales Muñoz, 
Jaime Hueraleo Vega,
</v>
      </c>
      <c r="I570" s="108" t="str">
        <f>VLOOKUP(A570,'BASE REGISTROS'!$A$1:$T$884,9,FALSE)</f>
        <v>Directorio dura dos años</v>
      </c>
      <c r="J570" s="129" t="str">
        <f>VLOOKUP(A570,'BASE REGISTROS'!$A$1:$T$884,10,FALSE)</f>
        <v>vigente desde el 28 de junio de 2017.</v>
      </c>
      <c r="K570" s="108" t="str">
        <f>VLOOKUP(A570,'BASE REGISTROS'!$A$1:$T$884,11,FALSE)</f>
        <v xml:space="preserve">Patricia Caselli de la Carrera. 
</v>
      </c>
      <c r="L570" s="108" t="str">
        <f>VLOOKUP(A570,'BASE REGISTROS'!$A$1:$T$884,12,FALSE)</f>
        <v xml:space="preserve">José Miguel Carrera Nº 027, Quilicura, Región Metropolitana.
</v>
      </c>
      <c r="M570" s="108" t="str">
        <f>VLOOKUP(A570,'BASE REGISTROS'!$A$1:$T$884,13,FALSE)</f>
        <v>XIII</v>
      </c>
      <c r="N570" s="108" t="str">
        <f>VLOOKUP(A570,'BASE REGISTROS'!$A$1:$T$884,14,FALSE)</f>
        <v>Quilicura</v>
      </c>
      <c r="O570" s="108" t="str">
        <f>VLOOKUP(A570,'BASE REGISTROS'!$A$1:$T$884,15,FALSE)</f>
        <v xml:space="preserve">Teléfonos: Patricia Caselli de la carrera: Representante legal –  973042713
Carlos Espinoza Villanueva: Vicepresidente
95776114
Oficina: 232541305 Central
PIE JOVEN EN RED MAIPU: 22 9208838
PIE ENACCION JOVEN QUILICURA: 22 8130821
</v>
      </c>
      <c r="P570" s="108" t="str">
        <f>VLOOKUP(A570,'BASE REGISTROS'!$A$1:$T$884,16,FALSE)</f>
        <v xml:space="preserve">
corporacion.carloscasanueva@gmail.com acentral.ccc@gmail.com</v>
      </c>
      <c r="Q570" s="108">
        <f>VLOOKUP(A570,'BASE REGISTROS'!$A$1:$T$884,17,FALSE)</f>
        <v>0</v>
      </c>
      <c r="R570" s="108" t="str">
        <f>VLOOKUP(A570,'BASE REGISTROS'!$A$1:$T$884,18,FALSE)</f>
        <v>93401 Institución de Asistencia Social.</v>
      </c>
      <c r="S570" s="108" t="str">
        <f>VLOOKUP(A570,'BASE REGISTROS'!$A$1:$T$884,19,FALSE)</f>
        <v>Certificado correspondiente al año 2019, aprobado por el Sub Departamento de Supervisión Financiera.</v>
      </c>
      <c r="T570" s="129">
        <f>VLOOKUP(A570,'BASE REGISTROS'!$A$1:$T$884,20,FALSE)</f>
        <v>37970</v>
      </c>
      <c r="U570" s="128">
        <v>7067</v>
      </c>
      <c r="V570" s="130">
        <v>8016600</v>
      </c>
      <c r="W570" s="130">
        <v>32066400</v>
      </c>
      <c r="X570" s="131">
        <v>44316</v>
      </c>
      <c r="Y570" s="132" t="s">
        <v>7743</v>
      </c>
      <c r="Z570" s="132" t="s">
        <v>7744</v>
      </c>
      <c r="AA570" s="128" t="s">
        <v>7785</v>
      </c>
    </row>
    <row r="571" spans="1:27" ht="15.75" customHeight="1" x14ac:dyDescent="0.2">
      <c r="A571" s="128">
        <v>7067</v>
      </c>
      <c r="B571" s="108" t="str">
        <f>VLOOKUP(A571,'BASE REGISTROS'!$A$1:$T$884,2,FALSE)</f>
        <v xml:space="preserve">
Instituto de Educación y Desarrollo Carlos Casanueva.
</v>
      </c>
      <c r="C571" s="136">
        <f>VLOOKUP(A571,'BASE REGISTROS'!$A$1:$T$884,3,FALSE)</f>
        <v>825652000</v>
      </c>
      <c r="D571" s="108" t="str">
        <f>VLOOKUP(A571,'BASE REGISTROS'!$A$1:$T$884,4,FALSE)</f>
        <v xml:space="preserve">Corporación de Desarrollo Privado.
</v>
      </c>
      <c r="E571" s="108" t="str">
        <f>VLOOKUP(A571,'BASE REGISTROS'!$A$1:$T$884,5,FALSE)</f>
        <v xml:space="preserve">Otorgado por Decreto Supremo Nº 1118 de 24 de junio de 1968, del Ministerio de Justicia.
</v>
      </c>
      <c r="F571" s="108" t="str">
        <f>VLOOKUP(A571,'BASE REGISTROS'!$A$1:$T$884,6,FALSE)</f>
        <v xml:space="preserve">Certificado de Vigencia Folio Nº 500356430185, de 16 de noviembre de 2020, emitido por el Servicio de Registro Civil e Identificación.
</v>
      </c>
      <c r="G571" s="108" t="str">
        <f>VLOOKUP(A571,'BASE REGISTROS'!$A$1:$T$884,7,FALSE)</f>
        <v xml:space="preserve">Promover el desarrollo educacional, social, cultural y comunitario de todos sus asociados y de todos los habitantes del país.
</v>
      </c>
      <c r="H571" s="108" t="str">
        <f>VLOOKUP(A571,'BASE REGISTROS'!$A$1:$T$884,8,FALSE)</f>
        <v xml:space="preserve">Presidenta: 
Patricia Caselli de la Carrera.
Vice presidente: 
Carlos Espinoza Villanueva 
Secretaria:
Daniela Danae Pozo Castro. 
Tesorero:
Juan Carlos Figueroa Huenumilla.
Directores: 
Manuel Aros Malgue    
María Alicia Rosales Muñoz, 
Jaime Hueraleo Vega,
</v>
      </c>
      <c r="I571" s="108" t="str">
        <f>VLOOKUP(A571,'BASE REGISTROS'!$A$1:$T$884,9,FALSE)</f>
        <v>Directorio dura dos años</v>
      </c>
      <c r="J571" s="129" t="str">
        <f>VLOOKUP(A571,'BASE REGISTROS'!$A$1:$T$884,10,FALSE)</f>
        <v>vigente desde el 28 de junio de 2017.</v>
      </c>
      <c r="K571" s="108" t="str">
        <f>VLOOKUP(A571,'BASE REGISTROS'!$A$1:$T$884,11,FALSE)</f>
        <v xml:space="preserve">Patricia Caselli de la Carrera. 
</v>
      </c>
      <c r="L571" s="108" t="str">
        <f>VLOOKUP(A571,'BASE REGISTROS'!$A$1:$T$884,12,FALSE)</f>
        <v xml:space="preserve">José Miguel Carrera Nº 027, Quilicura, Región Metropolitana.
</v>
      </c>
      <c r="M571" s="108" t="str">
        <f>VLOOKUP(A571,'BASE REGISTROS'!$A$1:$T$884,13,FALSE)</f>
        <v>XIII</v>
      </c>
      <c r="N571" s="108" t="str">
        <f>VLOOKUP(A571,'BASE REGISTROS'!$A$1:$T$884,14,FALSE)</f>
        <v>Quilicura</v>
      </c>
      <c r="O571" s="108" t="str">
        <f>VLOOKUP(A571,'BASE REGISTROS'!$A$1:$T$884,15,FALSE)</f>
        <v xml:space="preserve">Teléfonos: Patricia Caselli de la carrera: Representante legal –  973042713
Carlos Espinoza Villanueva: Vicepresidente
95776114
Oficina: 232541305 Central
PIE JOVEN EN RED MAIPU: 22 9208838
PIE ENACCION JOVEN QUILICURA: 22 8130821
</v>
      </c>
      <c r="P571" s="108" t="str">
        <f>VLOOKUP(A571,'BASE REGISTROS'!$A$1:$T$884,16,FALSE)</f>
        <v xml:space="preserve">
corporacion.carloscasanueva@gmail.com acentral.ccc@gmail.com</v>
      </c>
      <c r="Q571" s="108">
        <f>VLOOKUP(A571,'BASE REGISTROS'!$A$1:$T$884,17,FALSE)</f>
        <v>0</v>
      </c>
      <c r="R571" s="108" t="str">
        <f>VLOOKUP(A571,'BASE REGISTROS'!$A$1:$T$884,18,FALSE)</f>
        <v>93401 Institución de Asistencia Social.</v>
      </c>
      <c r="S571" s="108" t="str">
        <f>VLOOKUP(A571,'BASE REGISTROS'!$A$1:$T$884,19,FALSE)</f>
        <v>Certificado correspondiente al año 2019, aprobado por el Sub Departamento de Supervisión Financiera.</v>
      </c>
      <c r="T571" s="129">
        <f>VLOOKUP(A571,'BASE REGISTROS'!$A$1:$T$884,20,FALSE)</f>
        <v>37970</v>
      </c>
      <c r="U571" s="128">
        <v>7067</v>
      </c>
      <c r="V571" s="130">
        <v>8016600</v>
      </c>
      <c r="W571" s="130">
        <v>32066400</v>
      </c>
      <c r="X571" s="131">
        <v>44316</v>
      </c>
      <c r="Y571" s="132" t="s">
        <v>7743</v>
      </c>
      <c r="Z571" s="132" t="s">
        <v>7744</v>
      </c>
      <c r="AA571" s="128" t="s">
        <v>7794</v>
      </c>
    </row>
    <row r="572" spans="1:27" ht="15.75" customHeight="1" x14ac:dyDescent="0.2">
      <c r="A572" s="128">
        <v>7071</v>
      </c>
      <c r="B572" s="108" t="str">
        <f>VLOOKUP(A572,'BASE REGISTROS'!$A$1:$T$884,2,FALSE)</f>
        <v xml:space="preserve">
I. Municipalidad de Lo Prado
</v>
      </c>
      <c r="C572" s="136">
        <f>VLOOKUP(A572,'BASE REGISTROS'!$A$1:$T$884,3,FALSE)</f>
        <v>692541006</v>
      </c>
      <c r="D572" s="108" t="str">
        <f>VLOOKUP(A572,'BASE REGISTROS'!$A$1:$T$884,4,FALSE)</f>
        <v>Municipalidad</v>
      </c>
      <c r="E572" s="108" t="str">
        <f>VLOOKUP(A572,'BASE REGISTROS'!$A$1:$T$884,5,FALSE)</f>
        <v>Constitución Política de la República, art. 107.</v>
      </c>
      <c r="F572" s="108" t="str">
        <f>VLOOKUP(A572,'BASE REGISTROS'!$A$1:$T$884,6,FALSE)</f>
        <v>Indefinida.</v>
      </c>
      <c r="G572" s="108" t="str">
        <f>VLOOKUP(A572,'BASE REGISTROS'!$A$1:$T$884,7,FALSE)</f>
        <v>Según Ley Orgánica Nº 18.695, arts. 1º al 4º.</v>
      </c>
      <c r="H572" s="108" t="str">
        <f>VLOOKUP(A572,'BASE REGISTROS'!$A$1:$T$884,8,FALSE)</f>
        <v>no tiene</v>
      </c>
      <c r="I572" s="108">
        <f>VLOOKUP(A572,'BASE REGISTROS'!$A$1:$T$884,9,FALSE)</f>
        <v>0</v>
      </c>
      <c r="J572" s="129">
        <f>VLOOKUP(A572,'BASE REGISTROS'!$A$1:$T$884,10,FALSE)</f>
        <v>0</v>
      </c>
      <c r="K572" s="108" t="str">
        <f>VLOOKUP(A572,'BASE REGISTROS'!$A$1:$T$884,11,FALSE)</f>
        <v xml:space="preserve">Maximiliano Ríos Galleguillos. </v>
      </c>
      <c r="L572" s="108" t="str">
        <f>VLOOKUP(A572,'BASE REGISTROS'!$A$1:$T$884,12,FALSE)</f>
        <v>Avenida San Pablo Nº5959, Lo Prado, Región Metropolitana.</v>
      </c>
      <c r="M572" s="108" t="str">
        <f>VLOOKUP(A572,'BASE REGISTROS'!$A$1:$T$884,13,FALSE)</f>
        <v>XIII</v>
      </c>
      <c r="N572" s="108" t="str">
        <f>VLOOKUP(A572,'BASE REGISTROS'!$A$1:$T$884,14,FALSE)</f>
        <v>Lo Prado</v>
      </c>
      <c r="O572" s="108">
        <f>VLOOKUP(A572,'BASE REGISTROS'!$A$1:$T$884,15,FALSE)</f>
        <v>0</v>
      </c>
      <c r="P572" s="108">
        <f>VLOOKUP(A572,'BASE REGISTROS'!$A$1:$T$884,16,FALSE)</f>
        <v>0</v>
      </c>
      <c r="Q572" s="108">
        <f>VLOOKUP(A572,'BASE REGISTROS'!$A$1:$T$884,17,FALSE)</f>
        <v>0</v>
      </c>
      <c r="R572" s="108">
        <f>VLOOKUP(A572,'BASE REGISTROS'!$A$1:$T$884,18,FALSE)</f>
        <v>91001</v>
      </c>
      <c r="S572" s="108" t="str">
        <f>VLOOKUP(A572,'BASE REGISTROS'!$A$1:$T$884,19,FALSE)</f>
        <v xml:space="preserve">No se acompañan. Aplica Informe Jurídico Nº 09, de  fecha 14 de marzo de 2011 del Departamento Jurídico y Dictamen Nº 070791, de 2009, de la Contraloría General de la República.  
</v>
      </c>
      <c r="T572" s="129">
        <f>VLOOKUP(A572,'BASE REGISTROS'!$A$1:$T$884,20,FALSE)</f>
        <v>37970</v>
      </c>
      <c r="U572" s="128">
        <v>7071</v>
      </c>
      <c r="V572" s="130">
        <v>9014796</v>
      </c>
      <c r="W572" s="130">
        <v>36059184</v>
      </c>
      <c r="X572" s="131">
        <v>44316</v>
      </c>
      <c r="Y572" s="132" t="s">
        <v>7743</v>
      </c>
      <c r="Z572" s="132" t="s">
        <v>7744</v>
      </c>
      <c r="AA572" s="128" t="s">
        <v>7843</v>
      </c>
    </row>
    <row r="573" spans="1:27" ht="15.75" customHeight="1" x14ac:dyDescent="0.2">
      <c r="A573" s="128">
        <v>7072</v>
      </c>
      <c r="B573" s="108" t="str">
        <f>VLOOKUP(A573,'BASE REGISTROS'!$A$1:$T$884,2,FALSE)</f>
        <v xml:space="preserve">
I. Municipalidad de Coquimbo
</v>
      </c>
      <c r="C573" s="136">
        <f>VLOOKUP(A573,'BASE REGISTROS'!$A$1:$T$884,3,FALSE)</f>
        <v>690403005</v>
      </c>
      <c r="D573" s="108" t="str">
        <f>VLOOKUP(A573,'BASE REGISTROS'!$A$1:$T$884,4,FALSE)</f>
        <v>Municipalidad</v>
      </c>
      <c r="E573" s="108" t="str">
        <f>VLOOKUP(A573,'BASE REGISTROS'!$A$1:$T$884,5,FALSE)</f>
        <v>Constitución Política de la República, art. 107.</v>
      </c>
      <c r="F573" s="108" t="str">
        <f>VLOOKUP(A573,'BASE REGISTROS'!$A$1:$T$884,6,FALSE)</f>
        <v>Indefinida.</v>
      </c>
      <c r="G573" s="108" t="str">
        <f>VLOOKUP(A573,'BASE REGISTROS'!$A$1:$T$884,7,FALSE)</f>
        <v>Según Ley Orgánica Nº 18.695, arts. 1º al 4º.</v>
      </c>
      <c r="H573" s="108" t="str">
        <f>VLOOKUP(A573,'BASE REGISTROS'!$A$1:$T$884,8,FALSE)</f>
        <v>no tiene</v>
      </c>
      <c r="I573" s="108">
        <f>VLOOKUP(A573,'BASE REGISTROS'!$A$1:$T$884,9,FALSE)</f>
        <v>0</v>
      </c>
      <c r="J573" s="129">
        <f>VLOOKUP(A573,'BASE REGISTROS'!$A$1:$T$884,10,FALSE)</f>
        <v>0</v>
      </c>
      <c r="K573" s="108" t="str">
        <f>VLOOKUP(A573,'BASE REGISTROS'!$A$1:$T$884,11,FALSE)</f>
        <v xml:space="preserve">Alcalde Titular: Marcelo Alejandro Pereira Peralta; </v>
      </c>
      <c r="L573" s="108" t="str">
        <f>VLOOKUP(A573,'BASE REGISTROS'!$A$1:$T$884,12,FALSE)</f>
        <v xml:space="preserve">Bilbao Nº 348, ciudad de Coquimbo, Cuarta Región.
</v>
      </c>
      <c r="M573" s="108" t="str">
        <f>VLOOKUP(A573,'BASE REGISTROS'!$A$1:$T$884,13,FALSE)</f>
        <v>IV</v>
      </c>
      <c r="N573" s="108" t="str">
        <f>VLOOKUP(A573,'BASE REGISTROS'!$A$1:$T$884,14,FALSE)</f>
        <v>Coquimbo</v>
      </c>
      <c r="O573" s="108" t="str">
        <f>VLOOKUP(A573,'BASE REGISTROS'!$A$1:$T$884,15,FALSE)</f>
        <v>Fono 51- 335300</v>
      </c>
      <c r="P573" s="108">
        <f>VLOOKUP(A573,'BASE REGISTROS'!$A$1:$T$884,16,FALSE)</f>
        <v>0</v>
      </c>
      <c r="Q573" s="108">
        <f>VLOOKUP(A573,'BASE REGISTROS'!$A$1:$T$884,17,FALSE)</f>
        <v>0</v>
      </c>
      <c r="R573" s="108">
        <f>VLOOKUP(A573,'BASE REGISTROS'!$A$1:$T$884,18,FALSE)</f>
        <v>91001</v>
      </c>
      <c r="S573" s="108" t="str">
        <f>VLOOKUP(A573,'BASE REGISTROS'!$A$1:$T$884,19,FALSE)</f>
        <v xml:space="preserve">No se acompañan. Aplica Informe Jurídico Nº 09, de  fecha 14 de marzo de 2011 del Departamento Jurídico y Dictamen Nº 070791, de 2009, de la Contraloría General de la República.  
</v>
      </c>
      <c r="T573" s="129">
        <f>VLOOKUP(A573,'BASE REGISTROS'!$A$1:$T$884,20,FALSE)</f>
        <v>37970</v>
      </c>
      <c r="U573" s="128">
        <v>7072</v>
      </c>
      <c r="V573" s="130">
        <v>77066689</v>
      </c>
      <c r="W573" s="130">
        <v>246986076</v>
      </c>
      <c r="X573" s="131">
        <v>44316</v>
      </c>
      <c r="Y573" s="132" t="s">
        <v>7743</v>
      </c>
      <c r="Z573" s="132" t="s">
        <v>7744</v>
      </c>
      <c r="AA573" s="128" t="s">
        <v>7756</v>
      </c>
    </row>
    <row r="574" spans="1:27" ht="15.75" customHeight="1" x14ac:dyDescent="0.2">
      <c r="A574" s="128">
        <v>7076</v>
      </c>
      <c r="B574" s="108" t="str">
        <f>VLOOKUP(A574,'BASE REGISTROS'!$A$1:$T$884,2,FALSE)</f>
        <v>Organización No Gubernamental de Desarrollo Corporación Educación El Quijote O.N.G. El Quijote</v>
      </c>
      <c r="C574" s="136">
        <f>VLOOKUP(A574,'BASE REGISTROS'!$A$1:$T$884,3,FALSE)</f>
        <v>650852001</v>
      </c>
      <c r="D574" s="108" t="str">
        <f>VLOOKUP(A574,'BASE REGISTROS'!$A$1:$T$884,4,FALSE)</f>
        <v>Corporación de Derecho Privado.</v>
      </c>
      <c r="E574" s="108" t="str">
        <f>VLOOKUP(A574,'BASE REGISTROS'!$A$1:$T$884,5,FALSE)</f>
        <v>Otorgado por Decreto Supremo Nº 646, de fecha 29 de junio de 2001, del Ministerio de Justicia.</v>
      </c>
      <c r="F574" s="108" t="str">
        <f>VLOOKUP(A574,'BASE REGISTROS'!$A$1:$T$884,6,FALSE)</f>
        <v>Certificado de Vigencia del Servicio de Registro Civil e Identificación, emitido con fecha 23 de agosto de 2020, Folio N° 500342012564.</v>
      </c>
      <c r="G574" s="108" t="str">
        <f>VLOOKUP(A574,'BASE REGISTROS'!$A$1:$T$884,7,FALSE)</f>
        <v>Promoción del desarrollo, especialmente de las personas, familias, grupos y comunidades que viven en condiciones de pobreza y/o marginalidad.</v>
      </c>
      <c r="H574" s="108" t="str">
        <f>VLOOKUP(A574,'BASE REGISTROS'!$A$1:$T$884,8,FALSE)</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574" s="108" t="str">
        <f>VLOOKUP(A574,'BASE REGISTROS'!$A$1:$T$884,9,FALSE)</f>
        <v>Durarán dos años en sus cargos.</v>
      </c>
      <c r="J574" s="129" t="str">
        <f>VLOOKUP(A574,'BASE REGISTROS'!$A$1:$T$884,10,FALSE)</f>
        <v>Periodo 6 de octubre del 2018 al 6 de octubre del 2020.</v>
      </c>
      <c r="K574" s="108" t="str">
        <f>VLOOKUP(A574,'BASE REGISTROS'!$A$1:$T$884,11,FALSE)</f>
        <v xml:space="preserve"> Presidente: María Cecilia Sarmiento Videla  
</v>
      </c>
      <c r="L574" s="108" t="str">
        <f>VLOOKUP(A574,'BASE REGISTROS'!$A$1:$T$884,12,FALSE)</f>
        <v xml:space="preserve">CalleAlmirante Cristobal Colón N° 523, Quilicura, Región Metropolitana.
</v>
      </c>
      <c r="M574" s="108" t="str">
        <f>VLOOKUP(A574,'BASE REGISTROS'!$A$1:$T$884,13,FALSE)</f>
        <v>XIII</v>
      </c>
      <c r="N574" s="108" t="str">
        <f>VLOOKUP(A574,'BASE REGISTROS'!$A$1:$T$884,14,FALSE)</f>
        <v>Quilicura</v>
      </c>
      <c r="O574" s="108">
        <f>VLOOKUP(A574,'BASE REGISTROS'!$A$1:$T$884,15,FALSE)</f>
        <v>981829131</v>
      </c>
      <c r="P574" s="108" t="str">
        <f>VLOOKUP(A574,'BASE REGISTROS'!$A$1:$T$884,16,FALSE)</f>
        <v>elquijote5@gmail.com</v>
      </c>
      <c r="Q574" s="108">
        <f>VLOOKUP(A574,'BASE REGISTROS'!$A$1:$T$884,17,FALSE)</f>
        <v>0</v>
      </c>
      <c r="R574" s="108" t="str">
        <f>VLOOKUP(A574,'BASE REGISTROS'!$A$1:$T$884,18,FALSE)</f>
        <v>93401: Institución de Asistencia Social</v>
      </c>
      <c r="S574" s="108" t="str">
        <f>VLOOKUP(A574,'BASE REGISTROS'!$A$1:$T$884,19,FALSE)</f>
        <v>Acompañó Certificado financiero correspondiente al año 2019, aprobado por el Sub Departamento de Supervisión Financiera</v>
      </c>
      <c r="T574" s="129">
        <f>VLOOKUP(A574,'BASE REGISTROS'!$A$1:$T$884,20,FALSE)</f>
        <v>37970</v>
      </c>
      <c r="U574" s="128">
        <v>7076</v>
      </c>
      <c r="V574" s="130">
        <v>19881168</v>
      </c>
      <c r="W574" s="130">
        <v>72309732</v>
      </c>
      <c r="X574" s="131">
        <v>44316</v>
      </c>
      <c r="Y574" s="132" t="s">
        <v>7743</v>
      </c>
      <c r="Z574" s="132" t="s">
        <v>7744</v>
      </c>
      <c r="AA574" s="128" t="s">
        <v>69</v>
      </c>
    </row>
    <row r="575" spans="1:27" ht="15.75" customHeight="1" x14ac:dyDescent="0.2">
      <c r="A575" s="128">
        <v>7079</v>
      </c>
      <c r="B575" s="108" t="str">
        <f>VLOOKUP(A575,'BASE REGISTROS'!$A$1:$T$884,2,FALSE)</f>
        <v>Corporación Municipal de Castro para la Educación, Salud y Atención al Menor</v>
      </c>
      <c r="C575" s="136">
        <f>VLOOKUP(A575,'BASE REGISTROS'!$A$1:$T$884,3,FALSE)</f>
        <v>711497005</v>
      </c>
      <c r="D575" s="108" t="str">
        <f>VLOOKUP(A575,'BASE REGISTROS'!$A$1:$T$884,4,FALSE)</f>
        <v>Corporación de Derecho Privado.</v>
      </c>
      <c r="E575" s="108" t="str">
        <f>VLOOKUP(A575,'BASE REGISTROS'!$A$1:$T$884,5,FALSE)</f>
        <v xml:space="preserve">Decreto Supremo Nº 530, de 26 de junio de 1984, del Ministerio de Justicia. </v>
      </c>
      <c r="F575" s="108" t="str">
        <f>VLOOKUP(A575,'BASE REGISTROS'!$A$1:$T$884,6,FALSE)</f>
        <v>Certificado de Vigencia Folio Nº 500363461027, de 28 de diciembre de 2020, del Servicio de Registro Civil e Identificación.</v>
      </c>
      <c r="G575" s="108" t="str">
        <f>VLOOKUP(A575,'BASE REGISTROS'!$A$1:$T$884,7,FALSE)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575" s="108" t="str">
        <f>VLOOKUP(A575,'BASE REGISTROS'!$A$1:$T$884,8,FALSE)</f>
        <v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v>
      </c>
      <c r="I575" s="108" t="str">
        <f>VLOOKUP(A575,'BASE REGISTROS'!$A$1:$T$884,9,FALSE)</f>
        <v>Durarán 2 años en sus cargos.</v>
      </c>
      <c r="J575" s="129" t="str">
        <f>VLOOKUP(A575,'BASE REGISTROS'!$A$1:$T$884,10,FALSE)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v>
      </c>
      <c r="K575" s="108" t="str">
        <f>VLOOKUP(A575,'BASE REGISTROS'!$A$1:$T$884,11,FALSE)</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575" s="108" t="str">
        <f>VLOOKUP(A575,'BASE REGISTROS'!$A$1:$T$884,12,FALSE)</f>
        <v xml:space="preserve">Bernardo O´Higgins N° 557,  comuna de Castro, Décima Región 
</v>
      </c>
      <c r="M575" s="108" t="str">
        <f>VLOOKUP(A575,'BASE REGISTROS'!$A$1:$T$884,13,FALSE)</f>
        <v>X</v>
      </c>
      <c r="N575" s="108" t="str">
        <f>VLOOKUP(A575,'BASE REGISTROS'!$A$1:$T$884,14,FALSE)</f>
        <v>Castro</v>
      </c>
      <c r="O575" s="108" t="str">
        <f>VLOOKUP(A575,'BASE REGISTROS'!$A$1:$T$884,15,FALSE)</f>
        <v xml:space="preserve">652537501 - 652537502
Fax: 531101
 </v>
      </c>
      <c r="P575" s="108" t="str">
        <f>VLOOKUP(A575,'BASE REGISTROS'!$A$1:$T$884,16,FALSE)</f>
        <v xml:space="preserve">secretaria@corpocas.cl
Correo Marcelo Fuentes García (Secretario General) mfuentes@corpocas.cl 
</v>
      </c>
      <c r="Q575" s="108">
        <f>VLOOKUP(A575,'BASE REGISTROS'!$A$1:$T$884,17,FALSE)</f>
        <v>0</v>
      </c>
      <c r="R575" s="108">
        <f>VLOOKUP(A575,'BASE REGISTROS'!$A$1:$T$884,18,FALSE)</f>
        <v>93401</v>
      </c>
      <c r="S575" s="108" t="str">
        <f>VLOOKUP(A575,'BASE REGISTROS'!$A$1:$T$884,19,FALSE)</f>
        <v xml:space="preserve">Se acompaña Certificado Financiero de la Institución, correspondiente al año 2019, y aprobado por el Subdepartamento de  Supervisión Financiera Nacional. </v>
      </c>
      <c r="T575" s="129">
        <f>VLOOKUP(A575,'BASE REGISTROS'!$A$1:$T$884,20,FALSE)</f>
        <v>37970</v>
      </c>
      <c r="U575" s="128">
        <v>7079</v>
      </c>
      <c r="V575" s="130">
        <v>12821044</v>
      </c>
      <c r="W575" s="130">
        <v>19417486</v>
      </c>
      <c r="X575" s="131">
        <v>44316</v>
      </c>
      <c r="Y575" s="132" t="s">
        <v>7743</v>
      </c>
      <c r="Z575" s="132" t="s">
        <v>7744</v>
      </c>
      <c r="AA575" s="128" t="s">
        <v>7772</v>
      </c>
    </row>
    <row r="576" spans="1:27" ht="15.75" customHeight="1" x14ac:dyDescent="0.2">
      <c r="A576" s="128">
        <v>7081</v>
      </c>
      <c r="B576" s="108" t="str">
        <f>VLOOKUP(A576,'BASE REGISTROS'!$A$1:$T$884,2,FALSE)</f>
        <v xml:space="preserve">
I. Municipalidad de Macul
</v>
      </c>
      <c r="C576" s="136">
        <f>VLOOKUP(A576,'BASE REGISTROS'!$A$1:$T$884,3,FALSE)</f>
        <v>692537009</v>
      </c>
      <c r="D576" s="108" t="str">
        <f>VLOOKUP(A576,'BASE REGISTROS'!$A$1:$T$884,4,FALSE)</f>
        <v xml:space="preserve">Municipalidad
</v>
      </c>
      <c r="E576" s="108" t="str">
        <f>VLOOKUP(A576,'BASE REGISTROS'!$A$1:$T$884,5,FALSE)</f>
        <v>Constitución Política de la República, art. 107.</v>
      </c>
      <c r="F576" s="108" t="str">
        <f>VLOOKUP(A576,'BASE REGISTROS'!$A$1:$T$884,6,FALSE)</f>
        <v xml:space="preserve">Indefinida.
</v>
      </c>
      <c r="G576" s="108" t="str">
        <f>VLOOKUP(A576,'BASE REGISTROS'!$A$1:$T$884,7,FALSE)</f>
        <v>Según Ley Orgánica Nº 18.695, arts. 1º al 4º.</v>
      </c>
      <c r="H576" s="108" t="str">
        <f>VLOOKUP(A576,'BASE REGISTROS'!$A$1:$T$884,8,FALSE)</f>
        <v>no tiene</v>
      </c>
      <c r="I576" s="108">
        <f>VLOOKUP(A576,'BASE REGISTROS'!$A$1:$T$884,9,FALSE)</f>
        <v>0</v>
      </c>
      <c r="J576" s="129">
        <f>VLOOKUP(A576,'BASE REGISTROS'!$A$1:$T$884,10,FALSE)</f>
        <v>0</v>
      </c>
      <c r="K576" s="108" t="str">
        <f>VLOOKUP(A576,'BASE REGISTROS'!$A$1:$T$884,11,FALSE)</f>
        <v xml:space="preserve">Gonzalo Eugenio Montoya Riquelme  </v>
      </c>
      <c r="L576" s="108" t="str">
        <f>VLOOKUP(A576,'BASE REGISTROS'!$A$1:$T$884,12,FALSE)</f>
        <v xml:space="preserve">Avenida Los Plátanos Nº3130, Macul, Región Metropolitana.
</v>
      </c>
      <c r="M576" s="108" t="str">
        <f>VLOOKUP(A576,'BASE REGISTROS'!$A$1:$T$884,13,FALSE)</f>
        <v>XIII</v>
      </c>
      <c r="N576" s="108" t="str">
        <f>VLOOKUP(A576,'BASE REGISTROS'!$A$1:$T$884,14,FALSE)</f>
        <v>Macul</v>
      </c>
      <c r="O576" s="108" t="str">
        <f>VLOOKUP(A576,'BASE REGISTROS'!$A$1:$T$884,15,FALSE)</f>
        <v>Fono: 56) - (2) - 28100600</v>
      </c>
      <c r="P576" s="108" t="str">
        <f>VLOOKUP(A576,'BASE REGISTROS'!$A$1:$T$884,16,FALSE)</f>
        <v xml:space="preserve">gmontoya@munimacul.cl
acampos@munimacul.cl
evaldesm@munimacul.cl
</v>
      </c>
      <c r="Q576" s="108">
        <f>VLOOKUP(A576,'BASE REGISTROS'!$A$1:$T$884,17,FALSE)</f>
        <v>0</v>
      </c>
      <c r="R576" s="108">
        <f>VLOOKUP(A576,'BASE REGISTROS'!$A$1:$T$884,18,FALSE)</f>
        <v>91001</v>
      </c>
      <c r="S576" s="108" t="str">
        <f>VLOOKUP(A576,'BASE REGISTROS'!$A$1:$T$884,19,FALSE)</f>
        <v xml:space="preserve">No se acompañan. Aplica Informe Jurídico Nº 09, de  fecha 14 de marzo de 2011 del Departamento Jurídico y Dictamen Nº 070791, de 2009, de la Contraloría General de la República.  
</v>
      </c>
      <c r="T576" s="129">
        <f>VLOOKUP(A576,'BASE REGISTROS'!$A$1:$T$884,20,FALSE)</f>
        <v>37970</v>
      </c>
      <c r="U576" s="128">
        <v>7081</v>
      </c>
      <c r="V576" s="130">
        <v>9014796</v>
      </c>
      <c r="W576" s="130">
        <v>36059184</v>
      </c>
      <c r="X576" s="131">
        <v>44316</v>
      </c>
      <c r="Y576" s="132" t="s">
        <v>7743</v>
      </c>
      <c r="Z576" s="132" t="s">
        <v>7744</v>
      </c>
      <c r="AA576" s="128" t="s">
        <v>7814</v>
      </c>
    </row>
    <row r="577" spans="1:27" ht="15.75" customHeight="1" x14ac:dyDescent="0.2">
      <c r="A577" s="128">
        <v>7082</v>
      </c>
      <c r="B577" s="108" t="str">
        <f>VLOOKUP(A577,'BASE REGISTROS'!$A$1:$T$884,2,FALSE)</f>
        <v xml:space="preserve">
I. Municipalidad de San Bernardo
</v>
      </c>
      <c r="C577" s="136">
        <f>VLOOKUP(A577,'BASE REGISTROS'!$A$1:$T$884,3,FALSE)</f>
        <v>690727005</v>
      </c>
      <c r="D577" s="108" t="str">
        <f>VLOOKUP(A577,'BASE REGISTROS'!$A$1:$T$884,4,FALSE)</f>
        <v>Municipalidad</v>
      </c>
      <c r="E577" s="108" t="str">
        <f>VLOOKUP(A577,'BASE REGISTROS'!$A$1:$T$884,5,FALSE)</f>
        <v>Constitución Política de la República, art. 107.</v>
      </c>
      <c r="F577" s="108" t="str">
        <f>VLOOKUP(A577,'BASE REGISTROS'!$A$1:$T$884,6,FALSE)</f>
        <v>Indefinida.</v>
      </c>
      <c r="G577" s="108" t="str">
        <f>VLOOKUP(A577,'BASE REGISTROS'!$A$1:$T$884,7,FALSE)</f>
        <v>Según Ley Orgánica Nº 18.695, arts. 1º al 4º.</v>
      </c>
      <c r="H577" s="108" t="str">
        <f>VLOOKUP(A577,'BASE REGISTROS'!$A$1:$T$884,8,FALSE)</f>
        <v>no tiene</v>
      </c>
      <c r="I577" s="108">
        <f>VLOOKUP(A577,'BASE REGISTROS'!$A$1:$T$884,9,FALSE)</f>
        <v>0</v>
      </c>
      <c r="J577" s="129">
        <f>VLOOKUP(A577,'BASE REGISTROS'!$A$1:$T$884,10,FALSE)</f>
        <v>0</v>
      </c>
      <c r="K577" s="108" t="str">
        <f>VLOOKUP(A577,'BASE REGISTROS'!$A$1:$T$884,11,FALSE)</f>
        <v>LEONEL RENAN CADIZ SOTO RUT: 12.043.065-3</v>
      </c>
      <c r="L577" s="108" t="str">
        <f>VLOOKUP(A577,'BASE REGISTROS'!$A$1:$T$884,12,FALSE)</f>
        <v xml:space="preserve">Eyzaguirre Nº 450, San Bernardo, Región Metropolitana.
</v>
      </c>
      <c r="M577" s="108" t="str">
        <f>VLOOKUP(A577,'BASE REGISTROS'!$A$1:$T$884,13,FALSE)</f>
        <v>XIII</v>
      </c>
      <c r="N577" s="108" t="str">
        <f>VLOOKUP(A577,'BASE REGISTROS'!$A$1:$T$884,14,FALSE)</f>
        <v>San Bernardo</v>
      </c>
      <c r="O577" s="108" t="str">
        <f>VLOOKUP(A577,'BASE REGISTROS'!$A$1:$T$884,15,FALSE)</f>
        <v xml:space="preserve">Fono: 2927 0000 – 2927 0724
</v>
      </c>
      <c r="P577" s="108">
        <f>VLOOKUP(A577,'BASE REGISTROS'!$A$1:$T$884,16,FALSE)</f>
        <v>0</v>
      </c>
      <c r="Q577" s="108">
        <f>VLOOKUP(A577,'BASE REGISTROS'!$A$1:$T$884,17,FALSE)</f>
        <v>0</v>
      </c>
      <c r="R577" s="108">
        <f>VLOOKUP(A577,'BASE REGISTROS'!$A$1:$T$884,18,FALSE)</f>
        <v>91001</v>
      </c>
      <c r="S577" s="108" t="str">
        <f>VLOOKUP(A577,'BASE REGISTROS'!$A$1:$T$884,19,FALSE)</f>
        <v>No se acompañan. Aplica Informe Jurídico Nº 09, de fecha 14 de marzo de 2011 del Departamento Jurídico y Dictamen Nº 070791, de 2009, de la Contraloría General de la República.</v>
      </c>
      <c r="T577" s="129">
        <f>VLOOKUP(A577,'BASE REGISTROS'!$A$1:$T$884,20,FALSE)</f>
        <v>37970</v>
      </c>
      <c r="U577" s="128">
        <v>7082</v>
      </c>
      <c r="V577" s="130">
        <v>10159532</v>
      </c>
      <c r="W577" s="130">
        <v>40638128</v>
      </c>
      <c r="X577" s="131">
        <v>44316</v>
      </c>
      <c r="Y577" s="132" t="s">
        <v>7743</v>
      </c>
      <c r="Z577" s="132" t="s">
        <v>7744</v>
      </c>
      <c r="AA577" s="128" t="s">
        <v>7833</v>
      </c>
    </row>
    <row r="578" spans="1:27" ht="15.75" customHeight="1" x14ac:dyDescent="0.2">
      <c r="A578" s="128">
        <v>7083</v>
      </c>
      <c r="B578" s="108" t="str">
        <f>VLOOKUP(A578,'BASE REGISTROS'!$A$1:$T$884,2,FALSE)</f>
        <v xml:space="preserve">
I. Municipalidad de Copiapó
</v>
      </c>
      <c r="C578" s="136">
        <f>VLOOKUP(A578,'BASE REGISTROS'!$A$1:$T$884,3,FALSE)</f>
        <v>690302004</v>
      </c>
      <c r="D578" s="108" t="str">
        <f>VLOOKUP(A578,'BASE REGISTROS'!$A$1:$T$884,4,FALSE)</f>
        <v>Municipalidad</v>
      </c>
      <c r="E578" s="108" t="str">
        <f>VLOOKUP(A578,'BASE REGISTROS'!$A$1:$T$884,5,FALSE)</f>
        <v>Constitución Política de la República, art. 107.</v>
      </c>
      <c r="F578" s="108" t="str">
        <f>VLOOKUP(A578,'BASE REGISTROS'!$A$1:$T$884,6,FALSE)</f>
        <v>Indefinida.</v>
      </c>
      <c r="G578" s="108" t="str">
        <f>VLOOKUP(A578,'BASE REGISTROS'!$A$1:$T$884,7,FALSE)</f>
        <v>Según Ley Orgánica Nº 18.695, arts. 1º al 4º.</v>
      </c>
      <c r="H578" s="108" t="str">
        <f>VLOOKUP(A578,'BASE REGISTROS'!$A$1:$T$884,8,FALSE)</f>
        <v>no tiene</v>
      </c>
      <c r="I578" s="108">
        <f>VLOOKUP(A578,'BASE REGISTROS'!$A$1:$T$884,9,FALSE)</f>
        <v>0</v>
      </c>
      <c r="J578" s="129">
        <f>VLOOKUP(A578,'BASE REGISTROS'!$A$1:$T$884,10,FALSE)</f>
        <v>0</v>
      </c>
      <c r="K578" s="108" t="str">
        <f>VLOOKUP(A578,'BASE REGISTROS'!$A$1:$T$884,11,FALSE)</f>
        <v>Marcos Rodrigo López Rivera</v>
      </c>
      <c r="L578" s="108" t="str">
        <f>VLOOKUP(A578,'BASE REGISTROS'!$A$1:$T$884,12,FALSE)</f>
        <v>Chacabuco Nº 857, Copiapó, Tercera Región</v>
      </c>
      <c r="M578" s="108" t="str">
        <f>VLOOKUP(A578,'BASE REGISTROS'!$A$1:$T$884,13,FALSE)</f>
        <v>III</v>
      </c>
      <c r="N578" s="108" t="str">
        <f>VLOOKUP(A578,'BASE REGISTROS'!$A$1:$T$884,14,FALSE)</f>
        <v>Copiapó</v>
      </c>
      <c r="O578" s="108">
        <f>VLOOKUP(A578,'BASE REGISTROS'!$A$1:$T$884,15,FALSE)</f>
        <v>0</v>
      </c>
      <c r="P578" s="108">
        <f>VLOOKUP(A578,'BASE REGISTROS'!$A$1:$T$884,16,FALSE)</f>
        <v>0</v>
      </c>
      <c r="Q578" s="108">
        <f>VLOOKUP(A578,'BASE REGISTROS'!$A$1:$T$884,17,FALSE)</f>
        <v>0</v>
      </c>
      <c r="R578" s="108" t="str">
        <f>VLOOKUP(A578,'BASE REGISTROS'!$A$1:$T$884,18,FALSE)</f>
        <v>91001: Administración Pública</v>
      </c>
      <c r="S578" s="108" t="str">
        <f>VLOOKUP(A578,'BASE REGISTROS'!$A$1:$T$884,19,FALSE)</f>
        <v xml:space="preserve">Se acompañan Balance de comprobación y de Saldos, correspondientes al año 2009, aprobados por la Unidad de Supervisión Financiera Nacional. </v>
      </c>
      <c r="T578" s="129">
        <f>VLOOKUP(A578,'BASE REGISTROS'!$A$1:$T$884,20,FALSE)</f>
        <v>37970</v>
      </c>
      <c r="U578" s="128">
        <v>7083</v>
      </c>
      <c r="V578" s="130">
        <v>9298118</v>
      </c>
      <c r="W578" s="130">
        <v>47355761</v>
      </c>
      <c r="X578" s="131">
        <v>44316</v>
      </c>
      <c r="Y578" s="132" t="s">
        <v>7743</v>
      </c>
      <c r="Z578" s="132" t="s">
        <v>7744</v>
      </c>
      <c r="AA578" s="128" t="s">
        <v>7818</v>
      </c>
    </row>
    <row r="579" spans="1:27" ht="15.75" customHeight="1" x14ac:dyDescent="0.2">
      <c r="A579" s="128">
        <v>7085</v>
      </c>
      <c r="B579" s="108" t="str">
        <f>VLOOKUP(A579,'BASE REGISTROS'!$A$1:$T$884,2,FALSE)</f>
        <v>Corporación Educacional y de Beneficencia Cristo Joven</v>
      </c>
      <c r="C579" s="136">
        <f>VLOOKUP(A579,'BASE REGISTROS'!$A$1:$T$884,3,FALSE)</f>
        <v>730998007</v>
      </c>
      <c r="D579" s="108" t="str">
        <f>VLOOKUP(A579,'BASE REGISTROS'!$A$1:$T$884,4,FALSE)</f>
        <v>Corporación de Derecho Privado.</v>
      </c>
      <c r="E579" s="108" t="str">
        <f>VLOOKUP(A579,'BASE REGISTROS'!$A$1:$T$884,5,FALSE)</f>
        <v>Otorgada por Decreto Supremo Nº 93, de fecha 23 de enero de 1995, del Ministerio de Justicia, publicado en el Diario Oficial el día 23 de enero de 1995.</v>
      </c>
      <c r="F579" s="108" t="str">
        <f>VLOOKUP(A579,'BASE REGISTROS'!$A$1:$T$884,6,FALSE)</f>
        <v xml:space="preserve">Certificado de vigencia, folio Nº 500344703890, de fecha 08 de septiembre de 2020, del Servicio de Registro Civil e Identificación. 
</v>
      </c>
      <c r="G579" s="108" t="str">
        <f>VLOOKUP(A579,'BASE REGISTROS'!$A$1:$T$884,7,FALSE)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579" s="108" t="str">
        <f>VLOOKUP(A579,'BASE REGISTROS'!$A$1:$T$884,8,FALSE)</f>
        <v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v>
      </c>
      <c r="I579" s="108" t="str">
        <f>VLOOKUP(A579,'BASE REGISTROS'!$A$1:$T$884,9,FALSE)</f>
        <v xml:space="preserve">Durarán 01 año en sus cargos.
</v>
      </c>
      <c r="J579" s="129" t="str">
        <f>VLOOKUP(A579,'BASE REGISTROS'!$A$1:$T$884,10,FALSE)</f>
        <v>De  03 de julio de 2019 al 03 de julio de 2020.</v>
      </c>
      <c r="K579" s="108" t="str">
        <f>VLOOKUP(A579,'BASE REGISTROS'!$A$1:$T$884,11,FALSE)</f>
        <v xml:space="preserve">Presidenta: Ana María Ordenes Lopez 
Director Ejecutivo: Justo Pastor Valdes Manzanares
</v>
      </c>
      <c r="L579" s="108" t="str">
        <f>VLOOKUP(A579,'BASE REGISTROS'!$A$1:$T$884,12,FALSE)</f>
        <v xml:space="preserve">Venezuela Nº 5950, Lo Hermida, comuna de Peñalolén, Región Metropolitana. 
</v>
      </c>
      <c r="M579" s="108" t="str">
        <f>VLOOKUP(A579,'BASE REGISTROS'!$A$1:$T$884,13,FALSE)</f>
        <v>XIII</v>
      </c>
      <c r="N579" s="108" t="str">
        <f>VLOOKUP(A579,'BASE REGISTROS'!$A$1:$T$884,14,FALSE)</f>
        <v>Peñalolén</v>
      </c>
      <c r="O579" s="108" t="str">
        <f>VLOOKUP(A579,'BASE REGISTROS'!$A$1:$T$884,15,FALSE)</f>
        <v>(02) 2728144- 2716913</v>
      </c>
      <c r="P579" s="108" t="str">
        <f>VLOOKUP(A579,'BASE REGISTROS'!$A$1:$T$884,16,FALSE)</f>
        <v xml:space="preserve">corporación@cristojoven.cl
www.cristojoven.cl 
</v>
      </c>
      <c r="Q579" s="108">
        <f>VLOOKUP(A579,'BASE REGISTROS'!$A$1:$T$884,17,FALSE)</f>
        <v>0</v>
      </c>
      <c r="R579" s="108" t="str">
        <f>VLOOKUP(A579,'BASE REGISTROS'!$A$1:$T$884,18,FALSE)</f>
        <v>93401: Institución de Asistencia Social</v>
      </c>
      <c r="S579" s="108" t="str">
        <f>VLOOKUP(A579,'BASE REGISTROS'!$A$1:$T$884,19,FALSE)</f>
        <v>Se acompaña certificado financiero correspondiente al año 2019 aprobado por el  Sub Departamento de Supervisión Financiera Nacional.</v>
      </c>
      <c r="T579" s="129">
        <f>VLOOKUP(A579,'BASE REGISTROS'!$A$1:$T$884,20,FALSE)</f>
        <v>37970</v>
      </c>
      <c r="U579" s="128">
        <v>7085</v>
      </c>
      <c r="V579" s="130">
        <v>6206400</v>
      </c>
      <c r="W579" s="130">
        <v>24980760</v>
      </c>
      <c r="X579" s="131">
        <v>44316</v>
      </c>
      <c r="Y579" s="132" t="s">
        <v>7743</v>
      </c>
      <c r="Z579" s="132" t="s">
        <v>7744</v>
      </c>
      <c r="AA579" s="128" t="s">
        <v>7825</v>
      </c>
    </row>
    <row r="580" spans="1:27" ht="15.75" customHeight="1" x14ac:dyDescent="0.2">
      <c r="A580" s="128">
        <v>7086</v>
      </c>
      <c r="B580" s="146" t="str">
        <f>VLOOKUP(A580,'BASE REGISTROS'!$A$1:$T$884,2,FALSE)</f>
        <v xml:space="preserve">Organización No Gubernamental de Desarrollo socialcreativa -  O.N.G. SocialCreativa (ex ONG Cordillera).
</v>
      </c>
      <c r="C580" s="136">
        <f>VLOOKUP(A580,'BASE REGISTROS'!$A$1:$T$884,3,FALSE)</f>
        <v>746157002</v>
      </c>
      <c r="D580" s="108" t="str">
        <f>VLOOKUP(A580,'BASE REGISTROS'!$A$1:$T$884,4,FALSE)</f>
        <v>Corporación de Derecho Privado.</v>
      </c>
      <c r="E580" s="108" t="str">
        <f>VLOOKUP(A580,'BASE REGISTROS'!$A$1:$T$884,5,FALSE)</f>
        <v>Otorgado por Decreto Supremo Nº 1314, de fecha 10 de diciembre de 1998, del Ministerio de Justicia.</v>
      </c>
      <c r="F580" s="108" t="str">
        <f>VLOOKUP(A580,'BASE REGISTROS'!$A$1:$T$884,6,FALSE)</f>
        <v>Certificado de Vigencia  de persona jurídica sin fines de lucro, folio Nº 500355319021, emitido el 10 de noviembre de 2020 por el SRCeI</v>
      </c>
      <c r="G580" s="108" t="str">
        <f>VLOOKUP(A580,'BASE REGISTROS'!$A$1:$T$884,7,FALSE)</f>
        <v>Promoción del desarrollo, especialmente de las personas, familias, grupos y comunidades que viven en condiciones de pobreza y/o marginalidad.</v>
      </c>
      <c r="H580" s="108" t="str">
        <f>VLOOKUP(A580,'BASE REGISTROS'!$A$1:$T$884,8,FALSE)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0" s="108" t="str">
        <f>VLOOKUP(A580,'BASE REGISTROS'!$A$1:$T$884,9,FALSE)</f>
        <v>Durarán dos años en sus cargos</v>
      </c>
      <c r="J580" s="129" t="str">
        <f>VLOOKUP(A580,'BASE REGISTROS'!$A$1:$T$884,10,FALSE)</f>
        <v>Del 19 de julio de 2018 al 19 de julio de 2020, de manera que el Directorio se encuentra vencido.
Obs: Se solicitarán antecedentes mediante correo electrónico.</v>
      </c>
      <c r="K580" s="108" t="str">
        <f>VLOOKUP(A580,'BASE REGISTROS'!$A$1:$T$884,11,FALSE)</f>
        <v>Graciana Fernanda Farías Cortés
Raúl Fernández Bacciarini
Camila Sánchez Soto
Jessica Lorena Soto Arellano</v>
      </c>
      <c r="L580" s="108" t="str">
        <f>VLOOKUP(A580,'BASE REGISTROS'!$A$1:$T$884,12,FALSE)</f>
        <v xml:space="preserve">Juan de Pineda 7580, La Florida, Santiago
</v>
      </c>
      <c r="M580" s="108" t="str">
        <f>VLOOKUP(A580,'BASE REGISTROS'!$A$1:$T$884,13,FALSE)</f>
        <v>XIII</v>
      </c>
      <c r="N580" s="108" t="str">
        <f>VLOOKUP(A580,'BASE REGISTROS'!$A$1:$T$884,14,FALSE)</f>
        <v>La Florida</v>
      </c>
      <c r="O580" s="108" t="str">
        <f>VLOOKUP(A580,'BASE REGISTROS'!$A$1:$T$884,15,FALSE)</f>
        <v xml:space="preserve">224000227.
</v>
      </c>
      <c r="P580" s="108" t="str">
        <f>VLOOKUP(A580,'BASE REGISTROS'!$A$1:$T$884,16,FALSE)</f>
        <v>direccionadministrativa@socialcreativa.cl</v>
      </c>
      <c r="Q580" s="108">
        <f>VLOOKUP(A580,'BASE REGISTROS'!$A$1:$T$884,17,FALSE)</f>
        <v>0</v>
      </c>
      <c r="R580" s="108" t="str">
        <f>VLOOKUP(A580,'BASE REGISTROS'!$A$1:$T$884,18,FALSE)</f>
        <v>93401: Institución de Asistencia Social</v>
      </c>
      <c r="S580" s="108" t="str">
        <f>VLOOKUP(A580,'BASE REGISTROS'!$A$1:$T$884,19,FALSE)</f>
        <v xml:space="preserve">Antecedentes financieros correspondientes al año 2019, aprobados por el Subdepartamento de Supervisión Financiera Nacional. </v>
      </c>
      <c r="T580" s="129">
        <f>VLOOKUP(A580,'BASE REGISTROS'!$A$1:$T$884,20,FALSE)</f>
        <v>37970</v>
      </c>
      <c r="U580" s="128">
        <v>7086</v>
      </c>
      <c r="V580" s="130">
        <v>14429880</v>
      </c>
      <c r="W580" s="130">
        <v>57719520</v>
      </c>
      <c r="X580" s="131">
        <v>44316</v>
      </c>
      <c r="Y580" s="132" t="s">
        <v>7743</v>
      </c>
      <c r="Z580" s="132" t="s">
        <v>7744</v>
      </c>
      <c r="AA580" s="128" t="s">
        <v>7813</v>
      </c>
    </row>
    <row r="581" spans="1:27" ht="15.75" customHeight="1" x14ac:dyDescent="0.2">
      <c r="A581" s="128">
        <v>7086</v>
      </c>
      <c r="B581" s="146" t="str">
        <f>VLOOKUP(A581,'BASE REGISTROS'!$A$1:$T$884,2,FALSE)</f>
        <v xml:space="preserve">Organización No Gubernamental de Desarrollo socialcreativa -  O.N.G. SocialCreativa (ex ONG Cordillera).
</v>
      </c>
      <c r="C581" s="136">
        <f>VLOOKUP(A581,'BASE REGISTROS'!$A$1:$T$884,3,FALSE)</f>
        <v>746157002</v>
      </c>
      <c r="D581" s="108" t="str">
        <f>VLOOKUP(A581,'BASE REGISTROS'!$A$1:$T$884,4,FALSE)</f>
        <v>Corporación de Derecho Privado.</v>
      </c>
      <c r="E581" s="108" t="str">
        <f>VLOOKUP(A581,'BASE REGISTROS'!$A$1:$T$884,5,FALSE)</f>
        <v>Otorgado por Decreto Supremo Nº 1314, de fecha 10 de diciembre de 1998, del Ministerio de Justicia.</v>
      </c>
      <c r="F581" s="108" t="str">
        <f>VLOOKUP(A581,'BASE REGISTROS'!$A$1:$T$884,6,FALSE)</f>
        <v>Certificado de Vigencia  de persona jurídica sin fines de lucro, folio Nº 500355319021, emitido el 10 de noviembre de 2020 por el SRCeI</v>
      </c>
      <c r="G581" s="108" t="str">
        <f>VLOOKUP(A581,'BASE REGISTROS'!$A$1:$T$884,7,FALSE)</f>
        <v>Promoción del desarrollo, especialmente de las personas, familias, grupos y comunidades que viven en condiciones de pobreza y/o marginalidad.</v>
      </c>
      <c r="H581" s="108" t="str">
        <f>VLOOKUP(A581,'BASE REGISTROS'!$A$1:$T$884,8,FALSE)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1" s="108" t="str">
        <f>VLOOKUP(A581,'BASE REGISTROS'!$A$1:$T$884,9,FALSE)</f>
        <v>Durarán dos años en sus cargos</v>
      </c>
      <c r="J581" s="129" t="str">
        <f>VLOOKUP(A581,'BASE REGISTROS'!$A$1:$T$884,10,FALSE)</f>
        <v>Del 19 de julio de 2018 al 19 de julio de 2020, de manera que el Directorio se encuentra vencido.
Obs: Se solicitarán antecedentes mediante correo electrónico.</v>
      </c>
      <c r="K581" s="108" t="str">
        <f>VLOOKUP(A581,'BASE REGISTROS'!$A$1:$T$884,11,FALSE)</f>
        <v>Graciana Fernanda Farías Cortés
Raúl Fernández Bacciarini
Camila Sánchez Soto
Jessica Lorena Soto Arellano</v>
      </c>
      <c r="L581" s="108" t="str">
        <f>VLOOKUP(A581,'BASE REGISTROS'!$A$1:$T$884,12,FALSE)</f>
        <v xml:space="preserve">Juan de Pineda 7580, La Florida, Santiago
</v>
      </c>
      <c r="M581" s="108" t="str">
        <f>VLOOKUP(A581,'BASE REGISTROS'!$A$1:$T$884,13,FALSE)</f>
        <v>XIII</v>
      </c>
      <c r="N581" s="108" t="str">
        <f>VLOOKUP(A581,'BASE REGISTROS'!$A$1:$T$884,14,FALSE)</f>
        <v>La Florida</v>
      </c>
      <c r="O581" s="108" t="str">
        <f>VLOOKUP(A581,'BASE REGISTROS'!$A$1:$T$884,15,FALSE)</f>
        <v xml:space="preserve">224000227.
</v>
      </c>
      <c r="P581" s="108" t="str">
        <f>VLOOKUP(A581,'BASE REGISTROS'!$A$1:$T$884,16,FALSE)</f>
        <v>direccionadministrativa@socialcreativa.cl</v>
      </c>
      <c r="Q581" s="108">
        <f>VLOOKUP(A581,'BASE REGISTROS'!$A$1:$T$884,17,FALSE)</f>
        <v>0</v>
      </c>
      <c r="R581" s="108" t="str">
        <f>VLOOKUP(A581,'BASE REGISTROS'!$A$1:$T$884,18,FALSE)</f>
        <v>93401: Institución de Asistencia Social</v>
      </c>
      <c r="S581" s="108" t="str">
        <f>VLOOKUP(A581,'BASE REGISTROS'!$A$1:$T$884,19,FALSE)</f>
        <v xml:space="preserve">Antecedentes financieros correspondientes al año 2019, aprobados por el Subdepartamento de Supervisión Financiera Nacional. </v>
      </c>
      <c r="T581" s="129">
        <f>VLOOKUP(A581,'BASE REGISTROS'!$A$1:$T$884,20,FALSE)</f>
        <v>37970</v>
      </c>
      <c r="U581" s="128">
        <v>7086</v>
      </c>
      <c r="V581" s="130">
        <v>14429880</v>
      </c>
      <c r="W581" s="130">
        <v>57719520</v>
      </c>
      <c r="X581" s="131">
        <v>44316</v>
      </c>
      <c r="Y581" s="132" t="s">
        <v>7743</v>
      </c>
      <c r="Z581" s="132" t="s">
        <v>7744</v>
      </c>
      <c r="AA581" s="128" t="s">
        <v>7824</v>
      </c>
    </row>
    <row r="582" spans="1:27" ht="15.75" customHeight="1" x14ac:dyDescent="0.2">
      <c r="A582" s="128">
        <v>7086</v>
      </c>
      <c r="B582" s="146" t="str">
        <f>VLOOKUP(A582,'BASE REGISTROS'!$A$1:$T$884,2,FALSE)</f>
        <v xml:space="preserve">Organización No Gubernamental de Desarrollo socialcreativa -  O.N.G. SocialCreativa (ex ONG Cordillera).
</v>
      </c>
      <c r="C582" s="136">
        <f>VLOOKUP(A582,'BASE REGISTROS'!$A$1:$T$884,3,FALSE)</f>
        <v>746157002</v>
      </c>
      <c r="D582" s="108" t="str">
        <f>VLOOKUP(A582,'BASE REGISTROS'!$A$1:$T$884,4,FALSE)</f>
        <v>Corporación de Derecho Privado.</v>
      </c>
      <c r="E582" s="108" t="str">
        <f>VLOOKUP(A582,'BASE REGISTROS'!$A$1:$T$884,5,FALSE)</f>
        <v>Otorgado por Decreto Supremo Nº 1314, de fecha 10 de diciembre de 1998, del Ministerio de Justicia.</v>
      </c>
      <c r="F582" s="108" t="str">
        <f>VLOOKUP(A582,'BASE REGISTROS'!$A$1:$T$884,6,FALSE)</f>
        <v>Certificado de Vigencia  de persona jurídica sin fines de lucro, folio Nº 500355319021, emitido el 10 de noviembre de 2020 por el SRCeI</v>
      </c>
      <c r="G582" s="108" t="str">
        <f>VLOOKUP(A582,'BASE REGISTROS'!$A$1:$T$884,7,FALSE)</f>
        <v>Promoción del desarrollo, especialmente de las personas, familias, grupos y comunidades que viven en condiciones de pobreza y/o marginalidad.</v>
      </c>
      <c r="H582" s="108" t="str">
        <f>VLOOKUP(A582,'BASE REGISTROS'!$A$1:$T$884,8,FALSE)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2" s="108" t="str">
        <f>VLOOKUP(A582,'BASE REGISTROS'!$A$1:$T$884,9,FALSE)</f>
        <v>Durarán dos años en sus cargos</v>
      </c>
      <c r="J582" s="129" t="str">
        <f>VLOOKUP(A582,'BASE REGISTROS'!$A$1:$T$884,10,FALSE)</f>
        <v>Del 19 de julio de 2018 al 19 de julio de 2020, de manera que el Directorio se encuentra vencido.
Obs: Se solicitarán antecedentes mediante correo electrónico.</v>
      </c>
      <c r="K582" s="108" t="str">
        <f>VLOOKUP(A582,'BASE REGISTROS'!$A$1:$T$884,11,FALSE)</f>
        <v>Graciana Fernanda Farías Cortés
Raúl Fernández Bacciarini
Camila Sánchez Soto
Jessica Lorena Soto Arellano</v>
      </c>
      <c r="L582" s="108" t="str">
        <f>VLOOKUP(A582,'BASE REGISTROS'!$A$1:$T$884,12,FALSE)</f>
        <v xml:space="preserve">Juan de Pineda 7580, La Florida, Santiago
</v>
      </c>
      <c r="M582" s="108" t="str">
        <f>VLOOKUP(A582,'BASE REGISTROS'!$A$1:$T$884,13,FALSE)</f>
        <v>XIII</v>
      </c>
      <c r="N582" s="108" t="str">
        <f>VLOOKUP(A582,'BASE REGISTROS'!$A$1:$T$884,14,FALSE)</f>
        <v>La Florida</v>
      </c>
      <c r="O582" s="108" t="str">
        <f>VLOOKUP(A582,'BASE REGISTROS'!$A$1:$T$884,15,FALSE)</f>
        <v xml:space="preserve">224000227.
</v>
      </c>
      <c r="P582" s="108" t="str">
        <f>VLOOKUP(A582,'BASE REGISTROS'!$A$1:$T$884,16,FALSE)</f>
        <v>direccionadministrativa@socialcreativa.cl</v>
      </c>
      <c r="Q582" s="108">
        <f>VLOOKUP(A582,'BASE REGISTROS'!$A$1:$T$884,17,FALSE)</f>
        <v>0</v>
      </c>
      <c r="R582" s="108" t="str">
        <f>VLOOKUP(A582,'BASE REGISTROS'!$A$1:$T$884,18,FALSE)</f>
        <v>93401: Institución de Asistencia Social</v>
      </c>
      <c r="S582" s="108" t="str">
        <f>VLOOKUP(A582,'BASE REGISTROS'!$A$1:$T$884,19,FALSE)</f>
        <v xml:space="preserve">Antecedentes financieros correspondientes al año 2019, aprobados por el Subdepartamento de Supervisión Financiera Nacional. </v>
      </c>
      <c r="T582" s="129">
        <f>VLOOKUP(A582,'BASE REGISTROS'!$A$1:$T$884,20,FALSE)</f>
        <v>37970</v>
      </c>
      <c r="U582" s="128">
        <v>7086</v>
      </c>
      <c r="V582" s="130">
        <v>9299256</v>
      </c>
      <c r="W582" s="130">
        <v>34631712</v>
      </c>
      <c r="X582" s="131">
        <v>44316</v>
      </c>
      <c r="Y582" s="132" t="s">
        <v>7743</v>
      </c>
      <c r="Z582" s="132" t="s">
        <v>7744</v>
      </c>
      <c r="AA582" s="128" t="s">
        <v>7841</v>
      </c>
    </row>
    <row r="583" spans="1:27" ht="15.75" customHeight="1" x14ac:dyDescent="0.2">
      <c r="A583" s="128">
        <v>7086</v>
      </c>
      <c r="B583" s="146" t="str">
        <f>VLOOKUP(A583,'BASE REGISTROS'!$A$1:$T$884,2,FALSE)</f>
        <v xml:space="preserve">Organización No Gubernamental de Desarrollo socialcreativa -  O.N.G. SocialCreativa (ex ONG Cordillera).
</v>
      </c>
      <c r="C583" s="136">
        <f>VLOOKUP(A583,'BASE REGISTROS'!$A$1:$T$884,3,FALSE)</f>
        <v>746157002</v>
      </c>
      <c r="D583" s="108" t="str">
        <f>VLOOKUP(A583,'BASE REGISTROS'!$A$1:$T$884,4,FALSE)</f>
        <v>Corporación de Derecho Privado.</v>
      </c>
      <c r="E583" s="108" t="str">
        <f>VLOOKUP(A583,'BASE REGISTROS'!$A$1:$T$884,5,FALSE)</f>
        <v>Otorgado por Decreto Supremo Nº 1314, de fecha 10 de diciembre de 1998, del Ministerio de Justicia.</v>
      </c>
      <c r="F583" s="108" t="str">
        <f>VLOOKUP(A583,'BASE REGISTROS'!$A$1:$T$884,6,FALSE)</f>
        <v>Certificado de Vigencia  de persona jurídica sin fines de lucro, folio Nº 500355319021, emitido el 10 de noviembre de 2020 por el SRCeI</v>
      </c>
      <c r="G583" s="108" t="str">
        <f>VLOOKUP(A583,'BASE REGISTROS'!$A$1:$T$884,7,FALSE)</f>
        <v>Promoción del desarrollo, especialmente de las personas, familias, grupos y comunidades que viven en condiciones de pobreza y/o marginalidad.</v>
      </c>
      <c r="H583" s="108" t="str">
        <f>VLOOKUP(A583,'BASE REGISTROS'!$A$1:$T$884,8,FALSE)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3" s="108" t="str">
        <f>VLOOKUP(A583,'BASE REGISTROS'!$A$1:$T$884,9,FALSE)</f>
        <v>Durarán dos años en sus cargos</v>
      </c>
      <c r="J583" s="129" t="str">
        <f>VLOOKUP(A583,'BASE REGISTROS'!$A$1:$T$884,10,FALSE)</f>
        <v>Del 19 de julio de 2018 al 19 de julio de 2020, de manera que el Directorio se encuentra vencido.
Obs: Se solicitarán antecedentes mediante correo electrónico.</v>
      </c>
      <c r="K583" s="108" t="str">
        <f>VLOOKUP(A583,'BASE REGISTROS'!$A$1:$T$884,11,FALSE)</f>
        <v>Graciana Fernanda Farías Cortés
Raúl Fernández Bacciarini
Camila Sánchez Soto
Jessica Lorena Soto Arellano</v>
      </c>
      <c r="L583" s="108" t="str">
        <f>VLOOKUP(A583,'BASE REGISTROS'!$A$1:$T$884,12,FALSE)</f>
        <v xml:space="preserve">Juan de Pineda 7580, La Florida, Santiago
</v>
      </c>
      <c r="M583" s="108" t="str">
        <f>VLOOKUP(A583,'BASE REGISTROS'!$A$1:$T$884,13,FALSE)</f>
        <v>XIII</v>
      </c>
      <c r="N583" s="108" t="str">
        <f>VLOOKUP(A583,'BASE REGISTROS'!$A$1:$T$884,14,FALSE)</f>
        <v>La Florida</v>
      </c>
      <c r="O583" s="108" t="str">
        <f>VLOOKUP(A583,'BASE REGISTROS'!$A$1:$T$884,15,FALSE)</f>
        <v xml:space="preserve">224000227.
</v>
      </c>
      <c r="P583" s="108" t="str">
        <f>VLOOKUP(A583,'BASE REGISTROS'!$A$1:$T$884,16,FALSE)</f>
        <v>direccionadministrativa@socialcreativa.cl</v>
      </c>
      <c r="Q583" s="108">
        <f>VLOOKUP(A583,'BASE REGISTROS'!$A$1:$T$884,17,FALSE)</f>
        <v>0</v>
      </c>
      <c r="R583" s="108" t="str">
        <f>VLOOKUP(A583,'BASE REGISTROS'!$A$1:$T$884,18,FALSE)</f>
        <v>93401: Institución de Asistencia Social</v>
      </c>
      <c r="S583" s="108" t="str">
        <f>VLOOKUP(A583,'BASE REGISTROS'!$A$1:$T$884,19,FALSE)</f>
        <v xml:space="preserve">Antecedentes financieros correspondientes al año 2019, aprobados por el Subdepartamento de Supervisión Financiera Nacional. </v>
      </c>
      <c r="T583" s="129">
        <f>VLOOKUP(A583,'BASE REGISTROS'!$A$1:$T$884,20,FALSE)</f>
        <v>37970</v>
      </c>
      <c r="U583" s="128">
        <v>7086</v>
      </c>
      <c r="V583" s="130">
        <v>8016600</v>
      </c>
      <c r="W583" s="130">
        <v>31906068</v>
      </c>
      <c r="X583" s="131">
        <v>44316</v>
      </c>
      <c r="Y583" s="132" t="s">
        <v>7743</v>
      </c>
      <c r="Z583" s="132" t="s">
        <v>7744</v>
      </c>
      <c r="AA583" s="128" t="s">
        <v>7805</v>
      </c>
    </row>
    <row r="584" spans="1:27" ht="15.75" customHeight="1" x14ac:dyDescent="0.2">
      <c r="A584" s="128">
        <v>7086</v>
      </c>
      <c r="B584" s="146" t="str">
        <f>VLOOKUP(A584,'BASE REGISTROS'!$A$1:$T$884,2,FALSE)</f>
        <v xml:space="preserve">Organización No Gubernamental de Desarrollo socialcreativa -  O.N.G. SocialCreativa (ex ONG Cordillera).
</v>
      </c>
      <c r="C584" s="136">
        <f>VLOOKUP(A584,'BASE REGISTROS'!$A$1:$T$884,3,FALSE)</f>
        <v>746157002</v>
      </c>
      <c r="D584" s="108" t="str">
        <f>VLOOKUP(A584,'BASE REGISTROS'!$A$1:$T$884,4,FALSE)</f>
        <v>Corporación de Derecho Privado.</v>
      </c>
      <c r="E584" s="108" t="str">
        <f>VLOOKUP(A584,'BASE REGISTROS'!$A$1:$T$884,5,FALSE)</f>
        <v>Otorgado por Decreto Supremo Nº 1314, de fecha 10 de diciembre de 1998, del Ministerio de Justicia.</v>
      </c>
      <c r="F584" s="108" t="str">
        <f>VLOOKUP(A584,'BASE REGISTROS'!$A$1:$T$884,6,FALSE)</f>
        <v>Certificado de Vigencia  de persona jurídica sin fines de lucro, folio Nº 500355319021, emitido el 10 de noviembre de 2020 por el SRCeI</v>
      </c>
      <c r="G584" s="108" t="str">
        <f>VLOOKUP(A584,'BASE REGISTROS'!$A$1:$T$884,7,FALSE)</f>
        <v>Promoción del desarrollo, especialmente de las personas, familias, grupos y comunidades que viven en condiciones de pobreza y/o marginalidad.</v>
      </c>
      <c r="H584" s="108" t="str">
        <f>VLOOKUP(A584,'BASE REGISTROS'!$A$1:$T$884,8,FALSE)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4" s="108" t="str">
        <f>VLOOKUP(A584,'BASE REGISTROS'!$A$1:$T$884,9,FALSE)</f>
        <v>Durarán dos años en sus cargos</v>
      </c>
      <c r="J584" s="129" t="str">
        <f>VLOOKUP(A584,'BASE REGISTROS'!$A$1:$T$884,10,FALSE)</f>
        <v>Del 19 de julio de 2018 al 19 de julio de 2020, de manera que el Directorio se encuentra vencido.
Obs: Se solicitarán antecedentes mediante correo electrónico.</v>
      </c>
      <c r="K584" s="108" t="str">
        <f>VLOOKUP(A584,'BASE REGISTROS'!$A$1:$T$884,11,FALSE)</f>
        <v>Graciana Fernanda Farías Cortés
Raúl Fernández Bacciarini
Camila Sánchez Soto
Jessica Lorena Soto Arellano</v>
      </c>
      <c r="L584" s="108" t="str">
        <f>VLOOKUP(A584,'BASE REGISTROS'!$A$1:$T$884,12,FALSE)</f>
        <v xml:space="preserve">Juan de Pineda 7580, La Florida, Santiago
</v>
      </c>
      <c r="M584" s="108" t="str">
        <f>VLOOKUP(A584,'BASE REGISTROS'!$A$1:$T$884,13,FALSE)</f>
        <v>XIII</v>
      </c>
      <c r="N584" s="108" t="str">
        <f>VLOOKUP(A584,'BASE REGISTROS'!$A$1:$T$884,14,FALSE)</f>
        <v>La Florida</v>
      </c>
      <c r="O584" s="108" t="str">
        <f>VLOOKUP(A584,'BASE REGISTROS'!$A$1:$T$884,15,FALSE)</f>
        <v xml:space="preserve">224000227.
</v>
      </c>
      <c r="P584" s="108" t="str">
        <f>VLOOKUP(A584,'BASE REGISTROS'!$A$1:$T$884,16,FALSE)</f>
        <v>direccionadministrativa@socialcreativa.cl</v>
      </c>
      <c r="Q584" s="108">
        <f>VLOOKUP(A584,'BASE REGISTROS'!$A$1:$T$884,17,FALSE)</f>
        <v>0</v>
      </c>
      <c r="R584" s="108" t="str">
        <f>VLOOKUP(A584,'BASE REGISTROS'!$A$1:$T$884,18,FALSE)</f>
        <v>93401: Institución de Asistencia Social</v>
      </c>
      <c r="S584" s="108" t="str">
        <f>VLOOKUP(A584,'BASE REGISTROS'!$A$1:$T$884,19,FALSE)</f>
        <v xml:space="preserve">Antecedentes financieros correspondientes al año 2019, aprobados por el Subdepartamento de Supervisión Financiera Nacional. </v>
      </c>
      <c r="T584" s="129">
        <f>VLOOKUP(A584,'BASE REGISTROS'!$A$1:$T$884,20,FALSE)</f>
        <v>37970</v>
      </c>
      <c r="U584" s="128">
        <v>7086</v>
      </c>
      <c r="V584" s="130">
        <v>9138924</v>
      </c>
      <c r="W584" s="130">
        <v>34471380</v>
      </c>
      <c r="X584" s="131">
        <v>44316</v>
      </c>
      <c r="Y584" s="132" t="s">
        <v>7743</v>
      </c>
      <c r="Z584" s="132" t="s">
        <v>7744</v>
      </c>
      <c r="AA584" s="128" t="s">
        <v>7858</v>
      </c>
    </row>
    <row r="585" spans="1:27" ht="15.75" customHeight="1" x14ac:dyDescent="0.2">
      <c r="A585" s="128">
        <v>7086</v>
      </c>
      <c r="B585" s="146" t="str">
        <f>VLOOKUP(A585,'BASE REGISTROS'!$A$1:$T$884,2,FALSE)</f>
        <v xml:space="preserve">Organización No Gubernamental de Desarrollo socialcreativa -  O.N.G. SocialCreativa (ex ONG Cordillera).
</v>
      </c>
      <c r="C585" s="136">
        <f>VLOOKUP(A585,'BASE REGISTROS'!$A$1:$T$884,3,FALSE)</f>
        <v>746157002</v>
      </c>
      <c r="D585" s="108" t="str">
        <f>VLOOKUP(A585,'BASE REGISTROS'!$A$1:$T$884,4,FALSE)</f>
        <v>Corporación de Derecho Privado.</v>
      </c>
      <c r="E585" s="108" t="str">
        <f>VLOOKUP(A585,'BASE REGISTROS'!$A$1:$T$884,5,FALSE)</f>
        <v>Otorgado por Decreto Supremo Nº 1314, de fecha 10 de diciembre de 1998, del Ministerio de Justicia.</v>
      </c>
      <c r="F585" s="108" t="str">
        <f>VLOOKUP(A585,'BASE REGISTROS'!$A$1:$T$884,6,FALSE)</f>
        <v>Certificado de Vigencia  de persona jurídica sin fines de lucro, folio Nº 500355319021, emitido el 10 de noviembre de 2020 por el SRCeI</v>
      </c>
      <c r="G585" s="108" t="str">
        <f>VLOOKUP(A585,'BASE REGISTROS'!$A$1:$T$884,7,FALSE)</f>
        <v>Promoción del desarrollo, especialmente de las personas, familias, grupos y comunidades que viven en condiciones de pobreza y/o marginalidad.</v>
      </c>
      <c r="H585" s="108" t="str">
        <f>VLOOKUP(A585,'BASE REGISTROS'!$A$1:$T$884,8,FALSE)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5" s="108" t="str">
        <f>VLOOKUP(A585,'BASE REGISTROS'!$A$1:$T$884,9,FALSE)</f>
        <v>Durarán dos años en sus cargos</v>
      </c>
      <c r="J585" s="129" t="str">
        <f>VLOOKUP(A585,'BASE REGISTROS'!$A$1:$T$884,10,FALSE)</f>
        <v>Del 19 de julio de 2018 al 19 de julio de 2020, de manera que el Directorio se encuentra vencido.
Obs: Se solicitarán antecedentes mediante correo electrónico.</v>
      </c>
      <c r="K585" s="108" t="str">
        <f>VLOOKUP(A585,'BASE REGISTROS'!$A$1:$T$884,11,FALSE)</f>
        <v>Graciana Fernanda Farías Cortés
Raúl Fernández Bacciarini
Camila Sánchez Soto
Jessica Lorena Soto Arellano</v>
      </c>
      <c r="L585" s="108" t="str">
        <f>VLOOKUP(A585,'BASE REGISTROS'!$A$1:$T$884,12,FALSE)</f>
        <v xml:space="preserve">Juan de Pineda 7580, La Florida, Santiago
</v>
      </c>
      <c r="M585" s="108" t="str">
        <f>VLOOKUP(A585,'BASE REGISTROS'!$A$1:$T$884,13,FALSE)</f>
        <v>XIII</v>
      </c>
      <c r="N585" s="108" t="str">
        <f>VLOOKUP(A585,'BASE REGISTROS'!$A$1:$T$884,14,FALSE)</f>
        <v>La Florida</v>
      </c>
      <c r="O585" s="108" t="str">
        <f>VLOOKUP(A585,'BASE REGISTROS'!$A$1:$T$884,15,FALSE)</f>
        <v xml:space="preserve">224000227.
</v>
      </c>
      <c r="P585" s="108" t="str">
        <f>VLOOKUP(A585,'BASE REGISTROS'!$A$1:$T$884,16,FALSE)</f>
        <v>direccionadministrativa@socialcreativa.cl</v>
      </c>
      <c r="Q585" s="108">
        <f>VLOOKUP(A585,'BASE REGISTROS'!$A$1:$T$884,17,FALSE)</f>
        <v>0</v>
      </c>
      <c r="R585" s="108" t="str">
        <f>VLOOKUP(A585,'BASE REGISTROS'!$A$1:$T$884,18,FALSE)</f>
        <v>93401: Institución de Asistencia Social</v>
      </c>
      <c r="S585" s="108" t="str">
        <f>VLOOKUP(A585,'BASE REGISTROS'!$A$1:$T$884,19,FALSE)</f>
        <v xml:space="preserve">Antecedentes financieros correspondientes al año 2019, aprobados por el Subdepartamento de Supervisión Financiera Nacional. </v>
      </c>
      <c r="T585" s="129">
        <f>VLOOKUP(A585,'BASE REGISTROS'!$A$1:$T$884,20,FALSE)</f>
        <v>37970</v>
      </c>
      <c r="U585" s="128">
        <v>7086</v>
      </c>
      <c r="V585" s="130">
        <v>8337264</v>
      </c>
      <c r="W585" s="130">
        <v>32868060</v>
      </c>
      <c r="X585" s="131">
        <v>44316</v>
      </c>
      <c r="Y585" s="132" t="s">
        <v>7743</v>
      </c>
      <c r="Z585" s="132" t="s">
        <v>7744</v>
      </c>
      <c r="AA585" s="128" t="s">
        <v>7791</v>
      </c>
    </row>
    <row r="586" spans="1:27" ht="15.75" customHeight="1" x14ac:dyDescent="0.2">
      <c r="A586" s="128">
        <v>7087</v>
      </c>
      <c r="B586" s="108" t="str">
        <f>VLOOKUP(A586,'BASE REGISTROS'!$A$1:$T$884,2,FALSE)</f>
        <v xml:space="preserve">
I. Municipalidad de Calama
</v>
      </c>
      <c r="C586" s="136" t="str">
        <f>VLOOKUP(A586,'BASE REGISTROS'!$A$1:$T$884,3,FALSE)</f>
        <v>69020200K</v>
      </c>
      <c r="D586" s="108" t="str">
        <f>VLOOKUP(A586,'BASE REGISTROS'!$A$1:$T$884,4,FALSE)</f>
        <v>Municipalidad</v>
      </c>
      <c r="E586" s="108" t="str">
        <f>VLOOKUP(A586,'BASE REGISTROS'!$A$1:$T$884,5,FALSE)</f>
        <v>Constitución Política de la República, art. 107.</v>
      </c>
      <c r="F586" s="108" t="str">
        <f>VLOOKUP(A586,'BASE REGISTROS'!$A$1:$T$884,6,FALSE)</f>
        <v>Indefinida.</v>
      </c>
      <c r="G586" s="108" t="str">
        <f>VLOOKUP(A586,'BASE REGISTROS'!$A$1:$T$884,7,FALSE)</f>
        <v>Según Ley Orgánica Nº 18.695, arts. 1º al 4º.</v>
      </c>
      <c r="H586" s="108" t="str">
        <f>VLOOKUP(A586,'BASE REGISTROS'!$A$1:$T$884,8,FALSE)</f>
        <v>no tiene</v>
      </c>
      <c r="I586" s="108">
        <f>VLOOKUP(A586,'BASE REGISTROS'!$A$1:$T$884,9,FALSE)</f>
        <v>0</v>
      </c>
      <c r="J586" s="129">
        <f>VLOOKUP(A586,'BASE REGISTROS'!$A$1:$T$884,10,FALSE)</f>
        <v>0</v>
      </c>
      <c r="K586" s="108" t="str">
        <f>VLOOKUP(A586,'BASE REGISTROS'!$A$1:$T$884,11,FALSE)</f>
        <v xml:space="preserve">Daniel Isaías Agusto Perez  </v>
      </c>
      <c r="L586" s="108" t="str">
        <f>VLOOKUP(A586,'BASE REGISTROS'!$A$1:$T$884,12,FALSE)</f>
        <v>Vicuña Mackenna Nº 2001, Calama.</v>
      </c>
      <c r="M586" s="108" t="str">
        <f>VLOOKUP(A586,'BASE REGISTROS'!$A$1:$T$884,13,FALSE)</f>
        <v>III</v>
      </c>
      <c r="N586" s="108" t="str">
        <f>VLOOKUP(A586,'BASE REGISTROS'!$A$1:$T$884,14,FALSE)</f>
        <v>Calama</v>
      </c>
      <c r="O586" s="108" t="str">
        <f>VLOOKUP(A586,'BASE REGISTROS'!$A$1:$T$884,15,FALSE)</f>
        <v xml:space="preserve">Teléfono Alcaldía: (52-2) 890296 – 890201.
</v>
      </c>
      <c r="P586" s="108" t="str">
        <f>VLOOKUP(A586,'BASE REGISTROS'!$A$1:$T$884,16,FALSE)</f>
        <v>E-Mail: alcaldia@municipalidadcalama.cl.</v>
      </c>
      <c r="Q586" s="108">
        <f>VLOOKUP(A586,'BASE REGISTROS'!$A$1:$T$884,17,FALSE)</f>
        <v>0</v>
      </c>
      <c r="R586" s="108">
        <f>VLOOKUP(A586,'BASE REGISTROS'!$A$1:$T$884,18,FALSE)</f>
        <v>91001</v>
      </c>
      <c r="S586" s="108" t="str">
        <f>VLOOKUP(A586,'BASE REGISTROS'!$A$1:$T$884,19,FALSE)</f>
        <v xml:space="preserve">No se acompañan. Aplica Informe Jurídico Nº 09, de  fecha 14 de marzo de 2011 del Departamento Jurídico y Dictamen Nº 070791, de 2009, de la Contraloría General de la República.  </v>
      </c>
      <c r="T586" s="129">
        <f>VLOOKUP(A586,'BASE REGISTROS'!$A$1:$T$884,20,FALSE)</f>
        <v>37970</v>
      </c>
      <c r="U586" s="128">
        <v>7087</v>
      </c>
      <c r="V586" s="130">
        <v>6776837</v>
      </c>
      <c r="W586" s="130">
        <v>20527055</v>
      </c>
      <c r="X586" s="131">
        <v>44316</v>
      </c>
      <c r="Y586" s="132" t="s">
        <v>7743</v>
      </c>
      <c r="Z586" s="132" t="s">
        <v>7744</v>
      </c>
      <c r="AA586" s="128" t="s">
        <v>7747</v>
      </c>
    </row>
    <row r="587" spans="1:27" ht="15.75" customHeight="1" x14ac:dyDescent="0.2">
      <c r="A587" s="128">
        <v>7090</v>
      </c>
      <c r="B587" s="108" t="str">
        <f>VLOOKUP(A587,'BASE REGISTROS'!$A$1:$T$884,2,FALSE)</f>
        <v xml:space="preserve">
I. Municipalidad de Lota
</v>
      </c>
      <c r="C587" s="136">
        <f>VLOOKUP(A587,'BASE REGISTROS'!$A$1:$T$884,3,FALSE)</f>
        <v>691513009</v>
      </c>
      <c r="D587" s="108" t="str">
        <f>VLOOKUP(A587,'BASE REGISTROS'!$A$1:$T$884,4,FALSE)</f>
        <v>Municipalidad</v>
      </c>
      <c r="E587" s="108" t="str">
        <f>VLOOKUP(A587,'BASE REGISTROS'!$A$1:$T$884,5,FALSE)</f>
        <v>Constitución Política de la República, art. 107.</v>
      </c>
      <c r="F587" s="108" t="str">
        <f>VLOOKUP(A587,'BASE REGISTROS'!$A$1:$T$884,6,FALSE)</f>
        <v>Indefinida.</v>
      </c>
      <c r="G587" s="108" t="str">
        <f>VLOOKUP(A587,'BASE REGISTROS'!$A$1:$T$884,7,FALSE)</f>
        <v>Según Ley Orgánica Nº 18.695, arts. 1º al 4º.</v>
      </c>
      <c r="H587" s="108" t="str">
        <f>VLOOKUP(A587,'BASE REGISTROS'!$A$1:$T$884,8,FALSE)</f>
        <v>no tiene</v>
      </c>
      <c r="I587" s="108">
        <f>VLOOKUP(A587,'BASE REGISTROS'!$A$1:$T$884,9,FALSE)</f>
        <v>0</v>
      </c>
      <c r="J587" s="129">
        <f>VLOOKUP(A587,'BASE REGISTROS'!$A$1:$T$884,10,FALSE)</f>
        <v>0</v>
      </c>
      <c r="K587" s="108" t="str">
        <f>VLOOKUP(A587,'BASE REGISTROS'!$A$1:$T$884,11,FALSE)</f>
        <v xml:space="preserve">Mauricio Velásquez Valenzuela. </v>
      </c>
      <c r="L587" s="108" t="str">
        <f>VLOOKUP(A587,'BASE REGISTROS'!$A$1:$T$884,12,FALSE)</f>
        <v xml:space="preserve">Pedro Aguirre Cerda Nº302, Lota, Octava Región.
</v>
      </c>
      <c r="M587" s="108" t="str">
        <f>VLOOKUP(A587,'BASE REGISTROS'!$A$1:$T$884,13,FALSE)</f>
        <v>VIII</v>
      </c>
      <c r="N587" s="108" t="str">
        <f>VLOOKUP(A587,'BASE REGISTROS'!$A$1:$T$884,14,FALSE)</f>
        <v>Lota</v>
      </c>
      <c r="O587" s="108" t="str">
        <f>VLOOKUP(A587,'BASE REGISTROS'!$A$1:$T$884,15,FALSE)</f>
        <v xml:space="preserve">Mesa Central: (41) 2405000 </v>
      </c>
      <c r="P587" s="108" t="str">
        <f>VLOOKUP(A587,'BASE REGISTROS'!$A$1:$T$884,16,FALSE)</f>
        <v xml:space="preserve"> comunicaciones@lota.cl </v>
      </c>
      <c r="Q587" s="108">
        <f>VLOOKUP(A587,'BASE REGISTROS'!$A$1:$T$884,17,FALSE)</f>
        <v>0</v>
      </c>
      <c r="R587" s="108">
        <f>VLOOKUP(A587,'BASE REGISTROS'!$A$1:$T$884,18,FALSE)</f>
        <v>91001</v>
      </c>
      <c r="S587" s="108" t="str">
        <f>VLOOKUP(A587,'BASE REGISTROS'!$A$1:$T$884,19,FALSE)</f>
        <v xml:space="preserve">No se acompañan. Aplica Informe Jurídico Nº 09, de  fecha 14 de marzo de 2011 del Departamento Jurídico y Dictamen Nº 070791, de 2009, de la Contraloría General de la República.  
</v>
      </c>
      <c r="T587" s="129">
        <f>VLOOKUP(A587,'BASE REGISTROS'!$A$1:$T$884,20,FALSE)</f>
        <v>37970</v>
      </c>
      <c r="U587" s="128">
        <v>7090</v>
      </c>
      <c r="V587" s="130">
        <v>4945260</v>
      </c>
      <c r="W587" s="130">
        <v>14979204</v>
      </c>
      <c r="X587" s="131">
        <v>44316</v>
      </c>
      <c r="Y587" s="132" t="s">
        <v>7743</v>
      </c>
      <c r="Z587" s="132" t="s">
        <v>7744</v>
      </c>
      <c r="AA587" s="128" t="s">
        <v>7784</v>
      </c>
    </row>
    <row r="588" spans="1:27" ht="15.75" customHeight="1" x14ac:dyDescent="0.2">
      <c r="A588" s="128">
        <v>7091</v>
      </c>
      <c r="B588" s="107" t="str">
        <f>VLOOKUP(A588,'BASE REGISTROS'!$A$1:$T$884,2,FALSE)</f>
        <v xml:space="preserve">
I. Municipalidad de Graneros 
</v>
      </c>
      <c r="C588" s="136">
        <f>VLOOKUP(A588,'BASE REGISTROS'!$A$1:$T$884,3,FALSE)</f>
        <v>690803003</v>
      </c>
      <c r="D588" s="108" t="str">
        <f>VLOOKUP(A588,'BASE REGISTROS'!$A$1:$T$884,4,FALSE)</f>
        <v>Municipalidad</v>
      </c>
      <c r="E588" s="108" t="str">
        <f>VLOOKUP(A588,'BASE REGISTROS'!$A$1:$T$884,5,FALSE)</f>
        <v>Constitución Política de la República, art. 107.</v>
      </c>
      <c r="F588" s="108" t="str">
        <f>VLOOKUP(A588,'BASE REGISTROS'!$A$1:$T$884,6,FALSE)</f>
        <v>Indefinida.</v>
      </c>
      <c r="G588" s="108" t="str">
        <f>VLOOKUP(A588,'BASE REGISTROS'!$A$1:$T$884,7,FALSE)</f>
        <v>Según Ley Orgánica Nº 18.695, arts. 1º al 4º.</v>
      </c>
      <c r="H588" s="108" t="str">
        <f>VLOOKUP(A588,'BASE REGISTROS'!$A$1:$T$884,8,FALSE)</f>
        <v>no tiene</v>
      </c>
      <c r="I588" s="108">
        <f>VLOOKUP(A588,'BASE REGISTROS'!$A$1:$T$884,9,FALSE)</f>
        <v>0</v>
      </c>
      <c r="J588" s="129">
        <f>VLOOKUP(A588,'BASE REGISTROS'!$A$1:$T$884,10,FALSE)</f>
        <v>0</v>
      </c>
      <c r="K588" s="108" t="str">
        <f>VLOOKUP(A588,'BASE REGISTROS'!$A$1:$T$884,11,FALSE)</f>
        <v xml:space="preserve">Claudio Rafael Segovia Cofré </v>
      </c>
      <c r="L588" s="108" t="str">
        <f>VLOOKUP(A588,'BASE REGISTROS'!$A$1:$T$884,12,FALSE)</f>
        <v>Plaza de Armas S/Nº, Graneros, Sexta Región.</v>
      </c>
      <c r="M588" s="108" t="str">
        <f>VLOOKUP(A588,'BASE REGISTROS'!$A$1:$T$884,13,FALSE)</f>
        <v>VI</v>
      </c>
      <c r="N588" s="108" t="str">
        <f>VLOOKUP(A588,'BASE REGISTROS'!$A$1:$T$884,14,FALSE)</f>
        <v xml:space="preserve"> Graneros</v>
      </c>
      <c r="O588" s="108">
        <f>VLOOKUP(A588,'BASE REGISTROS'!$A$1:$T$884,15,FALSE)</f>
        <v>0</v>
      </c>
      <c r="P588" s="108">
        <f>VLOOKUP(A588,'BASE REGISTROS'!$A$1:$T$884,16,FALSE)</f>
        <v>0</v>
      </c>
      <c r="Q588" s="108">
        <f>VLOOKUP(A588,'BASE REGISTROS'!$A$1:$T$884,17,FALSE)</f>
        <v>0</v>
      </c>
      <c r="R588" s="108">
        <f>VLOOKUP(A588,'BASE REGISTROS'!$A$1:$T$884,18,FALSE)</f>
        <v>91001</v>
      </c>
      <c r="S588" s="108" t="str">
        <f>VLOOKUP(A588,'BASE REGISTROS'!$A$1:$T$884,19,FALSE)</f>
        <v xml:space="preserve">No se acompañan. Aplica Informe Jurídico Nº 09, de fecha 14 de marzo de 2011 del Departamento Jurídico y Dictamen Nº 070791, de 2009, de la Contraloría General de la República.  
</v>
      </c>
      <c r="T588" s="129">
        <f>VLOOKUP(A588,'BASE REGISTROS'!$A$1:$T$884,20,FALSE)</f>
        <v>37970</v>
      </c>
      <c r="U588" s="128">
        <v>7091</v>
      </c>
      <c r="V588" s="130">
        <v>8581382</v>
      </c>
      <c r="W588" s="130">
        <v>14764377</v>
      </c>
      <c r="X588" s="131">
        <v>44316</v>
      </c>
      <c r="Y588" s="132" t="s">
        <v>7743</v>
      </c>
      <c r="Z588" s="132" t="s">
        <v>7744</v>
      </c>
      <c r="AA588" s="128" t="s">
        <v>7834</v>
      </c>
    </row>
    <row r="589" spans="1:27" ht="15.75" customHeight="1" x14ac:dyDescent="0.2">
      <c r="A589" s="128">
        <v>7092</v>
      </c>
      <c r="B589" s="108" t="str">
        <f>VLOOKUP(A589,'BASE REGISTROS'!$A$1:$T$884,2,FALSE)</f>
        <v xml:space="preserve">
I. Municipalidad de Valdivia
</v>
      </c>
      <c r="C589" s="136">
        <f>VLOOKUP(A589,'BASE REGISTROS'!$A$1:$T$884,3,FALSE)</f>
        <v>692001001</v>
      </c>
      <c r="D589" s="108" t="str">
        <f>VLOOKUP(A589,'BASE REGISTROS'!$A$1:$T$884,4,FALSE)</f>
        <v>Municipalidad</v>
      </c>
      <c r="E589" s="108" t="str">
        <f>VLOOKUP(A589,'BASE REGISTROS'!$A$1:$T$884,5,FALSE)</f>
        <v>Constitución Política de la República, art. 107.</v>
      </c>
      <c r="F589" s="108" t="str">
        <f>VLOOKUP(A589,'BASE REGISTROS'!$A$1:$T$884,6,FALSE)</f>
        <v>Indefinida.</v>
      </c>
      <c r="G589" s="108" t="str">
        <f>VLOOKUP(A589,'BASE REGISTROS'!$A$1:$T$884,7,FALSE)</f>
        <v>Según Ley Orgánica Nº 18.695, arts. 1º al 4º.</v>
      </c>
      <c r="H589" s="108" t="str">
        <f>VLOOKUP(A589,'BASE REGISTROS'!$A$1:$T$884,8,FALSE)</f>
        <v>no tiene</v>
      </c>
      <c r="I589" s="108">
        <f>VLOOKUP(A589,'BASE REGISTROS'!$A$1:$T$884,9,FALSE)</f>
        <v>0</v>
      </c>
      <c r="J589" s="129">
        <f>VLOOKUP(A589,'BASE REGISTROS'!$A$1:$T$884,10,FALSE)</f>
        <v>0</v>
      </c>
      <c r="K589" s="108" t="str">
        <f>VLOOKUP(A589,'BASE REGISTROS'!$A$1:$T$884,11,FALSE)</f>
        <v xml:space="preserve">Omar Rashid Sabat Guzman      </v>
      </c>
      <c r="L589" s="108" t="str">
        <f>VLOOKUP(A589,'BASE REGISTROS'!$A$1:$T$884,12,FALSE)</f>
        <v>Independencia Nº 455, Valdivia, Décima Cuarta Región</v>
      </c>
      <c r="M589" s="108" t="str">
        <f>VLOOKUP(A589,'BASE REGISTROS'!$A$1:$T$884,13,FALSE)</f>
        <v>XIV</v>
      </c>
      <c r="N589" s="108" t="str">
        <f>VLOOKUP(A589,'BASE REGISTROS'!$A$1:$T$884,14,FALSE)</f>
        <v>Valdivia</v>
      </c>
      <c r="O589" s="108">
        <f>VLOOKUP(A589,'BASE REGISTROS'!$A$1:$T$884,15,FALSE)</f>
        <v>0</v>
      </c>
      <c r="P589" s="108">
        <f>VLOOKUP(A589,'BASE REGISTROS'!$A$1:$T$884,16,FALSE)</f>
        <v>0</v>
      </c>
      <c r="Q589" s="108">
        <f>VLOOKUP(A589,'BASE REGISTROS'!$A$1:$T$884,17,FALSE)</f>
        <v>0</v>
      </c>
      <c r="R589" s="108">
        <f>VLOOKUP(A589,'BASE REGISTROS'!$A$1:$T$884,18,FALSE)</f>
        <v>91001</v>
      </c>
      <c r="S589" s="108" t="str">
        <f>VLOOKUP(A589,'BASE REGISTROS'!$A$1:$T$884,19,FALSE)</f>
        <v xml:space="preserve">No se acompañan. Aplica Informe Jurídico Nº 09, de  fecha 14 de marzo de 2011 del Departamento Jurídico y Dictamen Nº 070791, de 2009, de la Contraloría General de la República.  
</v>
      </c>
      <c r="T589" s="129">
        <f>VLOOKUP(A589,'BASE REGISTROS'!$A$1:$T$884,20,FALSE)</f>
        <v>37970</v>
      </c>
      <c r="U589" s="128">
        <v>7092</v>
      </c>
      <c r="V589" s="130">
        <v>6524995</v>
      </c>
      <c r="W589" s="130">
        <v>19764225</v>
      </c>
      <c r="X589" s="131">
        <v>44316</v>
      </c>
      <c r="Y589" s="132" t="s">
        <v>7743</v>
      </c>
      <c r="Z589" s="132" t="s">
        <v>7744</v>
      </c>
      <c r="AA589" s="128" t="s">
        <v>7802</v>
      </c>
    </row>
    <row r="590" spans="1:27" ht="15.75" customHeight="1" x14ac:dyDescent="0.2">
      <c r="A590" s="128">
        <v>7095</v>
      </c>
      <c r="B590" s="108" t="str">
        <f>VLOOKUP(A590,'BASE REGISTROS'!$A$1:$T$884,2,FALSE)</f>
        <v xml:space="preserve">
I. Municipalidad de Galvarino
</v>
      </c>
      <c r="C590" s="136">
        <f>VLOOKUP(A590,'BASE REGISTROS'!$A$1:$T$884,3,FALSE)</f>
        <v>691902005</v>
      </c>
      <c r="D590" s="108" t="str">
        <f>VLOOKUP(A590,'BASE REGISTROS'!$A$1:$T$884,4,FALSE)</f>
        <v>Municipalidad</v>
      </c>
      <c r="E590" s="108" t="str">
        <f>VLOOKUP(A590,'BASE REGISTROS'!$A$1:$T$884,5,FALSE)</f>
        <v>Constitución Política de la República, art. 107.</v>
      </c>
      <c r="F590" s="108" t="str">
        <f>VLOOKUP(A590,'BASE REGISTROS'!$A$1:$T$884,6,FALSE)</f>
        <v>Indefinida.</v>
      </c>
      <c r="G590" s="108" t="str">
        <f>VLOOKUP(A590,'BASE REGISTROS'!$A$1:$T$884,7,FALSE)</f>
        <v>Según Ley Orgánica Nº 18.695, arts. 1º al 4º.</v>
      </c>
      <c r="H590" s="108" t="str">
        <f>VLOOKUP(A590,'BASE REGISTROS'!$A$1:$T$884,8,FALSE)</f>
        <v>no tiene</v>
      </c>
      <c r="I590" s="108">
        <f>VLOOKUP(A590,'BASE REGISTROS'!$A$1:$T$884,9,FALSE)</f>
        <v>0</v>
      </c>
      <c r="J590" s="129">
        <f>VLOOKUP(A590,'BASE REGISTROS'!$A$1:$T$884,10,FALSE)</f>
        <v>0</v>
      </c>
      <c r="K590" s="108" t="str">
        <f>VLOOKUP(A590,'BASE REGISTROS'!$A$1:$T$884,11,FALSE)</f>
        <v xml:space="preserve">José Miguel Hernández Saffirio       </v>
      </c>
      <c r="L590" s="108" t="str">
        <f>VLOOKUP(A590,'BASE REGISTROS'!$A$1:$T$884,12,FALSE)</f>
        <v>Independencia Nº 90, Galvarino, Novena Región</v>
      </c>
      <c r="M590" s="108" t="str">
        <f>VLOOKUP(A590,'BASE REGISTROS'!$A$1:$T$884,13,FALSE)</f>
        <v>IX</v>
      </c>
      <c r="N590" s="108" t="str">
        <f>VLOOKUP(A590,'BASE REGISTROS'!$A$1:$T$884,14,FALSE)</f>
        <v>Galvarino</v>
      </c>
      <c r="O590" s="108">
        <f>VLOOKUP(A590,'BASE REGISTROS'!$A$1:$T$884,15,FALSE)</f>
        <v>0</v>
      </c>
      <c r="P590" s="108">
        <f>VLOOKUP(A590,'BASE REGISTROS'!$A$1:$T$884,16,FALSE)</f>
        <v>0</v>
      </c>
      <c r="Q590" s="108">
        <f>VLOOKUP(A590,'BASE REGISTROS'!$A$1:$T$884,17,FALSE)</f>
        <v>0</v>
      </c>
      <c r="R590" s="108">
        <f>VLOOKUP(A590,'BASE REGISTROS'!$A$1:$T$884,18,FALSE)</f>
        <v>91001</v>
      </c>
      <c r="S590" s="108" t="str">
        <f>VLOOKUP(A590,'BASE REGISTROS'!$A$1:$T$884,19,FALSE)</f>
        <v>Se acompaña Certificado Financiero correspondiente al 2008, aprobado por la Unidad de Supervisión Nacional.</v>
      </c>
      <c r="T590" s="129">
        <f>VLOOKUP(A590,'BASE REGISTROS'!$A$1:$T$884,20,FALSE)</f>
        <v>37970</v>
      </c>
      <c r="U590" s="128">
        <v>7095</v>
      </c>
      <c r="V590" s="130">
        <v>4730622</v>
      </c>
      <c r="W590" s="130">
        <v>14329065</v>
      </c>
      <c r="X590" s="131">
        <v>44316</v>
      </c>
      <c r="Y590" s="132" t="s">
        <v>7743</v>
      </c>
      <c r="Z590" s="132" t="s">
        <v>7744</v>
      </c>
      <c r="AA590" s="128" t="s">
        <v>7920</v>
      </c>
    </row>
    <row r="591" spans="1:27" ht="15.75" customHeight="1" x14ac:dyDescent="0.2">
      <c r="A591" s="128">
        <v>7102</v>
      </c>
      <c r="B591" s="108" t="str">
        <f>VLOOKUP(A591,'BASE REGISTROS'!$A$1:$T$884,2,FALSE)</f>
        <v>Corporación “Chile Derechos Centro de Estudios y Desarrollo Social”, CHILE DERECHOS o CHIDERE.</v>
      </c>
      <c r="C591" s="136">
        <f>VLOOKUP(A591,'BASE REGISTROS'!$A$1:$T$884,3,FALSE)</f>
        <v>651853702</v>
      </c>
      <c r="D591" s="108" t="str">
        <f>VLOOKUP(A591,'BASE REGISTROS'!$A$1:$T$884,4,FALSE)</f>
        <v>Corporación de Derecho Privado.</v>
      </c>
      <c r="E591" s="108" t="str">
        <f>VLOOKUP(A591,'BASE REGISTROS'!$A$1:$T$884,5,FALSE)</f>
        <v>Otorgado por Decreto Supremo Nº 13, de fecha 8 de enero de 2003, por el Ministerio de Justicia.  Publicado en el Diario Oficial con fecha 24 de enero de 2003</v>
      </c>
      <c r="F591" s="108" t="str">
        <f>VLOOKUP(A591,'BASE REGISTROS'!$A$1:$T$884,6,FALSE)</f>
        <v>Certificado de Vigencia Folio Nº 500342396545, de 25 de agosto de 2020, del Servicio de Registro Civil e Identificación.</v>
      </c>
      <c r="G591" s="108" t="str">
        <f>VLOOKUP(A591,'BASE REGISTROS'!$A$1:$T$884,7,FALSE)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1" s="108" t="str">
        <f>VLOOKUP(A591,'BASE REGISTROS'!$A$1:$T$884,8,FALSE)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1" s="108" t="str">
        <f>VLOOKUP(A591,'BASE REGISTROS'!$A$1:$T$884,9,FALSE)</f>
        <v>Durarán 02 años en sus cargos.</v>
      </c>
      <c r="J591" s="129" t="str">
        <f>VLOOKUP(A591,'BASE REGISTROS'!$A$1:$T$884,10,FALSE)</f>
        <v>Del 18 de julio de 2019 al 18 de julio de 2021</v>
      </c>
      <c r="K591" s="108" t="str">
        <f>VLOOKUP(A591,'BASE REGISTROS'!$A$1:$T$884,11,FALSE)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1" s="108" t="str">
        <f>VLOOKUP(A591,'BASE REGISTROS'!$A$1:$T$884,12,FALSE)</f>
        <v xml:space="preserve">Litoral Nº 6225, Lo Hermida, Peñalolén
</v>
      </c>
      <c r="M591" s="108" t="str">
        <f>VLOOKUP(A591,'BASE REGISTROS'!$A$1:$T$884,13,FALSE)</f>
        <v>XIII</v>
      </c>
      <c r="N591" s="108" t="str">
        <f>VLOOKUP(A591,'BASE REGISTROS'!$A$1:$T$884,14,FALSE)</f>
        <v xml:space="preserve">Peñañolén </v>
      </c>
      <c r="O591" s="108" t="str">
        <f>VLOOKUP(A591,'BASE REGISTROS'!$A$1:$T$884,15,FALSE)</f>
        <v xml:space="preserve">22724279
</v>
      </c>
      <c r="P591" s="108" t="str">
        <f>VLOOKUP(A591,'BASE REGISTROS'!$A$1:$T$884,16,FALSE)</f>
        <v xml:space="preserve">direccion@chilederechos.cl </v>
      </c>
      <c r="Q591" s="108">
        <f>VLOOKUP(A591,'BASE REGISTROS'!$A$1:$T$884,17,FALSE)</f>
        <v>0</v>
      </c>
      <c r="R591" s="108">
        <f>VLOOKUP(A591,'BASE REGISTROS'!$A$1:$T$884,18,FALSE)</f>
        <v>93991</v>
      </c>
      <c r="S591" s="108" t="str">
        <f>VLOOKUP(A591,'BASE REGISTROS'!$A$1:$T$884,19,FALSE)</f>
        <v>Se acompaña certificado financiero correspondiente al año 2019, aprobados por el Sub Departamento de Supervisión Financiera Nacional.</v>
      </c>
      <c r="T591" s="129">
        <f>VLOOKUP(A591,'BASE REGISTROS'!$A$1:$T$884,20,FALSE)</f>
        <v>37970</v>
      </c>
      <c r="U591" s="128">
        <v>7102</v>
      </c>
      <c r="V591" s="130">
        <v>6413280</v>
      </c>
      <c r="W591" s="130">
        <v>25653120</v>
      </c>
      <c r="X591" s="131">
        <v>44316</v>
      </c>
      <c r="Y591" s="132" t="s">
        <v>7743</v>
      </c>
      <c r="Z591" s="132" t="s">
        <v>7744</v>
      </c>
      <c r="AA591" s="128" t="s">
        <v>7878</v>
      </c>
    </row>
    <row r="592" spans="1:27" ht="15.75" customHeight="1" x14ac:dyDescent="0.2">
      <c r="A592" s="128">
        <v>7102</v>
      </c>
      <c r="B592" s="108" t="str">
        <f>VLOOKUP(A592,'BASE REGISTROS'!$A$1:$T$884,2,FALSE)</f>
        <v>Corporación “Chile Derechos Centro de Estudios y Desarrollo Social”, CHILE DERECHOS o CHIDERE.</v>
      </c>
      <c r="C592" s="136">
        <f>VLOOKUP(A592,'BASE REGISTROS'!$A$1:$T$884,3,FALSE)</f>
        <v>651853702</v>
      </c>
      <c r="D592" s="108" t="str">
        <f>VLOOKUP(A592,'BASE REGISTROS'!$A$1:$T$884,4,FALSE)</f>
        <v>Corporación de Derecho Privado.</v>
      </c>
      <c r="E592" s="108" t="str">
        <f>VLOOKUP(A592,'BASE REGISTROS'!$A$1:$T$884,5,FALSE)</f>
        <v>Otorgado por Decreto Supremo Nº 13, de fecha 8 de enero de 2003, por el Ministerio de Justicia.  Publicado en el Diario Oficial con fecha 24 de enero de 2003</v>
      </c>
      <c r="F592" s="108" t="str">
        <f>VLOOKUP(A592,'BASE REGISTROS'!$A$1:$T$884,6,FALSE)</f>
        <v>Certificado de Vigencia Folio Nº 500342396545, de 25 de agosto de 2020, del Servicio de Registro Civil e Identificación.</v>
      </c>
      <c r="G592" s="108" t="str">
        <f>VLOOKUP(A592,'BASE REGISTROS'!$A$1:$T$884,7,FALSE)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2" s="108" t="str">
        <f>VLOOKUP(A592,'BASE REGISTROS'!$A$1:$T$884,8,FALSE)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2" s="108" t="str">
        <f>VLOOKUP(A592,'BASE REGISTROS'!$A$1:$T$884,9,FALSE)</f>
        <v>Durarán 02 años en sus cargos.</v>
      </c>
      <c r="J592" s="129" t="str">
        <f>VLOOKUP(A592,'BASE REGISTROS'!$A$1:$T$884,10,FALSE)</f>
        <v>Del 18 de julio de 2019 al 18 de julio de 2021</v>
      </c>
      <c r="K592" s="108" t="str">
        <f>VLOOKUP(A592,'BASE REGISTROS'!$A$1:$T$884,11,FALSE)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2" s="108" t="str">
        <f>VLOOKUP(A592,'BASE REGISTROS'!$A$1:$T$884,12,FALSE)</f>
        <v xml:space="preserve">Litoral Nº 6225, Lo Hermida, Peñalolén
</v>
      </c>
      <c r="M592" s="108" t="str">
        <f>VLOOKUP(A592,'BASE REGISTROS'!$A$1:$T$884,13,FALSE)</f>
        <v>XIII</v>
      </c>
      <c r="N592" s="108" t="str">
        <f>VLOOKUP(A592,'BASE REGISTROS'!$A$1:$T$884,14,FALSE)</f>
        <v xml:space="preserve">Peñañolén </v>
      </c>
      <c r="O592" s="108" t="str">
        <f>VLOOKUP(A592,'BASE REGISTROS'!$A$1:$T$884,15,FALSE)</f>
        <v xml:space="preserve">22724279
</v>
      </c>
      <c r="P592" s="108" t="str">
        <f>VLOOKUP(A592,'BASE REGISTROS'!$A$1:$T$884,16,FALSE)</f>
        <v xml:space="preserve">direccion@chilederechos.cl </v>
      </c>
      <c r="Q592" s="108">
        <f>VLOOKUP(A592,'BASE REGISTROS'!$A$1:$T$884,17,FALSE)</f>
        <v>0</v>
      </c>
      <c r="R592" s="108">
        <f>VLOOKUP(A592,'BASE REGISTROS'!$A$1:$T$884,18,FALSE)</f>
        <v>93991</v>
      </c>
      <c r="S592" s="108" t="str">
        <f>VLOOKUP(A592,'BASE REGISTROS'!$A$1:$T$884,19,FALSE)</f>
        <v>Se acompaña certificado financiero correspondiente al año 2019, aprobados por el Sub Departamento de Supervisión Financiera Nacional.</v>
      </c>
      <c r="T592" s="129">
        <f>VLOOKUP(A592,'BASE REGISTROS'!$A$1:$T$884,20,FALSE)</f>
        <v>37970</v>
      </c>
      <c r="U592" s="128">
        <v>7102</v>
      </c>
      <c r="V592" s="130">
        <v>6573612</v>
      </c>
      <c r="W592" s="130">
        <v>25497438</v>
      </c>
      <c r="X592" s="131">
        <v>44316</v>
      </c>
      <c r="Y592" s="132" t="s">
        <v>7743</v>
      </c>
      <c r="Z592" s="132" t="s">
        <v>7744</v>
      </c>
      <c r="AA592" s="128" t="s">
        <v>7830</v>
      </c>
    </row>
    <row r="593" spans="1:27" ht="15.75" customHeight="1" x14ac:dyDescent="0.2">
      <c r="A593" s="128">
        <v>7102</v>
      </c>
      <c r="B593" s="108" t="str">
        <f>VLOOKUP(A593,'BASE REGISTROS'!$A$1:$T$884,2,FALSE)</f>
        <v>Corporación “Chile Derechos Centro de Estudios y Desarrollo Social”, CHILE DERECHOS o CHIDERE.</v>
      </c>
      <c r="C593" s="136">
        <f>VLOOKUP(A593,'BASE REGISTROS'!$A$1:$T$884,3,FALSE)</f>
        <v>651853702</v>
      </c>
      <c r="D593" s="108" t="str">
        <f>VLOOKUP(A593,'BASE REGISTROS'!$A$1:$T$884,4,FALSE)</f>
        <v>Corporación de Derecho Privado.</v>
      </c>
      <c r="E593" s="108" t="str">
        <f>VLOOKUP(A593,'BASE REGISTROS'!$A$1:$T$884,5,FALSE)</f>
        <v>Otorgado por Decreto Supremo Nº 13, de fecha 8 de enero de 2003, por el Ministerio de Justicia.  Publicado en el Diario Oficial con fecha 24 de enero de 2003</v>
      </c>
      <c r="F593" s="108" t="str">
        <f>VLOOKUP(A593,'BASE REGISTROS'!$A$1:$T$884,6,FALSE)</f>
        <v>Certificado de Vigencia Folio Nº 500342396545, de 25 de agosto de 2020, del Servicio de Registro Civil e Identificación.</v>
      </c>
      <c r="G593" s="108" t="str">
        <f>VLOOKUP(A593,'BASE REGISTROS'!$A$1:$T$884,7,FALSE)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3" s="108" t="str">
        <f>VLOOKUP(A593,'BASE REGISTROS'!$A$1:$T$884,8,FALSE)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3" s="108" t="str">
        <f>VLOOKUP(A593,'BASE REGISTROS'!$A$1:$T$884,9,FALSE)</f>
        <v>Durarán 02 años en sus cargos.</v>
      </c>
      <c r="J593" s="129" t="str">
        <f>VLOOKUP(A593,'BASE REGISTROS'!$A$1:$T$884,10,FALSE)</f>
        <v>Del 18 de julio de 2019 al 18 de julio de 2021</v>
      </c>
      <c r="K593" s="108" t="str">
        <f>VLOOKUP(A593,'BASE REGISTROS'!$A$1:$T$884,11,FALSE)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3" s="108" t="str">
        <f>VLOOKUP(A593,'BASE REGISTROS'!$A$1:$T$884,12,FALSE)</f>
        <v xml:space="preserve">Litoral Nº 6225, Lo Hermida, Peñalolén
</v>
      </c>
      <c r="M593" s="108" t="str">
        <f>VLOOKUP(A593,'BASE REGISTROS'!$A$1:$T$884,13,FALSE)</f>
        <v>XIII</v>
      </c>
      <c r="N593" s="108" t="str">
        <f>VLOOKUP(A593,'BASE REGISTROS'!$A$1:$T$884,14,FALSE)</f>
        <v xml:space="preserve">Peñañolén </v>
      </c>
      <c r="O593" s="108" t="str">
        <f>VLOOKUP(A593,'BASE REGISTROS'!$A$1:$T$884,15,FALSE)</f>
        <v xml:space="preserve">22724279
</v>
      </c>
      <c r="P593" s="108" t="str">
        <f>VLOOKUP(A593,'BASE REGISTROS'!$A$1:$T$884,16,FALSE)</f>
        <v xml:space="preserve">direccion@chilederechos.cl </v>
      </c>
      <c r="Q593" s="108">
        <f>VLOOKUP(A593,'BASE REGISTROS'!$A$1:$T$884,17,FALSE)</f>
        <v>0</v>
      </c>
      <c r="R593" s="108">
        <f>VLOOKUP(A593,'BASE REGISTROS'!$A$1:$T$884,18,FALSE)</f>
        <v>93991</v>
      </c>
      <c r="S593" s="108" t="str">
        <f>VLOOKUP(A593,'BASE REGISTROS'!$A$1:$T$884,19,FALSE)</f>
        <v>Se acompaña certificado financiero correspondiente al año 2019, aprobados por el Sub Departamento de Supervisión Financiera Nacional.</v>
      </c>
      <c r="T593" s="129">
        <f>VLOOKUP(A593,'BASE REGISTROS'!$A$1:$T$884,20,FALSE)</f>
        <v>37970</v>
      </c>
      <c r="U593" s="128">
        <v>7102</v>
      </c>
      <c r="V593" s="130">
        <v>11223240</v>
      </c>
      <c r="W593" s="130">
        <v>44892960</v>
      </c>
      <c r="X593" s="131">
        <v>44316</v>
      </c>
      <c r="Y593" s="132" t="s">
        <v>7743</v>
      </c>
      <c r="Z593" s="132" t="s">
        <v>7744</v>
      </c>
      <c r="AA593" s="128" t="s">
        <v>7808</v>
      </c>
    </row>
    <row r="594" spans="1:27" ht="15.75" customHeight="1" x14ac:dyDescent="0.2">
      <c r="A594" s="128">
        <v>7102</v>
      </c>
      <c r="B594" s="108" t="str">
        <f>VLOOKUP(A594,'BASE REGISTROS'!$A$1:$T$884,2,FALSE)</f>
        <v>Corporación “Chile Derechos Centro de Estudios y Desarrollo Social”, CHILE DERECHOS o CHIDERE.</v>
      </c>
      <c r="C594" s="136">
        <f>VLOOKUP(A594,'BASE REGISTROS'!$A$1:$T$884,3,FALSE)</f>
        <v>651853702</v>
      </c>
      <c r="D594" s="108" t="str">
        <f>VLOOKUP(A594,'BASE REGISTROS'!$A$1:$T$884,4,FALSE)</f>
        <v>Corporación de Derecho Privado.</v>
      </c>
      <c r="E594" s="108" t="str">
        <f>VLOOKUP(A594,'BASE REGISTROS'!$A$1:$T$884,5,FALSE)</f>
        <v>Otorgado por Decreto Supremo Nº 13, de fecha 8 de enero de 2003, por el Ministerio de Justicia.  Publicado en el Diario Oficial con fecha 24 de enero de 2003</v>
      </c>
      <c r="F594" s="108" t="str">
        <f>VLOOKUP(A594,'BASE REGISTROS'!$A$1:$T$884,6,FALSE)</f>
        <v>Certificado de Vigencia Folio Nº 500342396545, de 25 de agosto de 2020, del Servicio de Registro Civil e Identificación.</v>
      </c>
      <c r="G594" s="108" t="str">
        <f>VLOOKUP(A594,'BASE REGISTROS'!$A$1:$T$884,7,FALSE)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4" s="108" t="str">
        <f>VLOOKUP(A594,'BASE REGISTROS'!$A$1:$T$884,8,FALSE)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4" s="108" t="str">
        <f>VLOOKUP(A594,'BASE REGISTROS'!$A$1:$T$884,9,FALSE)</f>
        <v>Durarán 02 años en sus cargos.</v>
      </c>
      <c r="J594" s="129" t="str">
        <f>VLOOKUP(A594,'BASE REGISTROS'!$A$1:$T$884,10,FALSE)</f>
        <v>Del 18 de julio de 2019 al 18 de julio de 2021</v>
      </c>
      <c r="K594" s="108" t="str">
        <f>VLOOKUP(A594,'BASE REGISTROS'!$A$1:$T$884,11,FALSE)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4" s="108" t="str">
        <f>VLOOKUP(A594,'BASE REGISTROS'!$A$1:$T$884,12,FALSE)</f>
        <v xml:space="preserve">Litoral Nº 6225, Lo Hermida, Peñalolén
</v>
      </c>
      <c r="M594" s="108" t="str">
        <f>VLOOKUP(A594,'BASE REGISTROS'!$A$1:$T$884,13,FALSE)</f>
        <v>XIII</v>
      </c>
      <c r="N594" s="108" t="str">
        <f>VLOOKUP(A594,'BASE REGISTROS'!$A$1:$T$884,14,FALSE)</f>
        <v xml:space="preserve">Peñañolén </v>
      </c>
      <c r="O594" s="108" t="str">
        <f>VLOOKUP(A594,'BASE REGISTROS'!$A$1:$T$884,15,FALSE)</f>
        <v xml:space="preserve">22724279
</v>
      </c>
      <c r="P594" s="108" t="str">
        <f>VLOOKUP(A594,'BASE REGISTROS'!$A$1:$T$884,16,FALSE)</f>
        <v xml:space="preserve">direccion@chilederechos.cl </v>
      </c>
      <c r="Q594" s="108">
        <f>VLOOKUP(A594,'BASE REGISTROS'!$A$1:$T$884,17,FALSE)</f>
        <v>0</v>
      </c>
      <c r="R594" s="108">
        <f>VLOOKUP(A594,'BASE REGISTROS'!$A$1:$T$884,18,FALSE)</f>
        <v>93991</v>
      </c>
      <c r="S594" s="108" t="str">
        <f>VLOOKUP(A594,'BASE REGISTROS'!$A$1:$T$884,19,FALSE)</f>
        <v>Se acompaña certificado financiero correspondiente al año 2019, aprobados por el Sub Departamento de Supervisión Financiera Nacional.</v>
      </c>
      <c r="T594" s="129">
        <f>VLOOKUP(A594,'BASE REGISTROS'!$A$1:$T$884,20,FALSE)</f>
        <v>37970</v>
      </c>
      <c r="U594" s="128">
        <v>7102</v>
      </c>
      <c r="V594" s="130">
        <v>6573612</v>
      </c>
      <c r="W594" s="130">
        <v>25813452</v>
      </c>
      <c r="X594" s="131">
        <v>44316</v>
      </c>
      <c r="Y594" s="132" t="s">
        <v>7743</v>
      </c>
      <c r="Z594" s="132" t="s">
        <v>7744</v>
      </c>
      <c r="AA594" s="128" t="s">
        <v>7814</v>
      </c>
    </row>
    <row r="595" spans="1:27" ht="15.75" customHeight="1" x14ac:dyDescent="0.2">
      <c r="A595" s="128">
        <v>7102</v>
      </c>
      <c r="B595" s="108" t="str">
        <f>VLOOKUP(A595,'BASE REGISTROS'!$A$1:$T$884,2,FALSE)</f>
        <v>Corporación “Chile Derechos Centro de Estudios y Desarrollo Social”, CHILE DERECHOS o CHIDERE.</v>
      </c>
      <c r="C595" s="136">
        <f>VLOOKUP(A595,'BASE REGISTROS'!$A$1:$T$884,3,FALSE)</f>
        <v>651853702</v>
      </c>
      <c r="D595" s="108" t="str">
        <f>VLOOKUP(A595,'BASE REGISTROS'!$A$1:$T$884,4,FALSE)</f>
        <v>Corporación de Derecho Privado.</v>
      </c>
      <c r="E595" s="108" t="str">
        <f>VLOOKUP(A595,'BASE REGISTROS'!$A$1:$T$884,5,FALSE)</f>
        <v>Otorgado por Decreto Supremo Nº 13, de fecha 8 de enero de 2003, por el Ministerio de Justicia.  Publicado en el Diario Oficial con fecha 24 de enero de 2003</v>
      </c>
      <c r="F595" s="108" t="str">
        <f>VLOOKUP(A595,'BASE REGISTROS'!$A$1:$T$884,6,FALSE)</f>
        <v>Certificado de Vigencia Folio Nº 500342396545, de 25 de agosto de 2020, del Servicio de Registro Civil e Identificación.</v>
      </c>
      <c r="G595" s="108" t="str">
        <f>VLOOKUP(A595,'BASE REGISTROS'!$A$1:$T$884,7,FALSE)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5" s="108" t="str">
        <f>VLOOKUP(A595,'BASE REGISTROS'!$A$1:$T$884,8,FALSE)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5" s="108" t="str">
        <f>VLOOKUP(A595,'BASE REGISTROS'!$A$1:$T$884,9,FALSE)</f>
        <v>Durarán 02 años en sus cargos.</v>
      </c>
      <c r="J595" s="129" t="str">
        <f>VLOOKUP(A595,'BASE REGISTROS'!$A$1:$T$884,10,FALSE)</f>
        <v>Del 18 de julio de 2019 al 18 de julio de 2021</v>
      </c>
      <c r="K595" s="108" t="str">
        <f>VLOOKUP(A595,'BASE REGISTROS'!$A$1:$T$884,11,FALSE)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5" s="108" t="str">
        <f>VLOOKUP(A595,'BASE REGISTROS'!$A$1:$T$884,12,FALSE)</f>
        <v xml:space="preserve">Litoral Nº 6225, Lo Hermida, Peñalolén
</v>
      </c>
      <c r="M595" s="108" t="str">
        <f>VLOOKUP(A595,'BASE REGISTROS'!$A$1:$T$884,13,FALSE)</f>
        <v>XIII</v>
      </c>
      <c r="N595" s="108" t="str">
        <f>VLOOKUP(A595,'BASE REGISTROS'!$A$1:$T$884,14,FALSE)</f>
        <v xml:space="preserve">Peñañolén </v>
      </c>
      <c r="O595" s="108" t="str">
        <f>VLOOKUP(A595,'BASE REGISTROS'!$A$1:$T$884,15,FALSE)</f>
        <v xml:space="preserve">22724279
</v>
      </c>
      <c r="P595" s="108" t="str">
        <f>VLOOKUP(A595,'BASE REGISTROS'!$A$1:$T$884,16,FALSE)</f>
        <v xml:space="preserve">direccion@chilederechos.cl </v>
      </c>
      <c r="Q595" s="108">
        <f>VLOOKUP(A595,'BASE REGISTROS'!$A$1:$T$884,17,FALSE)</f>
        <v>0</v>
      </c>
      <c r="R595" s="108">
        <f>VLOOKUP(A595,'BASE REGISTROS'!$A$1:$T$884,18,FALSE)</f>
        <v>93991</v>
      </c>
      <c r="S595" s="108" t="str">
        <f>VLOOKUP(A595,'BASE REGISTROS'!$A$1:$T$884,19,FALSE)</f>
        <v>Se acompaña certificado financiero correspondiente al año 2019, aprobados por el Sub Departamento de Supervisión Financiera Nacional.</v>
      </c>
      <c r="T595" s="129">
        <f>VLOOKUP(A595,'BASE REGISTROS'!$A$1:$T$884,20,FALSE)</f>
        <v>37970</v>
      </c>
      <c r="U595" s="128">
        <v>7102</v>
      </c>
      <c r="V595" s="130">
        <v>8016600</v>
      </c>
      <c r="W595" s="130">
        <v>32066400</v>
      </c>
      <c r="X595" s="131">
        <v>44316</v>
      </c>
      <c r="Y595" s="132" t="s">
        <v>7743</v>
      </c>
      <c r="Z595" s="132" t="s">
        <v>7744</v>
      </c>
      <c r="AA595" s="128" t="s">
        <v>7831</v>
      </c>
    </row>
    <row r="596" spans="1:27" ht="15.75" customHeight="1" x14ac:dyDescent="0.2">
      <c r="A596" s="128">
        <v>7102</v>
      </c>
      <c r="B596" s="108" t="str">
        <f>VLOOKUP(A596,'BASE REGISTROS'!$A$1:$T$884,2,FALSE)</f>
        <v>Corporación “Chile Derechos Centro de Estudios y Desarrollo Social”, CHILE DERECHOS o CHIDERE.</v>
      </c>
      <c r="C596" s="136">
        <f>VLOOKUP(A596,'BASE REGISTROS'!$A$1:$T$884,3,FALSE)</f>
        <v>651853702</v>
      </c>
      <c r="D596" s="108" t="str">
        <f>VLOOKUP(A596,'BASE REGISTROS'!$A$1:$T$884,4,FALSE)</f>
        <v>Corporación de Derecho Privado.</v>
      </c>
      <c r="E596" s="108" t="str">
        <f>VLOOKUP(A596,'BASE REGISTROS'!$A$1:$T$884,5,FALSE)</f>
        <v>Otorgado por Decreto Supremo Nº 13, de fecha 8 de enero de 2003, por el Ministerio de Justicia.  Publicado en el Diario Oficial con fecha 24 de enero de 2003</v>
      </c>
      <c r="F596" s="108" t="str">
        <f>VLOOKUP(A596,'BASE REGISTROS'!$A$1:$T$884,6,FALSE)</f>
        <v>Certificado de Vigencia Folio Nº 500342396545, de 25 de agosto de 2020, del Servicio de Registro Civil e Identificación.</v>
      </c>
      <c r="G596" s="108" t="str">
        <f>VLOOKUP(A596,'BASE REGISTROS'!$A$1:$T$884,7,FALSE)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6" s="108" t="str">
        <f>VLOOKUP(A596,'BASE REGISTROS'!$A$1:$T$884,8,FALSE)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6" s="108" t="str">
        <f>VLOOKUP(A596,'BASE REGISTROS'!$A$1:$T$884,9,FALSE)</f>
        <v>Durarán 02 años en sus cargos.</v>
      </c>
      <c r="J596" s="129" t="str">
        <f>VLOOKUP(A596,'BASE REGISTROS'!$A$1:$T$884,10,FALSE)</f>
        <v>Del 18 de julio de 2019 al 18 de julio de 2021</v>
      </c>
      <c r="K596" s="108" t="str">
        <f>VLOOKUP(A596,'BASE REGISTROS'!$A$1:$T$884,11,FALSE)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6" s="108" t="str">
        <f>VLOOKUP(A596,'BASE REGISTROS'!$A$1:$T$884,12,FALSE)</f>
        <v xml:space="preserve">Litoral Nº 6225, Lo Hermida, Peñalolén
</v>
      </c>
      <c r="M596" s="108" t="str">
        <f>VLOOKUP(A596,'BASE REGISTROS'!$A$1:$T$884,13,FALSE)</f>
        <v>XIII</v>
      </c>
      <c r="N596" s="108" t="str">
        <f>VLOOKUP(A596,'BASE REGISTROS'!$A$1:$T$884,14,FALSE)</f>
        <v xml:space="preserve">Peñañolén </v>
      </c>
      <c r="O596" s="108" t="str">
        <f>VLOOKUP(A596,'BASE REGISTROS'!$A$1:$T$884,15,FALSE)</f>
        <v xml:space="preserve">22724279
</v>
      </c>
      <c r="P596" s="108" t="str">
        <f>VLOOKUP(A596,'BASE REGISTROS'!$A$1:$T$884,16,FALSE)</f>
        <v xml:space="preserve">direccion@chilederechos.cl </v>
      </c>
      <c r="Q596" s="108">
        <f>VLOOKUP(A596,'BASE REGISTROS'!$A$1:$T$884,17,FALSE)</f>
        <v>0</v>
      </c>
      <c r="R596" s="108">
        <f>VLOOKUP(A596,'BASE REGISTROS'!$A$1:$T$884,18,FALSE)</f>
        <v>93991</v>
      </c>
      <c r="S596" s="108" t="str">
        <f>VLOOKUP(A596,'BASE REGISTROS'!$A$1:$T$884,19,FALSE)</f>
        <v>Se acompaña certificado financiero correspondiente al año 2019, aprobados por el Sub Departamento de Supervisión Financiera Nacional.</v>
      </c>
      <c r="T596" s="129">
        <f>VLOOKUP(A596,'BASE REGISTROS'!$A$1:$T$884,20,FALSE)</f>
        <v>37970</v>
      </c>
      <c r="U596" s="128">
        <v>7102</v>
      </c>
      <c r="V596" s="130">
        <v>8016600</v>
      </c>
      <c r="W596" s="130">
        <v>32066400</v>
      </c>
      <c r="X596" s="131">
        <v>44316</v>
      </c>
      <c r="Y596" s="132" t="s">
        <v>7743</v>
      </c>
      <c r="Z596" s="132" t="s">
        <v>7744</v>
      </c>
      <c r="AA596" s="128" t="s">
        <v>7833</v>
      </c>
    </row>
    <row r="597" spans="1:27" ht="15.75" customHeight="1" x14ac:dyDescent="0.2">
      <c r="A597" s="128">
        <v>7102</v>
      </c>
      <c r="B597" s="108" t="str">
        <f>VLOOKUP(A597,'BASE REGISTROS'!$A$1:$T$884,2,FALSE)</f>
        <v>Corporación “Chile Derechos Centro de Estudios y Desarrollo Social”, CHILE DERECHOS o CHIDERE.</v>
      </c>
      <c r="C597" s="136">
        <f>VLOOKUP(A597,'BASE REGISTROS'!$A$1:$T$884,3,FALSE)</f>
        <v>651853702</v>
      </c>
      <c r="D597" s="108" t="str">
        <f>VLOOKUP(A597,'BASE REGISTROS'!$A$1:$T$884,4,FALSE)</f>
        <v>Corporación de Derecho Privado.</v>
      </c>
      <c r="E597" s="108" t="str">
        <f>VLOOKUP(A597,'BASE REGISTROS'!$A$1:$T$884,5,FALSE)</f>
        <v>Otorgado por Decreto Supremo Nº 13, de fecha 8 de enero de 2003, por el Ministerio de Justicia.  Publicado en el Diario Oficial con fecha 24 de enero de 2003</v>
      </c>
      <c r="F597" s="108" t="str">
        <f>VLOOKUP(A597,'BASE REGISTROS'!$A$1:$T$884,6,FALSE)</f>
        <v>Certificado de Vigencia Folio Nº 500342396545, de 25 de agosto de 2020, del Servicio de Registro Civil e Identificación.</v>
      </c>
      <c r="G597" s="108" t="str">
        <f>VLOOKUP(A597,'BASE REGISTROS'!$A$1:$T$884,7,FALSE)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7" s="108" t="str">
        <f>VLOOKUP(A597,'BASE REGISTROS'!$A$1:$T$884,8,FALSE)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7" s="108" t="str">
        <f>VLOOKUP(A597,'BASE REGISTROS'!$A$1:$T$884,9,FALSE)</f>
        <v>Durarán 02 años en sus cargos.</v>
      </c>
      <c r="J597" s="129" t="str">
        <f>VLOOKUP(A597,'BASE REGISTROS'!$A$1:$T$884,10,FALSE)</f>
        <v>Del 18 de julio de 2019 al 18 de julio de 2021</v>
      </c>
      <c r="K597" s="108" t="str">
        <f>VLOOKUP(A597,'BASE REGISTROS'!$A$1:$T$884,11,FALSE)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7" s="108" t="str">
        <f>VLOOKUP(A597,'BASE REGISTROS'!$A$1:$T$884,12,FALSE)</f>
        <v xml:space="preserve">Litoral Nº 6225, Lo Hermida, Peñalolén
</v>
      </c>
      <c r="M597" s="108" t="str">
        <f>VLOOKUP(A597,'BASE REGISTROS'!$A$1:$T$884,13,FALSE)</f>
        <v>XIII</v>
      </c>
      <c r="N597" s="108" t="str">
        <f>VLOOKUP(A597,'BASE REGISTROS'!$A$1:$T$884,14,FALSE)</f>
        <v xml:space="preserve">Peñañolén </v>
      </c>
      <c r="O597" s="108" t="str">
        <f>VLOOKUP(A597,'BASE REGISTROS'!$A$1:$T$884,15,FALSE)</f>
        <v xml:space="preserve">22724279
</v>
      </c>
      <c r="P597" s="108" t="str">
        <f>VLOOKUP(A597,'BASE REGISTROS'!$A$1:$T$884,16,FALSE)</f>
        <v xml:space="preserve">direccion@chilederechos.cl </v>
      </c>
      <c r="Q597" s="108">
        <f>VLOOKUP(A597,'BASE REGISTROS'!$A$1:$T$884,17,FALSE)</f>
        <v>0</v>
      </c>
      <c r="R597" s="108">
        <f>VLOOKUP(A597,'BASE REGISTROS'!$A$1:$T$884,18,FALSE)</f>
        <v>93991</v>
      </c>
      <c r="S597" s="108" t="str">
        <f>VLOOKUP(A597,'BASE REGISTROS'!$A$1:$T$884,19,FALSE)</f>
        <v>Se acompaña certificado financiero correspondiente al año 2019, aprobados por el Sub Departamento de Supervisión Financiera Nacional.</v>
      </c>
      <c r="T597" s="129">
        <f>VLOOKUP(A597,'BASE REGISTROS'!$A$1:$T$884,20,FALSE)</f>
        <v>37970</v>
      </c>
      <c r="U597" s="128">
        <v>7102</v>
      </c>
      <c r="V597" s="130">
        <v>12826560</v>
      </c>
      <c r="W597" s="130">
        <v>51306240</v>
      </c>
      <c r="X597" s="131">
        <v>44316</v>
      </c>
      <c r="Y597" s="132" t="s">
        <v>7743</v>
      </c>
      <c r="Z597" s="132" t="s">
        <v>7744</v>
      </c>
      <c r="AA597" s="128" t="s">
        <v>7846</v>
      </c>
    </row>
    <row r="598" spans="1:27" ht="15.75" customHeight="1" x14ac:dyDescent="0.2">
      <c r="A598" s="128">
        <v>7104</v>
      </c>
      <c r="B598" s="107" t="str">
        <f>VLOOKUP(A598,'BASE REGISTROS'!$A$1:$T$884,2,FALSE)</f>
        <v xml:space="preserve">
I. Municipalidad de Pudahuel  
</v>
      </c>
      <c r="C598" s="136">
        <f>VLOOKUP(A598,'BASE REGISTROS'!$A$1:$T$884,3,FALSE)</f>
        <v>690711001</v>
      </c>
      <c r="D598" s="108" t="str">
        <f>VLOOKUP(A598,'BASE REGISTROS'!$A$1:$T$884,4,FALSE)</f>
        <v>Municipalidad</v>
      </c>
      <c r="E598" s="108" t="str">
        <f>VLOOKUP(A598,'BASE REGISTROS'!$A$1:$T$884,5,FALSE)</f>
        <v>Constitución Política de la República, art. 107.</v>
      </c>
      <c r="F598" s="108" t="str">
        <f>VLOOKUP(A598,'BASE REGISTROS'!$A$1:$T$884,6,FALSE)</f>
        <v>Indefinida.</v>
      </c>
      <c r="G598" s="108" t="str">
        <f>VLOOKUP(A598,'BASE REGISTROS'!$A$1:$T$884,7,FALSE)</f>
        <v>Según Ley Orgánica Nº 18.695, arts. 1º al 4º.</v>
      </c>
      <c r="H598" s="108" t="str">
        <f>VLOOKUP(A598,'BASE REGISTROS'!$A$1:$T$884,8,FALSE)</f>
        <v>no tiene</v>
      </c>
      <c r="I598" s="108">
        <f>VLOOKUP(A598,'BASE REGISTROS'!$A$1:$T$884,9,FALSE)</f>
        <v>0</v>
      </c>
      <c r="J598" s="129">
        <f>VLOOKUP(A598,'BASE REGISTROS'!$A$1:$T$884,10,FALSE)</f>
        <v>0</v>
      </c>
      <c r="K598" s="108" t="str">
        <f>VLOOKUP(A598,'BASE REGISTROS'!$A$1:$T$884,11,FALSE)</f>
        <v xml:space="preserve">Johnny Igradil Carrasco Cerda, </v>
      </c>
      <c r="L598" s="108" t="str">
        <f>VLOOKUP(A598,'BASE REGISTROS'!$A$1:$T$884,12,FALSE)</f>
        <v>San Pablo Nº 8444, Pudahuel, Región Metropolitana.</v>
      </c>
      <c r="M598" s="108" t="str">
        <f>VLOOKUP(A598,'BASE REGISTROS'!$A$1:$T$884,13,FALSE)</f>
        <v>XIII</v>
      </c>
      <c r="N598" s="108" t="str">
        <f>VLOOKUP(A598,'BASE REGISTROS'!$A$1:$T$884,14,FALSE)</f>
        <v>Pudahuel</v>
      </c>
      <c r="O598" s="108">
        <f>VLOOKUP(A598,'BASE REGISTROS'!$A$1:$T$884,15,FALSE)</f>
        <v>0</v>
      </c>
      <c r="P598" s="108">
        <f>VLOOKUP(A598,'BASE REGISTROS'!$A$1:$T$884,16,FALSE)</f>
        <v>0</v>
      </c>
      <c r="Q598" s="108">
        <f>VLOOKUP(A598,'BASE REGISTROS'!$A$1:$T$884,17,FALSE)</f>
        <v>0</v>
      </c>
      <c r="R598" s="108">
        <f>VLOOKUP(A598,'BASE REGISTROS'!$A$1:$T$884,18,FALSE)</f>
        <v>91001</v>
      </c>
      <c r="S598" s="108" t="str">
        <f>VLOOKUP(A598,'BASE REGISTROS'!$A$1:$T$884,19,FALSE)</f>
        <v xml:space="preserve">No se acompañan. Aplica Informe Jurídico Nº 09, de  fecha 14 de marzo de 2011 del Departamento Jurídico y Dictamen Nº 070791, de 2009, de la Contraloría General de la República.  </v>
      </c>
      <c r="T598" s="129">
        <f>VLOOKUP(A598,'BASE REGISTROS'!$A$1:$T$884,20,FALSE)</f>
        <v>37970</v>
      </c>
      <c r="U598" s="128">
        <v>7104</v>
      </c>
      <c r="V598" s="130">
        <v>21444229</v>
      </c>
      <c r="W598" s="130">
        <v>43591548</v>
      </c>
      <c r="X598" s="131">
        <v>44316</v>
      </c>
      <c r="Y598" s="132" t="s">
        <v>7743</v>
      </c>
      <c r="Z598" s="132" t="s">
        <v>7744</v>
      </c>
      <c r="AA598" s="128" t="s">
        <v>7790</v>
      </c>
    </row>
    <row r="599" spans="1:27" ht="15.75" customHeight="1" x14ac:dyDescent="0.2">
      <c r="A599" s="128">
        <v>7105</v>
      </c>
      <c r="B599" s="108" t="str">
        <f>VLOOKUP(A599,'BASE REGISTROS'!$A$1:$T$884,2,FALSE)</f>
        <v xml:space="preserve">
I. Municipalidad de Traiguén
</v>
      </c>
      <c r="C599" s="136">
        <f>VLOOKUP(A599,'BASE REGISTROS'!$A$1:$T$884,3,FALSE)</f>
        <v>691807002</v>
      </c>
      <c r="D599" s="108" t="str">
        <f>VLOOKUP(A599,'BASE REGISTROS'!$A$1:$T$884,4,FALSE)</f>
        <v>Municipalidad</v>
      </c>
      <c r="E599" s="108" t="str">
        <f>VLOOKUP(A599,'BASE REGISTROS'!$A$1:$T$884,5,FALSE)</f>
        <v>Constitución Política de la República, art. 107.</v>
      </c>
      <c r="F599" s="108" t="str">
        <f>VLOOKUP(A599,'BASE REGISTROS'!$A$1:$T$884,6,FALSE)</f>
        <v>Indefinida.</v>
      </c>
      <c r="G599" s="108" t="str">
        <f>VLOOKUP(A599,'BASE REGISTROS'!$A$1:$T$884,7,FALSE)</f>
        <v>Según Ley Orgánica Nº 18.695, arts. 1º al 4º.</v>
      </c>
      <c r="H599" s="108" t="str">
        <f>VLOOKUP(A599,'BASE REGISTROS'!$A$1:$T$884,8,FALSE)</f>
        <v>no tiene</v>
      </c>
      <c r="I599" s="108">
        <f>VLOOKUP(A599,'BASE REGISTROS'!$A$1:$T$884,9,FALSE)</f>
        <v>0</v>
      </c>
      <c r="J599" s="129">
        <f>VLOOKUP(A599,'BASE REGISTROS'!$A$1:$T$884,10,FALSE)</f>
        <v>0</v>
      </c>
      <c r="K599" s="108" t="str">
        <f>VLOOKUP(A599,'BASE REGISTROS'!$A$1:$T$884,11,FALSE)</f>
        <v>Alcalde: Ricardo Sanhueza Pirce,</v>
      </c>
      <c r="L599" s="108" t="str">
        <f>VLOOKUP(A599,'BASE REGISTROS'!$A$1:$T$884,12,FALSE)</f>
        <v xml:space="preserve">Basilio Urrutia Nº914, Traiguén, Novena Región.
</v>
      </c>
      <c r="M599" s="108" t="str">
        <f>VLOOKUP(A599,'BASE REGISTROS'!$A$1:$T$884,13,FALSE)</f>
        <v>IX</v>
      </c>
      <c r="N599" s="108" t="str">
        <f>VLOOKUP(A599,'BASE REGISTROS'!$A$1:$T$884,14,FALSE)</f>
        <v xml:space="preserve"> Traiguén</v>
      </c>
      <c r="O599" s="108" t="str">
        <f>VLOOKUP(A599,'BASE REGISTROS'!$A$1:$T$884,15,FALSE)</f>
        <v xml:space="preserve">Fono: (45) 2885500 (Secretaria Alcalde)
Celular: 991792914
</v>
      </c>
      <c r="P599" s="108" t="str">
        <f>VLOOKUP(A599,'BASE REGISTROS'!$A$1:$T$884,16,FALSE)</f>
        <v xml:space="preserve">alcaldesanhuezap@mtraiguen.cl
municipalidad@traiguen.cl 
</v>
      </c>
      <c r="Q599" s="108">
        <f>VLOOKUP(A599,'BASE REGISTROS'!$A$1:$T$884,17,FALSE)</f>
        <v>0</v>
      </c>
      <c r="R599" s="108" t="str">
        <f>VLOOKUP(A599,'BASE REGISTROS'!$A$1:$T$884,18,FALSE)</f>
        <v>91001: Administración Pública.</v>
      </c>
      <c r="S599" s="108" t="str">
        <f>VLOOKUP(A599,'BASE REGISTROS'!$A$1:$T$884,19,FALSE)</f>
        <v xml:space="preserve">No se acompañan. Aplica Informe Jurídico Nº 09, de  fecha 14 de marzo de 2011 del Departamento Jurídico y Dictamen Nº 070791, de 2009, de la Contraloría General de la República.  
</v>
      </c>
      <c r="T599" s="129">
        <f>VLOOKUP(A599,'BASE REGISTROS'!$A$1:$T$884,20,FALSE)</f>
        <v>37970</v>
      </c>
      <c r="U599" s="128">
        <v>7105</v>
      </c>
      <c r="V599" s="130">
        <v>5056871</v>
      </c>
      <c r="W599" s="130">
        <v>15317274</v>
      </c>
      <c r="X599" s="131">
        <v>44316</v>
      </c>
      <c r="Y599" s="132" t="s">
        <v>7743</v>
      </c>
      <c r="Z599" s="132" t="s">
        <v>7744</v>
      </c>
      <c r="AA599" s="128" t="s">
        <v>7754</v>
      </c>
    </row>
    <row r="600" spans="1:27" ht="15.75" customHeight="1" x14ac:dyDescent="0.2">
      <c r="A600" s="128">
        <v>7106</v>
      </c>
      <c r="B600" s="108" t="str">
        <f>VLOOKUP(A600,'BASE REGISTROS'!$A$1:$T$884,2,FALSE)</f>
        <v>I. Municipalidad de Puerto Montt</v>
      </c>
      <c r="C600" s="136">
        <f>VLOOKUP(A600,'BASE REGISTROS'!$A$1:$T$884,3,FALSE)</f>
        <v>692201000</v>
      </c>
      <c r="D600" s="108" t="str">
        <f>VLOOKUP(A600,'BASE REGISTROS'!$A$1:$T$884,4,FALSE)</f>
        <v>Municipalidad</v>
      </c>
      <c r="E600" s="108" t="str">
        <f>VLOOKUP(A600,'BASE REGISTROS'!$A$1:$T$884,5,FALSE)</f>
        <v>Constitución Política de la República, artículo 107</v>
      </c>
      <c r="F600" s="108" t="str">
        <f>VLOOKUP(A600,'BASE REGISTROS'!$A$1:$T$884,6,FALSE)</f>
        <v>Indefinida</v>
      </c>
      <c r="G600" s="108" t="str">
        <f>VLOOKUP(A600,'BASE REGISTROS'!$A$1:$T$884,7,FALSE)</f>
        <v>Según ley Orgánica N° 18.695, artículos 1° al 4°</v>
      </c>
      <c r="H600" s="108" t="str">
        <f>VLOOKUP(A600,'BASE REGISTROS'!$A$1:$T$884,8,FALSE)</f>
        <v>no tiene</v>
      </c>
      <c r="I600" s="108">
        <f>VLOOKUP(A600,'BASE REGISTROS'!$A$1:$T$884,9,FALSE)</f>
        <v>0</v>
      </c>
      <c r="J600" s="129">
        <f>VLOOKUP(A600,'BASE REGISTROS'!$A$1:$T$884,10,FALSE)</f>
        <v>0</v>
      </c>
      <c r="K600" s="108" t="str">
        <f>VLOOKUP(A600,'BASE REGISTROS'!$A$1:$T$884,11,FALSE)</f>
        <v xml:space="preserve">Carlos Armando Soto Ojeda
</v>
      </c>
      <c r="L600" s="108" t="str">
        <f>VLOOKUP(A600,'BASE REGISTROS'!$A$1:$T$884,12,FALSE)</f>
        <v xml:space="preserve">San Felipe N° 80, tercer piso, comuna de Puerto Montt, Décima Región
Casilla 77
</v>
      </c>
      <c r="M600" s="108" t="str">
        <f>VLOOKUP(A600,'BASE REGISTROS'!$A$1:$T$884,13,FALSE)</f>
        <v>X</v>
      </c>
      <c r="N600" s="108" t="str">
        <f>VLOOKUP(A600,'BASE REGISTROS'!$A$1:$T$884,14,FALSE)</f>
        <v>Puerto Montt</v>
      </c>
      <c r="O600" s="108" t="str">
        <f>VLOOKUP(A600,'BASE REGISTROS'!$A$1:$T$884,15,FALSE)</f>
        <v>F. 261741</v>
      </c>
      <c r="P600" s="108" t="str">
        <f>VLOOKUP(A600,'BASE REGISTROS'!$A$1:$T$884,16,FALSE)</f>
        <v xml:space="preserve">Email: contamont.@puertomonttchile.cl
</v>
      </c>
      <c r="Q600" s="108">
        <f>VLOOKUP(A600,'BASE REGISTROS'!$A$1:$T$884,17,FALSE)</f>
        <v>0</v>
      </c>
      <c r="R600" s="108">
        <f>VLOOKUP(A600,'BASE REGISTROS'!$A$1:$T$884,18,FALSE)</f>
        <v>91001</v>
      </c>
      <c r="S600" s="108" t="str">
        <f>VLOOKUP(A600,'BASE REGISTROS'!$A$1:$T$884,19,FALSE)</f>
        <v xml:space="preserve">Se acompaña certificado de antecedentes financiero, aprobado por la Unidad de Supervisión Financiera Nacional.
Patrimonio: $23.672.771.000.-(no actualizado)
</v>
      </c>
      <c r="T600" s="129">
        <f>VLOOKUP(A600,'BASE REGISTROS'!$A$1:$T$884,20,FALSE)</f>
        <v>37970</v>
      </c>
      <c r="U600" s="128">
        <v>7106</v>
      </c>
      <c r="V600" s="130">
        <v>9298118</v>
      </c>
      <c r="W600" s="130">
        <v>28164021</v>
      </c>
      <c r="X600" s="131">
        <v>44316</v>
      </c>
      <c r="Y600" s="132" t="s">
        <v>7743</v>
      </c>
      <c r="Z600" s="132" t="s">
        <v>7744</v>
      </c>
      <c r="AA600" s="128" t="s">
        <v>7792</v>
      </c>
    </row>
    <row r="601" spans="1:27" ht="15.75" customHeight="1" x14ac:dyDescent="0.2">
      <c r="A601" s="128">
        <v>7110</v>
      </c>
      <c r="B601" s="108" t="str">
        <f>VLOOKUP(A601,'BASE REGISTROS'!$A$1:$T$884,2,FALSE)</f>
        <v xml:space="preserve">
I. Municipalidad de La Ligua
</v>
      </c>
      <c r="C601" s="136">
        <f>VLOOKUP(A601,'BASE REGISTROS'!$A$1:$T$884,3,FALSE)</f>
        <v>690501007</v>
      </c>
      <c r="D601" s="108" t="str">
        <f>VLOOKUP(A601,'BASE REGISTROS'!$A$1:$T$884,4,FALSE)</f>
        <v>Municipalidad</v>
      </c>
      <c r="E601" s="108" t="str">
        <f>VLOOKUP(A601,'BASE REGISTROS'!$A$1:$T$884,5,FALSE)</f>
        <v>Constitución Política de la República, art. 107.</v>
      </c>
      <c r="F601" s="108" t="str">
        <f>VLOOKUP(A601,'BASE REGISTROS'!$A$1:$T$884,6,FALSE)</f>
        <v>Indefinida.</v>
      </c>
      <c r="G601" s="108" t="str">
        <f>VLOOKUP(A601,'BASE REGISTROS'!$A$1:$T$884,7,FALSE)</f>
        <v>Según Ley Orgánica Nº 18.695, arts. 1º al 4º.</v>
      </c>
      <c r="H601" s="108" t="str">
        <f>VLOOKUP(A601,'BASE REGISTROS'!$A$1:$T$884,8,FALSE)</f>
        <v>no tiene</v>
      </c>
      <c r="I601" s="108">
        <f>VLOOKUP(A601,'BASE REGISTROS'!$A$1:$T$884,9,FALSE)</f>
        <v>0</v>
      </c>
      <c r="J601" s="129">
        <f>VLOOKUP(A601,'BASE REGISTROS'!$A$1:$T$884,10,FALSE)</f>
        <v>0</v>
      </c>
      <c r="K601" s="108" t="str">
        <f>VLOOKUP(A601,'BASE REGISTROS'!$A$1:$T$884,11,FALSE)</f>
        <v xml:space="preserve">Rodrigo Sánchez Villalobos, </v>
      </c>
      <c r="L601" s="108" t="str">
        <f>VLOOKUP(A601,'BASE REGISTROS'!$A$1:$T$884,12,FALSE)</f>
        <v>Portales Nº 555, La Ligua, Quinta Región.</v>
      </c>
      <c r="M601" s="108" t="str">
        <f>VLOOKUP(A601,'BASE REGISTROS'!$A$1:$T$884,13,FALSE)</f>
        <v>V</v>
      </c>
      <c r="N601" s="108" t="str">
        <f>VLOOKUP(A601,'BASE REGISTROS'!$A$1:$T$884,14,FALSE)</f>
        <v>La Ligua</v>
      </c>
      <c r="O601" s="108">
        <f>VLOOKUP(A601,'BASE REGISTROS'!$A$1:$T$884,15,FALSE)</f>
        <v>0</v>
      </c>
      <c r="P601" s="108">
        <f>VLOOKUP(A601,'BASE REGISTROS'!$A$1:$T$884,16,FALSE)</f>
        <v>0</v>
      </c>
      <c r="Q601" s="108">
        <f>VLOOKUP(A601,'BASE REGISTROS'!$A$1:$T$884,17,FALSE)</f>
        <v>0</v>
      </c>
      <c r="R601" s="108">
        <f>VLOOKUP(A601,'BASE REGISTROS'!$A$1:$T$884,18,FALSE)</f>
        <v>91001</v>
      </c>
      <c r="S601" s="108" t="str">
        <f>VLOOKUP(A601,'BASE REGISTROS'!$A$1:$T$884,19,FALSE)</f>
        <v xml:space="preserve">No se acompañan. Aplica Informe Jurídico Nº 09, de  fecha 14 de marzo de 2011 del Departamento Jurídico y Dictamen Nº 070791, de 2009, de la Contraloría General de la República.  
</v>
      </c>
      <c r="T601" s="129">
        <f>VLOOKUP(A601,'BASE REGISTROS'!$A$1:$T$884,20,FALSE)</f>
        <v>37970</v>
      </c>
      <c r="U601" s="128">
        <v>7110</v>
      </c>
      <c r="V601" s="130">
        <v>5866772</v>
      </c>
      <c r="W601" s="130">
        <v>17770466</v>
      </c>
      <c r="X601" s="131">
        <v>44316</v>
      </c>
      <c r="Y601" s="132" t="s">
        <v>7743</v>
      </c>
      <c r="Z601" s="132" t="s">
        <v>7744</v>
      </c>
      <c r="AA601" s="128" t="s">
        <v>7768</v>
      </c>
    </row>
    <row r="602" spans="1:27" ht="15.75" customHeight="1" x14ac:dyDescent="0.2">
      <c r="A602" s="128">
        <v>7116</v>
      </c>
      <c r="B602" s="108" t="str">
        <f>VLOOKUP(A602,'BASE REGISTROS'!$A$1:$T$884,2,FALSE)</f>
        <v xml:space="preserve">
I. Municipalidad de Puente Alto
</v>
      </c>
      <c r="C602" s="136">
        <f>VLOOKUP(A602,'BASE REGISTROS'!$A$1:$T$884,3,FALSE)</f>
        <v>690721007</v>
      </c>
      <c r="D602" s="108" t="str">
        <f>VLOOKUP(A602,'BASE REGISTROS'!$A$1:$T$884,4,FALSE)</f>
        <v>Municipalidad</v>
      </c>
      <c r="E602" s="108" t="str">
        <f>VLOOKUP(A602,'BASE REGISTROS'!$A$1:$T$884,5,FALSE)</f>
        <v>Constitución Política de la República, art. 107.</v>
      </c>
      <c r="F602" s="108" t="str">
        <f>VLOOKUP(A602,'BASE REGISTROS'!$A$1:$T$884,6,FALSE)</f>
        <v>Indefinida.</v>
      </c>
      <c r="G602" s="108" t="str">
        <f>VLOOKUP(A602,'BASE REGISTROS'!$A$1:$T$884,7,FALSE)</f>
        <v>Según Ley Orgánica Nº 18.695, arts. 1º al 4º.</v>
      </c>
      <c r="H602" s="108" t="str">
        <f>VLOOKUP(A602,'BASE REGISTROS'!$A$1:$T$884,8,FALSE)</f>
        <v>no tiene</v>
      </c>
      <c r="I602" s="108">
        <f>VLOOKUP(A602,'BASE REGISTROS'!$A$1:$T$884,9,FALSE)</f>
        <v>0</v>
      </c>
      <c r="J602" s="129">
        <f>VLOOKUP(A602,'BASE REGISTROS'!$A$1:$T$884,10,FALSE)</f>
        <v>0</v>
      </c>
      <c r="K602" s="108" t="str">
        <f>VLOOKUP(A602,'BASE REGISTROS'!$A$1:$T$884,11,FALSE)</f>
        <v xml:space="preserve">Germán Codina Powers  </v>
      </c>
      <c r="L602" s="108" t="str">
        <f>VLOOKUP(A602,'BASE REGISTROS'!$A$1:$T$884,12,FALSE)</f>
        <v>José Manuel Balmaceda Nº 265, Edificio Consistorial, Puente Alto, Región Metropolitana.</v>
      </c>
      <c r="M602" s="108" t="str">
        <f>VLOOKUP(A602,'BASE REGISTROS'!$A$1:$T$884,13,FALSE)</f>
        <v>XIII</v>
      </c>
      <c r="N602" s="108" t="str">
        <f>VLOOKUP(A602,'BASE REGISTROS'!$A$1:$T$884,14,FALSE)</f>
        <v>Puente Alto</v>
      </c>
      <c r="O602" s="108">
        <f>VLOOKUP(A602,'BASE REGISTROS'!$A$1:$T$884,15,FALSE)</f>
        <v>0</v>
      </c>
      <c r="P602" s="108">
        <f>VLOOKUP(A602,'BASE REGISTROS'!$A$1:$T$884,16,FALSE)</f>
        <v>0</v>
      </c>
      <c r="Q602" s="108">
        <f>VLOOKUP(A602,'BASE REGISTROS'!$A$1:$T$884,17,FALSE)</f>
        <v>0</v>
      </c>
      <c r="R602" s="108">
        <f>VLOOKUP(A602,'BASE REGISTROS'!$A$1:$T$884,18,FALSE)</f>
        <v>91001</v>
      </c>
      <c r="S602" s="108" t="str">
        <f>VLOOKUP(A602,'BASE REGISTROS'!$A$1:$T$884,19,FALSE)</f>
        <v xml:space="preserve">No se acompañan. Aplica Informe Jurídico Nº 09, de  fecha 14 de marzo de 2011 del Departamento Jurídico y Dictamen Nº 070791, de 2009, de la Contraloría General de la República.  
</v>
      </c>
      <c r="T602" s="129">
        <f>VLOOKUP(A602,'BASE REGISTROS'!$A$1:$T$884,20,FALSE)</f>
        <v>37970</v>
      </c>
      <c r="U602" s="128">
        <v>7116</v>
      </c>
      <c r="V602" s="130">
        <v>33981489</v>
      </c>
      <c r="W602" s="130">
        <v>45308652</v>
      </c>
      <c r="X602" s="131">
        <v>44316</v>
      </c>
      <c r="Y602" s="132" t="s">
        <v>7743</v>
      </c>
      <c r="Z602" s="132" t="s">
        <v>7744</v>
      </c>
      <c r="AA602" s="128" t="s">
        <v>7791</v>
      </c>
    </row>
    <row r="603" spans="1:27" ht="15.75" customHeight="1" x14ac:dyDescent="0.2">
      <c r="A603" s="128">
        <v>7117</v>
      </c>
      <c r="B603" s="108" t="str">
        <f>VLOOKUP(A603,'BASE REGISTROS'!$A$1:$T$884,2,FALSE)</f>
        <v xml:space="preserve">
I. Municipalidad de Illapel
</v>
      </c>
      <c r="C603" s="136">
        <f>VLOOKUP(A603,'BASE REGISTROS'!$A$1:$T$884,3,FALSE)</f>
        <v>690412004</v>
      </c>
      <c r="D603" s="108" t="str">
        <f>VLOOKUP(A603,'BASE REGISTROS'!$A$1:$T$884,4,FALSE)</f>
        <v>Municipalidad</v>
      </c>
      <c r="E603" s="108" t="str">
        <f>VLOOKUP(A603,'BASE REGISTROS'!$A$1:$T$884,5,FALSE)</f>
        <v>Constitución Política de la República, art. 107.</v>
      </c>
      <c r="F603" s="108" t="str">
        <f>VLOOKUP(A603,'BASE REGISTROS'!$A$1:$T$884,6,FALSE)</f>
        <v>Indefinida.</v>
      </c>
      <c r="G603" s="108" t="str">
        <f>VLOOKUP(A603,'BASE REGISTROS'!$A$1:$T$884,7,FALSE)</f>
        <v>Según Ley Orgánica Nº 18.695, arts. 1º al 4º.</v>
      </c>
      <c r="H603" s="108" t="str">
        <f>VLOOKUP(A603,'BASE REGISTROS'!$A$1:$T$884,8,FALSE)</f>
        <v>no tiene</v>
      </c>
      <c r="I603" s="108">
        <f>VLOOKUP(A603,'BASE REGISTROS'!$A$1:$T$884,9,FALSE)</f>
        <v>0</v>
      </c>
      <c r="J603" s="129">
        <f>VLOOKUP(A603,'BASE REGISTROS'!$A$1:$T$884,10,FALSE)</f>
        <v>0</v>
      </c>
      <c r="K603" s="108" t="str">
        <f>VLOOKUP(A603,'BASE REGISTROS'!$A$1:$T$884,11,FALSE)</f>
        <v xml:space="preserve">Denis Enrique Cortés Vargas </v>
      </c>
      <c r="L603" s="108" t="str">
        <f>VLOOKUP(A603,'BASE REGISTROS'!$A$1:$T$884,12,FALSE)</f>
        <v>Constitución 24, Illapel, Cuarta Región.</v>
      </c>
      <c r="M603" s="108" t="str">
        <f>VLOOKUP(A603,'BASE REGISTROS'!$A$1:$T$884,13,FALSE)</f>
        <v>IV</v>
      </c>
      <c r="N603" s="108" t="str">
        <f>VLOOKUP(A603,'BASE REGISTROS'!$A$1:$T$884,14,FALSE)</f>
        <v xml:space="preserve"> Illapel</v>
      </c>
      <c r="O603" s="108">
        <f>VLOOKUP(A603,'BASE REGISTROS'!$A$1:$T$884,15,FALSE)</f>
        <v>532662300</v>
      </c>
      <c r="P603" s="108" t="str">
        <f>VLOOKUP(A603,'BASE REGISTROS'!$A$1:$T$884,16,FALSE)</f>
        <v>denis.cortes@municipalidadillapel.cl</v>
      </c>
      <c r="Q603" s="108">
        <f>VLOOKUP(A603,'BASE REGISTROS'!$A$1:$T$884,17,FALSE)</f>
        <v>0</v>
      </c>
      <c r="R603" s="108">
        <f>VLOOKUP(A603,'BASE REGISTROS'!$A$1:$T$884,18,FALSE)</f>
        <v>91001</v>
      </c>
      <c r="S603" s="108" t="str">
        <f>VLOOKUP(A603,'BASE REGISTROS'!$A$1:$T$884,19,FALSE)</f>
        <v xml:space="preserve">No se acompañan. Aplica Informe Jurídico Nº 09, de  fecha 14 de marzo de 2011 del Departamento Jurídico y Dictamen Nº 070791, de 2009, de la Contraloría General de la República.  
</v>
      </c>
      <c r="T603" s="129">
        <f>VLOOKUP(A603,'BASE REGISTROS'!$A$1:$T$884,20,FALSE)</f>
        <v>37970</v>
      </c>
      <c r="U603" s="128">
        <v>7117</v>
      </c>
      <c r="V603" s="130">
        <v>5861048</v>
      </c>
      <c r="W603" s="130">
        <v>17753128</v>
      </c>
      <c r="X603" s="131">
        <v>44316</v>
      </c>
      <c r="Y603" s="132" t="s">
        <v>7743</v>
      </c>
      <c r="Z603" s="132" t="s">
        <v>7744</v>
      </c>
      <c r="AA603" s="128" t="s">
        <v>7780</v>
      </c>
    </row>
    <row r="604" spans="1:27" ht="15.75" customHeight="1" x14ac:dyDescent="0.2">
      <c r="A604" s="128">
        <v>7118</v>
      </c>
      <c r="B604" s="108" t="str">
        <f>VLOOKUP(A604,'BASE REGISTROS'!$A$1:$T$884,2,FALSE)</f>
        <v xml:space="preserve">
I. Municipalidad de La Serena.
</v>
      </c>
      <c r="C604" s="136">
        <f>VLOOKUP(A604,'BASE REGISTROS'!$A$1:$T$884,3,FALSE)</f>
        <v>690401002</v>
      </c>
      <c r="D604" s="108" t="str">
        <f>VLOOKUP(A604,'BASE REGISTROS'!$A$1:$T$884,4,FALSE)</f>
        <v>Municipalidad</v>
      </c>
      <c r="E604" s="108" t="str">
        <f>VLOOKUP(A604,'BASE REGISTROS'!$A$1:$T$884,5,FALSE)</f>
        <v>Constitución Política de la República, art. 107.</v>
      </c>
      <c r="F604" s="108" t="str">
        <f>VLOOKUP(A604,'BASE REGISTROS'!$A$1:$T$884,6,FALSE)</f>
        <v>Indefinida.</v>
      </c>
      <c r="G604" s="108" t="str">
        <f>VLOOKUP(A604,'BASE REGISTROS'!$A$1:$T$884,7,FALSE)</f>
        <v>Según Ley Orgánica Nº 18.695, arts. 1º al 4º.</v>
      </c>
      <c r="H604" s="108" t="str">
        <f>VLOOKUP(A604,'BASE REGISTROS'!$A$1:$T$884,8,FALSE)</f>
        <v>no tiene</v>
      </c>
      <c r="I604" s="108">
        <f>VLOOKUP(A604,'BASE REGISTROS'!$A$1:$T$884,9,FALSE)</f>
        <v>0</v>
      </c>
      <c r="J604" s="129">
        <f>VLOOKUP(A604,'BASE REGISTROS'!$A$1:$T$884,10,FALSE)</f>
        <v>0</v>
      </c>
      <c r="K604" s="108" t="str">
        <f>VLOOKUP(A604,'BASE REGISTROS'!$A$1:$T$884,11,FALSE)</f>
        <v xml:space="preserve">Roberto Elías Jacob Jure, </v>
      </c>
      <c r="L604" s="108" t="str">
        <f>VLOOKUP(A604,'BASE REGISTROS'!$A$1:$T$884,12,FALSE)</f>
        <v>Arturo Prat Nº 451, comuna de La Serena, Cuarta Región.</v>
      </c>
      <c r="M604" s="108" t="str">
        <f>VLOOKUP(A604,'BASE REGISTROS'!$A$1:$T$884,13,FALSE)</f>
        <v>IV</v>
      </c>
      <c r="N604" s="108" t="str">
        <f>VLOOKUP(A604,'BASE REGISTROS'!$A$1:$T$884,14,FALSE)</f>
        <v>La Serena</v>
      </c>
      <c r="O604" s="108">
        <f>VLOOKUP(A604,'BASE REGISTROS'!$A$1:$T$884,15,FALSE)</f>
        <v>0</v>
      </c>
      <c r="P604" s="108">
        <f>VLOOKUP(A604,'BASE REGISTROS'!$A$1:$T$884,16,FALSE)</f>
        <v>0</v>
      </c>
      <c r="Q604" s="108">
        <f>VLOOKUP(A604,'BASE REGISTROS'!$A$1:$T$884,17,FALSE)</f>
        <v>0</v>
      </c>
      <c r="R604" s="108">
        <f>VLOOKUP(A604,'BASE REGISTROS'!$A$1:$T$884,18,FALSE)</f>
        <v>91001</v>
      </c>
      <c r="S604" s="108" t="str">
        <f>VLOOKUP(A604,'BASE REGISTROS'!$A$1:$T$884,19,FALSE)</f>
        <v xml:space="preserve">No se acompañan. Aplica Informe Jurídico Nº 09, de  fecha 14 de marzo de 2011 del Departamento Jurídico y Dictamen Nº 070791, de 2009, de la Contraloría General de la República.  
</v>
      </c>
      <c r="T604" s="129">
        <f>VLOOKUP(A604,'BASE REGISTROS'!$A$1:$T$884,20,FALSE)</f>
        <v>37970</v>
      </c>
      <c r="U604" s="128">
        <v>7118</v>
      </c>
      <c r="V604" s="130">
        <v>11744991</v>
      </c>
      <c r="W604" s="130">
        <v>35356909</v>
      </c>
      <c r="X604" s="131">
        <v>44316</v>
      </c>
      <c r="Y604" s="132" t="s">
        <v>7743</v>
      </c>
      <c r="Z604" s="132" t="s">
        <v>7744</v>
      </c>
      <c r="AA604" s="128" t="s">
        <v>7781</v>
      </c>
    </row>
    <row r="605" spans="1:27" ht="15.75" customHeight="1" x14ac:dyDescent="0.2">
      <c r="A605" s="128">
        <v>7125</v>
      </c>
      <c r="B605" s="108" t="str">
        <f>VLOOKUP(A605,'BASE REGISTROS'!$A$1:$T$884,2,FALSE)</f>
        <v xml:space="preserve">
I. Municipalidad de Quinta Normal
</v>
      </c>
      <c r="C605" s="136">
        <f>VLOOKUP(A605,'BASE REGISTROS'!$A$1:$T$884,3,FALSE)</f>
        <v>690710005</v>
      </c>
      <c r="D605" s="108" t="str">
        <f>VLOOKUP(A605,'BASE REGISTROS'!$A$1:$T$884,4,FALSE)</f>
        <v>Municipalidad</v>
      </c>
      <c r="E605" s="108" t="str">
        <f>VLOOKUP(A605,'BASE REGISTROS'!$A$1:$T$884,5,FALSE)</f>
        <v>Constitución Política de la República, art. 107.</v>
      </c>
      <c r="F605" s="108" t="str">
        <f>VLOOKUP(A605,'BASE REGISTROS'!$A$1:$T$884,6,FALSE)</f>
        <v>Indefinida.</v>
      </c>
      <c r="G605" s="108" t="str">
        <f>VLOOKUP(A605,'BASE REGISTROS'!$A$1:$T$884,7,FALSE)</f>
        <v>Según Ley Orgánica Nº 18.695, arts. 1º al 4º.</v>
      </c>
      <c r="H605" s="108" t="str">
        <f>VLOOKUP(A605,'BASE REGISTROS'!$A$1:$T$884,8,FALSE)</f>
        <v>no tiene</v>
      </c>
      <c r="I605" s="108">
        <f>VLOOKUP(A605,'BASE REGISTROS'!$A$1:$T$884,9,FALSE)</f>
        <v>0</v>
      </c>
      <c r="J605" s="129">
        <f>VLOOKUP(A605,'BASE REGISTROS'!$A$1:$T$884,10,FALSE)</f>
        <v>0</v>
      </c>
      <c r="K605" s="108" t="str">
        <f>VLOOKUP(A605,'BASE REGISTROS'!$A$1:$T$884,11,FALSE)</f>
        <v xml:space="preserve">Carmen Gloria Fernández Valenzuela  
</v>
      </c>
      <c r="L605" s="108" t="str">
        <f>VLOOKUP(A605,'BASE REGISTROS'!$A$1:$T$884,12,FALSE)</f>
        <v xml:space="preserve">Avenida Carrascal Nº 4447, Quinta Normal, Región Metropolitana. 
</v>
      </c>
      <c r="M605" s="108" t="str">
        <f>VLOOKUP(A605,'BASE REGISTROS'!$A$1:$T$884,13,FALSE)</f>
        <v>XIII</v>
      </c>
      <c r="N605" s="108" t="str">
        <f>VLOOKUP(A605,'BASE REGISTROS'!$A$1:$T$884,14,FALSE)</f>
        <v>Quinta Normal</v>
      </c>
      <c r="O605" s="108" t="str">
        <f>VLOOKUP(A605,'BASE REGISTROS'!$A$1:$T$884,15,FALSE)</f>
        <v xml:space="preserve">Fono: 22-8928802; 22-8928803; 22-8928808
</v>
      </c>
      <c r="P605" s="108" t="str">
        <f>VLOOKUP(A605,'BASE REGISTROS'!$A$1:$T$884,16,FALSE)</f>
        <v>alcaldesa@quintanormal.cl</v>
      </c>
      <c r="Q605" s="108">
        <f>VLOOKUP(A605,'BASE REGISTROS'!$A$1:$T$884,17,FALSE)</f>
        <v>0</v>
      </c>
      <c r="R605" s="108">
        <f>VLOOKUP(A605,'BASE REGISTROS'!$A$1:$T$884,18,FALSE)</f>
        <v>91001</v>
      </c>
      <c r="S605" s="108" t="str">
        <f>VLOOKUP(A605,'BASE REGISTROS'!$A$1:$T$884,19,FALSE)</f>
        <v xml:space="preserve">No se acompañan. Aplica Informe Jurídico Nº 09, de  fecha 14 de marzo de 2011 del Departamento Jurídico y Dictamen Nº 070791, de 2009, de la Contraloría General de la República.  
</v>
      </c>
      <c r="T605" s="129">
        <f>VLOOKUP(A605,'BASE REGISTROS'!$A$1:$T$884,20,FALSE)</f>
        <v>38159</v>
      </c>
      <c r="U605" s="128">
        <v>7125</v>
      </c>
      <c r="V605" s="130">
        <v>6439140</v>
      </c>
      <c r="W605" s="130">
        <v>25756560</v>
      </c>
      <c r="X605" s="131">
        <v>44316</v>
      </c>
      <c r="Y605" s="132" t="s">
        <v>7743</v>
      </c>
      <c r="Z605" s="132" t="s">
        <v>7744</v>
      </c>
      <c r="AA605" s="128" t="s">
        <v>7880</v>
      </c>
    </row>
    <row r="606" spans="1:27" ht="15.75" customHeight="1" x14ac:dyDescent="0.2">
      <c r="A606" s="128">
        <v>7128</v>
      </c>
      <c r="B606" s="108" t="str">
        <f>VLOOKUP(A606,'BASE REGISTROS'!$A$1:$T$884,2,FALSE)</f>
        <v xml:space="preserve">
I. Municipalidad de los Andes
</v>
      </c>
      <c r="C606" s="136">
        <f>VLOOKUP(A606,'BASE REGISTROS'!$A$1:$T$884,3,FALSE)</f>
        <v>690511002</v>
      </c>
      <c r="D606" s="108" t="str">
        <f>VLOOKUP(A606,'BASE REGISTROS'!$A$1:$T$884,4,FALSE)</f>
        <v>Municipalidad</v>
      </c>
      <c r="E606" s="108" t="str">
        <f>VLOOKUP(A606,'BASE REGISTROS'!$A$1:$T$884,5,FALSE)</f>
        <v>Constitución Política de la República, art. 107.</v>
      </c>
      <c r="F606" s="108" t="str">
        <f>VLOOKUP(A606,'BASE REGISTROS'!$A$1:$T$884,6,FALSE)</f>
        <v>Indefinida.</v>
      </c>
      <c r="G606" s="108" t="str">
        <f>VLOOKUP(A606,'BASE REGISTROS'!$A$1:$T$884,7,FALSE)</f>
        <v>Según Ley Orgánica Nº 18.695, arts. 1º al 4º.</v>
      </c>
      <c r="H606" s="108" t="str">
        <f>VLOOKUP(A606,'BASE REGISTROS'!$A$1:$T$884,8,FALSE)</f>
        <v>no tiene</v>
      </c>
      <c r="I606" s="108">
        <f>VLOOKUP(A606,'BASE REGISTROS'!$A$1:$T$884,9,FALSE)</f>
        <v>0</v>
      </c>
      <c r="J606" s="129">
        <f>VLOOKUP(A606,'BASE REGISTROS'!$A$1:$T$884,10,FALSE)</f>
        <v>0</v>
      </c>
      <c r="K606" s="108" t="str">
        <f>VLOOKUP(A606,'BASE REGISTROS'!$A$1:$T$884,11,FALSE)</f>
        <v xml:space="preserve">Manuel Eduardo Rivera Martínez  </v>
      </c>
      <c r="L606" s="108" t="str">
        <f>VLOOKUP(A606,'BASE REGISTROS'!$A$1:$T$884,12,FALSE)</f>
        <v>Esmeralda Nº536, Los Andes, Quinta Región.</v>
      </c>
      <c r="M606" s="108" t="str">
        <f>VLOOKUP(A606,'BASE REGISTROS'!$A$1:$T$884,13,FALSE)</f>
        <v>V</v>
      </c>
      <c r="N606" s="108" t="str">
        <f>VLOOKUP(A606,'BASE REGISTROS'!$A$1:$T$884,14,FALSE)</f>
        <v>Los Andes</v>
      </c>
      <c r="O606" s="108" t="str">
        <f>VLOOKUP(A606,'BASE REGISTROS'!$A$1:$T$884,15,FALSE)</f>
        <v>34-250-7753</v>
      </c>
      <c r="P606" s="108" t="str">
        <f>VLOOKUP(A606,'BASE REGISTROS'!$A$1:$T$884,16,FALSE)</f>
        <v>nquero@munilosandes.cl</v>
      </c>
      <c r="Q606" s="108">
        <f>VLOOKUP(A606,'BASE REGISTROS'!$A$1:$T$884,17,FALSE)</f>
        <v>0</v>
      </c>
      <c r="R606" s="108" t="str">
        <f>VLOOKUP(A606,'BASE REGISTROS'!$A$1:$T$884,18,FALSE)</f>
        <v>91001: Administración Pública.</v>
      </c>
      <c r="S606" s="108" t="str">
        <f>VLOOKUP(A606,'BASE REGISTROS'!$A$1:$T$884,19,FALSE)</f>
        <v xml:space="preserve">No se acompañan. Aplica Informe Jurídico Nº 09, de  fecha 14 de marzo de 2011 del Departamento Jurídico y Dictamen Nº 070791, de 2009, de la Contraloría General de la República.  
</v>
      </c>
      <c r="T606" s="129">
        <f>VLOOKUP(A606,'BASE REGISTROS'!$A$1:$T$884,20,FALSE)</f>
        <v>38159</v>
      </c>
      <c r="U606" s="128">
        <v>7128</v>
      </c>
      <c r="V606" s="130">
        <v>5008220</v>
      </c>
      <c r="W606" s="130">
        <v>15169910</v>
      </c>
      <c r="X606" s="131">
        <v>44316</v>
      </c>
      <c r="Y606" s="132" t="s">
        <v>7743</v>
      </c>
      <c r="Z606" s="132" t="s">
        <v>7744</v>
      </c>
      <c r="AA606" s="128" t="s">
        <v>7874</v>
      </c>
    </row>
    <row r="607" spans="1:27" ht="15.75" customHeight="1" x14ac:dyDescent="0.2">
      <c r="A607" s="128">
        <v>7132</v>
      </c>
      <c r="B607" s="108" t="str">
        <f>VLOOKUP(A607,'BASE REGISTROS'!$A$1:$T$884,2,FALSE)</f>
        <v xml:space="preserve">
I. Municipalidad de Pucón
</v>
      </c>
      <c r="C607" s="136">
        <f>VLOOKUP(A607,'BASE REGISTROS'!$A$1:$T$884,3,FALSE)</f>
        <v>691916006</v>
      </c>
      <c r="D607" s="108" t="str">
        <f>VLOOKUP(A607,'BASE REGISTROS'!$A$1:$T$884,4,FALSE)</f>
        <v>Municipalidad</v>
      </c>
      <c r="E607" s="108" t="str">
        <f>VLOOKUP(A607,'BASE REGISTROS'!$A$1:$T$884,5,FALSE)</f>
        <v>Constitución Política de la República, art. 107.</v>
      </c>
      <c r="F607" s="108" t="str">
        <f>VLOOKUP(A607,'BASE REGISTROS'!$A$1:$T$884,6,FALSE)</f>
        <v>Indefinida.</v>
      </c>
      <c r="G607" s="108" t="str">
        <f>VLOOKUP(A607,'BASE REGISTROS'!$A$1:$T$884,7,FALSE)</f>
        <v>Según Ley Orgánica Nº 18.695, arts. 1º al 4º.</v>
      </c>
      <c r="H607" s="108" t="str">
        <f>VLOOKUP(A607,'BASE REGISTROS'!$A$1:$T$884,8,FALSE)</f>
        <v>no tiene</v>
      </c>
      <c r="I607" s="108">
        <f>VLOOKUP(A607,'BASE REGISTROS'!$A$1:$T$884,9,FALSE)</f>
        <v>0</v>
      </c>
      <c r="J607" s="129">
        <f>VLOOKUP(A607,'BASE REGISTROS'!$A$1:$T$884,10,FALSE)</f>
        <v>0</v>
      </c>
      <c r="K607" s="108" t="str">
        <f>VLOOKUP(A607,'BASE REGISTROS'!$A$1:$T$884,11,FALSE)</f>
        <v xml:space="preserve">Carlos Reinaldo Barra Matamala </v>
      </c>
      <c r="L607" s="108" t="str">
        <f>VLOOKUP(A607,'BASE REGISTROS'!$A$1:$T$884,12,FALSE)</f>
        <v>O´Higgins 483, Pucón, Novena Región.</v>
      </c>
      <c r="M607" s="108" t="str">
        <f>VLOOKUP(A607,'BASE REGISTROS'!$A$1:$T$884,13,FALSE)</f>
        <v>IX</v>
      </c>
      <c r="N607" s="108" t="str">
        <f>VLOOKUP(A607,'BASE REGISTROS'!$A$1:$T$884,14,FALSE)</f>
        <v>Pucón</v>
      </c>
      <c r="O607" s="108">
        <f>VLOOKUP(A607,'BASE REGISTROS'!$A$1:$T$884,15,FALSE)</f>
        <v>0</v>
      </c>
      <c r="P607" s="108">
        <f>VLOOKUP(A607,'BASE REGISTROS'!$A$1:$T$884,16,FALSE)</f>
        <v>0</v>
      </c>
      <c r="Q607" s="108">
        <f>VLOOKUP(A607,'BASE REGISTROS'!$A$1:$T$884,17,FALSE)</f>
        <v>0</v>
      </c>
      <c r="R607" s="108">
        <f>VLOOKUP(A607,'BASE REGISTROS'!$A$1:$T$884,18,FALSE)</f>
        <v>91001</v>
      </c>
      <c r="S607" s="108" t="str">
        <f>VLOOKUP(A607,'BASE REGISTROS'!$A$1:$T$884,19,FALSE)</f>
        <v xml:space="preserve">No se acompañan. Aplica Informe Jurídico Nº 09, de  fecha 14 de marzo de 2011 del Departamento Jurídico y Dictamen Nº 070791, de 2009, de la Contraloría General de la República </v>
      </c>
      <c r="T607" s="129">
        <f>VLOOKUP(A607,'BASE REGISTROS'!$A$1:$T$884,20,FALSE)</f>
        <v>38159</v>
      </c>
      <c r="U607" s="128">
        <v>7132</v>
      </c>
      <c r="V607" s="130">
        <v>5056871</v>
      </c>
      <c r="W607" s="130">
        <v>15317274</v>
      </c>
      <c r="X607" s="131">
        <v>44316</v>
      </c>
      <c r="Y607" s="132" t="s">
        <v>7743</v>
      </c>
      <c r="Z607" s="132" t="s">
        <v>7744</v>
      </c>
      <c r="AA607" s="128" t="s">
        <v>7918</v>
      </c>
    </row>
    <row r="608" spans="1:27" ht="15.75" customHeight="1" x14ac:dyDescent="0.2">
      <c r="A608" s="128">
        <v>7137</v>
      </c>
      <c r="B608" s="108" t="str">
        <f>VLOOKUP(A608,'BASE REGISTROS'!$A$1:$T$884,2,FALSE)</f>
        <v xml:space="preserve">
I. Municipalidad de Coronel
</v>
      </c>
      <c r="C608" s="136">
        <f>VLOOKUP(A608,'BASE REGISTROS'!$A$1:$T$884,3,FALSE)</f>
        <v>691512002</v>
      </c>
      <c r="D608" s="108" t="str">
        <f>VLOOKUP(A608,'BASE REGISTROS'!$A$1:$T$884,4,FALSE)</f>
        <v>Municipalidad</v>
      </c>
      <c r="E608" s="108" t="str">
        <f>VLOOKUP(A608,'BASE REGISTROS'!$A$1:$T$884,5,FALSE)</f>
        <v>Constitución Política de la República, art. 107.</v>
      </c>
      <c r="F608" s="108" t="str">
        <f>VLOOKUP(A608,'BASE REGISTROS'!$A$1:$T$884,6,FALSE)</f>
        <v>Indefinida.</v>
      </c>
      <c r="G608" s="108" t="str">
        <f>VLOOKUP(A608,'BASE REGISTROS'!$A$1:$T$884,7,FALSE)</f>
        <v>Según Ley Orgánica Nº 18.695, arts. 1º al 4º.</v>
      </c>
      <c r="H608" s="108" t="str">
        <f>VLOOKUP(A608,'BASE REGISTROS'!$A$1:$T$884,8,FALSE)</f>
        <v>no tiene</v>
      </c>
      <c r="I608" s="108">
        <f>VLOOKUP(A608,'BASE REGISTROS'!$A$1:$T$884,9,FALSE)</f>
        <v>0</v>
      </c>
      <c r="J608" s="129">
        <f>VLOOKUP(A608,'BASE REGISTROS'!$A$1:$T$884,10,FALSE)</f>
        <v>0</v>
      </c>
      <c r="K608" s="108" t="str">
        <f>VLOOKUP(A608,'BASE REGISTROS'!$A$1:$T$884,11,FALSE)</f>
        <v xml:space="preserve">Boris Felipe Chamorro Rebolledo.
</v>
      </c>
      <c r="L608" s="108" t="str">
        <f>VLOOKUP(A608,'BASE REGISTROS'!$A$1:$T$884,12,FALSE)</f>
        <v>Bannen 70, Coronel, Octava Región.</v>
      </c>
      <c r="M608" s="108" t="str">
        <f>VLOOKUP(A608,'BASE REGISTROS'!$A$1:$T$884,13,FALSE)</f>
        <v>VIII</v>
      </c>
      <c r="N608" s="108" t="str">
        <f>VLOOKUP(A608,'BASE REGISTROS'!$A$1:$T$884,14,FALSE)</f>
        <v>Coronel</v>
      </c>
      <c r="O608" s="108">
        <f>VLOOKUP(A608,'BASE REGISTROS'!$A$1:$T$884,15,FALSE)</f>
        <v>0</v>
      </c>
      <c r="P608" s="108">
        <f>VLOOKUP(A608,'BASE REGISTROS'!$A$1:$T$884,16,FALSE)</f>
        <v>0</v>
      </c>
      <c r="Q608" s="108">
        <f>VLOOKUP(A608,'BASE REGISTROS'!$A$1:$T$884,17,FALSE)</f>
        <v>0</v>
      </c>
      <c r="R608" s="108" t="str">
        <f>VLOOKUP(A608,'BASE REGISTROS'!$A$1:$T$884,18,FALSE)</f>
        <v>91001: Administración Pública.</v>
      </c>
      <c r="S608" s="108" t="str">
        <f>VLOOKUP(A608,'BASE REGISTROS'!$A$1:$T$884,19,FALSE)</f>
        <v>No se acompañan. Aplica Informe Jurídico Nº 09, de  fecha 14 de marzo de 2011 del Departamento Jurídico y Dictamen Nº 070791, de 2009, de la Contraloría General de la República.</v>
      </c>
      <c r="T608" s="129">
        <f>VLOOKUP(A608,'BASE REGISTROS'!$A$1:$T$884,20,FALSE)</f>
        <v>38159</v>
      </c>
      <c r="U608" s="128">
        <v>7137</v>
      </c>
      <c r="V608" s="130">
        <v>6851245</v>
      </c>
      <c r="W608" s="130">
        <v>20752437</v>
      </c>
      <c r="X608" s="131">
        <v>44316</v>
      </c>
      <c r="Y608" s="132" t="s">
        <v>7743</v>
      </c>
      <c r="Z608" s="132" t="s">
        <v>7744</v>
      </c>
      <c r="AA608" s="128" t="s">
        <v>7777</v>
      </c>
    </row>
    <row r="609" spans="1:27" ht="15.75" customHeight="1" x14ac:dyDescent="0.2">
      <c r="A609" s="128">
        <v>7138</v>
      </c>
      <c r="B609" s="108" t="str">
        <f>VLOOKUP(A609,'BASE REGISTROS'!$A$1:$T$884,2,FALSE)</f>
        <v xml:space="preserve">
I. Municipalidad de Iquique
</v>
      </c>
      <c r="C609" s="136">
        <f>VLOOKUP(A609,'BASE REGISTROS'!$A$1:$T$884,3,FALSE)</f>
        <v>690103001</v>
      </c>
      <c r="D609" s="108" t="str">
        <f>VLOOKUP(A609,'BASE REGISTROS'!$A$1:$T$884,4,FALSE)</f>
        <v>Municipalidad</v>
      </c>
      <c r="E609" s="108" t="str">
        <f>VLOOKUP(A609,'BASE REGISTROS'!$A$1:$T$884,5,FALSE)</f>
        <v>Constitución Política de la República, art. 107.</v>
      </c>
      <c r="F609" s="108" t="str">
        <f>VLOOKUP(A609,'BASE REGISTROS'!$A$1:$T$884,6,FALSE)</f>
        <v>Indefinida.</v>
      </c>
      <c r="G609" s="108" t="str">
        <f>VLOOKUP(A609,'BASE REGISTROS'!$A$1:$T$884,7,FALSE)</f>
        <v>Según Ley Orgánica Nº 18.695, arts. 1º al 4º.</v>
      </c>
      <c r="H609" s="108" t="str">
        <f>VLOOKUP(A609,'BASE REGISTROS'!$A$1:$T$884,8,FALSE)</f>
        <v>no tiene</v>
      </c>
      <c r="I609" s="108">
        <f>VLOOKUP(A609,'BASE REGISTROS'!$A$1:$T$884,9,FALSE)</f>
        <v>0</v>
      </c>
      <c r="J609" s="129">
        <f>VLOOKUP(A609,'BASE REGISTROS'!$A$1:$T$884,10,FALSE)</f>
        <v>0</v>
      </c>
      <c r="K609" s="108" t="str">
        <f>VLOOKUP(A609,'BASE REGISTROS'!$A$1:$T$884,11,FALSE)</f>
        <v xml:space="preserve">Jorge Alejandro Soria Quiroga, </v>
      </c>
      <c r="L609" s="108" t="str">
        <f>VLOOKUP(A609,'BASE REGISTROS'!$A$1:$T$884,12,FALSE)</f>
        <v>Tarapacá Nº 477, Iquique, Primera Región.</v>
      </c>
      <c r="M609" s="108" t="str">
        <f>VLOOKUP(A609,'BASE REGISTROS'!$A$1:$T$884,13,FALSE)</f>
        <v>I</v>
      </c>
      <c r="N609" s="108" t="str">
        <f>VLOOKUP(A609,'BASE REGISTROS'!$A$1:$T$884,14,FALSE)</f>
        <v>Iquique</v>
      </c>
      <c r="O609" s="108">
        <f>VLOOKUP(A609,'BASE REGISTROS'!$A$1:$T$884,15,FALSE)</f>
        <v>0</v>
      </c>
      <c r="P609" s="108">
        <f>VLOOKUP(A609,'BASE REGISTROS'!$A$1:$T$884,16,FALSE)</f>
        <v>0</v>
      </c>
      <c r="Q609" s="108">
        <f>VLOOKUP(A609,'BASE REGISTROS'!$A$1:$T$884,17,FALSE)</f>
        <v>0</v>
      </c>
      <c r="R609" s="108">
        <f>VLOOKUP(A609,'BASE REGISTROS'!$A$1:$T$884,18,FALSE)</f>
        <v>91001</v>
      </c>
      <c r="S609" s="108" t="str">
        <f>VLOOKUP(A609,'BASE REGISTROS'!$A$1:$T$884,19,FALSE)</f>
        <v xml:space="preserve">No se acompañan. Aplica Informe Jurídico Nº 09, de  fecha 14 de marzo de 2011 del Departamento Jurídico y Dictamen Nº 070791, de 2009, de la Contraloría General de la República.  
</v>
      </c>
      <c r="T609" s="129">
        <f>VLOOKUP(A609,'BASE REGISTROS'!$A$1:$T$884,20,FALSE)</f>
        <v>38159</v>
      </c>
      <c r="U609" s="128">
        <v>7138</v>
      </c>
      <c r="V609" s="130">
        <v>12271569</v>
      </c>
      <c r="W609" s="130">
        <v>28848833</v>
      </c>
      <c r="X609" s="131">
        <v>44316</v>
      </c>
      <c r="Y609" s="132" t="s">
        <v>7743</v>
      </c>
      <c r="Z609" s="132" t="s">
        <v>7744</v>
      </c>
      <c r="AA609" s="128" t="s">
        <v>184</v>
      </c>
    </row>
    <row r="610" spans="1:27" ht="15.75" customHeight="1" x14ac:dyDescent="0.2">
      <c r="A610" s="128">
        <v>7139</v>
      </c>
      <c r="B610" s="108" t="str">
        <f>VLOOKUP(A610,'BASE REGISTROS'!$A$1:$T$884,2,FALSE)</f>
        <v>I. Municipalidad de San Carlos</v>
      </c>
      <c r="C610" s="136">
        <f>VLOOKUP(A610,'BASE REGISTROS'!$A$1:$T$884,3,FALSE)</f>
        <v>691405001</v>
      </c>
      <c r="D610" s="108" t="str">
        <f>VLOOKUP(A610,'BASE REGISTROS'!$A$1:$T$884,4,FALSE)</f>
        <v>Municipalidad</v>
      </c>
      <c r="E610" s="108" t="str">
        <f>VLOOKUP(A610,'BASE REGISTROS'!$A$1:$T$884,5,FALSE)</f>
        <v>Constitución Política de la República, art. 107</v>
      </c>
      <c r="F610" s="108" t="str">
        <f>VLOOKUP(A610,'BASE REGISTROS'!$A$1:$T$884,6,FALSE)</f>
        <v>Indefinida</v>
      </c>
      <c r="G610" s="108" t="str">
        <f>VLOOKUP(A610,'BASE REGISTROS'!$A$1:$T$884,7,FALSE)</f>
        <v xml:space="preserve">Según Ley Orgánica N° 18.695, art 1 a 4
</v>
      </c>
      <c r="H610" s="108" t="str">
        <f>VLOOKUP(A610,'BASE REGISTROS'!$A$1:$T$884,8,FALSE)</f>
        <v>no tiene</v>
      </c>
      <c r="I610" s="108">
        <f>VLOOKUP(A610,'BASE REGISTROS'!$A$1:$T$884,9,FALSE)</f>
        <v>0</v>
      </c>
      <c r="J610" s="129">
        <f>VLOOKUP(A610,'BASE REGISTROS'!$A$1:$T$884,10,FALSE)</f>
        <v>0</v>
      </c>
      <c r="K610" s="108" t="str">
        <f>VLOOKUP(A610,'BASE REGISTROS'!$A$1:$T$884,11,FALSE)</f>
        <v xml:space="preserve">Hugo Naim Gebrie Asfura,
</v>
      </c>
      <c r="L610" s="108" t="str">
        <f>VLOOKUP(A610,'BASE REGISTROS'!$A$1:$T$884,12,FALSE)</f>
        <v xml:space="preserve">Vicuña Mackenna N° 436, comuna de San Carlos
</v>
      </c>
      <c r="M610" s="108" t="str">
        <f>VLOOKUP(A610,'BASE REGISTROS'!$A$1:$T$884,13,FALSE)</f>
        <v>XVI</v>
      </c>
      <c r="N610" s="108" t="str">
        <f>VLOOKUP(A610,'BASE REGISTROS'!$A$1:$T$884,14,FALSE)</f>
        <v>San Carlos</v>
      </c>
      <c r="O610" s="108" t="str">
        <f>VLOOKUP(A610,'BASE REGISTROS'!$A$1:$T$884,15,FALSE)</f>
        <v>41-201300</v>
      </c>
      <c r="P610" s="108">
        <f>VLOOKUP(A610,'BASE REGISTROS'!$A$1:$T$884,16,FALSE)</f>
        <v>0</v>
      </c>
      <c r="Q610" s="108">
        <f>VLOOKUP(A610,'BASE REGISTROS'!$A$1:$T$884,17,FALSE)</f>
        <v>0</v>
      </c>
      <c r="R610" s="108">
        <f>VLOOKUP(A610,'BASE REGISTROS'!$A$1:$T$884,18,FALSE)</f>
        <v>91001</v>
      </c>
      <c r="S610" s="108" t="str">
        <f>VLOOKUP(A610,'BASE REGISTROS'!$A$1:$T$884,19,FALSE)</f>
        <v xml:space="preserve">No se acompañan. Aplica Informe Jurídico Nº 09, de  fecha 14 de marzo de 2011 del Departamento Jurídico y Dictamen Nº 070791, de 2009, de la Contraloría General de la República.  
.
</v>
      </c>
      <c r="T610" s="129">
        <f>VLOOKUP(A610,'BASE REGISTROS'!$A$1:$T$884,20,FALSE)</f>
        <v>37970</v>
      </c>
      <c r="U610" s="128">
        <v>7139</v>
      </c>
      <c r="V610" s="130">
        <v>5056871</v>
      </c>
      <c r="W610" s="130">
        <v>20227484</v>
      </c>
      <c r="X610" s="131">
        <v>44316</v>
      </c>
      <c r="Y610" s="132" t="s">
        <v>7743</v>
      </c>
      <c r="Z610" s="132" t="s">
        <v>7744</v>
      </c>
      <c r="AA610" s="128" t="s">
        <v>7845</v>
      </c>
    </row>
    <row r="611" spans="1:27" ht="15.75" customHeight="1" x14ac:dyDescent="0.2">
      <c r="A611" s="128">
        <v>7141</v>
      </c>
      <c r="B611" s="108" t="str">
        <f>VLOOKUP(A611,'BASE REGISTROS'!$A$1:$T$884,2,FALSE)</f>
        <v>Fundación Social Novo Millennio</v>
      </c>
      <c r="C611" s="136">
        <f>VLOOKUP(A611,'BASE REGISTROS'!$A$1:$T$884,3,FALSE)</f>
        <v>650165500</v>
      </c>
      <c r="D611" s="108" t="str">
        <f>VLOOKUP(A611,'BASE REGISTROS'!$A$1:$T$884,4,FALSE)</f>
        <v>Fundación de derecho público.</v>
      </c>
      <c r="E611" s="108" t="str">
        <f>VLOOKUP(A611,'BASE REGISTROS'!$A$1:$T$884,5,FALSE)</f>
        <v>Erigida de acuerdo al Derecho Canónico, por Decreto Eclesiástico Nº 431/2001, del  10 de junio del 2001.</v>
      </c>
      <c r="F611" s="108" t="str">
        <f>VLOOKUP(A611,'BASE REGISTROS'!$A$1:$T$884,6,FALSE)</f>
        <v>Indefinida.</v>
      </c>
      <c r="G611" s="108" t="str">
        <f>VLOOKUP(A611,'BASE REGISTROS'!$A$1:$T$884,7,FALSE)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1" s="108" t="str">
        <f>VLOOKUP(A611,'BASE REGISTROS'!$A$1:$T$884,8,FALSE)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1" s="108" t="str">
        <f>VLOOKUP(A611,'BASE REGISTROS'!$A$1:$T$884,9,FALSE)</f>
        <v>3 años</v>
      </c>
      <c r="J611" s="129" t="str">
        <f>VLOOKUP(A611,'BASE REGISTROS'!$A$1:$T$884,10,FALSE)</f>
        <v xml:space="preserve">Consta en Decreto de fecha 03 de enero de 2018, del Arzobispo de Concepción, que el Directorio vigente está compuesto por los integrantes señalados precedentemente. </v>
      </c>
      <c r="K611" s="108" t="str">
        <f>VLOOKUP(A611,'BASE REGISTROS'!$A$1:$T$884,11,FALSE)</f>
        <v xml:space="preserve">Presbítero José Teodoro Cartes Gómez                        
</v>
      </c>
      <c r="L611" s="108" t="str">
        <f>VLOOKUP(A611,'BASE REGISTROS'!$A$1:$T$884,12,FALSE)</f>
        <v xml:space="preserve">Calle Castellón Nº1438, Concepción, Región del Biobío. 
</v>
      </c>
      <c r="M611" s="108" t="str">
        <f>VLOOKUP(A611,'BASE REGISTROS'!$A$1:$T$884,13,FALSE)</f>
        <v>VIII</v>
      </c>
      <c r="N611" s="108" t="str">
        <f>VLOOKUP(A611,'BASE REGISTROS'!$A$1:$T$884,14,FALSE)</f>
        <v>Concepción</v>
      </c>
      <c r="O611" s="108" t="str">
        <f>VLOOKUP(A611,'BASE REGISTROS'!$A$1:$T$884,15,FALSE)</f>
        <v xml:space="preserve">Teléfono: 41-2293100
</v>
      </c>
      <c r="P611" s="108" t="str">
        <f>VLOOKUP(A611,'BASE REGISTROS'!$A$1:$T$884,16,FALSE)</f>
        <v xml:space="preserve">Correo electrónico: psocialconce@gmail.com
</v>
      </c>
      <c r="Q611" s="108">
        <f>VLOOKUP(A611,'BASE REGISTROS'!$A$1:$T$884,17,FALSE)</f>
        <v>0</v>
      </c>
      <c r="R611" s="108">
        <f>VLOOKUP(A611,'BASE REGISTROS'!$A$1:$T$884,18,FALSE)</f>
        <v>93401</v>
      </c>
      <c r="S611" s="108" t="str">
        <f>VLOOKUP(A611,'BASE REGISTROS'!$A$1:$T$884,19,FALSE)</f>
        <v xml:space="preserve">Se acompaña Certificado Financiero, correspondiente al año 2019, aprobado por el Sub Depto. de Supervisión Financiera Nacional.
</v>
      </c>
      <c r="T611" s="129">
        <f>VLOOKUP(A611,'BASE REGISTROS'!$A$1:$T$884,20,FALSE)</f>
        <v>38600</v>
      </c>
      <c r="U611" s="128">
        <v>7141</v>
      </c>
      <c r="V611" s="130">
        <v>3026654</v>
      </c>
      <c r="W611" s="130">
        <v>12409282</v>
      </c>
      <c r="X611" s="131">
        <v>44316</v>
      </c>
      <c r="Y611" s="132" t="s">
        <v>7743</v>
      </c>
      <c r="Z611" s="132" t="s">
        <v>7744</v>
      </c>
      <c r="AA611" s="128" t="s">
        <v>159</v>
      </c>
    </row>
    <row r="612" spans="1:27" ht="15.75" customHeight="1" x14ac:dyDescent="0.2">
      <c r="A612" s="128">
        <v>7141</v>
      </c>
      <c r="B612" s="108" t="str">
        <f>VLOOKUP(A612,'BASE REGISTROS'!$A$1:$T$884,2,FALSE)</f>
        <v>Fundación Social Novo Millennio</v>
      </c>
      <c r="C612" s="136">
        <f>VLOOKUP(A612,'BASE REGISTROS'!$A$1:$T$884,3,FALSE)</f>
        <v>650165500</v>
      </c>
      <c r="D612" s="108" t="str">
        <f>VLOOKUP(A612,'BASE REGISTROS'!$A$1:$T$884,4,FALSE)</f>
        <v>Fundación de derecho público.</v>
      </c>
      <c r="E612" s="108" t="str">
        <f>VLOOKUP(A612,'BASE REGISTROS'!$A$1:$T$884,5,FALSE)</f>
        <v>Erigida de acuerdo al Derecho Canónico, por Decreto Eclesiástico Nº 431/2001, del  10 de junio del 2001.</v>
      </c>
      <c r="F612" s="108" t="str">
        <f>VLOOKUP(A612,'BASE REGISTROS'!$A$1:$T$884,6,FALSE)</f>
        <v>Indefinida.</v>
      </c>
      <c r="G612" s="108" t="str">
        <f>VLOOKUP(A612,'BASE REGISTROS'!$A$1:$T$884,7,FALSE)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2" s="108" t="str">
        <f>VLOOKUP(A612,'BASE REGISTROS'!$A$1:$T$884,8,FALSE)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2" s="108" t="str">
        <f>VLOOKUP(A612,'BASE REGISTROS'!$A$1:$T$884,9,FALSE)</f>
        <v>3 años</v>
      </c>
      <c r="J612" s="129" t="str">
        <f>VLOOKUP(A612,'BASE REGISTROS'!$A$1:$T$884,10,FALSE)</f>
        <v xml:space="preserve">Consta en Decreto de fecha 03 de enero de 2018, del Arzobispo de Concepción, que el Directorio vigente está compuesto por los integrantes señalados precedentemente. </v>
      </c>
      <c r="K612" s="108" t="str">
        <f>VLOOKUP(A612,'BASE REGISTROS'!$A$1:$T$884,11,FALSE)</f>
        <v xml:space="preserve">Presbítero José Teodoro Cartes Gómez                        
</v>
      </c>
      <c r="L612" s="108" t="str">
        <f>VLOOKUP(A612,'BASE REGISTROS'!$A$1:$T$884,12,FALSE)</f>
        <v xml:space="preserve">Calle Castellón Nº1438, Concepción, Región del Biobío. 
</v>
      </c>
      <c r="M612" s="108" t="str">
        <f>VLOOKUP(A612,'BASE REGISTROS'!$A$1:$T$884,13,FALSE)</f>
        <v>VIII</v>
      </c>
      <c r="N612" s="108" t="str">
        <f>VLOOKUP(A612,'BASE REGISTROS'!$A$1:$T$884,14,FALSE)</f>
        <v>Concepción</v>
      </c>
      <c r="O612" s="108" t="str">
        <f>VLOOKUP(A612,'BASE REGISTROS'!$A$1:$T$884,15,FALSE)</f>
        <v xml:space="preserve">Teléfono: 41-2293100
</v>
      </c>
      <c r="P612" s="108" t="str">
        <f>VLOOKUP(A612,'BASE REGISTROS'!$A$1:$T$884,16,FALSE)</f>
        <v xml:space="preserve">Correo electrónico: psocialconce@gmail.com
</v>
      </c>
      <c r="Q612" s="108">
        <f>VLOOKUP(A612,'BASE REGISTROS'!$A$1:$T$884,17,FALSE)</f>
        <v>0</v>
      </c>
      <c r="R612" s="108">
        <f>VLOOKUP(A612,'BASE REGISTROS'!$A$1:$T$884,18,FALSE)</f>
        <v>93401</v>
      </c>
      <c r="S612" s="108" t="str">
        <f>VLOOKUP(A612,'BASE REGISTROS'!$A$1:$T$884,19,FALSE)</f>
        <v xml:space="preserve">Se acompaña Certificado Financiero, correspondiente al año 2019, aprobado por el Sub Depto. de Supervisión Financiera Nacional.
</v>
      </c>
      <c r="T612" s="129">
        <f>VLOOKUP(A612,'BASE REGISTROS'!$A$1:$T$884,20,FALSE)</f>
        <v>38600</v>
      </c>
      <c r="U612" s="128">
        <v>7141</v>
      </c>
      <c r="V612" s="130">
        <v>19219949</v>
      </c>
      <c r="W612" s="130">
        <v>66807853</v>
      </c>
      <c r="X612" s="131">
        <v>44316</v>
      </c>
      <c r="Y612" s="132" t="s">
        <v>7743</v>
      </c>
      <c r="Z612" s="132" t="s">
        <v>7744</v>
      </c>
      <c r="AA612" s="128" t="s">
        <v>7777</v>
      </c>
    </row>
    <row r="613" spans="1:27" ht="15.75" customHeight="1" x14ac:dyDescent="0.2">
      <c r="A613" s="128">
        <v>7141</v>
      </c>
      <c r="B613" s="108" t="str">
        <f>VLOOKUP(A613,'BASE REGISTROS'!$A$1:$T$884,2,FALSE)</f>
        <v>Fundación Social Novo Millennio</v>
      </c>
      <c r="C613" s="136">
        <f>VLOOKUP(A613,'BASE REGISTROS'!$A$1:$T$884,3,FALSE)</f>
        <v>650165500</v>
      </c>
      <c r="D613" s="108" t="str">
        <f>VLOOKUP(A613,'BASE REGISTROS'!$A$1:$T$884,4,FALSE)</f>
        <v>Fundación de derecho público.</v>
      </c>
      <c r="E613" s="108" t="str">
        <f>VLOOKUP(A613,'BASE REGISTROS'!$A$1:$T$884,5,FALSE)</f>
        <v>Erigida de acuerdo al Derecho Canónico, por Decreto Eclesiástico Nº 431/2001, del  10 de junio del 2001.</v>
      </c>
      <c r="F613" s="108" t="str">
        <f>VLOOKUP(A613,'BASE REGISTROS'!$A$1:$T$884,6,FALSE)</f>
        <v>Indefinida.</v>
      </c>
      <c r="G613" s="108" t="str">
        <f>VLOOKUP(A613,'BASE REGISTROS'!$A$1:$T$884,7,FALSE)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3" s="108" t="str">
        <f>VLOOKUP(A613,'BASE REGISTROS'!$A$1:$T$884,8,FALSE)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3" s="108" t="str">
        <f>VLOOKUP(A613,'BASE REGISTROS'!$A$1:$T$884,9,FALSE)</f>
        <v>3 años</v>
      </c>
      <c r="J613" s="129" t="str">
        <f>VLOOKUP(A613,'BASE REGISTROS'!$A$1:$T$884,10,FALSE)</f>
        <v xml:space="preserve">Consta en Decreto de fecha 03 de enero de 2018, del Arzobispo de Concepción, que el Directorio vigente está compuesto por los integrantes señalados precedentemente. </v>
      </c>
      <c r="K613" s="108" t="str">
        <f>VLOOKUP(A613,'BASE REGISTROS'!$A$1:$T$884,11,FALSE)</f>
        <v xml:space="preserve">Presbítero José Teodoro Cartes Gómez                        
</v>
      </c>
      <c r="L613" s="108" t="str">
        <f>VLOOKUP(A613,'BASE REGISTROS'!$A$1:$T$884,12,FALSE)</f>
        <v xml:space="preserve">Calle Castellón Nº1438, Concepción, Región del Biobío. 
</v>
      </c>
      <c r="M613" s="108" t="str">
        <f>VLOOKUP(A613,'BASE REGISTROS'!$A$1:$T$884,13,FALSE)</f>
        <v>VIII</v>
      </c>
      <c r="N613" s="108" t="str">
        <f>VLOOKUP(A613,'BASE REGISTROS'!$A$1:$T$884,14,FALSE)</f>
        <v>Concepción</v>
      </c>
      <c r="O613" s="108" t="str">
        <f>VLOOKUP(A613,'BASE REGISTROS'!$A$1:$T$884,15,FALSE)</f>
        <v xml:space="preserve">Teléfono: 41-2293100
</v>
      </c>
      <c r="P613" s="108" t="str">
        <f>VLOOKUP(A613,'BASE REGISTROS'!$A$1:$T$884,16,FALSE)</f>
        <v xml:space="preserve">Correo electrónico: psocialconce@gmail.com
</v>
      </c>
      <c r="Q613" s="108">
        <f>VLOOKUP(A613,'BASE REGISTROS'!$A$1:$T$884,17,FALSE)</f>
        <v>0</v>
      </c>
      <c r="R613" s="108">
        <f>VLOOKUP(A613,'BASE REGISTROS'!$A$1:$T$884,18,FALSE)</f>
        <v>93401</v>
      </c>
      <c r="S613" s="108" t="str">
        <f>VLOOKUP(A613,'BASE REGISTROS'!$A$1:$T$884,19,FALSE)</f>
        <v xml:space="preserve">Se acompaña Certificado Financiero, correspondiente al año 2019, aprobado por el Sub Depto. de Supervisión Financiera Nacional.
</v>
      </c>
      <c r="T613" s="129">
        <f>VLOOKUP(A613,'BASE REGISTROS'!$A$1:$T$884,20,FALSE)</f>
        <v>38600</v>
      </c>
      <c r="U613" s="128">
        <v>7141</v>
      </c>
      <c r="V613" s="130">
        <v>18428353</v>
      </c>
      <c r="W613" s="130">
        <v>62308252</v>
      </c>
      <c r="X613" s="131">
        <v>44316</v>
      </c>
      <c r="Y613" s="132" t="s">
        <v>7743</v>
      </c>
      <c r="Z613" s="132" t="s">
        <v>7744</v>
      </c>
      <c r="AA613" s="128" t="s">
        <v>7767</v>
      </c>
    </row>
    <row r="614" spans="1:27" ht="15.75" customHeight="1" x14ac:dyDescent="0.2">
      <c r="A614" s="128">
        <v>7141</v>
      </c>
      <c r="B614" s="108" t="str">
        <f>VLOOKUP(A614,'BASE REGISTROS'!$A$1:$T$884,2,FALSE)</f>
        <v>Fundación Social Novo Millennio</v>
      </c>
      <c r="C614" s="136">
        <f>VLOOKUP(A614,'BASE REGISTROS'!$A$1:$T$884,3,FALSE)</f>
        <v>650165500</v>
      </c>
      <c r="D614" s="108" t="str">
        <f>VLOOKUP(A614,'BASE REGISTROS'!$A$1:$T$884,4,FALSE)</f>
        <v>Fundación de derecho público.</v>
      </c>
      <c r="E614" s="108" t="str">
        <f>VLOOKUP(A614,'BASE REGISTROS'!$A$1:$T$884,5,FALSE)</f>
        <v>Erigida de acuerdo al Derecho Canónico, por Decreto Eclesiástico Nº 431/2001, del  10 de junio del 2001.</v>
      </c>
      <c r="F614" s="108" t="str">
        <f>VLOOKUP(A614,'BASE REGISTROS'!$A$1:$T$884,6,FALSE)</f>
        <v>Indefinida.</v>
      </c>
      <c r="G614" s="108" t="str">
        <f>VLOOKUP(A614,'BASE REGISTROS'!$A$1:$T$884,7,FALSE)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4" s="108" t="str">
        <f>VLOOKUP(A614,'BASE REGISTROS'!$A$1:$T$884,8,FALSE)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4" s="108" t="str">
        <f>VLOOKUP(A614,'BASE REGISTROS'!$A$1:$T$884,9,FALSE)</f>
        <v>3 años</v>
      </c>
      <c r="J614" s="129" t="str">
        <f>VLOOKUP(A614,'BASE REGISTROS'!$A$1:$T$884,10,FALSE)</f>
        <v xml:space="preserve">Consta en Decreto de fecha 03 de enero de 2018, del Arzobispo de Concepción, que el Directorio vigente está compuesto por los integrantes señalados precedentemente. </v>
      </c>
      <c r="K614" s="108" t="str">
        <f>VLOOKUP(A614,'BASE REGISTROS'!$A$1:$T$884,11,FALSE)</f>
        <v xml:space="preserve">Presbítero José Teodoro Cartes Gómez                        
</v>
      </c>
      <c r="L614" s="108" t="str">
        <f>VLOOKUP(A614,'BASE REGISTROS'!$A$1:$T$884,12,FALSE)</f>
        <v xml:space="preserve">Calle Castellón Nº1438, Concepción, Región del Biobío. 
</v>
      </c>
      <c r="M614" s="108" t="str">
        <f>VLOOKUP(A614,'BASE REGISTROS'!$A$1:$T$884,13,FALSE)</f>
        <v>VIII</v>
      </c>
      <c r="N614" s="108" t="str">
        <f>VLOOKUP(A614,'BASE REGISTROS'!$A$1:$T$884,14,FALSE)</f>
        <v>Concepción</v>
      </c>
      <c r="O614" s="108" t="str">
        <f>VLOOKUP(A614,'BASE REGISTROS'!$A$1:$T$884,15,FALSE)</f>
        <v xml:space="preserve">Teléfono: 41-2293100
</v>
      </c>
      <c r="P614" s="108" t="str">
        <f>VLOOKUP(A614,'BASE REGISTROS'!$A$1:$T$884,16,FALSE)</f>
        <v xml:space="preserve">Correo electrónico: psocialconce@gmail.com
</v>
      </c>
      <c r="Q614" s="108">
        <f>VLOOKUP(A614,'BASE REGISTROS'!$A$1:$T$884,17,FALSE)</f>
        <v>0</v>
      </c>
      <c r="R614" s="108">
        <f>VLOOKUP(A614,'BASE REGISTROS'!$A$1:$T$884,18,FALSE)</f>
        <v>93401</v>
      </c>
      <c r="S614" s="108" t="str">
        <f>VLOOKUP(A614,'BASE REGISTROS'!$A$1:$T$884,19,FALSE)</f>
        <v xml:space="preserve">Se acompaña Certificado Financiero, correspondiente al año 2019, aprobado por el Sub Depto. de Supervisión Financiera Nacional.
</v>
      </c>
      <c r="T614" s="129">
        <f>VLOOKUP(A614,'BASE REGISTROS'!$A$1:$T$884,20,FALSE)</f>
        <v>38600</v>
      </c>
      <c r="U614" s="128">
        <v>7141</v>
      </c>
      <c r="V614" s="130">
        <v>14738683</v>
      </c>
      <c r="W614" s="130">
        <v>91396066</v>
      </c>
      <c r="X614" s="131">
        <v>44316</v>
      </c>
      <c r="Y614" s="132" t="s">
        <v>7743</v>
      </c>
      <c r="Z614" s="132" t="s">
        <v>7744</v>
      </c>
      <c r="AA614" s="128" t="s">
        <v>7855</v>
      </c>
    </row>
    <row r="615" spans="1:27" ht="15.75" customHeight="1" x14ac:dyDescent="0.2">
      <c r="A615" s="128">
        <v>7141</v>
      </c>
      <c r="B615" s="108" t="str">
        <f>VLOOKUP(A615,'BASE REGISTROS'!$A$1:$T$884,2,FALSE)</f>
        <v>Fundación Social Novo Millennio</v>
      </c>
      <c r="C615" s="136">
        <f>VLOOKUP(A615,'BASE REGISTROS'!$A$1:$T$884,3,FALSE)</f>
        <v>650165500</v>
      </c>
      <c r="D615" s="108" t="str">
        <f>VLOOKUP(A615,'BASE REGISTROS'!$A$1:$T$884,4,FALSE)</f>
        <v>Fundación de derecho público.</v>
      </c>
      <c r="E615" s="108" t="str">
        <f>VLOOKUP(A615,'BASE REGISTROS'!$A$1:$T$884,5,FALSE)</f>
        <v>Erigida de acuerdo al Derecho Canónico, por Decreto Eclesiástico Nº 431/2001, del  10 de junio del 2001.</v>
      </c>
      <c r="F615" s="108" t="str">
        <f>VLOOKUP(A615,'BASE REGISTROS'!$A$1:$T$884,6,FALSE)</f>
        <v>Indefinida.</v>
      </c>
      <c r="G615" s="108" t="str">
        <f>VLOOKUP(A615,'BASE REGISTROS'!$A$1:$T$884,7,FALSE)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5" s="108" t="str">
        <f>VLOOKUP(A615,'BASE REGISTROS'!$A$1:$T$884,8,FALSE)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5" s="108" t="str">
        <f>VLOOKUP(A615,'BASE REGISTROS'!$A$1:$T$884,9,FALSE)</f>
        <v>3 años</v>
      </c>
      <c r="J615" s="129" t="str">
        <f>VLOOKUP(A615,'BASE REGISTROS'!$A$1:$T$884,10,FALSE)</f>
        <v xml:space="preserve">Consta en Decreto de fecha 03 de enero de 2018, del Arzobispo de Concepción, que el Directorio vigente está compuesto por los integrantes señalados precedentemente. </v>
      </c>
      <c r="K615" s="108" t="str">
        <f>VLOOKUP(A615,'BASE REGISTROS'!$A$1:$T$884,11,FALSE)</f>
        <v xml:space="preserve">Presbítero José Teodoro Cartes Gómez                        
</v>
      </c>
      <c r="L615" s="108" t="str">
        <f>VLOOKUP(A615,'BASE REGISTROS'!$A$1:$T$884,12,FALSE)</f>
        <v xml:space="preserve">Calle Castellón Nº1438, Concepción, Región del Biobío. 
</v>
      </c>
      <c r="M615" s="108" t="str">
        <f>VLOOKUP(A615,'BASE REGISTROS'!$A$1:$T$884,13,FALSE)</f>
        <v>VIII</v>
      </c>
      <c r="N615" s="108" t="str">
        <f>VLOOKUP(A615,'BASE REGISTROS'!$A$1:$T$884,14,FALSE)</f>
        <v>Concepción</v>
      </c>
      <c r="O615" s="108" t="str">
        <f>VLOOKUP(A615,'BASE REGISTROS'!$A$1:$T$884,15,FALSE)</f>
        <v xml:space="preserve">Teléfono: 41-2293100
</v>
      </c>
      <c r="P615" s="108" t="str">
        <f>VLOOKUP(A615,'BASE REGISTROS'!$A$1:$T$884,16,FALSE)</f>
        <v xml:space="preserve">Correo electrónico: psocialconce@gmail.com
</v>
      </c>
      <c r="Q615" s="108">
        <f>VLOOKUP(A615,'BASE REGISTROS'!$A$1:$T$884,17,FALSE)</f>
        <v>0</v>
      </c>
      <c r="R615" s="108">
        <f>VLOOKUP(A615,'BASE REGISTROS'!$A$1:$T$884,18,FALSE)</f>
        <v>93401</v>
      </c>
      <c r="S615" s="108" t="str">
        <f>VLOOKUP(A615,'BASE REGISTROS'!$A$1:$T$884,19,FALSE)</f>
        <v xml:space="preserve">Se acompaña Certificado Financiero, correspondiente al año 2019, aprobado por el Sub Depto. de Supervisión Financiera Nacional.
</v>
      </c>
      <c r="T615" s="129">
        <f>VLOOKUP(A615,'BASE REGISTROS'!$A$1:$T$884,20,FALSE)</f>
        <v>38600</v>
      </c>
      <c r="U615" s="128">
        <v>7141</v>
      </c>
      <c r="V615" s="130">
        <v>13891165</v>
      </c>
      <c r="W615" s="130">
        <v>46608513</v>
      </c>
      <c r="X615" s="131">
        <v>44316</v>
      </c>
      <c r="Y615" s="132" t="s">
        <v>7743</v>
      </c>
      <c r="Z615" s="132" t="s">
        <v>7744</v>
      </c>
      <c r="AA615" s="128" t="s">
        <v>7829</v>
      </c>
    </row>
    <row r="616" spans="1:27" ht="15.75" customHeight="1" x14ac:dyDescent="0.2">
      <c r="A616" s="128">
        <v>7143</v>
      </c>
      <c r="B616" s="108" t="str">
        <f>VLOOKUP(A616,'BASE REGISTROS'!$A$1:$T$884,2,FALSE)</f>
        <v xml:space="preserve">
I. Municipalidad de Osorno
</v>
      </c>
      <c r="C616" s="136">
        <f>VLOOKUP(A616,'BASE REGISTROS'!$A$1:$T$884,3,FALSE)</f>
        <v>692101006</v>
      </c>
      <c r="D616" s="108" t="str">
        <f>VLOOKUP(A616,'BASE REGISTROS'!$A$1:$T$884,4,FALSE)</f>
        <v>Municipalidad</v>
      </c>
      <c r="E616" s="108" t="str">
        <f>VLOOKUP(A616,'BASE REGISTROS'!$A$1:$T$884,5,FALSE)</f>
        <v>Constitución Política de la República, art. 107.</v>
      </c>
      <c r="F616" s="108" t="str">
        <f>VLOOKUP(A616,'BASE REGISTROS'!$A$1:$T$884,6,FALSE)</f>
        <v>Indefinida.</v>
      </c>
      <c r="G616" s="108" t="str">
        <f>VLOOKUP(A616,'BASE REGISTROS'!$A$1:$T$884,7,FALSE)</f>
        <v>Según Ley Orgánica Constitucional Nº 18.695, arts. 1º al 4º.</v>
      </c>
      <c r="H616" s="108" t="str">
        <f>VLOOKUP(A616,'BASE REGISTROS'!$A$1:$T$884,8,FALSE)</f>
        <v>no tiene</v>
      </c>
      <c r="I616" s="108">
        <f>VLOOKUP(A616,'BASE REGISTROS'!$A$1:$T$884,9,FALSE)</f>
        <v>0</v>
      </c>
      <c r="J616" s="129">
        <f>VLOOKUP(A616,'BASE REGISTROS'!$A$1:$T$884,10,FALSE)</f>
        <v>0</v>
      </c>
      <c r="K616" s="108" t="str">
        <f>VLOOKUP(A616,'BASE REGISTROS'!$A$1:$T$884,11,FALSE)</f>
        <v xml:space="preserve">Jaime Alberto Bertin Valenzuela   
</v>
      </c>
      <c r="L616" s="108" t="str">
        <f>VLOOKUP(A616,'BASE REGISTROS'!$A$1:$T$884,12,FALSE)</f>
        <v>Mackenna Nº 851, comuna de Osorno, Décima Región</v>
      </c>
      <c r="M616" s="108" t="str">
        <f>VLOOKUP(A616,'BASE REGISTROS'!$A$1:$T$884,13,FALSE)</f>
        <v>X</v>
      </c>
      <c r="N616" s="108" t="str">
        <f>VLOOKUP(A616,'BASE REGISTROS'!$A$1:$T$884,14,FALSE)</f>
        <v>Osorno</v>
      </c>
      <c r="O616" s="108" t="str">
        <f>VLOOKUP(A616,'BASE REGISTROS'!$A$1:$T$884,15,FALSE)</f>
        <v xml:space="preserve">Fono: (64) 2264200/ (64) 2264201/ (64) 2264204
</v>
      </c>
      <c r="P616" s="108" t="str">
        <f>VLOOKUP(A616,'BASE REGISTROS'!$A$1:$T$884,16,FALSE)</f>
        <v>Correo electrónico: alcaldia@imo.cl
                             rocio.castro@imo.cl</v>
      </c>
      <c r="Q616" s="108">
        <f>VLOOKUP(A616,'BASE REGISTROS'!$A$1:$T$884,17,FALSE)</f>
        <v>0</v>
      </c>
      <c r="R616" s="108">
        <f>VLOOKUP(A616,'BASE REGISTROS'!$A$1:$T$884,18,FALSE)</f>
        <v>91001</v>
      </c>
      <c r="S616" s="108" t="str">
        <f>VLOOKUP(A616,'BASE REGISTROS'!$A$1:$T$884,19,FALSE)</f>
        <v xml:space="preserve">No se acompañan. Aplica Informe Jurídico Nº 09, de  fecha 14 de marzo de 2011 del Departamento Jurídico y Dictamen Nº 070791, de 2009, de la Contraloría General de la República.  
</v>
      </c>
      <c r="T616" s="129">
        <f>VLOOKUP(A616,'BASE REGISTROS'!$A$1:$T$884,20,FALSE)</f>
        <v>37970</v>
      </c>
      <c r="U616" s="128">
        <v>7143</v>
      </c>
      <c r="V616" s="130">
        <v>6851245</v>
      </c>
      <c r="W616" s="130">
        <v>20752437</v>
      </c>
      <c r="X616" s="131">
        <v>44316</v>
      </c>
      <c r="Y616" s="132" t="s">
        <v>7743</v>
      </c>
      <c r="Z616" s="132" t="s">
        <v>7744</v>
      </c>
      <c r="AA616" s="128" t="s">
        <v>7745</v>
      </c>
    </row>
    <row r="617" spans="1:27" ht="15.75" customHeight="1" x14ac:dyDescent="0.2">
      <c r="A617" s="128">
        <v>7145</v>
      </c>
      <c r="B617" s="108" t="str">
        <f>VLOOKUP(A617,'BASE REGISTROS'!$A$1:$T$884,2,FALSE)</f>
        <v xml:space="preserve">Servicio de Salud Magallanes </v>
      </c>
      <c r="C617" s="136" t="str">
        <f>VLOOKUP(A617,'BASE REGISTROS'!$A$1:$T$884,3,FALSE)</f>
        <v>61607900K</v>
      </c>
      <c r="D617" s="108" t="str">
        <f>VLOOKUP(A617,'BASE REGISTROS'!$A$1:$T$884,4,FALSE)</f>
        <v>Servicio Público</v>
      </c>
      <c r="E617" s="108" t="str">
        <f>VLOOKUP(A617,'BASE REGISTROS'!$A$1:$T$884,5,FALSE)</f>
        <v>Según Decreto Ley Nº 2763 del año 1979, que forma los Servicios de Salud, reglamentado por el Decreto Nº 42, del año 1981.</v>
      </c>
      <c r="F617" s="108" t="str">
        <f>VLOOKUP(A617,'BASE REGISTROS'!$A$1:$T$884,6,FALSE)</f>
        <v>Indefinida.</v>
      </c>
      <c r="G617" s="108" t="str">
        <f>VLOOKUP(A617,'BASE REGISTROS'!$A$1:$T$884,7,FALSE)</f>
        <v>Administrar prestaciones de salud pública.</v>
      </c>
      <c r="H617" s="108" t="str">
        <f>VLOOKUP(A617,'BASE REGISTROS'!$A$1:$T$884,8,FALSE)</f>
        <v>no tiene</v>
      </c>
      <c r="I617" s="108">
        <f>VLOOKUP(A617,'BASE REGISTROS'!$A$1:$T$884,9,FALSE)</f>
        <v>0</v>
      </c>
      <c r="J617" s="129">
        <f>VLOOKUP(A617,'BASE REGISTROS'!$A$1:$T$884,10,FALSE)</f>
        <v>0</v>
      </c>
      <c r="K617" s="108" t="str">
        <f>VLOOKUP(A617,'BASE REGISTROS'!$A$1:$T$884,11,FALSE)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617" s="108" t="str">
        <f>VLOOKUP(A617,'BASE REGISTROS'!$A$1:$T$884,12,FALSE)</f>
        <v xml:space="preserve">Lautaro Navarro Nº1223, comuna y provincia de Punta Arenas.  
</v>
      </c>
      <c r="M617" s="108" t="str">
        <f>VLOOKUP(A617,'BASE REGISTROS'!$A$1:$T$884,13,FALSE)</f>
        <v>XII</v>
      </c>
      <c r="N617" s="108" t="str">
        <f>VLOOKUP(A617,'BASE REGISTROS'!$A$1:$T$884,14,FALSE)</f>
        <v>Punta Arenas</v>
      </c>
      <c r="O617" s="108" t="str">
        <f>VLOOKUP(A617,'BASE REGISTROS'!$A$1:$T$884,15,FALSE)</f>
        <v xml:space="preserve">F:291100-291117
</v>
      </c>
      <c r="P617" s="108">
        <f>VLOOKUP(A617,'BASE REGISTROS'!$A$1:$T$884,16,FALSE)</f>
        <v>0</v>
      </c>
      <c r="Q617" s="108">
        <f>VLOOKUP(A617,'BASE REGISTROS'!$A$1:$T$884,17,FALSE)</f>
        <v>0</v>
      </c>
      <c r="R617" s="108">
        <f>VLOOKUP(A617,'BASE REGISTROS'!$A$1:$T$884,18,FALSE)</f>
        <v>91001</v>
      </c>
      <c r="S617" s="108" t="str">
        <f>VLOOKUP(A617,'BASE REGISTROS'!$A$1:$T$884,19,FALSE)</f>
        <v>No se acompañan. Aplica Informe Jurídico Nº 09, de  fecha 14 de marzo de 2011 del Departamento Jurídico y Dictamen Nº 070791, de 2009, de la Contraloría General de la República</v>
      </c>
      <c r="T617" s="129">
        <f>VLOOKUP(A617,'BASE REGISTROS'!$A$1:$T$884,20,FALSE)</f>
        <v>38266</v>
      </c>
      <c r="U617" s="128">
        <v>7145</v>
      </c>
      <c r="V617" s="130">
        <v>11255306</v>
      </c>
      <c r="W617" s="130">
        <v>45021224</v>
      </c>
      <c r="X617" s="131">
        <v>44316</v>
      </c>
      <c r="Y617" s="132" t="s">
        <v>7743</v>
      </c>
      <c r="Z617" s="132" t="s">
        <v>7744</v>
      </c>
      <c r="AA617" s="128" t="s">
        <v>7822</v>
      </c>
    </row>
    <row r="618" spans="1:27" ht="15.75" customHeight="1" x14ac:dyDescent="0.2">
      <c r="A618" s="128">
        <v>7146</v>
      </c>
      <c r="B618" s="108" t="str">
        <f>VLOOKUP(A618,'BASE REGISTROS'!$A$1:$T$884,2,FALSE)</f>
        <v xml:space="preserve">Organización Comunitaria Funcional Centro de Ayuda al Niño Bernardita Serrano. </v>
      </c>
      <c r="C618" s="136">
        <f>VLOOKUP(A618,'BASE REGISTROS'!$A$1:$T$884,3,FALSE)</f>
        <v>652115705</v>
      </c>
      <c r="D618" s="108" t="str">
        <f>VLOOKUP(A618,'BASE REGISTROS'!$A$1:$T$884,4,FALSE)</f>
        <v>Organización Comunitaria Funcional.</v>
      </c>
      <c r="E618" s="108" t="str">
        <f>VLOOKUP(A618,'BASE REGISTROS'!$A$1:$T$884,5,FALSE)</f>
        <v>Regida por la Ley 19.418, e inscrita bajo el Nº 338 con fecha 29 de abril de 2003, en los Registros de la Secretaría de la I. Municipalidad de San Pedro de la Paz.</v>
      </c>
      <c r="F618" s="108" t="str">
        <f>VLOOKUP(A618,'BASE REGISTROS'!$A$1:$T$884,6,FALSE)</f>
        <v xml:space="preserve">Certificado Nº 417 emitido por Renzo Riffo Lillo, Secretario Municipal de la I. Municipalidad de San Pedro de la Paz, de fecha 18 de noviembre de 2019. </v>
      </c>
      <c r="G618" s="108" t="str">
        <f>VLOOKUP(A618,'BASE REGISTROS'!$A$1:$T$884,7,FALSE)</f>
        <v xml:space="preserve">a) Brindar atención integral a los niños en riesgo social.
b) Lograr la reinserción del niño en su familia de origen.
c) Favorecer la toma de conciencia de la realidad familiar.
</v>
      </c>
      <c r="H618" s="108" t="str">
        <f>VLOOKUP(A618,'BASE REGISTROS'!$A$1:$T$884,8,FALSE)</f>
        <v xml:space="preserve">
Presidente: Giovanni Pastorini Riquelme,
Secretaria: Rossana Tapia Paredes, 
Tesorera: Valentina Paz Sandoval Díaz, 
Suplente: Verónica Pastorini Riquelme, 
Suplente: Sergio Bermedo Pérez, 
Suplente: Gisela Sanhueza Tapia, 
</v>
      </c>
      <c r="I618" s="108" t="str">
        <f>VLOOKUP(A618,'BASE REGISTROS'!$A$1:$T$884,9,FALSE)</f>
        <v>Durarán dos años en sus cargos</v>
      </c>
      <c r="J618" s="129" t="str">
        <f>VLOOKUP(A618,'BASE REGISTROS'!$A$1:$T$884,10,FALSE)</f>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
      <c r="K618" s="108" t="str">
        <f>VLOOKUP(A618,'BASE REGISTROS'!$A$1:$T$884,11,FALSE)</f>
        <v xml:space="preserve">Giovanni Pastorini Riquelme                
</v>
      </c>
      <c r="L618" s="108" t="str">
        <f>VLOOKUP(A618,'BASE REGISTROS'!$A$1:$T$884,12,FALSE)</f>
        <v>Enrique Soro 1998, San Pedro de la Paz, Octava Región.</v>
      </c>
      <c r="M618" s="108" t="str">
        <f>VLOOKUP(A618,'BASE REGISTROS'!$A$1:$T$884,13,FALSE)</f>
        <v>VIII</v>
      </c>
      <c r="N618" s="108" t="str">
        <f>VLOOKUP(A618,'BASE REGISTROS'!$A$1:$T$884,14,FALSE)</f>
        <v>San Pedro de la Paz</v>
      </c>
      <c r="O618" s="108" t="str">
        <f>VLOOKUP(A618,'BASE REGISTROS'!$A$1:$T$884,15,FALSE)</f>
        <v>041-2947165</v>
      </c>
      <c r="P618" s="108">
        <f>VLOOKUP(A618,'BASE REGISTROS'!$A$1:$T$884,16,FALSE)</f>
        <v>0</v>
      </c>
      <c r="Q618" s="108">
        <f>VLOOKUP(A618,'BASE REGISTROS'!$A$1:$T$884,17,FALSE)</f>
        <v>0</v>
      </c>
      <c r="R618" s="108" t="str">
        <f>VLOOKUP(A618,'BASE REGISTROS'!$A$1:$T$884,18,FALSE)</f>
        <v>93401: Institución de Asistencia Social</v>
      </c>
      <c r="S618" s="108" t="str">
        <f>VLOOKUP(A618,'BASE REGISTROS'!$A$1:$T$884,19,FALSE)</f>
        <v xml:space="preserve">Se acompaña Certificado correspondiente a los antecedentes financieros del año 2019, aprobados por el Subdepartamento de Supervisión Financiera Nacional. </v>
      </c>
      <c r="T618" s="129">
        <f>VLOOKUP(A618,'BASE REGISTROS'!$A$1:$T$884,20,FALSE)</f>
        <v>38228</v>
      </c>
      <c r="U618" s="128">
        <v>7146</v>
      </c>
      <c r="V618" s="130">
        <v>51077749</v>
      </c>
      <c r="W618" s="130">
        <v>127829515</v>
      </c>
      <c r="X618" s="131">
        <v>44316</v>
      </c>
      <c r="Y618" s="132" t="s">
        <v>7743</v>
      </c>
      <c r="Z618" s="132" t="s">
        <v>7744</v>
      </c>
      <c r="AA618" s="128" t="s">
        <v>7799</v>
      </c>
    </row>
    <row r="619" spans="1:27" ht="15.75" customHeight="1" x14ac:dyDescent="0.2">
      <c r="A619" s="128">
        <v>7147</v>
      </c>
      <c r="B619" s="108" t="str">
        <f>VLOOKUP(A619,'BASE REGISTROS'!$A$1:$T$884,2,FALSE)</f>
        <v xml:space="preserve">
I. Municipalidad de Talca
</v>
      </c>
      <c r="C619" s="136">
        <f>VLOOKUP(A619,'BASE REGISTROS'!$A$1:$T$884,3,FALSE)</f>
        <v>691104001</v>
      </c>
      <c r="D619" s="108" t="str">
        <f>VLOOKUP(A619,'BASE REGISTROS'!$A$1:$T$884,4,FALSE)</f>
        <v>Municipalidad</v>
      </c>
      <c r="E619" s="108" t="str">
        <f>VLOOKUP(A619,'BASE REGISTROS'!$A$1:$T$884,5,FALSE)</f>
        <v>Constitución Política de la República, art. 107.</v>
      </c>
      <c r="F619" s="108" t="str">
        <f>VLOOKUP(A619,'BASE REGISTROS'!$A$1:$T$884,6,FALSE)</f>
        <v>Indefinida.</v>
      </c>
      <c r="G619" s="108" t="str">
        <f>VLOOKUP(A619,'BASE REGISTROS'!$A$1:$T$884,7,FALSE)</f>
        <v>Según Ley Orgánica Constitucional Nº 18.695, arts. 1º al 4º.</v>
      </c>
      <c r="H619" s="108" t="str">
        <f>VLOOKUP(A619,'BASE REGISTROS'!$A$1:$T$884,8,FALSE)</f>
        <v>no tiene</v>
      </c>
      <c r="I619" s="108">
        <f>VLOOKUP(A619,'BASE REGISTROS'!$A$1:$T$884,9,FALSE)</f>
        <v>0</v>
      </c>
      <c r="J619" s="129">
        <f>VLOOKUP(A619,'BASE REGISTROS'!$A$1:$T$884,10,FALSE)</f>
        <v>0</v>
      </c>
      <c r="K619" s="108" t="str">
        <f>VLOOKUP(A619,'BASE REGISTROS'!$A$1:$T$884,11,FALSE)</f>
        <v xml:space="preserve">Juan Carlos Díaz Avendaño </v>
      </c>
      <c r="L619" s="108" t="str">
        <f>VLOOKUP(A619,'BASE REGISTROS'!$A$1:$T$884,12,FALSE)</f>
        <v>1 Norte Nº 797, comuna de Talca, Séptima Región.</v>
      </c>
      <c r="M619" s="108" t="str">
        <f>VLOOKUP(A619,'BASE REGISTROS'!$A$1:$T$884,13,FALSE)</f>
        <v>VII</v>
      </c>
      <c r="N619" s="108" t="str">
        <f>VLOOKUP(A619,'BASE REGISTROS'!$A$1:$T$884,14,FALSE)</f>
        <v xml:space="preserve"> Talca</v>
      </c>
      <c r="O619" s="108" t="str">
        <f>VLOOKUP(A619,'BASE REGISTROS'!$A$1:$T$884,15,FALSE)</f>
        <v>Teléfonos: (71) 2212344 / (71) 2203651</v>
      </c>
      <c r="P619" s="108" t="str">
        <f>VLOOKUP(A619,'BASE REGISTROS'!$A$1:$T$884,16,FALSE)</f>
        <v>Correo Electrónico: jdiaz@talca.cl / alcaldia@talca.cl</v>
      </c>
      <c r="Q619" s="108">
        <f>VLOOKUP(A619,'BASE REGISTROS'!$A$1:$T$884,17,FALSE)</f>
        <v>0</v>
      </c>
      <c r="R619" s="108">
        <f>VLOOKUP(A619,'BASE REGISTROS'!$A$1:$T$884,18,FALSE)</f>
        <v>91001</v>
      </c>
      <c r="S619" s="108" t="str">
        <f>VLOOKUP(A619,'BASE REGISTROS'!$A$1:$T$884,19,FALSE)</f>
        <v>No se acompañan. Aplica Informe Jurídico Nº 09, de  fecha 14 de marzo de 2011 del Departamento Jurídico y Dictamen Nº 070791, de 2009, de la Contraloría General de la República</v>
      </c>
      <c r="T619" s="129">
        <f>VLOOKUP(A619,'BASE REGISTROS'!$A$1:$T$884,20,FALSE)</f>
        <v>38287</v>
      </c>
      <c r="U619" s="128">
        <v>7147</v>
      </c>
      <c r="V619" s="130">
        <v>9014796</v>
      </c>
      <c r="W619" s="130">
        <v>27305838</v>
      </c>
      <c r="X619" s="131">
        <v>44316</v>
      </c>
      <c r="Y619" s="132" t="s">
        <v>7743</v>
      </c>
      <c r="Z619" s="132" t="s">
        <v>7744</v>
      </c>
      <c r="AA619" s="128" t="s">
        <v>7763</v>
      </c>
    </row>
    <row r="620" spans="1:27" ht="15.75" customHeight="1" x14ac:dyDescent="0.2">
      <c r="A620" s="128">
        <v>7158</v>
      </c>
      <c r="B620" s="108" t="str">
        <f>VLOOKUP(A620,'BASE REGISTROS'!$A$1:$T$884,2,FALSE)</f>
        <v>Fundación Casa Esperanza E.V.</v>
      </c>
      <c r="C620" s="136">
        <f>VLOOKUP(A620,'BASE REGISTROS'!$A$1:$T$884,3,FALSE)</f>
        <v>652041302</v>
      </c>
      <c r="D620" s="108" t="str">
        <f>VLOOKUP(A620,'BASE REGISTROS'!$A$1:$T$884,4,FALSE)</f>
        <v>Fundación de Derecho Privado.</v>
      </c>
      <c r="E620" s="108" t="str">
        <f>VLOOKUP(A620,'BASE REGISTROS'!$A$1:$T$884,5,FALSE)</f>
        <v xml:space="preserve">Decreto Supremo Nº 372, de 31 de marzo de 2003, del Ministerio de Justicia. </v>
      </c>
      <c r="F620" s="108" t="str">
        <f>VLOOKUP(A620,'BASE REGISTROS'!$A$1:$T$884,6,FALSE)</f>
        <v>Certificado de Vigencia Folio Nº 80431062, de 10 de noviembre de 2020, emitido por el Servicio de Registro Civil e Identificación.</v>
      </c>
      <c r="G620" s="108" t="str">
        <f>VLOOKUP(A620,'BASE REGISTROS'!$A$1:$T$884,7,FALSE)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20" s="108" t="str">
        <f>VLOOKUP(A620,'BASE REGISTROS'!$A$1:$T$884,8,FALSE)</f>
        <v>no tiene</v>
      </c>
      <c r="I620" s="108" t="str">
        <f>VLOOKUP(A620,'BASE REGISTROS'!$A$1:$T$884,9,FALSE)</f>
        <v>No tiene</v>
      </c>
      <c r="J620" s="129" t="str">
        <f>VLOOKUP(A620,'BASE REGISTROS'!$A$1:$T$884,10,FALSE)</f>
        <v>no tiene</v>
      </c>
      <c r="K620" s="108" t="str">
        <f>VLOOKUP(A620,'BASE REGISTROS'!$A$1:$T$884,11,FALSE)</f>
        <v xml:space="preserve">Germán Enrique Briceño Molina,  
</v>
      </c>
      <c r="L620" s="108" t="str">
        <f>VLOOKUP(A620,'BASE REGISTROS'!$A$1:$T$884,12,FALSE)</f>
        <v xml:space="preserve">Angachilla, Km. 5, Parcela Arquenco, S/N,  Valdivia, 
</v>
      </c>
      <c r="M620" s="108" t="str">
        <f>VLOOKUP(A620,'BASE REGISTROS'!$A$1:$T$884,13,FALSE)</f>
        <v>XIV</v>
      </c>
      <c r="N620" s="108" t="str">
        <f>VLOOKUP(A620,'BASE REGISTROS'!$A$1:$T$884,14,FALSE)</f>
        <v>Valdivia</v>
      </c>
      <c r="O620" s="108" t="str">
        <f>VLOOKUP(A620,'BASE REGISTROS'!$A$1:$T$884,15,FALSE)</f>
        <v>Fono: 63-2204154</v>
      </c>
      <c r="P620" s="108" t="str">
        <f>VLOOKUP(A620,'BASE REGISTROS'!$A$1:$T$884,16,FALSE)</f>
        <v xml:space="preserve">parras@terra.cl    residencialaspasrras@gmail.com
</v>
      </c>
      <c r="Q620" s="108">
        <f>VLOOKUP(A620,'BASE REGISTROS'!$A$1:$T$884,17,FALSE)</f>
        <v>0</v>
      </c>
      <c r="R620" s="108">
        <f>VLOOKUP(A620,'BASE REGISTROS'!$A$1:$T$884,18,FALSE)</f>
        <v>93401</v>
      </c>
      <c r="S620" s="108" t="str">
        <f>VLOOKUP(A620,'BASE REGISTROS'!$A$1:$T$884,19,FALSE)</f>
        <v xml:space="preserve">Antecedentes Financieros correspondientes al año 2019, aprobados por el Subdepartamento de Supervisión Financiera de la Dirección Nacional.
</v>
      </c>
      <c r="T620" s="129">
        <f>VLOOKUP(A620,'BASE REGISTROS'!$A$1:$T$884,20,FALSE)</f>
        <v>38412</v>
      </c>
      <c r="U620" s="128">
        <v>7158</v>
      </c>
      <c r="V620" s="130">
        <v>20530771</v>
      </c>
      <c r="W620" s="130">
        <v>74401250</v>
      </c>
      <c r="X620" s="131">
        <v>44316</v>
      </c>
      <c r="Y620" s="132" t="s">
        <v>7743</v>
      </c>
      <c r="Z620" s="132" t="s">
        <v>7744</v>
      </c>
      <c r="AA620" s="128" t="s">
        <v>7788</v>
      </c>
    </row>
    <row r="621" spans="1:27" ht="15.75" customHeight="1" x14ac:dyDescent="0.2">
      <c r="A621" s="128">
        <v>7158</v>
      </c>
      <c r="B621" s="108" t="str">
        <f>VLOOKUP(A621,'BASE REGISTROS'!$A$1:$T$884,2,FALSE)</f>
        <v>Fundación Casa Esperanza E.V.</v>
      </c>
      <c r="C621" s="136">
        <f>VLOOKUP(A621,'BASE REGISTROS'!$A$1:$T$884,3,FALSE)</f>
        <v>652041302</v>
      </c>
      <c r="D621" s="108" t="str">
        <f>VLOOKUP(A621,'BASE REGISTROS'!$A$1:$T$884,4,FALSE)</f>
        <v>Fundación de Derecho Privado.</v>
      </c>
      <c r="E621" s="108" t="str">
        <f>VLOOKUP(A621,'BASE REGISTROS'!$A$1:$T$884,5,FALSE)</f>
        <v xml:space="preserve">Decreto Supremo Nº 372, de 31 de marzo de 2003, del Ministerio de Justicia. </v>
      </c>
      <c r="F621" s="108" t="str">
        <f>VLOOKUP(A621,'BASE REGISTROS'!$A$1:$T$884,6,FALSE)</f>
        <v>Certificado de Vigencia Folio Nº 80431062, de 10 de noviembre de 2020, emitido por el Servicio de Registro Civil e Identificación.</v>
      </c>
      <c r="G621" s="108" t="str">
        <f>VLOOKUP(A621,'BASE REGISTROS'!$A$1:$T$884,7,FALSE)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21" s="108" t="str">
        <f>VLOOKUP(A621,'BASE REGISTROS'!$A$1:$T$884,8,FALSE)</f>
        <v>no tiene</v>
      </c>
      <c r="I621" s="108" t="str">
        <f>VLOOKUP(A621,'BASE REGISTROS'!$A$1:$T$884,9,FALSE)</f>
        <v>No tiene</v>
      </c>
      <c r="J621" s="129" t="str">
        <f>VLOOKUP(A621,'BASE REGISTROS'!$A$1:$T$884,10,FALSE)</f>
        <v>no tiene</v>
      </c>
      <c r="K621" s="108" t="str">
        <f>VLOOKUP(A621,'BASE REGISTROS'!$A$1:$T$884,11,FALSE)</f>
        <v xml:space="preserve">Germán Enrique Briceño Molina,  
</v>
      </c>
      <c r="L621" s="108" t="str">
        <f>VLOOKUP(A621,'BASE REGISTROS'!$A$1:$T$884,12,FALSE)</f>
        <v xml:space="preserve">Angachilla, Km. 5, Parcela Arquenco, S/N,  Valdivia, 
</v>
      </c>
      <c r="M621" s="108" t="str">
        <f>VLOOKUP(A621,'BASE REGISTROS'!$A$1:$T$884,13,FALSE)</f>
        <v>XIV</v>
      </c>
      <c r="N621" s="108" t="str">
        <f>VLOOKUP(A621,'BASE REGISTROS'!$A$1:$T$884,14,FALSE)</f>
        <v>Valdivia</v>
      </c>
      <c r="O621" s="108" t="str">
        <f>VLOOKUP(A621,'BASE REGISTROS'!$A$1:$T$884,15,FALSE)</f>
        <v>Fono: 63-2204154</v>
      </c>
      <c r="P621" s="108" t="str">
        <f>VLOOKUP(A621,'BASE REGISTROS'!$A$1:$T$884,16,FALSE)</f>
        <v xml:space="preserve">parras@terra.cl    residencialaspasrras@gmail.com
</v>
      </c>
      <c r="Q621" s="108">
        <f>VLOOKUP(A621,'BASE REGISTROS'!$A$1:$T$884,17,FALSE)</f>
        <v>0</v>
      </c>
      <c r="R621" s="108">
        <f>VLOOKUP(A621,'BASE REGISTROS'!$A$1:$T$884,18,FALSE)</f>
        <v>93401</v>
      </c>
      <c r="S621" s="108" t="str">
        <f>VLOOKUP(A621,'BASE REGISTROS'!$A$1:$T$884,19,FALSE)</f>
        <v xml:space="preserve">Antecedentes Financieros correspondientes al año 2019, aprobados por el Subdepartamento de Supervisión Financiera de la Dirección Nacional.
</v>
      </c>
      <c r="T621" s="129">
        <f>VLOOKUP(A621,'BASE REGISTROS'!$A$1:$T$884,20,FALSE)</f>
        <v>38412</v>
      </c>
      <c r="U621" s="128">
        <v>7158</v>
      </c>
      <c r="V621" s="130">
        <v>14984111</v>
      </c>
      <c r="W621" s="130">
        <v>52850744</v>
      </c>
      <c r="X621" s="131">
        <v>44316</v>
      </c>
      <c r="Y621" s="132" t="s">
        <v>7743</v>
      </c>
      <c r="Z621" s="132" t="s">
        <v>7744</v>
      </c>
      <c r="AA621" s="128" t="s">
        <v>7802</v>
      </c>
    </row>
    <row r="622" spans="1:27" ht="15.75" customHeight="1" x14ac:dyDescent="0.2">
      <c r="A622" s="128">
        <v>7159</v>
      </c>
      <c r="B622" s="108" t="str">
        <f>VLOOKUP(A622,'BASE REGISTROS'!$A$1:$T$884,2,FALSE)</f>
        <v>“Corporación de Apoyo Integral para el Adulto Mayor” y/o “Corporación Laureles”.</v>
      </c>
      <c r="C622" s="136">
        <f>VLOOKUP(A622,'BASE REGISTROS'!$A$1:$T$884,3,FALSE)</f>
        <v>653932502</v>
      </c>
      <c r="D622" s="108" t="str">
        <f>VLOOKUP(A622,'BASE REGISTROS'!$A$1:$T$884,4,FALSE)</f>
        <v>Corporación de Derecho Privado.</v>
      </c>
      <c r="E622" s="108" t="str">
        <f>VLOOKUP(A622,'BASE REGISTROS'!$A$1:$T$884,5,FALSE)</f>
        <v xml:space="preserve">Otorgada por Decreto Exento Nº 31, de fecha 12 de enero de 2004,  por el Ministerio de Justicia.  </v>
      </c>
      <c r="F622" s="108" t="str">
        <f>VLOOKUP(A622,'BASE REGISTROS'!$A$1:$T$884,6,FALSE)</f>
        <v>Certificado de vigencia Nº 728/2019, de fecha 03 de mayo de 2019 del Secretario Municipal de la Ilustre Municipalidad de Antofagasta.</v>
      </c>
      <c r="G622" s="108" t="str">
        <f>VLOOKUP(A622,'BASE REGISTROS'!$A$1:$T$884,7,FALSE)</f>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
      <c r="H622" s="108" t="str">
        <f>VLOOKUP(A622,'BASE REGISTROS'!$A$1:$T$884,8,FALSE)</f>
        <v xml:space="preserve">Presidenta: Patricia González Bravo 
Vicepresidente: Raúl Rodríguez Cortés
Secretaria: Edith Reyes Villazón
Tesorero: Herman Mundaca Alfaro
</v>
      </c>
      <c r="I622" s="108" t="str">
        <f>VLOOKUP(A622,'BASE REGISTROS'!$A$1:$T$884,9,FALSE)</f>
        <v>Durarán dos años en sus cargos</v>
      </c>
      <c r="J622" s="129" t="str">
        <f>VLOOKUP(A622,'BASE REGISTROS'!$A$1:$T$884,10,FALSE)</f>
        <v>16 de abril de 2021</v>
      </c>
      <c r="K622" s="108" t="str">
        <f>VLOOKUP(A622,'BASE REGISTROS'!$A$1:$T$884,11,FALSE)</f>
        <v xml:space="preserve">Presidenta: Patricia González Bravo 
Vicepresidente: Raúl Rodríguez Cortés
Secretaria: Edith Reyes Villazón
Tesorero: Herman Mundaca Alfaro
</v>
      </c>
      <c r="L622" s="108" t="str">
        <f>VLOOKUP(A622,'BASE REGISTROS'!$A$1:$T$884,12,FALSE)</f>
        <v>Washington N° 2675, Depto.  702, Antofagasta</v>
      </c>
      <c r="M622" s="108" t="str">
        <f>VLOOKUP(A622,'BASE REGISTROS'!$A$1:$T$884,13,FALSE)</f>
        <v>II</v>
      </c>
      <c r="N622" s="108" t="str">
        <f>VLOOKUP(A622,'BASE REGISTROS'!$A$1:$T$884,14,FALSE)</f>
        <v>Antofagasta</v>
      </c>
      <c r="O622" s="108">
        <f>VLOOKUP(A622,'BASE REGISTROS'!$A$1:$T$884,15,FALSE)</f>
        <v>0</v>
      </c>
      <c r="P622" s="108">
        <f>VLOOKUP(A622,'BASE REGISTROS'!$A$1:$T$884,16,FALSE)</f>
        <v>0</v>
      </c>
      <c r="Q622" s="108">
        <f>VLOOKUP(A622,'BASE REGISTROS'!$A$1:$T$884,17,FALSE)</f>
        <v>0</v>
      </c>
      <c r="R622" s="108" t="str">
        <f>VLOOKUP(A622,'BASE REGISTROS'!$A$1:$T$884,18,FALSE)</f>
        <v>93401: Institución de Asistencia Social</v>
      </c>
      <c r="S622" s="108" t="str">
        <f>VLOOKUP(A622,'BASE REGISTROS'!$A$1:$T$884,19,FALSE)</f>
        <v xml:space="preserve">Se acompaña Certificado de antecedentes financieros correspondientes al año 2016, aprobados por el Subdepartamento de Supervisión Financiera. </v>
      </c>
      <c r="T622" s="129">
        <f>VLOOKUP(A622,'BASE REGISTROS'!$A$1:$T$884,20,FALSE)</f>
        <v>38414</v>
      </c>
      <c r="U622" s="128">
        <v>7159</v>
      </c>
      <c r="V622" s="130">
        <v>41684665</v>
      </c>
      <c r="W622" s="130">
        <v>161349862</v>
      </c>
      <c r="X622" s="131">
        <v>44316</v>
      </c>
      <c r="Y622" s="132" t="s">
        <v>7743</v>
      </c>
      <c r="Z622" s="132" t="s">
        <v>7744</v>
      </c>
      <c r="AA622" s="128" t="s">
        <v>7746</v>
      </c>
    </row>
    <row r="623" spans="1:27" ht="15.75" customHeight="1" x14ac:dyDescent="0.2">
      <c r="A623" s="128">
        <v>7160</v>
      </c>
      <c r="B623" s="108" t="str">
        <f>VLOOKUP(A623,'BASE REGISTROS'!$A$1:$T$884,2,FALSE)</f>
        <v>Corporación de Beneficencia María Ayuda</v>
      </c>
      <c r="C623" s="136">
        <f>VLOOKUP(A623,'BASE REGISTROS'!$A$1:$T$884,3,FALSE)</f>
        <v>712091002</v>
      </c>
      <c r="D623" s="108" t="str">
        <f>VLOOKUP(A623,'BASE REGISTROS'!$A$1:$T$884,4,FALSE)</f>
        <v>Corporación de Derecho Privado.</v>
      </c>
      <c r="E623" s="108" t="str">
        <f>VLOOKUP(A623,'BASE REGISTROS'!$A$1:$T$884,5,FALSE)</f>
        <v>Otorgada por Decreto Supremo Nº 1042, de fecha 30 de noviembre de 1984, del Ministerio de Justicia, publicado en el Diario Oficial el día  29 de diciembre de 1984.</v>
      </c>
      <c r="F623" s="108" t="str">
        <f>VLOOKUP(A623,'BASE REGISTROS'!$A$1:$T$884,6,FALSE)</f>
        <v xml:space="preserve">Certificado de vigencia, folio Nº50330996275, de 21 de julio de 2020, del Servicio de Registro Civil e Identificación. </v>
      </c>
      <c r="G623" s="108" t="str">
        <f>VLOOKUP(A623,'BASE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3" s="108" t="str">
        <f>VLOOKUP(A623,'BASE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3" s="108" t="str">
        <f>VLOOKUP(A623,'BASE REGISTROS'!$A$1:$T$884,9,FALSE)</f>
        <v>Durarán 02 años en sus cargos. En caso de que no se nombre Asamblea, permanece la que esta nombrada.</v>
      </c>
      <c r="J623" s="129" t="str">
        <f>VLOOKUP(A623,'BASE REGISTROS'!$A$1:$T$884,10,FALSE)</f>
        <v>30 de mayo de 2018</v>
      </c>
      <c r="K623" s="108" t="str">
        <f>VLOOKUP(A623,'BASE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3" s="108" t="str">
        <f>VLOOKUP(A623,'BASE REGISTROS'!$A$1:$T$884,12,FALSE)</f>
        <v>Colombia Nº 7742, comuna de La Florida, Región Metropolitana.</v>
      </c>
      <c r="M623" s="108" t="str">
        <f>VLOOKUP(A623,'BASE REGISTROS'!$A$1:$T$884,13,FALSE)</f>
        <v>XIII</v>
      </c>
      <c r="N623" s="108" t="str">
        <f>VLOOKUP(A623,'BASE REGISTROS'!$A$1:$T$884,14,FALSE)</f>
        <v>La Florida</v>
      </c>
      <c r="O623" s="108" t="str">
        <f>VLOOKUP(A623,'BASE REGISTROS'!$A$1:$T$884,15,FALSE)</f>
        <v xml:space="preserve">02) 23280100, </v>
      </c>
      <c r="P623" s="108" t="str">
        <f>VLOOKUP(A623,'BASE REGISTROS'!$A$1:$T$884,16,FALSE)</f>
        <v xml:space="preserve">mariaayuda@mariaayuda.cl
www.mariaayuda.cl
</v>
      </c>
      <c r="Q623" s="108">
        <f>VLOOKUP(A623,'BASE REGISTROS'!$A$1:$T$884,17,FALSE)</f>
        <v>0</v>
      </c>
      <c r="R623" s="108" t="str">
        <f>VLOOKUP(A623,'BASE REGISTROS'!$A$1:$T$884,18,FALSE)</f>
        <v>93401: Institución de Asistencia Social</v>
      </c>
      <c r="S623" s="108" t="str">
        <f>VLOOKUP(A623,'BASE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3" s="129">
        <f>VLOOKUP(A623,'BASE REGISTROS'!$A$1:$T$884,20,FALSE)</f>
        <v>38344</v>
      </c>
      <c r="U623" s="128">
        <v>7160</v>
      </c>
      <c r="V623" s="130">
        <v>39159056</v>
      </c>
      <c r="W623" s="130">
        <v>97635486</v>
      </c>
      <c r="X623" s="131">
        <v>44316</v>
      </c>
      <c r="Y623" s="132" t="s">
        <v>7743</v>
      </c>
      <c r="Z623" s="132" t="s">
        <v>7744</v>
      </c>
      <c r="AA623" s="128" t="s">
        <v>7746</v>
      </c>
    </row>
    <row r="624" spans="1:27" ht="15.75" customHeight="1" x14ac:dyDescent="0.2">
      <c r="A624" s="128">
        <v>7160</v>
      </c>
      <c r="B624" s="108" t="str">
        <f>VLOOKUP(A624,'BASE REGISTROS'!$A$1:$T$884,2,FALSE)</f>
        <v>Corporación de Beneficencia María Ayuda</v>
      </c>
      <c r="C624" s="136">
        <f>VLOOKUP(A624,'BASE REGISTROS'!$A$1:$T$884,3,FALSE)</f>
        <v>712091002</v>
      </c>
      <c r="D624" s="108" t="str">
        <f>VLOOKUP(A624,'BASE REGISTROS'!$A$1:$T$884,4,FALSE)</f>
        <v>Corporación de Derecho Privado.</v>
      </c>
      <c r="E624" s="108" t="str">
        <f>VLOOKUP(A624,'BASE REGISTROS'!$A$1:$T$884,5,FALSE)</f>
        <v>Otorgada por Decreto Supremo Nº 1042, de fecha 30 de noviembre de 1984, del Ministerio de Justicia, publicado en el Diario Oficial el día  29 de diciembre de 1984.</v>
      </c>
      <c r="F624" s="108" t="str">
        <f>VLOOKUP(A624,'BASE REGISTROS'!$A$1:$T$884,6,FALSE)</f>
        <v xml:space="preserve">Certificado de vigencia, folio Nº50330996275, de 21 de julio de 2020, del Servicio de Registro Civil e Identificación. </v>
      </c>
      <c r="G624" s="108" t="str">
        <f>VLOOKUP(A624,'BASE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4" s="108" t="str">
        <f>VLOOKUP(A624,'BASE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4" s="108" t="str">
        <f>VLOOKUP(A624,'BASE REGISTROS'!$A$1:$T$884,9,FALSE)</f>
        <v>Durarán 02 años en sus cargos. En caso de que no se nombre Asamblea, permanece la que esta nombrada.</v>
      </c>
      <c r="J624" s="129" t="str">
        <f>VLOOKUP(A624,'BASE REGISTROS'!$A$1:$T$884,10,FALSE)</f>
        <v>30 de mayo de 2018</v>
      </c>
      <c r="K624" s="108" t="str">
        <f>VLOOKUP(A624,'BASE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4" s="108" t="str">
        <f>VLOOKUP(A624,'BASE REGISTROS'!$A$1:$T$884,12,FALSE)</f>
        <v>Colombia Nº 7742, comuna de La Florida, Región Metropolitana.</v>
      </c>
      <c r="M624" s="108" t="str">
        <f>VLOOKUP(A624,'BASE REGISTROS'!$A$1:$T$884,13,FALSE)</f>
        <v>XIII</v>
      </c>
      <c r="N624" s="108" t="str">
        <f>VLOOKUP(A624,'BASE REGISTROS'!$A$1:$T$884,14,FALSE)</f>
        <v>La Florida</v>
      </c>
      <c r="O624" s="108" t="str">
        <f>VLOOKUP(A624,'BASE REGISTROS'!$A$1:$T$884,15,FALSE)</f>
        <v xml:space="preserve">02) 23280100, </v>
      </c>
      <c r="P624" s="108" t="str">
        <f>VLOOKUP(A624,'BASE REGISTROS'!$A$1:$T$884,16,FALSE)</f>
        <v xml:space="preserve">mariaayuda@mariaayuda.cl
www.mariaayuda.cl
</v>
      </c>
      <c r="Q624" s="108">
        <f>VLOOKUP(A624,'BASE REGISTROS'!$A$1:$T$884,17,FALSE)</f>
        <v>0</v>
      </c>
      <c r="R624" s="108" t="str">
        <f>VLOOKUP(A624,'BASE REGISTROS'!$A$1:$T$884,18,FALSE)</f>
        <v>93401: Institución de Asistencia Social</v>
      </c>
      <c r="S624" s="108" t="str">
        <f>VLOOKUP(A624,'BASE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4" s="129">
        <f>VLOOKUP(A624,'BASE REGISTROS'!$A$1:$T$884,20,FALSE)</f>
        <v>38344</v>
      </c>
      <c r="U624" s="128">
        <v>7160</v>
      </c>
      <c r="V624" s="130">
        <v>9490841</v>
      </c>
      <c r="W624" s="130">
        <v>58020243</v>
      </c>
      <c r="X624" s="131">
        <v>44316</v>
      </c>
      <c r="Y624" s="132" t="s">
        <v>7743</v>
      </c>
      <c r="Z624" s="132" t="s">
        <v>7744</v>
      </c>
      <c r="AA624" s="128" t="s">
        <v>7921</v>
      </c>
    </row>
    <row r="625" spans="1:27" ht="15.75" customHeight="1" x14ac:dyDescent="0.2">
      <c r="A625" s="128">
        <v>7160</v>
      </c>
      <c r="B625" s="108" t="str">
        <f>VLOOKUP(A625,'BASE REGISTROS'!$A$1:$T$884,2,FALSE)</f>
        <v>Corporación de Beneficencia María Ayuda</v>
      </c>
      <c r="C625" s="136">
        <f>VLOOKUP(A625,'BASE REGISTROS'!$A$1:$T$884,3,FALSE)</f>
        <v>712091002</v>
      </c>
      <c r="D625" s="108" t="str">
        <f>VLOOKUP(A625,'BASE REGISTROS'!$A$1:$T$884,4,FALSE)</f>
        <v>Corporación de Derecho Privado.</v>
      </c>
      <c r="E625" s="108" t="str">
        <f>VLOOKUP(A625,'BASE REGISTROS'!$A$1:$T$884,5,FALSE)</f>
        <v>Otorgada por Decreto Supremo Nº 1042, de fecha 30 de noviembre de 1984, del Ministerio de Justicia, publicado en el Diario Oficial el día  29 de diciembre de 1984.</v>
      </c>
      <c r="F625" s="108" t="str">
        <f>VLOOKUP(A625,'BASE REGISTROS'!$A$1:$T$884,6,FALSE)</f>
        <v xml:space="preserve">Certificado de vigencia, folio Nº50330996275, de 21 de julio de 2020, del Servicio de Registro Civil e Identificación. </v>
      </c>
      <c r="G625" s="108" t="str">
        <f>VLOOKUP(A625,'BASE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5" s="108" t="str">
        <f>VLOOKUP(A625,'BASE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5" s="108" t="str">
        <f>VLOOKUP(A625,'BASE REGISTROS'!$A$1:$T$884,9,FALSE)</f>
        <v>Durarán 02 años en sus cargos. En caso de que no se nombre Asamblea, permanece la que esta nombrada.</v>
      </c>
      <c r="J625" s="129" t="str">
        <f>VLOOKUP(A625,'BASE REGISTROS'!$A$1:$T$884,10,FALSE)</f>
        <v>30 de mayo de 2018</v>
      </c>
      <c r="K625" s="108" t="str">
        <f>VLOOKUP(A625,'BASE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5" s="108" t="str">
        <f>VLOOKUP(A625,'BASE REGISTROS'!$A$1:$T$884,12,FALSE)</f>
        <v>Colombia Nº 7742, comuna de La Florida, Región Metropolitana.</v>
      </c>
      <c r="M625" s="108" t="str">
        <f>VLOOKUP(A625,'BASE REGISTROS'!$A$1:$T$884,13,FALSE)</f>
        <v>XIII</v>
      </c>
      <c r="N625" s="108" t="str">
        <f>VLOOKUP(A625,'BASE REGISTROS'!$A$1:$T$884,14,FALSE)</f>
        <v>La Florida</v>
      </c>
      <c r="O625" s="108" t="str">
        <f>VLOOKUP(A625,'BASE REGISTROS'!$A$1:$T$884,15,FALSE)</f>
        <v xml:space="preserve">02) 23280100, </v>
      </c>
      <c r="P625" s="108" t="str">
        <f>VLOOKUP(A625,'BASE REGISTROS'!$A$1:$T$884,16,FALSE)</f>
        <v xml:space="preserve">mariaayuda@mariaayuda.cl
www.mariaayuda.cl
</v>
      </c>
      <c r="Q625" s="108">
        <f>VLOOKUP(A625,'BASE REGISTROS'!$A$1:$T$884,17,FALSE)</f>
        <v>0</v>
      </c>
      <c r="R625" s="108" t="str">
        <f>VLOOKUP(A625,'BASE REGISTROS'!$A$1:$T$884,18,FALSE)</f>
        <v>93401: Institución de Asistencia Social</v>
      </c>
      <c r="S625" s="108" t="str">
        <f>VLOOKUP(A625,'BASE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5" s="129">
        <f>VLOOKUP(A625,'BASE REGISTROS'!$A$1:$T$884,20,FALSE)</f>
        <v>38344</v>
      </c>
      <c r="U625" s="128">
        <v>7160</v>
      </c>
      <c r="V625" s="130">
        <v>28205386</v>
      </c>
      <c r="W625" s="130">
        <v>96126363</v>
      </c>
      <c r="X625" s="131">
        <v>44316</v>
      </c>
      <c r="Y625" s="132" t="s">
        <v>7743</v>
      </c>
      <c r="Z625" s="132" t="s">
        <v>7744</v>
      </c>
      <c r="AA625" s="128" t="s">
        <v>159</v>
      </c>
    </row>
    <row r="626" spans="1:27" ht="15.75" customHeight="1" x14ac:dyDescent="0.2">
      <c r="A626" s="128">
        <v>7160</v>
      </c>
      <c r="B626" s="108" t="str">
        <f>VLOOKUP(A626,'BASE REGISTROS'!$A$1:$T$884,2,FALSE)</f>
        <v>Corporación de Beneficencia María Ayuda</v>
      </c>
      <c r="C626" s="136">
        <f>VLOOKUP(A626,'BASE REGISTROS'!$A$1:$T$884,3,FALSE)</f>
        <v>712091002</v>
      </c>
      <c r="D626" s="108" t="str">
        <f>VLOOKUP(A626,'BASE REGISTROS'!$A$1:$T$884,4,FALSE)</f>
        <v>Corporación de Derecho Privado.</v>
      </c>
      <c r="E626" s="108" t="str">
        <f>VLOOKUP(A626,'BASE REGISTROS'!$A$1:$T$884,5,FALSE)</f>
        <v>Otorgada por Decreto Supremo Nº 1042, de fecha 30 de noviembre de 1984, del Ministerio de Justicia, publicado en el Diario Oficial el día  29 de diciembre de 1984.</v>
      </c>
      <c r="F626" s="108" t="str">
        <f>VLOOKUP(A626,'BASE REGISTROS'!$A$1:$T$884,6,FALSE)</f>
        <v xml:space="preserve">Certificado de vigencia, folio Nº50330996275, de 21 de julio de 2020, del Servicio de Registro Civil e Identificación. </v>
      </c>
      <c r="G626" s="108" t="str">
        <f>VLOOKUP(A626,'BASE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6" s="108" t="str">
        <f>VLOOKUP(A626,'BASE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6" s="108" t="str">
        <f>VLOOKUP(A626,'BASE REGISTROS'!$A$1:$T$884,9,FALSE)</f>
        <v>Durarán 02 años en sus cargos. En caso de que no se nombre Asamblea, permanece la que esta nombrada.</v>
      </c>
      <c r="J626" s="129" t="str">
        <f>VLOOKUP(A626,'BASE REGISTROS'!$A$1:$T$884,10,FALSE)</f>
        <v>30 de mayo de 2018</v>
      </c>
      <c r="K626" s="108" t="str">
        <f>VLOOKUP(A626,'BASE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6" s="108" t="str">
        <f>VLOOKUP(A626,'BASE REGISTROS'!$A$1:$T$884,12,FALSE)</f>
        <v>Colombia Nº 7742, comuna de La Florida, Región Metropolitana.</v>
      </c>
      <c r="M626" s="108" t="str">
        <f>VLOOKUP(A626,'BASE REGISTROS'!$A$1:$T$884,13,FALSE)</f>
        <v>XIII</v>
      </c>
      <c r="N626" s="108" t="str">
        <f>VLOOKUP(A626,'BASE REGISTROS'!$A$1:$T$884,14,FALSE)</f>
        <v>La Florida</v>
      </c>
      <c r="O626" s="108" t="str">
        <f>VLOOKUP(A626,'BASE REGISTROS'!$A$1:$T$884,15,FALSE)</f>
        <v xml:space="preserve">02) 23280100, </v>
      </c>
      <c r="P626" s="108" t="str">
        <f>VLOOKUP(A626,'BASE REGISTROS'!$A$1:$T$884,16,FALSE)</f>
        <v xml:space="preserve">mariaayuda@mariaayuda.cl
www.mariaayuda.cl
</v>
      </c>
      <c r="Q626" s="108">
        <f>VLOOKUP(A626,'BASE REGISTROS'!$A$1:$T$884,17,FALSE)</f>
        <v>0</v>
      </c>
      <c r="R626" s="108" t="str">
        <f>VLOOKUP(A626,'BASE REGISTROS'!$A$1:$T$884,18,FALSE)</f>
        <v>93401: Institución de Asistencia Social</v>
      </c>
      <c r="S626" s="108" t="str">
        <f>VLOOKUP(A626,'BASE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6" s="129">
        <f>VLOOKUP(A626,'BASE REGISTROS'!$A$1:$T$884,20,FALSE)</f>
        <v>38344</v>
      </c>
      <c r="U626" s="128">
        <v>7160</v>
      </c>
      <c r="V626" s="130">
        <v>29703623</v>
      </c>
      <c r="W626" s="130">
        <v>105627462</v>
      </c>
      <c r="X626" s="131">
        <v>44316</v>
      </c>
      <c r="Y626" s="132" t="s">
        <v>7743</v>
      </c>
      <c r="Z626" s="132" t="s">
        <v>7744</v>
      </c>
      <c r="AA626" s="128" t="s">
        <v>184</v>
      </c>
    </row>
    <row r="627" spans="1:27" ht="15.75" customHeight="1" x14ac:dyDescent="0.2">
      <c r="A627" s="128">
        <v>7160</v>
      </c>
      <c r="B627" s="108" t="str">
        <f>VLOOKUP(A627,'BASE REGISTROS'!$A$1:$T$884,2,FALSE)</f>
        <v>Corporación de Beneficencia María Ayuda</v>
      </c>
      <c r="C627" s="136">
        <f>VLOOKUP(A627,'BASE REGISTROS'!$A$1:$T$884,3,FALSE)</f>
        <v>712091002</v>
      </c>
      <c r="D627" s="108" t="str">
        <f>VLOOKUP(A627,'BASE REGISTROS'!$A$1:$T$884,4,FALSE)</f>
        <v>Corporación de Derecho Privado.</v>
      </c>
      <c r="E627" s="108" t="str">
        <f>VLOOKUP(A627,'BASE REGISTROS'!$A$1:$T$884,5,FALSE)</f>
        <v>Otorgada por Decreto Supremo Nº 1042, de fecha 30 de noviembre de 1984, del Ministerio de Justicia, publicado en el Diario Oficial el día  29 de diciembre de 1984.</v>
      </c>
      <c r="F627" s="108" t="str">
        <f>VLOOKUP(A627,'BASE REGISTROS'!$A$1:$T$884,6,FALSE)</f>
        <v xml:space="preserve">Certificado de vigencia, folio Nº50330996275, de 21 de julio de 2020, del Servicio de Registro Civil e Identificación. </v>
      </c>
      <c r="G627" s="108" t="str">
        <f>VLOOKUP(A627,'BASE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7" s="108" t="str">
        <f>VLOOKUP(A627,'BASE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7" s="108" t="str">
        <f>VLOOKUP(A627,'BASE REGISTROS'!$A$1:$T$884,9,FALSE)</f>
        <v>Durarán 02 años en sus cargos. En caso de que no se nombre Asamblea, permanece la que esta nombrada.</v>
      </c>
      <c r="J627" s="129" t="str">
        <f>VLOOKUP(A627,'BASE REGISTROS'!$A$1:$T$884,10,FALSE)</f>
        <v>30 de mayo de 2018</v>
      </c>
      <c r="K627" s="108" t="str">
        <f>VLOOKUP(A627,'BASE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7" s="108" t="str">
        <f>VLOOKUP(A627,'BASE REGISTROS'!$A$1:$T$884,12,FALSE)</f>
        <v>Colombia Nº 7742, comuna de La Florida, Región Metropolitana.</v>
      </c>
      <c r="M627" s="108" t="str">
        <f>VLOOKUP(A627,'BASE REGISTROS'!$A$1:$T$884,13,FALSE)</f>
        <v>XIII</v>
      </c>
      <c r="N627" s="108" t="str">
        <f>VLOOKUP(A627,'BASE REGISTROS'!$A$1:$T$884,14,FALSE)</f>
        <v>La Florida</v>
      </c>
      <c r="O627" s="108" t="str">
        <f>VLOOKUP(A627,'BASE REGISTROS'!$A$1:$T$884,15,FALSE)</f>
        <v xml:space="preserve">02) 23280100, </v>
      </c>
      <c r="P627" s="108" t="str">
        <f>VLOOKUP(A627,'BASE REGISTROS'!$A$1:$T$884,16,FALSE)</f>
        <v xml:space="preserve">mariaayuda@mariaayuda.cl
www.mariaayuda.cl
</v>
      </c>
      <c r="Q627" s="108">
        <f>VLOOKUP(A627,'BASE REGISTROS'!$A$1:$T$884,17,FALSE)</f>
        <v>0</v>
      </c>
      <c r="R627" s="108" t="str">
        <f>VLOOKUP(A627,'BASE REGISTROS'!$A$1:$T$884,18,FALSE)</f>
        <v>93401: Institución de Asistencia Social</v>
      </c>
      <c r="S627" s="108" t="str">
        <f>VLOOKUP(A627,'BASE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7" s="129">
        <f>VLOOKUP(A627,'BASE REGISTROS'!$A$1:$T$884,20,FALSE)</f>
        <v>38344</v>
      </c>
      <c r="U627" s="128">
        <v>7160</v>
      </c>
      <c r="V627" s="130">
        <v>16082926</v>
      </c>
      <c r="W627" s="130">
        <v>38233927</v>
      </c>
      <c r="X627" s="131">
        <v>44316</v>
      </c>
      <c r="Y627" s="132" t="s">
        <v>7743</v>
      </c>
      <c r="Z627" s="132" t="s">
        <v>7744</v>
      </c>
      <c r="AA627" s="128" t="s">
        <v>7824</v>
      </c>
    </row>
    <row r="628" spans="1:27" ht="15.75" customHeight="1" x14ac:dyDescent="0.2">
      <c r="A628" s="128">
        <v>7160</v>
      </c>
      <c r="B628" s="108" t="str">
        <f>VLOOKUP(A628,'BASE REGISTROS'!$A$1:$T$884,2,FALSE)</f>
        <v>Corporación de Beneficencia María Ayuda</v>
      </c>
      <c r="C628" s="136">
        <f>VLOOKUP(A628,'BASE REGISTROS'!$A$1:$T$884,3,FALSE)</f>
        <v>712091002</v>
      </c>
      <c r="D628" s="108" t="str">
        <f>VLOOKUP(A628,'BASE REGISTROS'!$A$1:$T$884,4,FALSE)</f>
        <v>Corporación de Derecho Privado.</v>
      </c>
      <c r="E628" s="108" t="str">
        <f>VLOOKUP(A628,'BASE REGISTROS'!$A$1:$T$884,5,FALSE)</f>
        <v>Otorgada por Decreto Supremo Nº 1042, de fecha 30 de noviembre de 1984, del Ministerio de Justicia, publicado en el Diario Oficial el día  29 de diciembre de 1984.</v>
      </c>
      <c r="F628" s="108" t="str">
        <f>VLOOKUP(A628,'BASE REGISTROS'!$A$1:$T$884,6,FALSE)</f>
        <v xml:space="preserve">Certificado de vigencia, folio Nº50330996275, de 21 de julio de 2020, del Servicio de Registro Civil e Identificación. </v>
      </c>
      <c r="G628" s="108" t="str">
        <f>VLOOKUP(A628,'BASE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8" s="108" t="str">
        <f>VLOOKUP(A628,'BASE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8" s="108" t="str">
        <f>VLOOKUP(A628,'BASE REGISTROS'!$A$1:$T$884,9,FALSE)</f>
        <v>Durarán 02 años en sus cargos. En caso de que no se nombre Asamblea, permanece la que esta nombrada.</v>
      </c>
      <c r="J628" s="129" t="str">
        <f>VLOOKUP(A628,'BASE REGISTROS'!$A$1:$T$884,10,FALSE)</f>
        <v>30 de mayo de 2018</v>
      </c>
      <c r="K628" s="108" t="str">
        <f>VLOOKUP(A628,'BASE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8" s="108" t="str">
        <f>VLOOKUP(A628,'BASE REGISTROS'!$A$1:$T$884,12,FALSE)</f>
        <v>Colombia Nº 7742, comuna de La Florida, Región Metropolitana.</v>
      </c>
      <c r="M628" s="108" t="str">
        <f>VLOOKUP(A628,'BASE REGISTROS'!$A$1:$T$884,13,FALSE)</f>
        <v>XIII</v>
      </c>
      <c r="N628" s="108" t="str">
        <f>VLOOKUP(A628,'BASE REGISTROS'!$A$1:$T$884,14,FALSE)</f>
        <v>La Florida</v>
      </c>
      <c r="O628" s="108" t="str">
        <f>VLOOKUP(A628,'BASE REGISTROS'!$A$1:$T$884,15,FALSE)</f>
        <v xml:space="preserve">02) 23280100, </v>
      </c>
      <c r="P628" s="108" t="str">
        <f>VLOOKUP(A628,'BASE REGISTROS'!$A$1:$T$884,16,FALSE)</f>
        <v xml:space="preserve">mariaayuda@mariaayuda.cl
www.mariaayuda.cl
</v>
      </c>
      <c r="Q628" s="108">
        <f>VLOOKUP(A628,'BASE REGISTROS'!$A$1:$T$884,17,FALSE)</f>
        <v>0</v>
      </c>
      <c r="R628" s="108" t="str">
        <f>VLOOKUP(A628,'BASE REGISTROS'!$A$1:$T$884,18,FALSE)</f>
        <v>93401: Institución de Asistencia Social</v>
      </c>
      <c r="S628" s="108" t="str">
        <f>VLOOKUP(A628,'BASE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8" s="129">
        <f>VLOOKUP(A628,'BASE REGISTROS'!$A$1:$T$884,20,FALSE)</f>
        <v>38344</v>
      </c>
      <c r="U628" s="128">
        <v>7160</v>
      </c>
      <c r="V628" s="130">
        <v>15453936</v>
      </c>
      <c r="W628" s="130">
        <v>19351922</v>
      </c>
      <c r="X628" s="131">
        <v>44316</v>
      </c>
      <c r="Y628" s="132" t="s">
        <v>7743</v>
      </c>
      <c r="Z628" s="132" t="s">
        <v>7744</v>
      </c>
      <c r="AA628" s="128" t="s">
        <v>7757</v>
      </c>
    </row>
    <row r="629" spans="1:27" ht="15.75" customHeight="1" x14ac:dyDescent="0.2">
      <c r="A629" s="128">
        <v>7160</v>
      </c>
      <c r="B629" s="108" t="str">
        <f>VLOOKUP(A629,'BASE REGISTROS'!$A$1:$T$884,2,FALSE)</f>
        <v>Corporación de Beneficencia María Ayuda</v>
      </c>
      <c r="C629" s="136">
        <f>VLOOKUP(A629,'BASE REGISTROS'!$A$1:$T$884,3,FALSE)</f>
        <v>712091002</v>
      </c>
      <c r="D629" s="108" t="str">
        <f>VLOOKUP(A629,'BASE REGISTROS'!$A$1:$T$884,4,FALSE)</f>
        <v>Corporación de Derecho Privado.</v>
      </c>
      <c r="E629" s="108" t="str">
        <f>VLOOKUP(A629,'BASE REGISTROS'!$A$1:$T$884,5,FALSE)</f>
        <v>Otorgada por Decreto Supremo Nº 1042, de fecha 30 de noviembre de 1984, del Ministerio de Justicia, publicado en el Diario Oficial el día  29 de diciembre de 1984.</v>
      </c>
      <c r="F629" s="108" t="str">
        <f>VLOOKUP(A629,'BASE REGISTROS'!$A$1:$T$884,6,FALSE)</f>
        <v xml:space="preserve">Certificado de vigencia, folio Nº50330996275, de 21 de julio de 2020, del Servicio de Registro Civil e Identificación. </v>
      </c>
      <c r="G629" s="108" t="str">
        <f>VLOOKUP(A629,'BASE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9" s="108" t="str">
        <f>VLOOKUP(A629,'BASE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9" s="108" t="str">
        <f>VLOOKUP(A629,'BASE REGISTROS'!$A$1:$T$884,9,FALSE)</f>
        <v>Durarán 02 años en sus cargos. En caso de que no se nombre Asamblea, permanece la que esta nombrada.</v>
      </c>
      <c r="J629" s="129" t="str">
        <f>VLOOKUP(A629,'BASE REGISTROS'!$A$1:$T$884,10,FALSE)</f>
        <v>30 de mayo de 2018</v>
      </c>
      <c r="K629" s="108" t="str">
        <f>VLOOKUP(A629,'BASE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9" s="108" t="str">
        <f>VLOOKUP(A629,'BASE REGISTROS'!$A$1:$T$884,12,FALSE)</f>
        <v>Colombia Nº 7742, comuna de La Florida, Región Metropolitana.</v>
      </c>
      <c r="M629" s="108" t="str">
        <f>VLOOKUP(A629,'BASE REGISTROS'!$A$1:$T$884,13,FALSE)</f>
        <v>XIII</v>
      </c>
      <c r="N629" s="108" t="str">
        <f>VLOOKUP(A629,'BASE REGISTROS'!$A$1:$T$884,14,FALSE)</f>
        <v>La Florida</v>
      </c>
      <c r="O629" s="108" t="str">
        <f>VLOOKUP(A629,'BASE REGISTROS'!$A$1:$T$884,15,FALSE)</f>
        <v xml:space="preserve">02) 23280100, </v>
      </c>
      <c r="P629" s="108" t="str">
        <f>VLOOKUP(A629,'BASE REGISTROS'!$A$1:$T$884,16,FALSE)</f>
        <v xml:space="preserve">mariaayuda@mariaayuda.cl
www.mariaayuda.cl
</v>
      </c>
      <c r="Q629" s="108">
        <f>VLOOKUP(A629,'BASE REGISTROS'!$A$1:$T$884,17,FALSE)</f>
        <v>0</v>
      </c>
      <c r="R629" s="108" t="str">
        <f>VLOOKUP(A629,'BASE REGISTROS'!$A$1:$T$884,18,FALSE)</f>
        <v>93401: Institución de Asistencia Social</v>
      </c>
      <c r="S629" s="108" t="str">
        <f>VLOOKUP(A629,'BASE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9" s="129">
        <f>VLOOKUP(A629,'BASE REGISTROS'!$A$1:$T$884,20,FALSE)</f>
        <v>38344</v>
      </c>
      <c r="U629" s="128">
        <v>7160</v>
      </c>
      <c r="V629" s="130">
        <v>21743922</v>
      </c>
      <c r="W629" s="130">
        <v>73003481</v>
      </c>
      <c r="X629" s="131">
        <v>44316</v>
      </c>
      <c r="Y629" s="132" t="s">
        <v>7743</v>
      </c>
      <c r="Z629" s="132" t="s">
        <v>7744</v>
      </c>
      <c r="AA629" s="128" t="s">
        <v>7887</v>
      </c>
    </row>
    <row r="630" spans="1:27" ht="15.75" customHeight="1" x14ac:dyDescent="0.2">
      <c r="A630" s="128">
        <v>7160</v>
      </c>
      <c r="B630" s="108" t="str">
        <f>VLOOKUP(A630,'BASE REGISTROS'!$A$1:$T$884,2,FALSE)</f>
        <v>Corporación de Beneficencia María Ayuda</v>
      </c>
      <c r="C630" s="136">
        <f>VLOOKUP(A630,'BASE REGISTROS'!$A$1:$T$884,3,FALSE)</f>
        <v>712091002</v>
      </c>
      <c r="D630" s="108" t="str">
        <f>VLOOKUP(A630,'BASE REGISTROS'!$A$1:$T$884,4,FALSE)</f>
        <v>Corporación de Derecho Privado.</v>
      </c>
      <c r="E630" s="108" t="str">
        <f>VLOOKUP(A630,'BASE REGISTROS'!$A$1:$T$884,5,FALSE)</f>
        <v>Otorgada por Decreto Supremo Nº 1042, de fecha 30 de noviembre de 1984, del Ministerio de Justicia, publicado en el Diario Oficial el día  29 de diciembre de 1984.</v>
      </c>
      <c r="F630" s="108" t="str">
        <f>VLOOKUP(A630,'BASE REGISTROS'!$A$1:$T$884,6,FALSE)</f>
        <v xml:space="preserve">Certificado de vigencia, folio Nº50330996275, de 21 de julio de 2020, del Servicio de Registro Civil e Identificación. </v>
      </c>
      <c r="G630" s="108" t="str">
        <f>VLOOKUP(A630,'BASE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0" s="108" t="str">
        <f>VLOOKUP(A630,'BASE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0" s="108" t="str">
        <f>VLOOKUP(A630,'BASE REGISTROS'!$A$1:$T$884,9,FALSE)</f>
        <v>Durarán 02 años en sus cargos. En caso de que no se nombre Asamblea, permanece la que esta nombrada.</v>
      </c>
      <c r="J630" s="129" t="str">
        <f>VLOOKUP(A630,'BASE REGISTROS'!$A$1:$T$884,10,FALSE)</f>
        <v>30 de mayo de 2018</v>
      </c>
      <c r="K630" s="108" t="str">
        <f>VLOOKUP(A630,'BASE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0" s="108" t="str">
        <f>VLOOKUP(A630,'BASE REGISTROS'!$A$1:$T$884,12,FALSE)</f>
        <v>Colombia Nº 7742, comuna de La Florida, Región Metropolitana.</v>
      </c>
      <c r="M630" s="108" t="str">
        <f>VLOOKUP(A630,'BASE REGISTROS'!$A$1:$T$884,13,FALSE)</f>
        <v>XIII</v>
      </c>
      <c r="N630" s="108" t="str">
        <f>VLOOKUP(A630,'BASE REGISTROS'!$A$1:$T$884,14,FALSE)</f>
        <v>La Florida</v>
      </c>
      <c r="O630" s="108" t="str">
        <f>VLOOKUP(A630,'BASE REGISTROS'!$A$1:$T$884,15,FALSE)</f>
        <v xml:space="preserve">02) 23280100, </v>
      </c>
      <c r="P630" s="108" t="str">
        <f>VLOOKUP(A630,'BASE REGISTROS'!$A$1:$T$884,16,FALSE)</f>
        <v xml:space="preserve">mariaayuda@mariaayuda.cl
www.mariaayuda.cl
</v>
      </c>
      <c r="Q630" s="108">
        <f>VLOOKUP(A630,'BASE REGISTROS'!$A$1:$T$884,17,FALSE)</f>
        <v>0</v>
      </c>
      <c r="R630" s="108" t="str">
        <f>VLOOKUP(A630,'BASE REGISTROS'!$A$1:$T$884,18,FALSE)</f>
        <v>93401: Institución de Asistencia Social</v>
      </c>
      <c r="S630" s="108" t="str">
        <f>VLOOKUP(A630,'BASE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0" s="129">
        <f>VLOOKUP(A630,'BASE REGISTROS'!$A$1:$T$884,20,FALSE)</f>
        <v>38344</v>
      </c>
      <c r="U630" s="128">
        <v>7160</v>
      </c>
      <c r="V630" s="130">
        <v>25110183</v>
      </c>
      <c r="W630" s="130">
        <v>79663370</v>
      </c>
      <c r="X630" s="131">
        <v>44316</v>
      </c>
      <c r="Y630" s="132" t="s">
        <v>7743</v>
      </c>
      <c r="Z630" s="132" t="s">
        <v>7744</v>
      </c>
      <c r="AA630" s="128" t="s">
        <v>7820</v>
      </c>
    </row>
    <row r="631" spans="1:27" ht="15.75" customHeight="1" x14ac:dyDescent="0.2">
      <c r="A631" s="128">
        <v>7160</v>
      </c>
      <c r="B631" s="108" t="str">
        <f>VLOOKUP(A631,'BASE REGISTROS'!$A$1:$T$884,2,FALSE)</f>
        <v>Corporación de Beneficencia María Ayuda</v>
      </c>
      <c r="C631" s="136">
        <f>VLOOKUP(A631,'BASE REGISTROS'!$A$1:$T$884,3,FALSE)</f>
        <v>712091002</v>
      </c>
      <c r="D631" s="108" t="str">
        <f>VLOOKUP(A631,'BASE REGISTROS'!$A$1:$T$884,4,FALSE)</f>
        <v>Corporación de Derecho Privado.</v>
      </c>
      <c r="E631" s="108" t="str">
        <f>VLOOKUP(A631,'BASE REGISTROS'!$A$1:$T$884,5,FALSE)</f>
        <v>Otorgada por Decreto Supremo Nº 1042, de fecha 30 de noviembre de 1984, del Ministerio de Justicia, publicado en el Diario Oficial el día  29 de diciembre de 1984.</v>
      </c>
      <c r="F631" s="108" t="str">
        <f>VLOOKUP(A631,'BASE REGISTROS'!$A$1:$T$884,6,FALSE)</f>
        <v xml:space="preserve">Certificado de vigencia, folio Nº50330996275, de 21 de julio de 2020, del Servicio de Registro Civil e Identificación. </v>
      </c>
      <c r="G631" s="108" t="str">
        <f>VLOOKUP(A631,'BASE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1" s="108" t="str">
        <f>VLOOKUP(A631,'BASE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1" s="108" t="str">
        <f>VLOOKUP(A631,'BASE REGISTROS'!$A$1:$T$884,9,FALSE)</f>
        <v>Durarán 02 años en sus cargos. En caso de que no se nombre Asamblea, permanece la que esta nombrada.</v>
      </c>
      <c r="J631" s="129" t="str">
        <f>VLOOKUP(A631,'BASE REGISTROS'!$A$1:$T$884,10,FALSE)</f>
        <v>30 de mayo de 2018</v>
      </c>
      <c r="K631" s="108" t="str">
        <f>VLOOKUP(A631,'BASE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1" s="108" t="str">
        <f>VLOOKUP(A631,'BASE REGISTROS'!$A$1:$T$884,12,FALSE)</f>
        <v>Colombia Nº 7742, comuna de La Florida, Región Metropolitana.</v>
      </c>
      <c r="M631" s="108" t="str">
        <f>VLOOKUP(A631,'BASE REGISTROS'!$A$1:$T$884,13,FALSE)</f>
        <v>XIII</v>
      </c>
      <c r="N631" s="108" t="str">
        <f>VLOOKUP(A631,'BASE REGISTROS'!$A$1:$T$884,14,FALSE)</f>
        <v>La Florida</v>
      </c>
      <c r="O631" s="108" t="str">
        <f>VLOOKUP(A631,'BASE REGISTROS'!$A$1:$T$884,15,FALSE)</f>
        <v xml:space="preserve">02) 23280100, </v>
      </c>
      <c r="P631" s="108" t="str">
        <f>VLOOKUP(A631,'BASE REGISTROS'!$A$1:$T$884,16,FALSE)</f>
        <v xml:space="preserve">mariaayuda@mariaayuda.cl
www.mariaayuda.cl
</v>
      </c>
      <c r="Q631" s="108">
        <f>VLOOKUP(A631,'BASE REGISTROS'!$A$1:$T$884,17,FALSE)</f>
        <v>0</v>
      </c>
      <c r="R631" s="108" t="str">
        <f>VLOOKUP(A631,'BASE REGISTROS'!$A$1:$T$884,18,FALSE)</f>
        <v>93401: Institución de Asistencia Social</v>
      </c>
      <c r="S631" s="108" t="str">
        <f>VLOOKUP(A631,'BASE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1" s="129">
        <f>VLOOKUP(A631,'BASE REGISTROS'!$A$1:$T$884,20,FALSE)</f>
        <v>38344</v>
      </c>
      <c r="U631" s="128">
        <v>7160</v>
      </c>
      <c r="V631" s="130">
        <v>46951616</v>
      </c>
      <c r="W631" s="130">
        <v>97998647</v>
      </c>
      <c r="X631" s="131">
        <v>44316</v>
      </c>
      <c r="Y631" s="132" t="s">
        <v>7743</v>
      </c>
      <c r="Z631" s="132" t="s">
        <v>7744</v>
      </c>
      <c r="AA631" s="128" t="s">
        <v>7762</v>
      </c>
    </row>
    <row r="632" spans="1:27" ht="15.75" customHeight="1" x14ac:dyDescent="0.2">
      <c r="A632" s="128">
        <v>7160</v>
      </c>
      <c r="B632" s="108" t="str">
        <f>VLOOKUP(A632,'BASE REGISTROS'!$A$1:$T$884,2,FALSE)</f>
        <v>Corporación de Beneficencia María Ayuda</v>
      </c>
      <c r="C632" s="136">
        <f>VLOOKUP(A632,'BASE REGISTROS'!$A$1:$T$884,3,FALSE)</f>
        <v>712091002</v>
      </c>
      <c r="D632" s="108" t="str">
        <f>VLOOKUP(A632,'BASE REGISTROS'!$A$1:$T$884,4,FALSE)</f>
        <v>Corporación de Derecho Privado.</v>
      </c>
      <c r="E632" s="108" t="str">
        <f>VLOOKUP(A632,'BASE REGISTROS'!$A$1:$T$884,5,FALSE)</f>
        <v>Otorgada por Decreto Supremo Nº 1042, de fecha 30 de noviembre de 1984, del Ministerio de Justicia, publicado en el Diario Oficial el día  29 de diciembre de 1984.</v>
      </c>
      <c r="F632" s="108" t="str">
        <f>VLOOKUP(A632,'BASE REGISTROS'!$A$1:$T$884,6,FALSE)</f>
        <v xml:space="preserve">Certificado de vigencia, folio Nº50330996275, de 21 de julio de 2020, del Servicio de Registro Civil e Identificación. </v>
      </c>
      <c r="G632" s="108" t="str">
        <f>VLOOKUP(A632,'BASE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2" s="108" t="str">
        <f>VLOOKUP(A632,'BASE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2" s="108" t="str">
        <f>VLOOKUP(A632,'BASE REGISTROS'!$A$1:$T$884,9,FALSE)</f>
        <v>Durarán 02 años en sus cargos. En caso de que no se nombre Asamblea, permanece la que esta nombrada.</v>
      </c>
      <c r="J632" s="129" t="str">
        <f>VLOOKUP(A632,'BASE REGISTROS'!$A$1:$T$884,10,FALSE)</f>
        <v>30 de mayo de 2018</v>
      </c>
      <c r="K632" s="108" t="str">
        <f>VLOOKUP(A632,'BASE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2" s="108" t="str">
        <f>VLOOKUP(A632,'BASE REGISTROS'!$A$1:$T$884,12,FALSE)</f>
        <v>Colombia Nº 7742, comuna de La Florida, Región Metropolitana.</v>
      </c>
      <c r="M632" s="108" t="str">
        <f>VLOOKUP(A632,'BASE REGISTROS'!$A$1:$T$884,13,FALSE)</f>
        <v>XIII</v>
      </c>
      <c r="N632" s="108" t="str">
        <f>VLOOKUP(A632,'BASE REGISTROS'!$A$1:$T$884,14,FALSE)</f>
        <v>La Florida</v>
      </c>
      <c r="O632" s="108" t="str">
        <f>VLOOKUP(A632,'BASE REGISTROS'!$A$1:$T$884,15,FALSE)</f>
        <v xml:space="preserve">02) 23280100, </v>
      </c>
      <c r="P632" s="108" t="str">
        <f>VLOOKUP(A632,'BASE REGISTROS'!$A$1:$T$884,16,FALSE)</f>
        <v xml:space="preserve">mariaayuda@mariaayuda.cl
www.mariaayuda.cl
</v>
      </c>
      <c r="Q632" s="108">
        <f>VLOOKUP(A632,'BASE REGISTROS'!$A$1:$T$884,17,FALSE)</f>
        <v>0</v>
      </c>
      <c r="R632" s="108" t="str">
        <f>VLOOKUP(A632,'BASE REGISTROS'!$A$1:$T$884,18,FALSE)</f>
        <v>93401: Institución de Asistencia Social</v>
      </c>
      <c r="S632" s="108" t="str">
        <f>VLOOKUP(A632,'BASE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2" s="129">
        <f>VLOOKUP(A632,'BASE REGISTROS'!$A$1:$T$884,20,FALSE)</f>
        <v>38344</v>
      </c>
      <c r="U632" s="128">
        <v>7160</v>
      </c>
      <c r="V632" s="130">
        <v>37226554</v>
      </c>
      <c r="W632" s="130">
        <v>124928172</v>
      </c>
      <c r="X632" s="131">
        <v>44316</v>
      </c>
      <c r="Y632" s="132" t="s">
        <v>7743</v>
      </c>
      <c r="Z632" s="132" t="s">
        <v>7744</v>
      </c>
      <c r="AA632" s="128" t="s">
        <v>7751</v>
      </c>
    </row>
    <row r="633" spans="1:27" ht="15.75" customHeight="1" x14ac:dyDescent="0.2">
      <c r="A633" s="128">
        <v>7160</v>
      </c>
      <c r="B633" s="108" t="str">
        <f>VLOOKUP(A633,'BASE REGISTROS'!$A$1:$T$884,2,FALSE)</f>
        <v>Corporación de Beneficencia María Ayuda</v>
      </c>
      <c r="C633" s="136">
        <f>VLOOKUP(A633,'BASE REGISTROS'!$A$1:$T$884,3,FALSE)</f>
        <v>712091002</v>
      </c>
      <c r="D633" s="108" t="str">
        <f>VLOOKUP(A633,'BASE REGISTROS'!$A$1:$T$884,4,FALSE)</f>
        <v>Corporación de Derecho Privado.</v>
      </c>
      <c r="E633" s="108" t="str">
        <f>VLOOKUP(A633,'BASE REGISTROS'!$A$1:$T$884,5,FALSE)</f>
        <v>Otorgada por Decreto Supremo Nº 1042, de fecha 30 de noviembre de 1984, del Ministerio de Justicia, publicado en el Diario Oficial el día  29 de diciembre de 1984.</v>
      </c>
      <c r="F633" s="108" t="str">
        <f>VLOOKUP(A633,'BASE REGISTROS'!$A$1:$T$884,6,FALSE)</f>
        <v xml:space="preserve">Certificado de vigencia, folio Nº50330996275, de 21 de julio de 2020, del Servicio de Registro Civil e Identificación. </v>
      </c>
      <c r="G633" s="108" t="str">
        <f>VLOOKUP(A633,'BASE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3" s="108" t="str">
        <f>VLOOKUP(A633,'BASE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3" s="108" t="str">
        <f>VLOOKUP(A633,'BASE REGISTROS'!$A$1:$T$884,9,FALSE)</f>
        <v>Durarán 02 años en sus cargos. En caso de que no se nombre Asamblea, permanece la que esta nombrada.</v>
      </c>
      <c r="J633" s="129" t="str">
        <f>VLOOKUP(A633,'BASE REGISTROS'!$A$1:$T$884,10,FALSE)</f>
        <v>30 de mayo de 2018</v>
      </c>
      <c r="K633" s="108" t="str">
        <f>VLOOKUP(A633,'BASE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3" s="108" t="str">
        <f>VLOOKUP(A633,'BASE REGISTROS'!$A$1:$T$884,12,FALSE)</f>
        <v>Colombia Nº 7742, comuna de La Florida, Región Metropolitana.</v>
      </c>
      <c r="M633" s="108" t="str">
        <f>VLOOKUP(A633,'BASE REGISTROS'!$A$1:$T$884,13,FALSE)</f>
        <v>XIII</v>
      </c>
      <c r="N633" s="108" t="str">
        <f>VLOOKUP(A633,'BASE REGISTROS'!$A$1:$T$884,14,FALSE)</f>
        <v>La Florida</v>
      </c>
      <c r="O633" s="108" t="str">
        <f>VLOOKUP(A633,'BASE REGISTROS'!$A$1:$T$884,15,FALSE)</f>
        <v xml:space="preserve">02) 23280100, </v>
      </c>
      <c r="P633" s="108" t="str">
        <f>VLOOKUP(A633,'BASE REGISTROS'!$A$1:$T$884,16,FALSE)</f>
        <v xml:space="preserve">mariaayuda@mariaayuda.cl
www.mariaayuda.cl
</v>
      </c>
      <c r="Q633" s="108">
        <f>VLOOKUP(A633,'BASE REGISTROS'!$A$1:$T$884,17,FALSE)</f>
        <v>0</v>
      </c>
      <c r="R633" s="108" t="str">
        <f>VLOOKUP(A633,'BASE REGISTROS'!$A$1:$T$884,18,FALSE)</f>
        <v>93401: Institución de Asistencia Social</v>
      </c>
      <c r="S633" s="108" t="str">
        <f>VLOOKUP(A633,'BASE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3" s="129">
        <f>VLOOKUP(A633,'BASE REGISTROS'!$A$1:$T$884,20,FALSE)</f>
        <v>38344</v>
      </c>
      <c r="U633" s="128">
        <v>7160</v>
      </c>
      <c r="V633" s="130">
        <v>23501016</v>
      </c>
      <c r="W633" s="130">
        <v>23501016</v>
      </c>
      <c r="X633" s="131">
        <v>44316</v>
      </c>
      <c r="Y633" s="132" t="s">
        <v>7743</v>
      </c>
      <c r="Z633" s="132" t="s">
        <v>7744</v>
      </c>
      <c r="AA633" s="128" t="s">
        <v>6421</v>
      </c>
    </row>
    <row r="634" spans="1:27" ht="15.75" customHeight="1" x14ac:dyDescent="0.2">
      <c r="A634" s="128">
        <v>7160</v>
      </c>
      <c r="B634" s="108" t="str">
        <f>VLOOKUP(A634,'BASE REGISTROS'!$A$1:$T$884,2,FALSE)</f>
        <v>Corporación de Beneficencia María Ayuda</v>
      </c>
      <c r="C634" s="136">
        <f>VLOOKUP(A634,'BASE REGISTROS'!$A$1:$T$884,3,FALSE)</f>
        <v>712091002</v>
      </c>
      <c r="D634" s="108" t="str">
        <f>VLOOKUP(A634,'BASE REGISTROS'!$A$1:$T$884,4,FALSE)</f>
        <v>Corporación de Derecho Privado.</v>
      </c>
      <c r="E634" s="108" t="str">
        <f>VLOOKUP(A634,'BASE REGISTROS'!$A$1:$T$884,5,FALSE)</f>
        <v>Otorgada por Decreto Supremo Nº 1042, de fecha 30 de noviembre de 1984, del Ministerio de Justicia, publicado en el Diario Oficial el día  29 de diciembre de 1984.</v>
      </c>
      <c r="F634" s="108" t="str">
        <f>VLOOKUP(A634,'BASE REGISTROS'!$A$1:$T$884,6,FALSE)</f>
        <v xml:space="preserve">Certificado de vigencia, folio Nº50330996275, de 21 de julio de 2020, del Servicio de Registro Civil e Identificación. </v>
      </c>
      <c r="G634" s="108" t="str">
        <f>VLOOKUP(A634,'BASE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4" s="108" t="str">
        <f>VLOOKUP(A634,'BASE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4" s="108" t="str">
        <f>VLOOKUP(A634,'BASE REGISTROS'!$A$1:$T$884,9,FALSE)</f>
        <v>Durarán 02 años en sus cargos. En caso de que no se nombre Asamblea, permanece la que esta nombrada.</v>
      </c>
      <c r="J634" s="129" t="str">
        <f>VLOOKUP(A634,'BASE REGISTROS'!$A$1:$T$884,10,FALSE)</f>
        <v>30 de mayo de 2018</v>
      </c>
      <c r="K634" s="108" t="str">
        <f>VLOOKUP(A634,'BASE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4" s="108" t="str">
        <f>VLOOKUP(A634,'BASE REGISTROS'!$A$1:$T$884,12,FALSE)</f>
        <v>Colombia Nº 7742, comuna de La Florida, Región Metropolitana.</v>
      </c>
      <c r="M634" s="108" t="str">
        <f>VLOOKUP(A634,'BASE REGISTROS'!$A$1:$T$884,13,FALSE)</f>
        <v>XIII</v>
      </c>
      <c r="N634" s="108" t="str">
        <f>VLOOKUP(A634,'BASE REGISTROS'!$A$1:$T$884,14,FALSE)</f>
        <v>La Florida</v>
      </c>
      <c r="O634" s="108" t="str">
        <f>VLOOKUP(A634,'BASE REGISTROS'!$A$1:$T$884,15,FALSE)</f>
        <v xml:space="preserve">02) 23280100, </v>
      </c>
      <c r="P634" s="108" t="str">
        <f>VLOOKUP(A634,'BASE REGISTROS'!$A$1:$T$884,16,FALSE)</f>
        <v xml:space="preserve">mariaayuda@mariaayuda.cl
www.mariaayuda.cl
</v>
      </c>
      <c r="Q634" s="108">
        <f>VLOOKUP(A634,'BASE REGISTROS'!$A$1:$T$884,17,FALSE)</f>
        <v>0</v>
      </c>
      <c r="R634" s="108" t="str">
        <f>VLOOKUP(A634,'BASE REGISTROS'!$A$1:$T$884,18,FALSE)</f>
        <v>93401: Institución de Asistencia Social</v>
      </c>
      <c r="S634" s="108" t="str">
        <f>VLOOKUP(A634,'BASE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4" s="129">
        <f>VLOOKUP(A634,'BASE REGISTROS'!$A$1:$T$884,20,FALSE)</f>
        <v>38344</v>
      </c>
      <c r="U634" s="128">
        <v>7160</v>
      </c>
      <c r="V634" s="130">
        <v>28732580</v>
      </c>
      <c r="W634" s="130">
        <v>99693347</v>
      </c>
      <c r="X634" s="131">
        <v>44316</v>
      </c>
      <c r="Y634" s="132" t="s">
        <v>7743</v>
      </c>
      <c r="Z634" s="132" t="s">
        <v>7744</v>
      </c>
      <c r="AA634" s="128" t="s">
        <v>195</v>
      </c>
    </row>
    <row r="635" spans="1:27" ht="15.75" customHeight="1" x14ac:dyDescent="0.2">
      <c r="A635" s="128">
        <v>7160</v>
      </c>
      <c r="B635" s="108" t="str">
        <f>VLOOKUP(A635,'BASE REGISTROS'!$A$1:$T$884,2,FALSE)</f>
        <v>Corporación de Beneficencia María Ayuda</v>
      </c>
      <c r="C635" s="136">
        <f>VLOOKUP(A635,'BASE REGISTROS'!$A$1:$T$884,3,FALSE)</f>
        <v>712091002</v>
      </c>
      <c r="D635" s="108" t="str">
        <f>VLOOKUP(A635,'BASE REGISTROS'!$A$1:$T$884,4,FALSE)</f>
        <v>Corporación de Derecho Privado.</v>
      </c>
      <c r="E635" s="108" t="str">
        <f>VLOOKUP(A635,'BASE REGISTROS'!$A$1:$T$884,5,FALSE)</f>
        <v>Otorgada por Decreto Supremo Nº 1042, de fecha 30 de noviembre de 1984, del Ministerio de Justicia, publicado en el Diario Oficial el día  29 de diciembre de 1984.</v>
      </c>
      <c r="F635" s="108" t="str">
        <f>VLOOKUP(A635,'BASE REGISTROS'!$A$1:$T$884,6,FALSE)</f>
        <v xml:space="preserve">Certificado de vigencia, folio Nº50330996275, de 21 de julio de 2020, del Servicio de Registro Civil e Identificación. </v>
      </c>
      <c r="G635" s="108" t="str">
        <f>VLOOKUP(A635,'BASE REGISTROS'!$A$1:$T$884,7,FALSE)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5" s="108" t="str">
        <f>VLOOKUP(A635,'BASE REGISTROS'!$A$1:$T$884,8,FALSE)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5" s="108" t="str">
        <f>VLOOKUP(A635,'BASE REGISTROS'!$A$1:$T$884,9,FALSE)</f>
        <v>Durarán 02 años en sus cargos. En caso de que no se nombre Asamblea, permanece la que esta nombrada.</v>
      </c>
      <c r="J635" s="129" t="str">
        <f>VLOOKUP(A635,'BASE REGISTROS'!$A$1:$T$884,10,FALSE)</f>
        <v>30 de mayo de 2018</v>
      </c>
      <c r="K635" s="108" t="str">
        <f>VLOOKUP(A635,'BASE REGISTROS'!$A$1:$T$884,11,FALSE)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5" s="108" t="str">
        <f>VLOOKUP(A635,'BASE REGISTROS'!$A$1:$T$884,12,FALSE)</f>
        <v>Colombia Nº 7742, comuna de La Florida, Región Metropolitana.</v>
      </c>
      <c r="M635" s="108" t="str">
        <f>VLOOKUP(A635,'BASE REGISTROS'!$A$1:$T$884,13,FALSE)</f>
        <v>XIII</v>
      </c>
      <c r="N635" s="108" t="str">
        <f>VLOOKUP(A635,'BASE REGISTROS'!$A$1:$T$884,14,FALSE)</f>
        <v>La Florida</v>
      </c>
      <c r="O635" s="108" t="str">
        <f>VLOOKUP(A635,'BASE REGISTROS'!$A$1:$T$884,15,FALSE)</f>
        <v xml:space="preserve">02) 23280100, </v>
      </c>
      <c r="P635" s="108" t="str">
        <f>VLOOKUP(A635,'BASE REGISTROS'!$A$1:$T$884,16,FALSE)</f>
        <v xml:space="preserve">mariaayuda@mariaayuda.cl
www.mariaayuda.cl
</v>
      </c>
      <c r="Q635" s="108">
        <f>VLOOKUP(A635,'BASE REGISTROS'!$A$1:$T$884,17,FALSE)</f>
        <v>0</v>
      </c>
      <c r="R635" s="108" t="str">
        <f>VLOOKUP(A635,'BASE REGISTROS'!$A$1:$T$884,18,FALSE)</f>
        <v>93401: Institución de Asistencia Social</v>
      </c>
      <c r="S635" s="108" t="str">
        <f>VLOOKUP(A635,'BASE REGISTROS'!$A$1:$T$884,19,FALSE)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5" s="129">
        <f>VLOOKUP(A635,'BASE REGISTROS'!$A$1:$T$884,20,FALSE)</f>
        <v>38344</v>
      </c>
      <c r="U635" s="128">
        <v>7160</v>
      </c>
      <c r="V635" s="130">
        <v>25697600</v>
      </c>
      <c r="W635" s="130">
        <v>44052701</v>
      </c>
      <c r="X635" s="131">
        <v>44316</v>
      </c>
      <c r="Y635" s="132" t="s">
        <v>7743</v>
      </c>
      <c r="Z635" s="132" t="s">
        <v>7744</v>
      </c>
      <c r="AA635" s="128" t="s">
        <v>7753</v>
      </c>
    </row>
    <row r="636" spans="1:27" ht="15.75" customHeight="1" x14ac:dyDescent="0.2">
      <c r="A636" s="128">
        <v>7162</v>
      </c>
      <c r="B636" s="108" t="str">
        <f>VLOOKUP(A636,'BASE REGISTROS'!$A$1:$T$884,2,FALSE)</f>
        <v xml:space="preserve">
I. Municipalidad de Codegua
</v>
      </c>
      <c r="C636" s="136" t="str">
        <f>VLOOKUP(A636,'BASE REGISTROS'!$A$1:$T$884,3,FALSE)</f>
        <v>69080400K</v>
      </c>
      <c r="D636" s="108" t="str">
        <f>VLOOKUP(A636,'BASE REGISTROS'!$A$1:$T$884,4,FALSE)</f>
        <v>Municipalidad</v>
      </c>
      <c r="E636" s="108" t="str">
        <f>VLOOKUP(A636,'BASE REGISTROS'!$A$1:$T$884,5,FALSE)</f>
        <v>Constitución Política de la República, art. 107.</v>
      </c>
      <c r="F636" s="108" t="str">
        <f>VLOOKUP(A636,'BASE REGISTROS'!$A$1:$T$884,6,FALSE)</f>
        <v>Indefinida.</v>
      </c>
      <c r="G636" s="108" t="str">
        <f>VLOOKUP(A636,'BASE REGISTROS'!$A$1:$T$884,7,FALSE)</f>
        <v>Según Ley Orgánica Nº 18.695, arts. 1º al 4º.</v>
      </c>
      <c r="H636" s="108" t="str">
        <f>VLOOKUP(A636,'BASE REGISTROS'!$A$1:$T$884,8,FALSE)</f>
        <v>no tiene</v>
      </c>
      <c r="I636" s="108">
        <f>VLOOKUP(A636,'BASE REGISTROS'!$A$1:$T$884,9,FALSE)</f>
        <v>0</v>
      </c>
      <c r="J636" s="129">
        <f>VLOOKUP(A636,'BASE REGISTROS'!$A$1:$T$884,10,FALSE)</f>
        <v>0</v>
      </c>
      <c r="K636" s="108" t="str">
        <f>VLOOKUP(A636,'BASE REGISTROS'!$A$1:$T$884,11,FALSE)</f>
        <v xml:space="preserve">Ana María Silva Gutiérrez      </v>
      </c>
      <c r="L636" s="108" t="str">
        <f>VLOOKUP(A636,'BASE REGISTROS'!$A$1:$T$884,12,FALSE)</f>
        <v xml:space="preserve">O’Higgins Nº 376, Codegua, provincia de Cachapoal, Sexta Región.
</v>
      </c>
      <c r="M636" s="108" t="str">
        <f>VLOOKUP(A636,'BASE REGISTROS'!$A$1:$T$884,13,FALSE)</f>
        <v>VI</v>
      </c>
      <c r="N636" s="108" t="str">
        <f>VLOOKUP(A636,'BASE REGISTROS'!$A$1:$T$884,14,FALSE)</f>
        <v>Codegua</v>
      </c>
      <c r="O636" s="108" t="str">
        <f>VLOOKUP(A636,'BASE REGISTROS'!$A$1:$T$884,15,FALSE)</f>
        <v xml:space="preserve">Alcaldía: 1) alcalde@municipalidaddecodegua.cl 2) alcaldia@municipalidaddecodegua.cl. Fono: (72)-2 973500 y (72)-2 973513.
POD: opdconveniocordillera@gmail.com. Fono: (72)-2 973521 y Fono: (72)-2 973522
</v>
      </c>
      <c r="P636" s="108" t="str">
        <f>VLOOKUP(A636,'BASE REGISTROS'!$A$1:$T$884,16,FALSE)</f>
        <v xml:space="preserve"> soporte@municipalidaddecodegua.cl</v>
      </c>
      <c r="Q636" s="108">
        <f>VLOOKUP(A636,'BASE REGISTROS'!$A$1:$T$884,17,FALSE)</f>
        <v>0</v>
      </c>
      <c r="R636" s="108">
        <f>VLOOKUP(A636,'BASE REGISTROS'!$A$1:$T$884,18,FALSE)</f>
        <v>91001</v>
      </c>
      <c r="S636" s="108" t="str">
        <f>VLOOKUP(A636,'BASE REGISTROS'!$A$1:$T$884,19,FALSE)</f>
        <v xml:space="preserve">No se acompañan. Aplica Informe Jurídico Nº 09, de  fecha 14 de marzo de 2011 del Departamento Jurídico y Dictamen Nº 070791, de 2009, de la Contraloría General de la República.  
</v>
      </c>
      <c r="T636" s="129">
        <f>VLOOKUP(A636,'BASE REGISTROS'!$A$1:$T$884,20,FALSE)</f>
        <v>38443</v>
      </c>
      <c r="U636" s="128">
        <v>7162</v>
      </c>
      <c r="V636" s="130">
        <v>3434208</v>
      </c>
      <c r="W636" s="130">
        <v>10402224</v>
      </c>
      <c r="X636" s="131">
        <v>44316</v>
      </c>
      <c r="Y636" s="132" t="s">
        <v>7743</v>
      </c>
      <c r="Z636" s="132" t="s">
        <v>7744</v>
      </c>
      <c r="AA636" s="128" t="s">
        <v>7922</v>
      </c>
    </row>
    <row r="637" spans="1:27" ht="15.75" customHeight="1" x14ac:dyDescent="0.2">
      <c r="A637" s="128">
        <v>7163</v>
      </c>
      <c r="B637" s="146" t="str">
        <f>VLOOKUP(A637,'BASE REGISTROS'!$A$1:$T$884,2,FALSE)</f>
        <v xml:space="preserve">Organización No Gubernamental de Desarrollo Raíces u ONG Raíces Santiago
</v>
      </c>
      <c r="C637" s="136">
        <f>VLOOKUP(A637,'BASE REGISTROS'!$A$1:$T$884,3,FALSE)</f>
        <v>744943000</v>
      </c>
      <c r="D637" s="108" t="str">
        <f>VLOOKUP(A637,'BASE REGISTROS'!$A$1:$T$884,4,FALSE)</f>
        <v>Corporación de Derecho Privado.</v>
      </c>
      <c r="E637" s="108" t="str">
        <f>VLOOKUP(A637,'BASE REGISTROS'!$A$1:$T$884,5,FALSE)</f>
        <v>Otorgado por Decreto Supremo Nº 1285, de fecha 2 de diciembre de 1998, del Ministerio de Justicia.</v>
      </c>
      <c r="F637" s="108" t="str">
        <f>VLOOKUP(A637,'BASE REGISTROS'!$A$1:$T$884,6,FALSE)</f>
        <v xml:space="preserve">Certificado de Directorio de Persona Jurídica sin fines de Lucro Nº de Folio 500340274468, de 12 de agosto del 2020, del Servicio de Registro Civil e Identificación.
</v>
      </c>
      <c r="G637" s="108" t="str">
        <f>VLOOKUP(A637,'BASE REGISTROS'!$A$1:$T$884,7,FALSE)</f>
        <v>Promoción del desarrollo, especialmente de las personas, familias, grupos y comunidades que viven en condiciones de pobreza y/o marginalidad.</v>
      </c>
      <c r="H637" s="108" t="str">
        <f>VLOOKUP(A637,'BASE REGISTROS'!$A$1:$T$884,8,FALSE)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37" s="108" t="str">
        <f>VLOOKUP(A637,'BASE REGISTROS'!$A$1:$T$884,9,FALSE)</f>
        <v>Cada 5 Años</v>
      </c>
      <c r="J637" s="129" t="str">
        <f>VLOOKUP(A637,'BASE REGISTROS'!$A$1:$T$884,10,FALSE)</f>
        <v>De fecha 12 de marzo de 2019 a 12 de marzo de 2024.</v>
      </c>
      <c r="K637" s="108" t="str">
        <f>VLOOKUP(A637,'BASE REGISTROS'!$A$1:$T$884,11,FALSE)</f>
        <v xml:space="preserve">Presidenta: Rosa Parissi Morales, 
Secretaria Ejecutiva: Denisse Araya Castelli, 
</v>
      </c>
      <c r="L637" s="108" t="str">
        <f>VLOOKUP(A637,'BASE REGISTROS'!$A$1:$T$884,12,FALSE)</f>
        <v xml:space="preserve">Moneda Nº 812, oficina 1014, Santiago, Región Metropolitana Situación CORONAVIRUS: Calle Santa Isabel, N° 41, departamento 607. Comuna de Santiago, Stgo
</v>
      </c>
      <c r="M637" s="108" t="str">
        <f>VLOOKUP(A637,'BASE REGISTROS'!$A$1:$T$884,13,FALSE)</f>
        <v>XIII</v>
      </c>
      <c r="N637" s="108" t="str">
        <f>VLOOKUP(A637,'BASE REGISTROS'!$A$1:$T$884,14,FALSE)</f>
        <v>Santiago</v>
      </c>
      <c r="O637" s="108">
        <f>VLOOKUP(A637,'BASE REGISTROS'!$A$1:$T$884,15,FALSE)</f>
        <v>0</v>
      </c>
      <c r="P637" s="108" t="str">
        <f>VLOOKUP(A637,'BASE REGISTROS'!$A$1:$T$884,16,FALSE)</f>
        <v>raices@tie.cl
www.ongraices.org</v>
      </c>
      <c r="Q637" s="108">
        <f>VLOOKUP(A637,'BASE REGISTROS'!$A$1:$T$884,17,FALSE)</f>
        <v>0</v>
      </c>
      <c r="R637" s="108" t="str">
        <f>VLOOKUP(A637,'BASE REGISTROS'!$A$1:$T$884,18,FALSE)</f>
        <v>93401: Institución de Asistencia Social</v>
      </c>
      <c r="S637" s="108" t="str">
        <f>VLOOKUP(A637,'BASE REGISTROS'!$A$1:$T$884,19,FALSE)</f>
        <v xml:space="preserve">
Certificado financiero correspondiente al año 2019, aprobado  por el Sub Departamento de Supervisión Nacional de SENAME.
</v>
      </c>
      <c r="T637" s="129">
        <f>VLOOKUP(A637,'BASE REGISTROS'!$A$1:$T$884,20,FALSE)</f>
        <v>37970</v>
      </c>
      <c r="U637" s="128">
        <v>7163</v>
      </c>
      <c r="V637" s="130">
        <v>13705800</v>
      </c>
      <c r="W637" s="130">
        <v>43444800</v>
      </c>
      <c r="X637" s="131">
        <v>44316</v>
      </c>
      <c r="Y637" s="132" t="s">
        <v>7743</v>
      </c>
      <c r="Z637" s="132" t="s">
        <v>7744</v>
      </c>
      <c r="AA637" s="128" t="s">
        <v>7790</v>
      </c>
    </row>
    <row r="638" spans="1:27" ht="15.75" customHeight="1" x14ac:dyDescent="0.2">
      <c r="A638" s="128">
        <v>7163</v>
      </c>
      <c r="B638" s="146" t="str">
        <f>VLOOKUP(A638,'BASE REGISTROS'!$A$1:$T$884,2,FALSE)</f>
        <v xml:space="preserve">Organización No Gubernamental de Desarrollo Raíces u ONG Raíces Santiago
</v>
      </c>
      <c r="C638" s="136">
        <f>VLOOKUP(A638,'BASE REGISTROS'!$A$1:$T$884,3,FALSE)</f>
        <v>744943000</v>
      </c>
      <c r="D638" s="108" t="str">
        <f>VLOOKUP(A638,'BASE REGISTROS'!$A$1:$T$884,4,FALSE)</f>
        <v>Corporación de Derecho Privado.</v>
      </c>
      <c r="E638" s="108" t="str">
        <f>VLOOKUP(A638,'BASE REGISTROS'!$A$1:$T$884,5,FALSE)</f>
        <v>Otorgado por Decreto Supremo Nº 1285, de fecha 2 de diciembre de 1998, del Ministerio de Justicia.</v>
      </c>
      <c r="F638" s="108" t="str">
        <f>VLOOKUP(A638,'BASE REGISTROS'!$A$1:$T$884,6,FALSE)</f>
        <v xml:space="preserve">Certificado de Directorio de Persona Jurídica sin fines de Lucro Nº de Folio 500340274468, de 12 de agosto del 2020, del Servicio de Registro Civil e Identificación.
</v>
      </c>
      <c r="G638" s="108" t="str">
        <f>VLOOKUP(A638,'BASE REGISTROS'!$A$1:$T$884,7,FALSE)</f>
        <v>Promoción del desarrollo, especialmente de las personas, familias, grupos y comunidades que viven en condiciones de pobreza y/o marginalidad.</v>
      </c>
      <c r="H638" s="108" t="str">
        <f>VLOOKUP(A638,'BASE REGISTROS'!$A$1:$T$884,8,FALSE)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38" s="108" t="str">
        <f>VLOOKUP(A638,'BASE REGISTROS'!$A$1:$T$884,9,FALSE)</f>
        <v>Cada 5 Años</v>
      </c>
      <c r="J638" s="129" t="str">
        <f>VLOOKUP(A638,'BASE REGISTROS'!$A$1:$T$884,10,FALSE)</f>
        <v>De fecha 12 de marzo de 2019 a 12 de marzo de 2024.</v>
      </c>
      <c r="K638" s="108" t="str">
        <f>VLOOKUP(A638,'BASE REGISTROS'!$A$1:$T$884,11,FALSE)</f>
        <v xml:space="preserve">Presidenta: Rosa Parissi Morales, 
Secretaria Ejecutiva: Denisse Araya Castelli, 
</v>
      </c>
      <c r="L638" s="108" t="str">
        <f>VLOOKUP(A638,'BASE REGISTROS'!$A$1:$T$884,12,FALSE)</f>
        <v xml:space="preserve">Moneda Nº 812, oficina 1014, Santiago, Región Metropolitana Situación CORONAVIRUS: Calle Santa Isabel, N° 41, departamento 607. Comuna de Santiago, Stgo
</v>
      </c>
      <c r="M638" s="108" t="str">
        <f>VLOOKUP(A638,'BASE REGISTROS'!$A$1:$T$884,13,FALSE)</f>
        <v>XIII</v>
      </c>
      <c r="N638" s="108" t="str">
        <f>VLOOKUP(A638,'BASE REGISTROS'!$A$1:$T$884,14,FALSE)</f>
        <v>Santiago</v>
      </c>
      <c r="O638" s="108">
        <f>VLOOKUP(A638,'BASE REGISTROS'!$A$1:$T$884,15,FALSE)</f>
        <v>0</v>
      </c>
      <c r="P638" s="108" t="str">
        <f>VLOOKUP(A638,'BASE REGISTROS'!$A$1:$T$884,16,FALSE)</f>
        <v>raices@tie.cl
www.ongraices.org</v>
      </c>
      <c r="Q638" s="108">
        <f>VLOOKUP(A638,'BASE REGISTROS'!$A$1:$T$884,17,FALSE)</f>
        <v>0</v>
      </c>
      <c r="R638" s="108" t="str">
        <f>VLOOKUP(A638,'BASE REGISTROS'!$A$1:$T$884,18,FALSE)</f>
        <v>93401: Institución de Asistencia Social</v>
      </c>
      <c r="S638" s="108" t="str">
        <f>VLOOKUP(A638,'BASE REGISTROS'!$A$1:$T$884,19,FALSE)</f>
        <v xml:space="preserve">
Certificado financiero correspondiente al año 2019, aprobado  por el Sub Departamento de Supervisión Nacional de SENAME.
</v>
      </c>
      <c r="T638" s="129">
        <f>VLOOKUP(A638,'BASE REGISTROS'!$A$1:$T$884,20,FALSE)</f>
        <v>37970</v>
      </c>
      <c r="U638" s="128">
        <v>7163</v>
      </c>
      <c r="V638" s="130">
        <v>28682878</v>
      </c>
      <c r="W638" s="130">
        <v>112100904</v>
      </c>
      <c r="X638" s="131">
        <v>44316</v>
      </c>
      <c r="Y638" s="132" t="s">
        <v>7743</v>
      </c>
      <c r="Z638" s="132" t="s">
        <v>7744</v>
      </c>
      <c r="AA638" s="128" t="s">
        <v>7822</v>
      </c>
    </row>
    <row r="639" spans="1:27" ht="15.75" customHeight="1" x14ac:dyDescent="0.2">
      <c r="A639" s="128">
        <v>7168</v>
      </c>
      <c r="B639" s="108" t="str">
        <f>VLOOKUP(A639,'BASE REGISTROS'!$A$1:$T$884,2,FALSE)</f>
        <v>I. Municipalidad de Peñalolén</v>
      </c>
      <c r="C639" s="136" t="str">
        <f>VLOOKUP(A639,'BASE REGISTROS'!$A$1:$T$884,3,FALSE)</f>
        <v>69254000K</v>
      </c>
      <c r="D639" s="108" t="str">
        <f>VLOOKUP(A639,'BASE REGISTROS'!$A$1:$T$884,4,FALSE)</f>
        <v>Municipalidad</v>
      </c>
      <c r="E639" s="108" t="str">
        <f>VLOOKUP(A639,'BASE REGISTROS'!$A$1:$T$884,5,FALSE)</f>
        <v>Constitución Política de la República, artículo 107</v>
      </c>
      <c r="F639" s="108" t="str">
        <f>VLOOKUP(A639,'BASE REGISTROS'!$A$1:$T$884,6,FALSE)</f>
        <v>Indefinida</v>
      </c>
      <c r="G639" s="108" t="str">
        <f>VLOOKUP(A639,'BASE REGISTROS'!$A$1:$T$884,7,FALSE)</f>
        <v>Según ley Orgánica N° 18.695, artículos 1° al 4°</v>
      </c>
      <c r="H639" s="108" t="str">
        <f>VLOOKUP(A639,'BASE REGISTROS'!$A$1:$T$884,8,FALSE)</f>
        <v>no tiene</v>
      </c>
      <c r="I639" s="108">
        <f>VLOOKUP(A639,'BASE REGISTROS'!$A$1:$T$884,9,FALSE)</f>
        <v>0</v>
      </c>
      <c r="J639" s="129">
        <f>VLOOKUP(A639,'BASE REGISTROS'!$A$1:$T$884,10,FALSE)</f>
        <v>0</v>
      </c>
      <c r="K639" s="108" t="str">
        <f>VLOOKUP(A639,'BASE REGISTROS'!$A$1:$T$884,11,FALSE)</f>
        <v xml:space="preserve">Carolina Leitao Alvarez Salamanca, 
</v>
      </c>
      <c r="L639" s="108" t="str">
        <f>VLOOKUP(A639,'BASE REGISTROS'!$A$1:$T$884,12,FALSE)</f>
        <v xml:space="preserve">Avda. Grecia N° 8735, comuna de Peñalolén, Región Metropolitana.
</v>
      </c>
      <c r="M639" s="108" t="str">
        <f>VLOOKUP(A639,'BASE REGISTROS'!$A$1:$T$884,13,FALSE)</f>
        <v>XIII</v>
      </c>
      <c r="N639" s="108" t="str">
        <f>VLOOKUP(A639,'BASE REGISTROS'!$A$1:$T$884,14,FALSE)</f>
        <v>Peñalolén</v>
      </c>
      <c r="O639" s="108" t="str">
        <f>VLOOKUP(A639,'BASE REGISTROS'!$A$1:$T$884,15,FALSE)</f>
        <v>224868052/ 2248688050/ 224868051</v>
      </c>
      <c r="P639" s="108" t="str">
        <f>VLOOKUP(A639,'BASE REGISTROS'!$A$1:$T$884,16,FALSE)</f>
        <v xml:space="preserve">Correo electrónico: alcaldesa@penalolen.cl
                            nmaray@penalolen.cl
</v>
      </c>
      <c r="Q639" s="108">
        <f>VLOOKUP(A639,'BASE REGISTROS'!$A$1:$T$884,17,FALSE)</f>
        <v>0</v>
      </c>
      <c r="R639" s="108">
        <f>VLOOKUP(A639,'BASE REGISTROS'!$A$1:$T$884,18,FALSE)</f>
        <v>91001</v>
      </c>
      <c r="S639" s="108" t="str">
        <f>VLOOKUP(A639,'BASE REGISTROS'!$A$1:$T$884,19,FALSE)</f>
        <v xml:space="preserve">No se acompañan. Aplica Informe Jurídico Nº 09, de  fecha 14 de marzo de 2011 del Departamento Jurídico y Dictamen Nº 070791, de 2009, de la Contraloría General de la República.  
</v>
      </c>
      <c r="T639" s="129">
        <f>VLOOKUP(A639,'BASE REGISTROS'!$A$1:$T$884,20,FALSE)</f>
        <v>38478</v>
      </c>
      <c r="U639" s="128">
        <v>7168</v>
      </c>
      <c r="V639" s="130">
        <v>20838471</v>
      </c>
      <c r="W639" s="130">
        <v>84957204</v>
      </c>
      <c r="X639" s="131">
        <v>44316</v>
      </c>
      <c r="Y639" s="132" t="s">
        <v>7743</v>
      </c>
      <c r="Z639" s="132" t="s">
        <v>7744</v>
      </c>
      <c r="AA639" s="128" t="s">
        <v>7825</v>
      </c>
    </row>
    <row r="640" spans="1:27" ht="15.75" customHeight="1" x14ac:dyDescent="0.2">
      <c r="A640" s="128">
        <v>7169</v>
      </c>
      <c r="B640" s="108" t="str">
        <f>VLOOKUP(A640,'BASE REGISTROS'!$A$1:$T$884,2,FALSE)</f>
        <v xml:space="preserve">
I. Municipalidad de Alto Hospicio
</v>
      </c>
      <c r="C640" s="136">
        <f>VLOOKUP(A640,'BASE REGISTROS'!$A$1:$T$884,3,FALSE)</f>
        <v>692651006</v>
      </c>
      <c r="D640" s="108" t="str">
        <f>VLOOKUP(A640,'BASE REGISTROS'!$A$1:$T$884,4,FALSE)</f>
        <v>Municipalidad</v>
      </c>
      <c r="E640" s="108" t="str">
        <f>VLOOKUP(A640,'BASE REGISTROS'!$A$1:$T$884,5,FALSE)</f>
        <v>Constitución Política de la República, art. 107.</v>
      </c>
      <c r="F640" s="108" t="str">
        <f>VLOOKUP(A640,'BASE REGISTROS'!$A$1:$T$884,6,FALSE)</f>
        <v>Indefinida.</v>
      </c>
      <c r="G640" s="108" t="str">
        <f>VLOOKUP(A640,'BASE REGISTROS'!$A$1:$T$884,7,FALSE)</f>
        <v>Según Ley Orgánica Nº 18.695, arts. 1º al 4º.</v>
      </c>
      <c r="H640" s="108" t="str">
        <f>VLOOKUP(A640,'BASE REGISTROS'!$A$1:$T$884,8,FALSE)</f>
        <v>no tiene</v>
      </c>
      <c r="I640" s="108">
        <f>VLOOKUP(A640,'BASE REGISTROS'!$A$1:$T$884,9,FALSE)</f>
        <v>0</v>
      </c>
      <c r="J640" s="129">
        <f>VLOOKUP(A640,'BASE REGISTROS'!$A$1:$T$884,10,FALSE)</f>
        <v>0</v>
      </c>
      <c r="K640" s="108" t="str">
        <f>VLOOKUP(A640,'BASE REGISTROS'!$A$1:$T$884,11,FALSE)</f>
        <v xml:space="preserve">Patricio Ferreira Rivera  </v>
      </c>
      <c r="L640" s="108" t="str">
        <f>VLOOKUP(A640,'BASE REGISTROS'!$A$1:$T$884,12,FALSE)</f>
        <v>Avenida Los Álamos esquina calle Los Nogales, S/N, Alto Hospicio</v>
      </c>
      <c r="M640" s="108" t="str">
        <f>VLOOKUP(A640,'BASE REGISTROS'!$A$1:$T$884,13,FALSE)</f>
        <v>I</v>
      </c>
      <c r="N640" s="108">
        <f>VLOOKUP(A640,'BASE REGISTROS'!$A$1:$T$884,14,FALSE)</f>
        <v>0</v>
      </c>
      <c r="O640" s="108">
        <f>VLOOKUP(A640,'BASE REGISTROS'!$A$1:$T$884,15,FALSE)</f>
        <v>0</v>
      </c>
      <c r="P640" s="108">
        <f>VLOOKUP(A640,'BASE REGISTROS'!$A$1:$T$884,16,FALSE)</f>
        <v>0</v>
      </c>
      <c r="Q640" s="108">
        <f>VLOOKUP(A640,'BASE REGISTROS'!$A$1:$T$884,17,FALSE)</f>
        <v>0</v>
      </c>
      <c r="R640" s="108">
        <f>VLOOKUP(A640,'BASE REGISTROS'!$A$1:$T$884,18,FALSE)</f>
        <v>91001</v>
      </c>
      <c r="S640" s="108" t="str">
        <f>VLOOKUP(A640,'BASE REGISTROS'!$A$1:$T$884,19,FALSE)</f>
        <v xml:space="preserve">No se acompañan. Aplica Informe Jurídico Nº 09, de  fecha 14 de marzo de 2011 del Departamento Jurídico y Dictamen Nº 070791, de 2009, de la Contraloría General de la República.  
</v>
      </c>
      <c r="T640" s="129">
        <f>VLOOKUP(A640,'BASE REGISTROS'!$A$1:$T$884,20,FALSE)</f>
        <v>38488</v>
      </c>
      <c r="U640" s="128">
        <v>7169</v>
      </c>
      <c r="V640" s="130">
        <v>9157888</v>
      </c>
      <c r="W640" s="130">
        <v>27739264</v>
      </c>
      <c r="X640" s="131">
        <v>44316</v>
      </c>
      <c r="Y640" s="132" t="s">
        <v>7743</v>
      </c>
      <c r="Z640" s="132" t="s">
        <v>7744</v>
      </c>
      <c r="AA640" s="128" t="s">
        <v>184</v>
      </c>
    </row>
    <row r="641" spans="1:27" ht="15.75" customHeight="1" x14ac:dyDescent="0.2">
      <c r="A641" s="128">
        <v>7172</v>
      </c>
      <c r="B641" s="146" t="str">
        <f>VLOOKUP(A641,'BASE REGISTROS'!$A$1:$T$884,2,FALSE)</f>
        <v xml:space="preserve">I. Municipalidad de María Pinto.
</v>
      </c>
      <c r="C641" s="136">
        <f>VLOOKUP(A641,'BASE REGISTROS'!$A$1:$T$884,3,FALSE)</f>
        <v>690733005</v>
      </c>
      <c r="D641" s="108" t="str">
        <f>VLOOKUP(A641,'BASE REGISTROS'!$A$1:$T$884,4,FALSE)</f>
        <v>Municipalidad</v>
      </c>
      <c r="E641" s="108" t="str">
        <f>VLOOKUP(A641,'BASE REGISTROS'!$A$1:$T$884,5,FALSE)</f>
        <v>Constitución Política de la República, art. 107.</v>
      </c>
      <c r="F641" s="108" t="str">
        <f>VLOOKUP(A641,'BASE REGISTROS'!$A$1:$T$884,6,FALSE)</f>
        <v>Indefinida.</v>
      </c>
      <c r="G641" s="108" t="str">
        <f>VLOOKUP(A641,'BASE REGISTROS'!$A$1:$T$884,7,FALSE)</f>
        <v>Según Ley Orgánica Nº 18.695, arts. 1º al 4º.</v>
      </c>
      <c r="H641" s="108" t="str">
        <f>VLOOKUP(A641,'BASE REGISTROS'!$A$1:$T$884,8,FALSE)</f>
        <v>no tiene</v>
      </c>
      <c r="I641" s="108">
        <f>VLOOKUP(A641,'BASE REGISTROS'!$A$1:$T$884,9,FALSE)</f>
        <v>0</v>
      </c>
      <c r="J641" s="129">
        <f>VLOOKUP(A641,'BASE REGISTROS'!$A$1:$T$884,10,FALSE)</f>
        <v>0</v>
      </c>
      <c r="K641" s="108" t="str">
        <f>VLOOKUP(A641,'BASE REGISTROS'!$A$1:$T$884,11,FALSE)</f>
        <v xml:space="preserve">Jessica Paola del Carmen Mualim Fajuri.
</v>
      </c>
      <c r="L641" s="108" t="str">
        <f>VLOOKUP(A641,'BASE REGISTROS'!$A$1:$T$884,12,FALSE)</f>
        <v xml:space="preserve">Francisco Costabal Nº 78, comuna de María Pinto, Región Metropolitana. 
</v>
      </c>
      <c r="M641" s="108" t="str">
        <f>VLOOKUP(A641,'BASE REGISTROS'!$A$1:$T$884,13,FALSE)</f>
        <v>XIII</v>
      </c>
      <c r="N641" s="108" t="str">
        <f>VLOOKUP(A641,'BASE REGISTROS'!$A$1:$T$884,14,FALSE)</f>
        <v>María Pinto</v>
      </c>
      <c r="O641" s="108" t="str">
        <f>VLOOKUP(A641,'BASE REGISTROS'!$A$1:$T$884,15,FALSE)</f>
        <v>Fonos: 8354252/8351936</v>
      </c>
      <c r="P641" s="108" t="str">
        <f>VLOOKUP(A641,'BASE REGISTROS'!$A$1:$T$884,16,FALSE)</f>
        <v>www.municipalidaddemariapinto.cl</v>
      </c>
      <c r="Q641" s="108">
        <f>VLOOKUP(A641,'BASE REGISTROS'!$A$1:$T$884,17,FALSE)</f>
        <v>0</v>
      </c>
      <c r="R641" s="108">
        <f>VLOOKUP(A641,'BASE REGISTROS'!$A$1:$T$884,18,FALSE)</f>
        <v>91001</v>
      </c>
      <c r="S641" s="108" t="str">
        <f>VLOOKUP(A641,'BASE REGISTROS'!$A$1:$T$884,19,FALSE)</f>
        <v xml:space="preserve">No se acompañan. Aplica Informe Jurídico Nº 09, de  fecha 14 de marzo de 2011 del Departamento Jurídico y Dictamen Nº 070791, de 2009, de la Contraloría General de la República.  
</v>
      </c>
      <c r="T641" s="129">
        <f>VLOOKUP(A641,'BASE REGISTROS'!$A$1:$T$884,20,FALSE)</f>
        <v>38509</v>
      </c>
      <c r="U641" s="128">
        <v>7172</v>
      </c>
      <c r="V641" s="130">
        <v>3577300</v>
      </c>
      <c r="W641" s="130">
        <v>10835650</v>
      </c>
      <c r="X641" s="131">
        <v>44316</v>
      </c>
      <c r="Y641" s="132" t="s">
        <v>7743</v>
      </c>
      <c r="Z641" s="132" t="s">
        <v>7744</v>
      </c>
      <c r="AA641" s="128" t="s">
        <v>8496</v>
      </c>
    </row>
    <row r="642" spans="1:27" ht="15.75" customHeight="1" x14ac:dyDescent="0.2">
      <c r="A642" s="128">
        <v>7173</v>
      </c>
      <c r="B642" s="108" t="str">
        <f>VLOOKUP(A642,'BASE REGISTROS'!$A$1:$T$884,2,FALSE)</f>
        <v>Corporación Nuestra Ayuda Inspirada en María-Curicó, también denominada Corporación Naim Curicó.</v>
      </c>
      <c r="C642" s="136">
        <f>VLOOKUP(A642,'BASE REGISTROS'!$A$1:$T$884,3,FALSE)</f>
        <v>653686706</v>
      </c>
      <c r="D642" s="108" t="str">
        <f>VLOOKUP(A642,'BASE REGISTROS'!$A$1:$T$884,4,FALSE)</f>
        <v>Corporación de Derecho Privado</v>
      </c>
      <c r="E642" s="108" t="str">
        <f>VLOOKUP(A642,'BASE REGISTROS'!$A$1:$T$884,5,FALSE)</f>
        <v xml:space="preserve">Otorgada por Decreto Supremo N° 1803, de fecha 11 de mayo de 2004, del Ministerio de Justicia.
</v>
      </c>
      <c r="F642" s="108" t="str">
        <f>VLOOKUP(A642,'BASE REGISTROS'!$A$1:$T$884,6,FALSE)</f>
        <v xml:space="preserve">Certificado de Vigencia Folio N°500355226907, de 09 de noviembre de 2020, del Registro Civil e Identificación                                                                                                                                                                                                                                       </v>
      </c>
      <c r="G642" s="108" t="str">
        <f>VLOOKUP(A642,'BASE REGISTROS'!$A$1:$T$884,7,FALSE)</f>
        <v xml:space="preserve">Fundación y mantenimiento de obras de beneficencia y educación al servicio de los más postergados, principalmente de los niños que han abandonado sus estudios formales o están en peligro de hacerlo. </v>
      </c>
      <c r="H642" s="108" t="str">
        <f>VLOOKUP(A642,'BASE REGISTROS'!$A$1:$T$884,8,FALSE)</f>
        <v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v>
      </c>
      <c r="I642" s="108" t="str">
        <f>VLOOKUP(A642,'BASE REGISTROS'!$A$1:$T$884,9,FALSE)</f>
        <v>: 2 años en sus cargos.</v>
      </c>
      <c r="J642" s="129" t="str">
        <f>VLOOKUP(A642,'BASE REGISTROS'!$A$1:$T$884,10,FALSE)</f>
        <v>19 de febrero de 2019 a 19 de febrero de 2021.</v>
      </c>
      <c r="K642" s="108" t="str">
        <f>VLOOKUP(A642,'BASE REGISTROS'!$A$1:$T$884,11,FALSE)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642" s="108" t="str">
        <f>VLOOKUP(A642,'BASE REGISTROS'!$A$1:$T$884,12,FALSE)</f>
        <v xml:space="preserve">Avenida Licantén S/N, Población Aguas Negras, comuna de Curicó, Región del Maule.
</v>
      </c>
      <c r="M642" s="108" t="str">
        <f>VLOOKUP(A642,'BASE REGISTROS'!$A$1:$T$884,13,FALSE)</f>
        <v>VII</v>
      </c>
      <c r="N642" s="108" t="str">
        <f>VLOOKUP(A642,'BASE REGISTROS'!$A$1:$T$884,14,FALSE)</f>
        <v>Curicó</v>
      </c>
      <c r="O642" s="108" t="str">
        <f>VLOOKUP(A642,'BASE REGISTROS'!$A$1:$T$884,15,FALSE)</f>
        <v xml:space="preserve">75-325297, 
</v>
      </c>
      <c r="P642" s="108" t="str">
        <f>VLOOKUP(A642,'BASE REGISTROS'!$A$1:$T$884,16,FALSE)</f>
        <v xml:space="preserve">naimcurico@gmail.com
</v>
      </c>
      <c r="Q642" s="108">
        <f>VLOOKUP(A642,'BASE REGISTROS'!$A$1:$T$884,17,FALSE)</f>
        <v>0</v>
      </c>
      <c r="R642" s="108" t="str">
        <f>VLOOKUP(A642,'BASE REGISTROS'!$A$1:$T$884,18,FALSE)</f>
        <v>93401: Instituciones de Asistencia Social</v>
      </c>
      <c r="S642" s="108" t="str">
        <f>VLOOKUP(A642,'BASE REGISTROS'!$A$1:$T$884,19,FALSE)</f>
        <v>Se acompaña Certificado Financiero de la Institución, correspondiente al año 2019, aprobado por el Subdepartamento de Supervisión Financiera Nacional.</v>
      </c>
      <c r="T642" s="129">
        <f>VLOOKUP(A642,'BASE REGISTROS'!$A$1:$T$884,20,FALSE)</f>
        <v>38523</v>
      </c>
      <c r="U642" s="128">
        <v>7173</v>
      </c>
      <c r="V642" s="130">
        <v>9775080</v>
      </c>
      <c r="W642" s="130">
        <v>31962959</v>
      </c>
      <c r="X642" s="131">
        <v>44316</v>
      </c>
      <c r="Y642" s="132" t="s">
        <v>7743</v>
      </c>
      <c r="Z642" s="132" t="s">
        <v>7744</v>
      </c>
      <c r="AA642" s="128" t="s">
        <v>7778</v>
      </c>
    </row>
    <row r="643" spans="1:27" ht="15.75" customHeight="1" x14ac:dyDescent="0.2">
      <c r="A643" s="128">
        <v>7174</v>
      </c>
      <c r="B643" s="108" t="str">
        <f>VLOOKUP(A643,'BASE REGISTROS'!$A$1:$T$884,2,FALSE)</f>
        <v xml:space="preserve">
I. Municipalidad de Gorbea
</v>
      </c>
      <c r="C643" s="136">
        <f>VLOOKUP(A643,'BASE REGISTROS'!$A$1:$T$884,3,FALSE)</f>
        <v>691912000</v>
      </c>
      <c r="D643" s="108" t="str">
        <f>VLOOKUP(A643,'BASE REGISTROS'!$A$1:$T$884,4,FALSE)</f>
        <v>Municipalidad</v>
      </c>
      <c r="E643" s="108" t="str">
        <f>VLOOKUP(A643,'BASE REGISTROS'!$A$1:$T$884,5,FALSE)</f>
        <v>Constitución Política de la República, art. 107.</v>
      </c>
      <c r="F643" s="108" t="str">
        <f>VLOOKUP(A643,'BASE REGISTROS'!$A$1:$T$884,6,FALSE)</f>
        <v>Indefinida.</v>
      </c>
      <c r="G643" s="108" t="str">
        <f>VLOOKUP(A643,'BASE REGISTROS'!$A$1:$T$884,7,FALSE)</f>
        <v>Según Ley Orgánica Nº 18.695, arts. 1º al 4º.</v>
      </c>
      <c r="H643" s="108" t="str">
        <f>VLOOKUP(A643,'BASE REGISTROS'!$A$1:$T$884,8,FALSE)</f>
        <v>no tiene</v>
      </c>
      <c r="I643" s="108">
        <f>VLOOKUP(A643,'BASE REGISTROS'!$A$1:$T$884,9,FALSE)</f>
        <v>0</v>
      </c>
      <c r="J643" s="129">
        <f>VLOOKUP(A643,'BASE REGISTROS'!$A$1:$T$884,10,FALSE)</f>
        <v>0</v>
      </c>
      <c r="K643" s="108" t="str">
        <f>VLOOKUP(A643,'BASE REGISTROS'!$A$1:$T$884,11,FALSE)</f>
        <v xml:space="preserve">Guido Germán Siegmund González, </v>
      </c>
      <c r="L643" s="108" t="str">
        <f>VLOOKUP(A643,'BASE REGISTROS'!$A$1:$T$884,12,FALSE)</f>
        <v xml:space="preserve">Ramón Freire Nº 590, comuna de Gorbea, Provincia de Cautín, IX Región.
</v>
      </c>
      <c r="M643" s="108" t="str">
        <f>VLOOKUP(A643,'BASE REGISTROS'!$A$1:$T$884,13,FALSE)</f>
        <v>IX</v>
      </c>
      <c r="N643" s="108" t="str">
        <f>VLOOKUP(A643,'BASE REGISTROS'!$A$1:$T$884,14,FALSE)</f>
        <v xml:space="preserve"> Gorbea</v>
      </c>
      <c r="O643" s="108" t="str">
        <f>VLOOKUP(A643,'BASE REGISTROS'!$A$1:$T$884,15,FALSE)</f>
        <v xml:space="preserve">Teléfonos: (45) 201900 </v>
      </c>
      <c r="P643" s="108">
        <f>VLOOKUP(A643,'BASE REGISTROS'!$A$1:$T$884,16,FALSE)</f>
        <v>0</v>
      </c>
      <c r="Q643" s="108">
        <f>VLOOKUP(A643,'BASE REGISTROS'!$A$1:$T$884,17,FALSE)</f>
        <v>0</v>
      </c>
      <c r="R643" s="108">
        <f>VLOOKUP(A643,'BASE REGISTROS'!$A$1:$T$884,18,FALSE)</f>
        <v>91001</v>
      </c>
      <c r="S643" s="108" t="str">
        <f>VLOOKUP(A643,'BASE REGISTROS'!$A$1:$T$884,19,FALSE)</f>
        <v xml:space="preserve">No se acompañan. Aplica Informe Jurídico Nº 09, de  fecha 14 de marzo de 2011 del Departamento Jurídico y Dictamen Nº 070791, de 2009, de la Contraloría General de la República.  
</v>
      </c>
      <c r="T643" s="129">
        <f>VLOOKUP(A643,'BASE REGISTROS'!$A$1:$T$884,20,FALSE)</f>
        <v>38518</v>
      </c>
      <c r="U643" s="128">
        <v>7174</v>
      </c>
      <c r="V643" s="130">
        <v>6361870</v>
      </c>
      <c r="W643" s="130">
        <v>19270119</v>
      </c>
      <c r="X643" s="131">
        <v>44316</v>
      </c>
      <c r="Y643" s="132" t="s">
        <v>7743</v>
      </c>
      <c r="Z643" s="132" t="s">
        <v>7744</v>
      </c>
      <c r="AA643" s="128" t="s">
        <v>7923</v>
      </c>
    </row>
    <row r="644" spans="1:27" ht="15.75" customHeight="1" x14ac:dyDescent="0.2">
      <c r="A644" s="128">
        <v>7175</v>
      </c>
      <c r="B644" s="108" t="str">
        <f>VLOOKUP(A644,'BASE REGISTROS'!$A$1:$T$884,2,FALSE)</f>
        <v xml:space="preserve">
I. Municipalidad de Ovalle
</v>
      </c>
      <c r="C644" s="136">
        <f>VLOOKUP(A644,'BASE REGISTROS'!$A$1:$T$884,3,FALSE)</f>
        <v>690407000</v>
      </c>
      <c r="D644" s="108" t="str">
        <f>VLOOKUP(A644,'BASE REGISTROS'!$A$1:$T$884,4,FALSE)</f>
        <v>Municipalidad</v>
      </c>
      <c r="E644" s="108" t="str">
        <f>VLOOKUP(A644,'BASE REGISTROS'!$A$1:$T$884,5,FALSE)</f>
        <v>Constitución Política de la República, art. 107.</v>
      </c>
      <c r="F644" s="108" t="str">
        <f>VLOOKUP(A644,'BASE REGISTROS'!$A$1:$T$884,6,FALSE)</f>
        <v>Indefinida.</v>
      </c>
      <c r="G644" s="108" t="str">
        <f>VLOOKUP(A644,'BASE REGISTROS'!$A$1:$T$884,7,FALSE)</f>
        <v>Según Ley Orgánica Nº 18.695, arts. 1º al 4º.</v>
      </c>
      <c r="H644" s="108" t="str">
        <f>VLOOKUP(A644,'BASE REGISTROS'!$A$1:$T$884,8,FALSE)</f>
        <v>no tiene</v>
      </c>
      <c r="I644" s="108">
        <f>VLOOKUP(A644,'BASE REGISTROS'!$A$1:$T$884,9,FALSE)</f>
        <v>0</v>
      </c>
      <c r="J644" s="129">
        <f>VLOOKUP(A644,'BASE REGISTROS'!$A$1:$T$884,10,FALSE)</f>
        <v>0</v>
      </c>
      <c r="K644" s="108" t="str">
        <f>VLOOKUP(A644,'BASE REGISTROS'!$A$1:$T$884,11,FALSE)</f>
        <v xml:space="preserve">Claudio Fermín Rentería Larrondo, </v>
      </c>
      <c r="L644" s="108" t="str">
        <f>VLOOKUP(A644,'BASE REGISTROS'!$A$1:$T$884,12,FALSE)</f>
        <v>Vicuña Mackenna Nº441, comuna de Ovalle, provincia del Limari IV Región,</v>
      </c>
      <c r="M644" s="108" t="str">
        <f>VLOOKUP(A644,'BASE REGISTROS'!$A$1:$T$884,13,FALSE)</f>
        <v>IV</v>
      </c>
      <c r="N644" s="108" t="str">
        <f>VLOOKUP(A644,'BASE REGISTROS'!$A$1:$T$884,14,FALSE)</f>
        <v>Ovalle</v>
      </c>
      <c r="O644" s="108" t="str">
        <f>VLOOKUP(A644,'BASE REGISTROS'!$A$1:$T$884,15,FALSE)</f>
        <v xml:space="preserve"> Fono: 53-2-627361/ 53-2-661202/ 53-2-661209
</v>
      </c>
      <c r="P644" s="108" t="str">
        <f>VLOOKUP(A644,'BASE REGISTROS'!$A$1:$T$884,16,FALSE)</f>
        <v>Correo electrónico: gabineteovalle@gmail.com
                             opdmuniovaalle@gmail.com
                      hflores@municipalidaddeovallle.cl</v>
      </c>
      <c r="Q644" s="108">
        <f>VLOOKUP(A644,'BASE REGISTROS'!$A$1:$T$884,17,FALSE)</f>
        <v>0</v>
      </c>
      <c r="R644" s="108">
        <f>VLOOKUP(A644,'BASE REGISTROS'!$A$1:$T$884,18,FALSE)</f>
        <v>91001</v>
      </c>
      <c r="S644" s="108" t="str">
        <f>VLOOKUP(A644,'BASE REGISTROS'!$A$1:$T$884,19,FALSE)</f>
        <v xml:space="preserve">
No se acompañan. Aplica Informe Jurídico Nº 09, de  fecha 14 de marzo de 2011 del Departamento Jurídico y Dictamen Nº 070791, de 2009, de la Contraloría General de la República.  
</v>
      </c>
      <c r="T644" s="129">
        <f>VLOOKUP(A644,'BASE REGISTROS'!$A$1:$T$884,20,FALSE)</f>
        <v>38526</v>
      </c>
      <c r="U644" s="128">
        <v>7175</v>
      </c>
      <c r="V644" s="130">
        <v>6851245</v>
      </c>
      <c r="W644" s="130">
        <v>20752437</v>
      </c>
      <c r="X644" s="131">
        <v>44316</v>
      </c>
      <c r="Y644" s="132" t="s">
        <v>7743</v>
      </c>
      <c r="Z644" s="132" t="s">
        <v>7744</v>
      </c>
      <c r="AA644" s="128" t="s">
        <v>7820</v>
      </c>
    </row>
    <row r="645" spans="1:27" ht="15.75" customHeight="1" x14ac:dyDescent="0.2">
      <c r="A645" s="128">
        <v>7176</v>
      </c>
      <c r="B645" s="108" t="str">
        <f>VLOOKUP(A645,'BASE REGISTROS'!$A$1:$T$884,2,FALSE)</f>
        <v xml:space="preserve">
I. Municipalidad de Maipú
</v>
      </c>
      <c r="C645" s="136">
        <f>VLOOKUP(A645,'BASE REGISTROS'!$A$1:$T$884,3,FALSE)</f>
        <v>690709007</v>
      </c>
      <c r="D645" s="108" t="str">
        <f>VLOOKUP(A645,'BASE REGISTROS'!$A$1:$T$884,4,FALSE)</f>
        <v>Municipalidad</v>
      </c>
      <c r="E645" s="108" t="str">
        <f>VLOOKUP(A645,'BASE REGISTROS'!$A$1:$T$884,5,FALSE)</f>
        <v>Constitución Política de la República, art. 107.</v>
      </c>
      <c r="F645" s="108" t="str">
        <f>VLOOKUP(A645,'BASE REGISTROS'!$A$1:$T$884,6,FALSE)</f>
        <v>Indefinida.</v>
      </c>
      <c r="G645" s="108" t="str">
        <f>VLOOKUP(A645,'BASE REGISTROS'!$A$1:$T$884,7,FALSE)</f>
        <v>Según Ley Orgánica Nº 18.695, arts. 1º al 4º.</v>
      </c>
      <c r="H645" s="108" t="str">
        <f>VLOOKUP(A645,'BASE REGISTROS'!$A$1:$T$884,8,FALSE)</f>
        <v>no tiene</v>
      </c>
      <c r="I645" s="108">
        <f>VLOOKUP(A645,'BASE REGISTROS'!$A$1:$T$884,9,FALSE)</f>
        <v>0</v>
      </c>
      <c r="J645" s="129">
        <f>VLOOKUP(A645,'BASE REGISTROS'!$A$1:$T$884,10,FALSE)</f>
        <v>0</v>
      </c>
      <c r="K645" s="108" t="str">
        <f>VLOOKUP(A645,'BASE REGISTROS'!$A$1:$T$884,11,FALSE)</f>
        <v xml:space="preserve">Cathy Carolina Barriga Guerra.   </v>
      </c>
      <c r="L645" s="108" t="str">
        <f>VLOOKUP(A645,'BASE REGISTROS'!$A$1:$T$884,12,FALSE)</f>
        <v xml:space="preserve">Avda. 5 de abril Nº 0260, comuna Maipú, Región Metropolitana.
</v>
      </c>
      <c r="M645" s="108" t="str">
        <f>VLOOKUP(A645,'BASE REGISTROS'!$A$1:$T$884,13,FALSE)</f>
        <v>XIII</v>
      </c>
      <c r="N645" s="108" t="str">
        <f>VLOOKUP(A645,'BASE REGISTROS'!$A$1:$T$884,14,FALSE)</f>
        <v>Maipú</v>
      </c>
      <c r="O645" s="108" t="str">
        <f>VLOOKUP(A645,'BASE REGISTROS'!$A$1:$T$884,15,FALSE)</f>
        <v xml:space="preserve">Teléfonos: 677 6000 – 677 6092 – 677 6095. </v>
      </c>
      <c r="P645" s="108">
        <f>VLOOKUP(A645,'BASE REGISTROS'!$A$1:$T$884,16,FALSE)</f>
        <v>0</v>
      </c>
      <c r="Q645" s="108">
        <f>VLOOKUP(A645,'BASE REGISTROS'!$A$1:$T$884,17,FALSE)</f>
        <v>0</v>
      </c>
      <c r="R645" s="108">
        <f>VLOOKUP(A645,'BASE REGISTROS'!$A$1:$T$884,18,FALSE)</f>
        <v>91001</v>
      </c>
      <c r="S645" s="108" t="str">
        <f>VLOOKUP(A645,'BASE REGISTROS'!$A$1:$T$884,19,FALSE)</f>
        <v>No se acompañan. Aplica Informe Jurídico Nº 09, de fecha 14 de marzo de 2011 del Departamento Jurídico y Dictamen Nº 070791, de 2009, de la Contraloría General de la República.</v>
      </c>
      <c r="T645" s="129">
        <f>VLOOKUP(A645,'BASE REGISTROS'!$A$1:$T$884,20,FALSE)</f>
        <v>38531</v>
      </c>
      <c r="U645" s="128">
        <v>7176</v>
      </c>
      <c r="V645" s="130">
        <v>17314132</v>
      </c>
      <c r="W645" s="130">
        <v>32121166</v>
      </c>
      <c r="X645" s="131">
        <v>44316</v>
      </c>
      <c r="Y645" s="132" t="s">
        <v>7743</v>
      </c>
      <c r="Z645" s="132" t="s">
        <v>7744</v>
      </c>
      <c r="AA645" s="128" t="s">
        <v>7785</v>
      </c>
    </row>
    <row r="646" spans="1:27" ht="15.75" customHeight="1" x14ac:dyDescent="0.2">
      <c r="A646" s="128">
        <v>7177</v>
      </c>
      <c r="B646" s="108" t="str">
        <f>VLOOKUP(A646,'BASE REGISTROS'!$A$1:$T$884,2,FALSE)</f>
        <v xml:space="preserve">
I. Municipalidad de Vallenar
</v>
      </c>
      <c r="C646" s="136">
        <f>VLOOKUP(A646,'BASE REGISTROS'!$A$1:$T$884,3,FALSE)</f>
        <v>690305003</v>
      </c>
      <c r="D646" s="108" t="str">
        <f>VLOOKUP(A646,'BASE REGISTROS'!$A$1:$T$884,4,FALSE)</f>
        <v>Municipalidad</v>
      </c>
      <c r="E646" s="108" t="str">
        <f>VLOOKUP(A646,'BASE REGISTROS'!$A$1:$T$884,5,FALSE)</f>
        <v>Constitución Política de la República, art. 107.</v>
      </c>
      <c r="F646" s="108" t="str">
        <f>VLOOKUP(A646,'BASE REGISTROS'!$A$1:$T$884,6,FALSE)</f>
        <v>Indefinida.</v>
      </c>
      <c r="G646" s="108" t="str">
        <f>VLOOKUP(A646,'BASE REGISTROS'!$A$1:$T$884,7,FALSE)</f>
        <v>Según Ley Orgánica Nº 18.695, arts. 1º al 4º.</v>
      </c>
      <c r="H646" s="108" t="str">
        <f>VLOOKUP(A646,'BASE REGISTROS'!$A$1:$T$884,8,FALSE)</f>
        <v>no tiene</v>
      </c>
      <c r="I646" s="108">
        <f>VLOOKUP(A646,'BASE REGISTROS'!$A$1:$T$884,9,FALSE)</f>
        <v>0</v>
      </c>
      <c r="J646" s="129">
        <f>VLOOKUP(A646,'BASE REGISTROS'!$A$1:$T$884,10,FALSE)</f>
        <v>0</v>
      </c>
      <c r="K646" s="108" t="str">
        <f>VLOOKUP(A646,'BASE REGISTROS'!$A$1:$T$884,11,FALSE)</f>
        <v xml:space="preserve">Victor Manuel Isla Lutz
</v>
      </c>
      <c r="L646" s="108" t="str">
        <f>VLOOKUP(A646,'BASE REGISTROS'!$A$1:$T$884,12,FALSE)</f>
        <v xml:space="preserve">Plaza Nº 25, comuna de Vallenar, provincia de Huasco, Tercera Región.
</v>
      </c>
      <c r="M646" s="108" t="str">
        <f>VLOOKUP(A646,'BASE REGISTROS'!$A$1:$T$884,13,FALSE)</f>
        <v>III</v>
      </c>
      <c r="N646" s="108" t="str">
        <f>VLOOKUP(A646,'BASE REGISTROS'!$A$1:$T$884,14,FALSE)</f>
        <v>Vallenar</v>
      </c>
      <c r="O646" s="108" t="str">
        <f>VLOOKUP(A646,'BASE REGISTROS'!$A$1:$T$884,15,FALSE)</f>
        <v>Teléfono: (51) 611320</v>
      </c>
      <c r="P646" s="108" t="str">
        <f>VLOOKUP(A646,'BASE REGISTROS'!$A$1:$T$884,16,FALSE)</f>
        <v xml:space="preserve">contacto@vallenar.cl
</v>
      </c>
      <c r="Q646" s="108">
        <f>VLOOKUP(A646,'BASE REGISTROS'!$A$1:$T$884,17,FALSE)</f>
        <v>0</v>
      </c>
      <c r="R646" s="108">
        <f>VLOOKUP(A646,'BASE REGISTROS'!$A$1:$T$884,18,FALSE)</f>
        <v>911001</v>
      </c>
      <c r="S646" s="108" t="str">
        <f>VLOOKUP(A646,'BASE REGISTROS'!$A$1:$T$884,19,FALSE)</f>
        <v xml:space="preserve">No se acompañan. Aplica Informe Jurídico Nº 09, de  fecha 14 de marzo de 2011 del Departamento Jurídico y Dictamen Nº 070791, de 2009, de la Contraloría General de la República.  
</v>
      </c>
      <c r="T646" s="129">
        <f>VLOOKUP(A646,'BASE REGISTROS'!$A$1:$T$884,20,FALSE)</f>
        <v>38532</v>
      </c>
      <c r="U646" s="128">
        <v>7177</v>
      </c>
      <c r="V646" s="130">
        <v>24850075</v>
      </c>
      <c r="W646" s="130">
        <v>93135017</v>
      </c>
      <c r="X646" s="131">
        <v>44316</v>
      </c>
      <c r="Y646" s="132" t="s">
        <v>7743</v>
      </c>
      <c r="Z646" s="132" t="s">
        <v>7744</v>
      </c>
      <c r="AA646" s="128" t="s">
        <v>7770</v>
      </c>
    </row>
    <row r="647" spans="1:27" ht="15.75" customHeight="1" x14ac:dyDescent="0.2">
      <c r="A647" s="128">
        <v>7179</v>
      </c>
      <c r="B647" s="108" t="str">
        <f>VLOOKUP(A647,'BASE REGISTROS'!$A$1:$T$884,2,FALSE)</f>
        <v xml:space="preserve">
I. Municipalidad de Nueva Imperial.
</v>
      </c>
      <c r="C647" s="136">
        <f>VLOOKUP(A647,'BASE REGISTROS'!$A$1:$T$884,3,FALSE)</f>
        <v>691904008</v>
      </c>
      <c r="D647" s="108" t="str">
        <f>VLOOKUP(A647,'BASE REGISTROS'!$A$1:$T$884,4,FALSE)</f>
        <v>Municipalidad</v>
      </c>
      <c r="E647" s="108" t="str">
        <f>VLOOKUP(A647,'BASE REGISTROS'!$A$1:$T$884,5,FALSE)</f>
        <v>Constitución Política de la República, art. 107.</v>
      </c>
      <c r="F647" s="108" t="str">
        <f>VLOOKUP(A647,'BASE REGISTROS'!$A$1:$T$884,6,FALSE)</f>
        <v>Indefinida.</v>
      </c>
      <c r="G647" s="108" t="str">
        <f>VLOOKUP(A647,'BASE REGISTROS'!$A$1:$T$884,7,FALSE)</f>
        <v>Según Ley Orgánica Nº 18.695, arts. 1º al 4º.</v>
      </c>
      <c r="H647" s="108" t="str">
        <f>VLOOKUP(A647,'BASE REGISTROS'!$A$1:$T$884,8,FALSE)</f>
        <v>no tiene</v>
      </c>
      <c r="I647" s="108">
        <f>VLOOKUP(A647,'BASE REGISTROS'!$A$1:$T$884,9,FALSE)</f>
        <v>0</v>
      </c>
      <c r="J647" s="129">
        <f>VLOOKUP(A647,'BASE REGISTROS'!$A$1:$T$884,10,FALSE)</f>
        <v>0</v>
      </c>
      <c r="K647" s="108" t="str">
        <f>VLOOKUP(A647,'BASE REGISTROS'!$A$1:$T$884,11,FALSE)</f>
        <v xml:space="preserve">Manuel Adolfo Salas Trautmann, </v>
      </c>
      <c r="L647" s="108" t="str">
        <f>VLOOKUP(A647,'BASE REGISTROS'!$A$1:$T$884,12,FALSE)</f>
        <v xml:space="preserve">Arturo Prat Nº 65, comuna de Nueva Imperial, Novena Región, 
</v>
      </c>
      <c r="M647" s="108" t="str">
        <f>VLOOKUP(A647,'BASE REGISTROS'!$A$1:$T$884,13,FALSE)</f>
        <v>IX</v>
      </c>
      <c r="N647" s="108" t="str">
        <f>VLOOKUP(A647,'BASE REGISTROS'!$A$1:$T$884,14,FALSE)</f>
        <v xml:space="preserve"> Nueva Imperial,</v>
      </c>
      <c r="O647" s="108" t="str">
        <f>VLOOKUP(A647,'BASE REGISTROS'!$A$1:$T$884,15,FALSE)</f>
        <v>fono (45)611006 – 611054,</v>
      </c>
      <c r="P647" s="108" t="str">
        <f>VLOOKUP(A647,'BASE REGISTROS'!$A$1:$T$884,16,FALSE)</f>
        <v xml:space="preserve"> municipalidad@nuevaimperial.cl</v>
      </c>
      <c r="Q647" s="108">
        <f>VLOOKUP(A647,'BASE REGISTROS'!$A$1:$T$884,17,FALSE)</f>
        <v>0</v>
      </c>
      <c r="R647" s="108">
        <f>VLOOKUP(A647,'BASE REGISTROS'!$A$1:$T$884,18,FALSE)</f>
        <v>91001</v>
      </c>
      <c r="S647" s="108" t="str">
        <f>VLOOKUP(A647,'BASE REGISTROS'!$A$1:$T$884,19,FALSE)</f>
        <v xml:space="preserve">No se acompañan. Aplica Informe Jurídico Nº 09, de  fecha 14 de marzo de 2011 del Departamento Jurídico y Dictamen Nº 070791, de 2009, de la Contraloría General de la República.  
</v>
      </c>
      <c r="T647" s="129">
        <f>VLOOKUP(A647,'BASE REGISTROS'!$A$1:$T$884,20,FALSE)</f>
        <v>38568</v>
      </c>
      <c r="U647" s="128">
        <v>7179</v>
      </c>
      <c r="V647" s="130">
        <v>5056871</v>
      </c>
      <c r="W647" s="130">
        <v>15317274</v>
      </c>
      <c r="X647" s="131">
        <v>44316</v>
      </c>
      <c r="Y647" s="132" t="s">
        <v>7743</v>
      </c>
      <c r="Z647" s="132" t="s">
        <v>7744</v>
      </c>
      <c r="AA647" s="128" t="s">
        <v>7900</v>
      </c>
    </row>
    <row r="648" spans="1:27" ht="15.75" customHeight="1" x14ac:dyDescent="0.2">
      <c r="A648" s="128">
        <v>7180</v>
      </c>
      <c r="B648" s="108" t="str">
        <f>VLOOKUP(A648,'BASE REGISTROS'!$A$1:$T$884,2,FALSE)</f>
        <v xml:space="preserve">
I. Municipalidad de San Pedro de Atacama
</v>
      </c>
      <c r="C648" s="136">
        <f>VLOOKUP(A648,'BASE REGISTROS'!$A$1:$T$884,3,FALSE)</f>
        <v>692525000</v>
      </c>
      <c r="D648" s="108" t="str">
        <f>VLOOKUP(A648,'BASE REGISTROS'!$A$1:$T$884,4,FALSE)</f>
        <v>Municipalidad</v>
      </c>
      <c r="E648" s="108" t="str">
        <f>VLOOKUP(A648,'BASE REGISTROS'!$A$1:$T$884,5,FALSE)</f>
        <v>Constitución Política de la República, art. 107.</v>
      </c>
      <c r="F648" s="108" t="str">
        <f>VLOOKUP(A648,'BASE REGISTROS'!$A$1:$T$884,6,FALSE)</f>
        <v>Indefinida.</v>
      </c>
      <c r="G648" s="108" t="str">
        <f>VLOOKUP(A648,'BASE REGISTROS'!$A$1:$T$884,7,FALSE)</f>
        <v>Según Ley Orgánica Nº 18.695, arts. 1º al 4º.</v>
      </c>
      <c r="H648" s="108" t="str">
        <f>VLOOKUP(A648,'BASE REGISTROS'!$A$1:$T$884,8,FALSE)</f>
        <v>No tiene</v>
      </c>
      <c r="I648" s="108">
        <f>VLOOKUP(A648,'BASE REGISTROS'!$A$1:$T$884,9,FALSE)</f>
        <v>0</v>
      </c>
      <c r="J648" s="129">
        <f>VLOOKUP(A648,'BASE REGISTROS'!$A$1:$T$884,10,FALSE)</f>
        <v>0</v>
      </c>
      <c r="K648" s="108" t="str">
        <f>VLOOKUP(A648,'BASE REGISTROS'!$A$1:$T$884,11,FALSE)</f>
        <v xml:space="preserve">Sandra Berna Martínez     </v>
      </c>
      <c r="L648" s="108" t="str">
        <f>VLOOKUP(A648,'BASE REGISTROS'!$A$1:$T$884,12,FALSE)</f>
        <v xml:space="preserve">Gustavo Le Paige Nº 328, casco antiguo, comuna de San Pedro de Atacama, provincia El Loa, II Región de Antofagasta.
</v>
      </c>
      <c r="M648" s="108" t="str">
        <f>VLOOKUP(A648,'BASE REGISTROS'!$A$1:$T$884,13,FALSE)</f>
        <v>III</v>
      </c>
      <c r="N648" s="108" t="str">
        <f>VLOOKUP(A648,'BASE REGISTROS'!$A$1:$T$884,14,FALSE)</f>
        <v>San Pedro de Atacama</v>
      </c>
      <c r="O648" s="108" t="str">
        <f>VLOOKUP(A648,'BASE REGISTROS'!$A$1:$T$884,15,FALSE)</f>
        <v>Teléfonos: (55) 851041 – 851019 – 851103 – 851316 – 851317.</v>
      </c>
      <c r="P648" s="108" t="str">
        <f>VLOOKUP(A648,'BASE REGISTROS'!$A$1:$T$884,16,FALSE)</f>
        <v xml:space="preserve"> alcaldiaspa@gmail.com </v>
      </c>
      <c r="Q648" s="108">
        <f>VLOOKUP(A648,'BASE REGISTROS'!$A$1:$T$884,17,FALSE)</f>
        <v>0</v>
      </c>
      <c r="R648" s="108">
        <f>VLOOKUP(A648,'BASE REGISTROS'!$A$1:$T$884,18,FALSE)</f>
        <v>91001</v>
      </c>
      <c r="S648" s="108" t="str">
        <f>VLOOKUP(A648,'BASE REGISTROS'!$A$1:$T$884,19,FALSE)</f>
        <v xml:space="preserve">No se acompañan. Aplica Informe Jurídico Nº 09, de  fecha 14 de marzo de 2011 del Departamento Jurídico y Dictamen Nº 070791, de 2009, de la Contraloría General de la República.  
. 
</v>
      </c>
      <c r="T648" s="129">
        <f>VLOOKUP(A648,'BASE REGISTROS'!$A$1:$T$884,20,FALSE)</f>
        <v>38553</v>
      </c>
      <c r="U648" s="128">
        <v>7180</v>
      </c>
      <c r="V648" s="130">
        <v>15491174</v>
      </c>
      <c r="W648" s="130">
        <v>33214161</v>
      </c>
      <c r="X648" s="131">
        <v>44316</v>
      </c>
      <c r="Y648" s="132" t="s">
        <v>7743</v>
      </c>
      <c r="Z648" s="132" t="s">
        <v>7744</v>
      </c>
      <c r="AA648" s="128" t="s">
        <v>7746</v>
      </c>
    </row>
    <row r="649" spans="1:27" ht="15.75" customHeight="1" x14ac:dyDescent="0.2">
      <c r="A649" s="128">
        <v>7181</v>
      </c>
      <c r="B649" s="107" t="str">
        <f>VLOOKUP(A649,'BASE REGISTROS'!$A$1:$T$884,2,FALSE)</f>
        <v xml:space="preserve">
I. Municipalidad de Cisnes 
</v>
      </c>
      <c r="C649" s="136">
        <f>VLOOKUP(A649,'BASE REGISTROS'!$A$1:$T$884,3,FALSE)</f>
        <v>692402006</v>
      </c>
      <c r="D649" s="108" t="str">
        <f>VLOOKUP(A649,'BASE REGISTROS'!$A$1:$T$884,4,FALSE)</f>
        <v>Municipalidad</v>
      </c>
      <c r="E649" s="108" t="str">
        <f>VLOOKUP(A649,'BASE REGISTROS'!$A$1:$T$884,5,FALSE)</f>
        <v>Constitución Política de la República, art. 107.</v>
      </c>
      <c r="F649" s="108" t="str">
        <f>VLOOKUP(A649,'BASE REGISTROS'!$A$1:$T$884,6,FALSE)</f>
        <v>Indefinida.</v>
      </c>
      <c r="G649" s="108" t="str">
        <f>VLOOKUP(A649,'BASE REGISTROS'!$A$1:$T$884,7,FALSE)</f>
        <v>Según Ley Orgánica Nº 18.695, arts. 1º al 4º.</v>
      </c>
      <c r="H649" s="108" t="str">
        <f>VLOOKUP(A649,'BASE REGISTROS'!$A$1:$T$884,8,FALSE)</f>
        <v>no tiene</v>
      </c>
      <c r="I649" s="108">
        <f>VLOOKUP(A649,'BASE REGISTROS'!$A$1:$T$884,9,FALSE)</f>
        <v>0</v>
      </c>
      <c r="J649" s="129">
        <f>VLOOKUP(A649,'BASE REGISTROS'!$A$1:$T$884,10,FALSE)</f>
        <v>0</v>
      </c>
      <c r="K649" s="108" t="str">
        <f>VLOOKUP(A649,'BASE REGISTROS'!$A$1:$T$884,11,FALSE)</f>
        <v xml:space="preserve">Francisco Roncagliolo Lepio   </v>
      </c>
      <c r="L649" s="108" t="str">
        <f>VLOOKUP(A649,'BASE REGISTROS'!$A$1:$T$884,12,FALSE)</f>
        <v>Rafael Sotomayor Nº191, comuna de Cisnes, Provincia de Aysén, Undécima Región de Aysén.</v>
      </c>
      <c r="M649" s="108" t="str">
        <f>VLOOKUP(A649,'BASE REGISTROS'!$A$1:$T$884,13,FALSE)</f>
        <v>XI</v>
      </c>
      <c r="N649" s="108" t="str">
        <f>VLOOKUP(A649,'BASE REGISTROS'!$A$1:$T$884,14,FALSE)</f>
        <v>Cisnes</v>
      </c>
      <c r="O649" s="108">
        <f>VLOOKUP(A649,'BASE REGISTROS'!$A$1:$T$884,15,FALSE)</f>
        <v>0</v>
      </c>
      <c r="P649" s="108">
        <f>VLOOKUP(A649,'BASE REGISTROS'!$A$1:$T$884,16,FALSE)</f>
        <v>0</v>
      </c>
      <c r="Q649" s="108">
        <f>VLOOKUP(A649,'BASE REGISTROS'!$A$1:$T$884,17,FALSE)</f>
        <v>0</v>
      </c>
      <c r="R649" s="108">
        <f>VLOOKUP(A649,'BASE REGISTROS'!$A$1:$T$884,18,FALSE)</f>
        <v>91001</v>
      </c>
      <c r="S649" s="108" t="str">
        <f>VLOOKUP(A649,'BASE REGISTROS'!$A$1:$T$884,19,FALSE)</f>
        <v xml:space="preserve">No se acompañan. Aplica Informe Jurídico Nº 09, de fecha 14 de marzo de 2011 del Departamento Jurídico y Dictamen Nº 070791, de 2009, de la Contraloría General de la República.  
</v>
      </c>
      <c r="T649" s="129">
        <f>VLOOKUP(A649,'BASE REGISTROS'!$A$1:$T$884,20,FALSE)</f>
        <v>38572</v>
      </c>
      <c r="U649" s="128">
        <v>7181</v>
      </c>
      <c r="V649" s="130">
        <v>5265786</v>
      </c>
      <c r="W649" s="130">
        <v>10684292</v>
      </c>
      <c r="X649" s="131">
        <v>44316</v>
      </c>
      <c r="Y649" s="132" t="s">
        <v>7743</v>
      </c>
      <c r="Z649" s="132" t="s">
        <v>7744</v>
      </c>
      <c r="AA649" s="128" t="s">
        <v>7924</v>
      </c>
    </row>
    <row r="650" spans="1:27" ht="15.75" customHeight="1" x14ac:dyDescent="0.2">
      <c r="A650" s="128">
        <v>7184</v>
      </c>
      <c r="B650" s="108" t="str">
        <f>VLOOKUP(A650,'BASE REGISTROS'!$A$1:$T$884,2,FALSE)</f>
        <v xml:space="preserve">
I. Municipalidad de Angol
</v>
      </c>
      <c r="C650" s="136">
        <f>VLOOKUP(A650,'BASE REGISTROS'!$A$1:$T$884,3,FALSE)</f>
        <v>691801004</v>
      </c>
      <c r="D650" s="108" t="str">
        <f>VLOOKUP(A650,'BASE REGISTROS'!$A$1:$T$884,4,FALSE)</f>
        <v>Municipalidad</v>
      </c>
      <c r="E650" s="108" t="str">
        <f>VLOOKUP(A650,'BASE REGISTROS'!$A$1:$T$884,5,FALSE)</f>
        <v>Constitución Política de la República, art. 107.</v>
      </c>
      <c r="F650" s="108" t="str">
        <f>VLOOKUP(A650,'BASE REGISTROS'!$A$1:$T$884,6,FALSE)</f>
        <v>Indefinida.</v>
      </c>
      <c r="G650" s="108" t="str">
        <f>VLOOKUP(A650,'BASE REGISTROS'!$A$1:$T$884,7,FALSE)</f>
        <v>Según Ley Orgánica Nº 18.695, arts. 1º al 4º.</v>
      </c>
      <c r="H650" s="108" t="str">
        <f>VLOOKUP(A650,'BASE REGISTROS'!$A$1:$T$884,8,FALSE)</f>
        <v>no tiene</v>
      </c>
      <c r="I650" s="108">
        <f>VLOOKUP(A650,'BASE REGISTROS'!$A$1:$T$884,9,FALSE)</f>
        <v>0</v>
      </c>
      <c r="J650" s="129">
        <f>VLOOKUP(A650,'BASE REGISTROS'!$A$1:$T$884,10,FALSE)</f>
        <v>0</v>
      </c>
      <c r="K650" s="108" t="str">
        <f>VLOOKUP(A650,'BASE REGISTROS'!$A$1:$T$884,11,FALSE)</f>
        <v xml:space="preserve">José Enrique Neira Neira    </v>
      </c>
      <c r="L650" s="108" t="str">
        <f>VLOOKUP(A650,'BASE REGISTROS'!$A$1:$T$884,12,FALSE)</f>
        <v xml:space="preserve">Pedro Aguirre Cerda Nº509, Angol.
</v>
      </c>
      <c r="M650" s="108" t="str">
        <f>VLOOKUP(A650,'BASE REGISTROS'!$A$1:$T$884,13,FALSE)</f>
        <v>IX</v>
      </c>
      <c r="N650" s="108" t="str">
        <f>VLOOKUP(A650,'BASE REGISTROS'!$A$1:$T$884,14,FALSE)</f>
        <v>Angol</v>
      </c>
      <c r="O650" s="108" t="str">
        <f>VLOOKUP(A650,'BASE REGISTROS'!$A$1:$T$884,15,FALSE)</f>
        <v xml:space="preserve">Fono (45) 2657056.
</v>
      </c>
      <c r="P650" s="108" t="str">
        <f>VLOOKUP(A650,'BASE REGISTROS'!$A$1:$T$884,16,FALSE)</f>
        <v>E-Mail: enrique.neira@angol.cl</v>
      </c>
      <c r="Q650" s="108">
        <f>VLOOKUP(A650,'BASE REGISTROS'!$A$1:$T$884,17,FALSE)</f>
        <v>0</v>
      </c>
      <c r="R650" s="108">
        <f>VLOOKUP(A650,'BASE REGISTROS'!$A$1:$T$884,18,FALSE)</f>
        <v>91001</v>
      </c>
      <c r="S650" s="108" t="str">
        <f>VLOOKUP(A650,'BASE REGISTROS'!$A$1:$T$884,19,FALSE)</f>
        <v>No se acompañan. Aplica Informe Jurídico Nº09 de  fecha 14 de marzo de 2011 del Departamento Jurídico y Dictamen Nº 070791, de 2009, de la Contraloría General de la República.</v>
      </c>
      <c r="T650" s="129">
        <f>VLOOKUP(A650,'BASE REGISTROS'!$A$1:$T$884,20,FALSE)</f>
        <v>38568</v>
      </c>
      <c r="U650" s="128">
        <v>7184</v>
      </c>
      <c r="V650" s="130">
        <v>18199893</v>
      </c>
      <c r="W650" s="130">
        <v>67342809</v>
      </c>
      <c r="X650" s="131">
        <v>44316</v>
      </c>
      <c r="Y650" s="132" t="s">
        <v>7743</v>
      </c>
      <c r="Z650" s="132" t="s">
        <v>7744</v>
      </c>
      <c r="AA650" s="128" t="s">
        <v>227</v>
      </c>
    </row>
    <row r="651" spans="1:27" ht="15.75" customHeight="1" x14ac:dyDescent="0.2">
      <c r="A651" s="128">
        <v>7186</v>
      </c>
      <c r="B651" s="108" t="str">
        <f>VLOOKUP(A651,'BASE REGISTROS'!$A$1:$T$884,2,FALSE)</f>
        <v xml:space="preserve">
I. Municipalidad de Tomé
</v>
      </c>
      <c r="C651" s="136">
        <f>VLOOKUP(A651,'BASE REGISTROS'!$A$1:$T$884,3,FALSE)</f>
        <v>691501000</v>
      </c>
      <c r="D651" s="108" t="str">
        <f>VLOOKUP(A651,'BASE REGISTROS'!$A$1:$T$884,4,FALSE)</f>
        <v>Municipalidad</v>
      </c>
      <c r="E651" s="108" t="str">
        <f>VLOOKUP(A651,'BASE REGISTROS'!$A$1:$T$884,5,FALSE)</f>
        <v>Constitución Política de la República, artículo 107.</v>
      </c>
      <c r="F651" s="108" t="str">
        <f>VLOOKUP(A651,'BASE REGISTROS'!$A$1:$T$884,6,FALSE)</f>
        <v>Indefinida.</v>
      </c>
      <c r="G651" s="108" t="str">
        <f>VLOOKUP(A651,'BASE REGISTROS'!$A$1:$T$884,7,FALSE)</f>
        <v>Según Ley Orgánica Constitucional Nº 18.695, arts. 1º al 4º.</v>
      </c>
      <c r="H651" s="108" t="str">
        <f>VLOOKUP(A651,'BASE REGISTROS'!$A$1:$T$884,8,FALSE)</f>
        <v>no tiene</v>
      </c>
      <c r="I651" s="108">
        <f>VLOOKUP(A651,'BASE REGISTROS'!$A$1:$T$884,9,FALSE)</f>
        <v>0</v>
      </c>
      <c r="J651" s="129">
        <f>VLOOKUP(A651,'BASE REGISTROS'!$A$1:$T$884,10,FALSE)</f>
        <v>0</v>
      </c>
      <c r="K651" s="108" t="str">
        <f>VLOOKUP(A651,'BASE REGISTROS'!$A$1:$T$884,11,FALSE)</f>
        <v xml:space="preserve">Eduardo Aguilera Aguilera 
</v>
      </c>
      <c r="L651" s="108" t="str">
        <f>VLOOKUP(A651,'BASE REGISTROS'!$A$1:$T$884,12,FALSE)</f>
        <v xml:space="preserve">Ignacio Serrano N° 1185, , comuna de Tomé, Octava Región del Bío – Bío.
</v>
      </c>
      <c r="M651" s="108" t="str">
        <f>VLOOKUP(A651,'BASE REGISTROS'!$A$1:$T$884,13,FALSE)</f>
        <v>VIII</v>
      </c>
      <c r="N651" s="108" t="str">
        <f>VLOOKUP(A651,'BASE REGISTROS'!$A$1:$T$884,14,FALSE)</f>
        <v>Tomé</v>
      </c>
      <c r="O651" s="108" t="str">
        <f>VLOOKUP(A651,'BASE REGISTROS'!$A$1:$T$884,15,FALSE)</f>
        <v>Fono: (41) 2406400 - (41) 2406410</v>
      </c>
      <c r="P651" s="108" t="str">
        <f>VLOOKUP(A651,'BASE REGISTROS'!$A$1:$T$884,16,FALSE)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651" s="108">
        <f>VLOOKUP(A651,'BASE REGISTROS'!$A$1:$T$884,17,FALSE)</f>
        <v>0</v>
      </c>
      <c r="R651" s="108">
        <f>VLOOKUP(A651,'BASE REGISTROS'!$A$1:$T$884,18,FALSE)</f>
        <v>91001</v>
      </c>
      <c r="S651" s="108" t="str">
        <f>VLOOKUP(A651,'BASE REGISTROS'!$A$1:$T$884,19,FALSE)</f>
        <v>No procede</v>
      </c>
      <c r="T651" s="129">
        <f>VLOOKUP(A651,'BASE REGISTROS'!$A$1:$T$884,20,FALSE)</f>
        <v>38572</v>
      </c>
      <c r="U651" s="128">
        <v>7186</v>
      </c>
      <c r="V651" s="130">
        <v>5056871</v>
      </c>
      <c r="W651" s="130">
        <v>15317274</v>
      </c>
      <c r="X651" s="131">
        <v>44316</v>
      </c>
      <c r="Y651" s="132" t="s">
        <v>7743</v>
      </c>
      <c r="Z651" s="132" t="s">
        <v>7744</v>
      </c>
      <c r="AA651" s="128" t="s">
        <v>7896</v>
      </c>
    </row>
    <row r="652" spans="1:27" ht="15.75" customHeight="1" x14ac:dyDescent="0.2">
      <c r="A652" s="128">
        <v>7189</v>
      </c>
      <c r="B652" s="108" t="str">
        <f>VLOOKUP(A652,'BASE REGISTROS'!$A$1:$T$884,2,FALSE)</f>
        <v>Fundación Cáritas Diocesana de Linares</v>
      </c>
      <c r="C652" s="136">
        <f>VLOOKUP(A652,'BASE REGISTROS'!$A$1:$T$884,3,FALSE)</f>
        <v>754634006</v>
      </c>
      <c r="D652" s="108" t="str">
        <f>VLOOKUP(A652,'BASE REGISTROS'!$A$1:$T$884,4,FALSE)</f>
        <v>Fundación de Derecho Público.</v>
      </c>
      <c r="E652" s="108" t="str">
        <f>VLOOKUP(A652,'BASE REGISTROS'!$A$1:$T$884,5,FALSE)</f>
        <v xml:space="preserve">Canon 114-1 del Código de Derecho Canónico y Decreto Episcopal N° 27, de 30 de noviembre de 1994, emitido por el Obispo de Linares, Monseñor Carlos Camus Larenas. </v>
      </c>
      <c r="F652" s="108" t="str">
        <f>VLOOKUP(A652,'BASE REGISTROS'!$A$1:$T$884,6,FALSE)</f>
        <v>Indefinida. Certificado emitido por Pbro. Silvio Jara Ramírez, Vicario General del Obispado de San Ambrosio de Linares, de noviembre de 2020.</v>
      </c>
      <c r="G652" s="108" t="str">
        <f>VLOOKUP(A652,'BASE REGISTROS'!$A$1:$T$884,7,FALSE)</f>
        <v xml:space="preserve">Promover y coordinar las obras de caridad y solidaridad cristiana, y la defensa y promoción de la vida a través de un servicio efectivo a las personas y el fortalecimiento de la familia como eje central de la sociedad.
</v>
      </c>
      <c r="H652" s="108" t="str">
        <f>VLOOKUP(A652,'BASE REGISTROS'!$A$1:$T$884,8,FALSE)</f>
        <v xml:space="preserve">Presidente: 
Monseñor Tomislav Koljatic Maroevic, 
Consejeros:
Pbro. Luis Fuentealba Sánchez,
Judith Villagran Molina, 
Pbro. José Ulloa Oliveros, 
Rodrigo Barrera Ruz, 
</v>
      </c>
      <c r="I652" s="108" t="str">
        <f>VLOOKUP(A652,'BASE REGISTROS'!$A$1:$T$884,9,FALSE)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52" s="129" t="str">
        <f>VLOOKUP(A652,'BASE REGISTROS'!$A$1:$T$884,10,FALSE)</f>
        <v>04 de abril de 2018</v>
      </c>
      <c r="K652" s="108" t="str">
        <f>VLOOKUP(A652,'BASE REGISTROS'!$A$1:$T$884,11,FALSE)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52" s="108" t="str">
        <f>VLOOKUP(A652,'BASE REGISTROS'!$A$1:$T$884,12,FALSE)</f>
        <v xml:space="preserve">Freire N° 434, Linares
</v>
      </c>
      <c r="M652" s="108" t="str">
        <f>VLOOKUP(A652,'BASE REGISTROS'!$A$1:$T$884,13,FALSE)</f>
        <v>VII</v>
      </c>
      <c r="N652" s="108" t="str">
        <f>VLOOKUP(A652,'BASE REGISTROS'!$A$1:$T$884,14,FALSE)</f>
        <v>Linares</v>
      </c>
      <c r="O652" s="108" t="str">
        <f>VLOOKUP(A652,'BASE REGISTROS'!$A$1:$T$884,15,FALSE)</f>
        <v>073-627226- 627227</v>
      </c>
      <c r="P652" s="108" t="str">
        <f>VLOOKUP(A652,'BASE REGISTROS'!$A$1:$T$884,16,FALSE)</f>
        <v xml:space="preserve">Correo electrónico : caritas@caritaslinares.cl
</v>
      </c>
      <c r="Q652" s="108">
        <f>VLOOKUP(A652,'BASE REGISTROS'!$A$1:$T$884,17,FALSE)</f>
        <v>0</v>
      </c>
      <c r="R652" s="108">
        <f>VLOOKUP(A652,'BASE REGISTROS'!$A$1:$T$884,18,FALSE)</f>
        <v>93401</v>
      </c>
      <c r="S652" s="108" t="str">
        <f>VLOOKUP(A652,'BASE REGISTROS'!$A$1:$T$884,19,FALSE)</f>
        <v>Se acompaña certificado financiero correspondiente al año 2019, aprobados por Supervisión Financiera Nacional.</v>
      </c>
      <c r="T652" s="129">
        <f>VLOOKUP(A652,'BASE REGISTROS'!$A$1:$T$884,20,FALSE)</f>
        <v>38600</v>
      </c>
      <c r="U652" s="128">
        <v>7189</v>
      </c>
      <c r="V652" s="130">
        <v>43021530</v>
      </c>
      <c r="W652" s="130">
        <v>150333588</v>
      </c>
      <c r="X652" s="131">
        <v>44316</v>
      </c>
      <c r="Y652" s="132" t="s">
        <v>7743</v>
      </c>
      <c r="Z652" s="132" t="s">
        <v>7744</v>
      </c>
      <c r="AA652" s="128" t="s">
        <v>7857</v>
      </c>
    </row>
    <row r="653" spans="1:27" ht="15.75" customHeight="1" x14ac:dyDescent="0.2">
      <c r="A653" s="128">
        <v>7189</v>
      </c>
      <c r="B653" s="108" t="str">
        <f>VLOOKUP(A653,'BASE REGISTROS'!$A$1:$T$884,2,FALSE)</f>
        <v>Fundación Cáritas Diocesana de Linares</v>
      </c>
      <c r="C653" s="136">
        <f>VLOOKUP(A653,'BASE REGISTROS'!$A$1:$T$884,3,FALSE)</f>
        <v>754634006</v>
      </c>
      <c r="D653" s="108" t="str">
        <f>VLOOKUP(A653,'BASE REGISTROS'!$A$1:$T$884,4,FALSE)</f>
        <v>Fundación de Derecho Público.</v>
      </c>
      <c r="E653" s="108" t="str">
        <f>VLOOKUP(A653,'BASE REGISTROS'!$A$1:$T$884,5,FALSE)</f>
        <v xml:space="preserve">Canon 114-1 del Código de Derecho Canónico y Decreto Episcopal N° 27, de 30 de noviembre de 1994, emitido por el Obispo de Linares, Monseñor Carlos Camus Larenas. </v>
      </c>
      <c r="F653" s="108" t="str">
        <f>VLOOKUP(A653,'BASE REGISTROS'!$A$1:$T$884,6,FALSE)</f>
        <v>Indefinida. Certificado emitido por Pbro. Silvio Jara Ramírez, Vicario General del Obispado de San Ambrosio de Linares, de noviembre de 2020.</v>
      </c>
      <c r="G653" s="108" t="str">
        <f>VLOOKUP(A653,'BASE REGISTROS'!$A$1:$T$884,7,FALSE)</f>
        <v xml:space="preserve">Promover y coordinar las obras de caridad y solidaridad cristiana, y la defensa y promoción de la vida a través de un servicio efectivo a las personas y el fortalecimiento de la familia como eje central de la sociedad.
</v>
      </c>
      <c r="H653" s="108" t="str">
        <f>VLOOKUP(A653,'BASE REGISTROS'!$A$1:$T$884,8,FALSE)</f>
        <v xml:space="preserve">Presidente: 
Monseñor Tomislav Koljatic Maroevic, 
Consejeros:
Pbro. Luis Fuentealba Sánchez,
Judith Villagran Molina, 
Pbro. José Ulloa Oliveros, 
Rodrigo Barrera Ruz, 
</v>
      </c>
      <c r="I653" s="108" t="str">
        <f>VLOOKUP(A653,'BASE REGISTROS'!$A$1:$T$884,9,FALSE)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53" s="129" t="str">
        <f>VLOOKUP(A653,'BASE REGISTROS'!$A$1:$T$884,10,FALSE)</f>
        <v>04 de abril de 2018</v>
      </c>
      <c r="K653" s="108" t="str">
        <f>VLOOKUP(A653,'BASE REGISTROS'!$A$1:$T$884,11,FALSE)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53" s="108" t="str">
        <f>VLOOKUP(A653,'BASE REGISTROS'!$A$1:$T$884,12,FALSE)</f>
        <v xml:space="preserve">Freire N° 434, Linares
</v>
      </c>
      <c r="M653" s="108" t="str">
        <f>VLOOKUP(A653,'BASE REGISTROS'!$A$1:$T$884,13,FALSE)</f>
        <v>VII</v>
      </c>
      <c r="N653" s="108" t="str">
        <f>VLOOKUP(A653,'BASE REGISTROS'!$A$1:$T$884,14,FALSE)</f>
        <v>Linares</v>
      </c>
      <c r="O653" s="108" t="str">
        <f>VLOOKUP(A653,'BASE REGISTROS'!$A$1:$T$884,15,FALSE)</f>
        <v>073-627226- 627227</v>
      </c>
      <c r="P653" s="108" t="str">
        <f>VLOOKUP(A653,'BASE REGISTROS'!$A$1:$T$884,16,FALSE)</f>
        <v xml:space="preserve">Correo electrónico : caritas@caritaslinares.cl
</v>
      </c>
      <c r="Q653" s="108">
        <f>VLOOKUP(A653,'BASE REGISTROS'!$A$1:$T$884,17,FALSE)</f>
        <v>0</v>
      </c>
      <c r="R653" s="108">
        <f>VLOOKUP(A653,'BASE REGISTROS'!$A$1:$T$884,18,FALSE)</f>
        <v>93401</v>
      </c>
      <c r="S653" s="108" t="str">
        <f>VLOOKUP(A653,'BASE REGISTROS'!$A$1:$T$884,19,FALSE)</f>
        <v>Se acompaña certificado financiero correspondiente al año 2019, aprobados por Supervisión Financiera Nacional.</v>
      </c>
      <c r="T653" s="129">
        <f>VLOOKUP(A653,'BASE REGISTROS'!$A$1:$T$884,20,FALSE)</f>
        <v>38600</v>
      </c>
      <c r="U653" s="128">
        <v>7189</v>
      </c>
      <c r="V653" s="130">
        <v>19575686</v>
      </c>
      <c r="W653" s="130">
        <v>70932115</v>
      </c>
      <c r="X653" s="131">
        <v>44316</v>
      </c>
      <c r="Y653" s="132" t="s">
        <v>7743</v>
      </c>
      <c r="Z653" s="132" t="s">
        <v>7744</v>
      </c>
      <c r="AA653" s="128" t="s">
        <v>7861</v>
      </c>
    </row>
    <row r="654" spans="1:27" ht="15.75" customHeight="1" x14ac:dyDescent="0.2">
      <c r="A654" s="128">
        <v>7189</v>
      </c>
      <c r="B654" s="108" t="str">
        <f>VLOOKUP(A654,'BASE REGISTROS'!$A$1:$T$884,2,FALSE)</f>
        <v>Fundación Cáritas Diocesana de Linares</v>
      </c>
      <c r="C654" s="136">
        <f>VLOOKUP(A654,'BASE REGISTROS'!$A$1:$T$884,3,FALSE)</f>
        <v>754634006</v>
      </c>
      <c r="D654" s="108" t="str">
        <f>VLOOKUP(A654,'BASE REGISTROS'!$A$1:$T$884,4,FALSE)</f>
        <v>Fundación de Derecho Público.</v>
      </c>
      <c r="E654" s="108" t="str">
        <f>VLOOKUP(A654,'BASE REGISTROS'!$A$1:$T$884,5,FALSE)</f>
        <v xml:space="preserve">Canon 114-1 del Código de Derecho Canónico y Decreto Episcopal N° 27, de 30 de noviembre de 1994, emitido por el Obispo de Linares, Monseñor Carlos Camus Larenas. </v>
      </c>
      <c r="F654" s="108" t="str">
        <f>VLOOKUP(A654,'BASE REGISTROS'!$A$1:$T$884,6,FALSE)</f>
        <v>Indefinida. Certificado emitido por Pbro. Silvio Jara Ramírez, Vicario General del Obispado de San Ambrosio de Linares, de noviembre de 2020.</v>
      </c>
      <c r="G654" s="108" t="str">
        <f>VLOOKUP(A654,'BASE REGISTROS'!$A$1:$T$884,7,FALSE)</f>
        <v xml:space="preserve">Promover y coordinar las obras de caridad y solidaridad cristiana, y la defensa y promoción de la vida a través de un servicio efectivo a las personas y el fortalecimiento de la familia como eje central de la sociedad.
</v>
      </c>
      <c r="H654" s="108" t="str">
        <f>VLOOKUP(A654,'BASE REGISTROS'!$A$1:$T$884,8,FALSE)</f>
        <v xml:space="preserve">Presidente: 
Monseñor Tomislav Koljatic Maroevic, 
Consejeros:
Pbro. Luis Fuentealba Sánchez,
Judith Villagran Molina, 
Pbro. José Ulloa Oliveros, 
Rodrigo Barrera Ruz, 
</v>
      </c>
      <c r="I654" s="108" t="str">
        <f>VLOOKUP(A654,'BASE REGISTROS'!$A$1:$T$884,9,FALSE)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54" s="129" t="str">
        <f>VLOOKUP(A654,'BASE REGISTROS'!$A$1:$T$884,10,FALSE)</f>
        <v>04 de abril de 2018</v>
      </c>
      <c r="K654" s="108" t="str">
        <f>VLOOKUP(A654,'BASE REGISTROS'!$A$1:$T$884,11,FALSE)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54" s="108" t="str">
        <f>VLOOKUP(A654,'BASE REGISTROS'!$A$1:$T$884,12,FALSE)</f>
        <v xml:space="preserve">Freire N° 434, Linares
</v>
      </c>
      <c r="M654" s="108" t="str">
        <f>VLOOKUP(A654,'BASE REGISTROS'!$A$1:$T$884,13,FALSE)</f>
        <v>VII</v>
      </c>
      <c r="N654" s="108" t="str">
        <f>VLOOKUP(A654,'BASE REGISTROS'!$A$1:$T$884,14,FALSE)</f>
        <v>Linares</v>
      </c>
      <c r="O654" s="108" t="str">
        <f>VLOOKUP(A654,'BASE REGISTROS'!$A$1:$T$884,15,FALSE)</f>
        <v>073-627226- 627227</v>
      </c>
      <c r="P654" s="108" t="str">
        <f>VLOOKUP(A654,'BASE REGISTROS'!$A$1:$T$884,16,FALSE)</f>
        <v xml:space="preserve">Correo electrónico : caritas@caritaslinares.cl
</v>
      </c>
      <c r="Q654" s="108">
        <f>VLOOKUP(A654,'BASE REGISTROS'!$A$1:$T$884,17,FALSE)</f>
        <v>0</v>
      </c>
      <c r="R654" s="108">
        <f>VLOOKUP(A654,'BASE REGISTROS'!$A$1:$T$884,18,FALSE)</f>
        <v>93401</v>
      </c>
      <c r="S654" s="108" t="str">
        <f>VLOOKUP(A654,'BASE REGISTROS'!$A$1:$T$884,19,FALSE)</f>
        <v>Se acompaña certificado financiero correspondiente al año 2019, aprobados por Supervisión Financiera Nacional.</v>
      </c>
      <c r="T654" s="129">
        <f>VLOOKUP(A654,'BASE REGISTROS'!$A$1:$T$884,20,FALSE)</f>
        <v>38600</v>
      </c>
      <c r="U654" s="128">
        <v>7189</v>
      </c>
      <c r="V654" s="130">
        <v>18245314</v>
      </c>
      <c r="W654" s="130">
        <v>63553005</v>
      </c>
      <c r="X654" s="131">
        <v>44316</v>
      </c>
      <c r="Y654" s="132" t="s">
        <v>7743</v>
      </c>
      <c r="Z654" s="132" t="s">
        <v>7744</v>
      </c>
      <c r="AA654" s="128" t="s">
        <v>7863</v>
      </c>
    </row>
    <row r="655" spans="1:27" ht="15.75" customHeight="1" x14ac:dyDescent="0.2">
      <c r="A655" s="128">
        <v>7190</v>
      </c>
      <c r="B655" s="107" t="str">
        <f>VLOOKUP(A655,'BASE REGISTROS'!$A$1:$T$884,2,FALSE)</f>
        <v xml:space="preserve">
Organización Comunitaria Funcional Hogar de Lactantes Ignazio Sibillo
</v>
      </c>
      <c r="C655" s="136" t="str">
        <f>VLOOKUP(A655,'BASE REGISTROS'!$A$1:$T$884,3,FALSE)</f>
        <v>65469480K</v>
      </c>
      <c r="D655" s="108" t="str">
        <f>VLOOKUP(A655,'BASE REGISTROS'!$A$1:$T$884,4,FALSE)</f>
        <v xml:space="preserve">Organización comunitaria funcional.
</v>
      </c>
      <c r="E655" s="108" t="str">
        <f>VLOOKUP(A655,'BASE REGISTROS'!$A$1:$T$884,5,FALSE)</f>
        <v xml:space="preserve">Regida por Ley Nº 19.418, e inscrita en los Registros de organizaciones comunitarias territoriales y funcionales en la Secretaría Municipal de la I. Municipalidad de Punta Arenas.
</v>
      </c>
      <c r="F655" s="108" t="str">
        <f>VLOOKUP(A655,'BASE REGISTROS'!$A$1:$T$884,6,FALSE)</f>
        <v xml:space="preserve">Certificado de vigencia, folio 500346203845, de fecha 7 de septiembre de 2020, emitido por el Servicio de registro civil e identificación.
</v>
      </c>
      <c r="G655" s="108" t="str">
        <f>VLOOKUP(A655,'BASE REGISTROS'!$A$1:$T$884,7,FALSE)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655" s="108" t="str">
        <f>VLOOKUP(A655,'BASE REGISTROS'!$A$1:$T$884,8,FALSE)</f>
        <v>Presidente: Cristóbal Bascuñán Illanes, 
Vicepresidente: Mireya Lambert Cañón, 
Tesorero: Ricardo Rivero Velarde, 
Secretario: Carlos Abarzúa Villegas, 
Directores:
Claudia Loreto Salazar Alasevic, 
Alfonso José Mancilla Avendaño, 
Belinda Ann Mac Leay Coop,</v>
      </c>
      <c r="I655" s="108" t="str">
        <f>VLOOKUP(A655,'BASE REGISTROS'!$A$1:$T$884,9,FALSE)</f>
        <v>Dos (2) años en sus funciones, según Estatutos.</v>
      </c>
      <c r="J655" s="129" t="str">
        <f>VLOOKUP(A655,'BASE REGISTROS'!$A$1:$T$884,10,FALSE)</f>
        <v>02 de julio de 2020 al 17 de septiembre de 2022</v>
      </c>
      <c r="K655" s="108" t="str">
        <f>VLOOKUP(A655,'BASE REGISTROS'!$A$1:$T$884,11,FALSE)</f>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
      <c r="L655" s="108" t="str">
        <f>VLOOKUP(A655,'BASE REGISTROS'!$A$1:$T$884,12,FALSE)</f>
        <v xml:space="preserve">Avda. España N° 1101, Punta Arenas, Región de Magallanes.
</v>
      </c>
      <c r="M655" s="108" t="str">
        <f>VLOOKUP(A655,'BASE REGISTROS'!$A$1:$T$884,13,FALSE)</f>
        <v>XII</v>
      </c>
      <c r="N655" s="108" t="str">
        <f>VLOOKUP(A655,'BASE REGISTROS'!$A$1:$T$884,14,FALSE)</f>
        <v>Punta Arenas</v>
      </c>
      <c r="O655" s="108">
        <f>VLOOKUP(A655,'BASE REGISTROS'!$A$1:$T$884,15,FALSE)</f>
        <v>0</v>
      </c>
      <c r="P655" s="108">
        <f>VLOOKUP(A655,'BASE REGISTROS'!$A$1:$T$884,16,FALSE)</f>
        <v>0</v>
      </c>
      <c r="Q655" s="108">
        <f>VLOOKUP(A655,'BASE REGISTROS'!$A$1:$T$884,17,FALSE)</f>
        <v>0</v>
      </c>
      <c r="R655" s="108" t="str">
        <f>VLOOKUP(A655,'BASE REGISTROS'!$A$1:$T$884,18,FALSE)</f>
        <v>93401 Institución de Asistencia Social.</v>
      </c>
      <c r="S655" s="108" t="str">
        <f>VLOOKUP(A655,'BASE REGISTROS'!$A$1:$T$884,19,FALSE)</f>
        <v xml:space="preserve">Se acompaña certificado financiero correspondiente al año 2019, aprobados por el  Subdepartamento de Supervisión Financiera Nacional.
</v>
      </c>
      <c r="T655" s="129">
        <f>VLOOKUP(A655,'BASE REGISTROS'!$A$1:$T$884,20,FALSE)</f>
        <v>38607</v>
      </c>
      <c r="U655" s="128">
        <v>7190</v>
      </c>
      <c r="V655" s="130">
        <v>25210397</v>
      </c>
      <c r="W655" s="130">
        <v>102666456</v>
      </c>
      <c r="X655" s="131">
        <v>44316</v>
      </c>
      <c r="Y655" s="132" t="s">
        <v>7743</v>
      </c>
      <c r="Z655" s="132" t="s">
        <v>7744</v>
      </c>
      <c r="AA655" s="128" t="s">
        <v>7822</v>
      </c>
    </row>
    <row r="656" spans="1:27" ht="15.75" customHeight="1" x14ac:dyDescent="0.2">
      <c r="A656" s="128">
        <v>7194</v>
      </c>
      <c r="B656" s="108" t="str">
        <f>VLOOKUP(A656,'BASE REGISTROS'!$A$1:$T$884,2,FALSE)</f>
        <v xml:space="preserve">
I. Municipalidad de Mejillones
</v>
      </c>
      <c r="C656" s="136">
        <f>VLOOKUP(A656,'BASE REGISTROS'!$A$1:$T$884,3,FALSE)</f>
        <v>690204002</v>
      </c>
      <c r="D656" s="108" t="str">
        <f>VLOOKUP(A656,'BASE REGISTROS'!$A$1:$T$884,4,FALSE)</f>
        <v>Municipalidad</v>
      </c>
      <c r="E656" s="108" t="str">
        <f>VLOOKUP(A656,'BASE REGISTROS'!$A$1:$T$884,5,FALSE)</f>
        <v>Constitución Política de la República, artículo 107.</v>
      </c>
      <c r="F656" s="108" t="str">
        <f>VLOOKUP(A656,'BASE REGISTROS'!$A$1:$T$884,6,FALSE)</f>
        <v>Indefinida.</v>
      </c>
      <c r="G656" s="108" t="str">
        <f>VLOOKUP(A656,'BASE REGISTROS'!$A$1:$T$884,7,FALSE)</f>
        <v>Según Ley Orgánica Nº 18.695, artículos 1º al 4º.</v>
      </c>
      <c r="H656" s="108" t="str">
        <f>VLOOKUP(A656,'BASE REGISTROS'!$A$1:$T$884,8,FALSE)</f>
        <v>no tiene</v>
      </c>
      <c r="I656" s="108">
        <f>VLOOKUP(A656,'BASE REGISTROS'!$A$1:$T$884,9,FALSE)</f>
        <v>0</v>
      </c>
      <c r="J656" s="129">
        <f>VLOOKUP(A656,'BASE REGISTROS'!$A$1:$T$884,10,FALSE)</f>
        <v>0</v>
      </c>
      <c r="K656" s="108" t="str">
        <f>VLOOKUP(A656,'BASE REGISTROS'!$A$1:$T$884,11,FALSE)</f>
        <v xml:space="preserve">Alcalde Titular: Sergio Vega Venegas
</v>
      </c>
      <c r="L656" s="108" t="str">
        <f>VLOOKUP(A656,'BASE REGISTROS'!$A$1:$T$884,12,FALSE)</f>
        <v xml:space="preserve">Francisco Antonio Pinto Nº 200, comuna de Mejillones, Región de Antofagasta.
</v>
      </c>
      <c r="M656" s="108" t="str">
        <f>VLOOKUP(A656,'BASE REGISTROS'!$A$1:$T$884,13,FALSE)</f>
        <v>III</v>
      </c>
      <c r="N656" s="108" t="str">
        <f>VLOOKUP(A656,'BASE REGISTROS'!$A$1:$T$884,14,FALSE)</f>
        <v>Mejillones,</v>
      </c>
      <c r="O656" s="108" t="str">
        <f>VLOOKUP(A656,'BASE REGISTROS'!$A$1:$T$884,15,FALSE)</f>
        <v>Fonos: 55-557300 - 55-557390 - 55-557308</v>
      </c>
      <c r="P656" s="108" t="str">
        <f>VLOOKUP(A656,'BASE REGISTROS'!$A$1:$T$884,16,FALSE)</f>
        <v xml:space="preserve"> informaciones@mejillones.cl
alcaldia@mejillones.cl</v>
      </c>
      <c r="Q656" s="108">
        <f>VLOOKUP(A656,'BASE REGISTROS'!$A$1:$T$884,17,FALSE)</f>
        <v>0</v>
      </c>
      <c r="R656" s="108">
        <f>VLOOKUP(A656,'BASE REGISTROS'!$A$1:$T$884,18,FALSE)</f>
        <v>91001</v>
      </c>
      <c r="S656" s="108" t="str">
        <f>VLOOKUP(A656,'BASE REGISTROS'!$A$1:$T$884,19,FALSE)</f>
        <v>No se acompañan. Aplica Informe Jurídico Nº 09, de fecha 14 de marzo de 2011 del Departamento Jurídico y Dictamen Nº 070791, de 2009, de la Contraloría General de la República.</v>
      </c>
      <c r="T656" s="129">
        <f>VLOOKUP(A656,'BASE REGISTROS'!$A$1:$T$884,20,FALSE)</f>
        <v>38618</v>
      </c>
      <c r="U656" s="128">
        <v>7194</v>
      </c>
      <c r="V656" s="130">
        <v>11607347</v>
      </c>
      <c r="W656" s="130">
        <v>47448981</v>
      </c>
      <c r="X656" s="131">
        <v>44316</v>
      </c>
      <c r="Y656" s="132" t="s">
        <v>7743</v>
      </c>
      <c r="Z656" s="132" t="s">
        <v>7744</v>
      </c>
      <c r="AA656" s="128" t="s">
        <v>7925</v>
      </c>
    </row>
    <row r="657" spans="1:27" ht="15.75" customHeight="1" x14ac:dyDescent="0.2">
      <c r="A657" s="128">
        <v>7195</v>
      </c>
      <c r="B657" s="108" t="str">
        <f>VLOOKUP(A657,'BASE REGISTROS'!$A$1:$T$884,2,FALSE)</f>
        <v xml:space="preserve">
I. Municipalidad de Paine
</v>
      </c>
      <c r="C657" s="136">
        <f>VLOOKUP(A657,'BASE REGISTROS'!$A$1:$T$884,3,FALSE)</f>
        <v>690726009</v>
      </c>
      <c r="D657" s="108" t="str">
        <f>VLOOKUP(A657,'BASE REGISTROS'!$A$1:$T$884,4,FALSE)</f>
        <v>Municipalidad</v>
      </c>
      <c r="E657" s="108" t="str">
        <f>VLOOKUP(A657,'BASE REGISTROS'!$A$1:$T$884,5,FALSE)</f>
        <v>Constitución Política de la República, art. 107.</v>
      </c>
      <c r="F657" s="108" t="str">
        <f>VLOOKUP(A657,'BASE REGISTROS'!$A$1:$T$884,6,FALSE)</f>
        <v>Indefinida.</v>
      </c>
      <c r="G657" s="108" t="str">
        <f>VLOOKUP(A657,'BASE REGISTROS'!$A$1:$T$884,7,FALSE)</f>
        <v>Según Ley Orgánica Nº 18.695, arts. 1º al 4º.</v>
      </c>
      <c r="H657" s="108" t="str">
        <f>VLOOKUP(A657,'BASE REGISTROS'!$A$1:$T$884,8,FALSE)</f>
        <v>no tiene</v>
      </c>
      <c r="I657" s="108">
        <f>VLOOKUP(A657,'BASE REGISTROS'!$A$1:$T$884,9,FALSE)</f>
        <v>0</v>
      </c>
      <c r="J657" s="129">
        <f>VLOOKUP(A657,'BASE REGISTROS'!$A$1:$T$884,10,FALSE)</f>
        <v>0</v>
      </c>
      <c r="K657" s="108" t="str">
        <f>VLOOKUP(A657,'BASE REGISTROS'!$A$1:$T$884,11,FALSE)</f>
        <v xml:space="preserve">Diego Vergara Rodríguez, 
</v>
      </c>
      <c r="L657" s="108" t="str">
        <f>VLOOKUP(A657,'BASE REGISTROS'!$A$1:$T$884,12,FALSE)</f>
        <v xml:space="preserve">Avenida General Baquedano Nº490, Paine.
</v>
      </c>
      <c r="M657" s="108" t="str">
        <f>VLOOKUP(A657,'BASE REGISTROS'!$A$1:$T$884,13,FALSE)</f>
        <v>XIII</v>
      </c>
      <c r="N657" s="108" t="str">
        <f>VLOOKUP(A657,'BASE REGISTROS'!$A$1:$T$884,14,FALSE)</f>
        <v>Paine</v>
      </c>
      <c r="O657" s="108" t="str">
        <f>VLOOKUP(A657,'BASE REGISTROS'!$A$1:$T$884,15,FALSE)</f>
        <v xml:space="preserve">Fono: 228218615
</v>
      </c>
      <c r="P657" s="108" t="str">
        <f>VLOOKUP(A657,'BASE REGISTROS'!$A$1:$T$884,16,FALSE)</f>
        <v>Correo electrónico: alcaldia@paine.cl</v>
      </c>
      <c r="Q657" s="108">
        <f>VLOOKUP(A657,'BASE REGISTROS'!$A$1:$T$884,17,FALSE)</f>
        <v>0</v>
      </c>
      <c r="R657" s="108">
        <f>VLOOKUP(A657,'BASE REGISTROS'!$A$1:$T$884,18,FALSE)</f>
        <v>91001</v>
      </c>
      <c r="S657" s="108" t="str">
        <f>VLOOKUP(A657,'BASE REGISTROS'!$A$1:$T$884,19,FALSE)</f>
        <v xml:space="preserve">No se acompañan. Aplica Informe Jurídico Nº 09, de  fecha 14 de marzo de 2011 del Departamento Jurídico y Dictamen Nº 070791, de 2009, de la Contraloría General de la República.  </v>
      </c>
      <c r="T657" s="129">
        <f>VLOOKUP(A657,'BASE REGISTROS'!$A$1:$T$884,20,FALSE)</f>
        <v>38624</v>
      </c>
      <c r="U657" s="128">
        <v>7195</v>
      </c>
      <c r="V657" s="130">
        <v>28239120</v>
      </c>
      <c r="W657" s="130">
        <v>45584280</v>
      </c>
      <c r="X657" s="131">
        <v>44316</v>
      </c>
      <c r="Y657" s="132" t="s">
        <v>7743</v>
      </c>
      <c r="Z657" s="132" t="s">
        <v>7744</v>
      </c>
      <c r="AA657" s="128" t="s">
        <v>7811</v>
      </c>
    </row>
    <row r="658" spans="1:27" ht="15.75" customHeight="1" x14ac:dyDescent="0.2">
      <c r="A658" s="128">
        <v>7196</v>
      </c>
      <c r="B658" s="108" t="str">
        <f>VLOOKUP(A658,'BASE REGISTROS'!$A$1:$T$884,2,FALSE)</f>
        <v xml:space="preserve">
I. Municipalidad de La Cisterna
</v>
      </c>
      <c r="C658" s="136">
        <f>VLOOKUP(A658,'BASE REGISTROS'!$A$1:$T$884,3,FALSE)</f>
        <v>690720000</v>
      </c>
      <c r="D658" s="108" t="str">
        <f>VLOOKUP(A658,'BASE REGISTROS'!$A$1:$T$884,4,FALSE)</f>
        <v>Municipalidad</v>
      </c>
      <c r="E658" s="108" t="str">
        <f>VLOOKUP(A658,'BASE REGISTROS'!$A$1:$T$884,5,FALSE)</f>
        <v>Constitución Política de la República, art. 107.</v>
      </c>
      <c r="F658" s="108" t="str">
        <f>VLOOKUP(A658,'BASE REGISTROS'!$A$1:$T$884,6,FALSE)</f>
        <v>Indefinida.</v>
      </c>
      <c r="G658" s="108" t="str">
        <f>VLOOKUP(A658,'BASE REGISTROS'!$A$1:$T$884,7,FALSE)</f>
        <v>Según Ley Orgánica Nº 18.695, arts. 1º al 4º.</v>
      </c>
      <c r="H658" s="108" t="str">
        <f>VLOOKUP(A658,'BASE REGISTROS'!$A$1:$T$884,8,FALSE)</f>
        <v>no tiene</v>
      </c>
      <c r="I658" s="108">
        <f>VLOOKUP(A658,'BASE REGISTROS'!$A$1:$T$884,9,FALSE)</f>
        <v>0</v>
      </c>
      <c r="J658" s="129">
        <f>VLOOKUP(A658,'BASE REGISTROS'!$A$1:$T$884,10,FALSE)</f>
        <v>0</v>
      </c>
      <c r="K658" s="108" t="str">
        <f>VLOOKUP(A658,'BASE REGISTROS'!$A$1:$T$884,11,FALSE)</f>
        <v xml:space="preserve">Reginaldo Santiago Rebolledo Pizarro    </v>
      </c>
      <c r="L658" s="108" t="str">
        <f>VLOOKUP(A658,'BASE REGISTROS'!$A$1:$T$884,12,FALSE)</f>
        <v xml:space="preserve">Pedro Aguirre Cerda Nº0161, La Cisterna.
</v>
      </c>
      <c r="M658" s="108" t="str">
        <f>VLOOKUP(A658,'BASE REGISTROS'!$A$1:$T$884,13,FALSE)</f>
        <v>XIII</v>
      </c>
      <c r="N658" s="108" t="str">
        <f>VLOOKUP(A658,'BASE REGISTROS'!$A$1:$T$884,14,FALSE)</f>
        <v>La Cisterna</v>
      </c>
      <c r="O658" s="108" t="str">
        <f>VLOOKUP(A658,'BASE REGISTROS'!$A$1:$T$884,15,FALSE)</f>
        <v>Fono 225407541- 225407586</v>
      </c>
      <c r="P658" s="108" t="str">
        <f>VLOOKUP(A658,'BASE REGISTROS'!$A$1:$T$884,16,FALSE)</f>
        <v>secmunicipal@cisterna.cl</v>
      </c>
      <c r="Q658" s="108">
        <f>VLOOKUP(A658,'BASE REGISTROS'!$A$1:$T$884,17,FALSE)</f>
        <v>0</v>
      </c>
      <c r="R658" s="108">
        <f>VLOOKUP(A658,'BASE REGISTROS'!$A$1:$T$884,18,FALSE)</f>
        <v>91001</v>
      </c>
      <c r="S658" s="108" t="str">
        <f>VLOOKUP(A658,'BASE REGISTROS'!$A$1:$T$884,19,FALSE)</f>
        <v xml:space="preserve">No se acompañan. Aplica Informe Jurídico Nº 09, de  fecha 14 de marzo de 2011 del Departamento Jurídico y Dictamen Nº 070791, de 2009, de la Contraloría General de la República.  
</v>
      </c>
      <c r="T658" s="129">
        <f>VLOOKUP(A658,'BASE REGISTROS'!$A$1:$T$884,20,FALSE)</f>
        <v>38624</v>
      </c>
      <c r="U658" s="128">
        <v>7196</v>
      </c>
      <c r="V658" s="130">
        <v>5008220</v>
      </c>
      <c r="W658" s="130">
        <v>15169910</v>
      </c>
      <c r="X658" s="131">
        <v>44316</v>
      </c>
      <c r="Y658" s="132" t="s">
        <v>7743</v>
      </c>
      <c r="Z658" s="132" t="s">
        <v>7744</v>
      </c>
      <c r="AA658" s="128" t="s">
        <v>7808</v>
      </c>
    </row>
    <row r="659" spans="1:27" ht="15.75" customHeight="1" x14ac:dyDescent="0.2">
      <c r="A659" s="128">
        <v>7197</v>
      </c>
      <c r="B659" s="108" t="str">
        <f>VLOOKUP(A659,'BASE REGISTROS'!$A$1:$T$884,2,FALSE)</f>
        <v xml:space="preserve">
I. Municipalidad de Salamanca
</v>
      </c>
      <c r="C659" s="136">
        <f>VLOOKUP(A659,'BASE REGISTROS'!$A$1:$T$884,3,FALSE)</f>
        <v>690414007</v>
      </c>
      <c r="D659" s="108" t="str">
        <f>VLOOKUP(A659,'BASE REGISTROS'!$A$1:$T$884,4,FALSE)</f>
        <v>Municipalidad</v>
      </c>
      <c r="E659" s="108" t="str">
        <f>VLOOKUP(A659,'BASE REGISTROS'!$A$1:$T$884,5,FALSE)</f>
        <v>Constitución Política de la República, art. 107.</v>
      </c>
      <c r="F659" s="108" t="str">
        <f>VLOOKUP(A659,'BASE REGISTROS'!$A$1:$T$884,6,FALSE)</f>
        <v>Indefinida.</v>
      </c>
      <c r="G659" s="108" t="str">
        <f>VLOOKUP(A659,'BASE REGISTROS'!$A$1:$T$884,7,FALSE)</f>
        <v>Según Ley Orgánica Nº 18.695, arts. 1º al 4º.</v>
      </c>
      <c r="H659" s="108">
        <f>VLOOKUP(A659,'BASE REGISTROS'!$A$1:$T$884,8,FALSE)</f>
        <v>0</v>
      </c>
      <c r="I659" s="108">
        <f>VLOOKUP(A659,'BASE REGISTROS'!$A$1:$T$884,9,FALSE)</f>
        <v>0</v>
      </c>
      <c r="J659" s="129">
        <f>VLOOKUP(A659,'BASE REGISTROS'!$A$1:$T$884,10,FALSE)</f>
        <v>0</v>
      </c>
      <c r="K659" s="108" t="str">
        <f>VLOOKUP(A659,'BASE REGISTROS'!$A$1:$T$884,11,FALSE)</f>
        <v xml:space="preserve">Gerardo Andrés Rojas Escudero   </v>
      </c>
      <c r="L659" s="108" t="str">
        <f>VLOOKUP(A659,'BASE REGISTROS'!$A$1:$T$884,12,FALSE)</f>
        <v xml:space="preserve">Manuel Bulnes Nº599, comuna de Salamanca.
</v>
      </c>
      <c r="M659" s="108" t="str">
        <f>VLOOKUP(A659,'BASE REGISTROS'!$A$1:$T$884,13,FALSE)</f>
        <v>IV</v>
      </c>
      <c r="N659" s="108" t="str">
        <f>VLOOKUP(A659,'BASE REGISTROS'!$A$1:$T$884,14,FALSE)</f>
        <v>Salamanca.</v>
      </c>
      <c r="O659" s="108" t="str">
        <f>VLOOKUP(A659,'BASE REGISTROS'!$A$1:$T$884,15,FALSE)</f>
        <v>Fono (53) 2448600 – (53) 2448601 – (53)-2448539</v>
      </c>
      <c r="P659" s="108" t="str">
        <f>VLOOKUP(A659,'BASE REGISTROS'!$A$1:$T$884,16,FALSE)</f>
        <v xml:space="preserve">
oirs@salamanca.cl alcaldia@salamanca.cl ncruz@salamanca.cl</v>
      </c>
      <c r="Q659" s="108">
        <f>VLOOKUP(A659,'BASE REGISTROS'!$A$1:$T$884,17,FALSE)</f>
        <v>0</v>
      </c>
      <c r="R659" s="108">
        <f>VLOOKUP(A659,'BASE REGISTROS'!$A$1:$T$884,18,FALSE)</f>
        <v>91001</v>
      </c>
      <c r="S659" s="108" t="str">
        <f>VLOOKUP(A659,'BASE REGISTROS'!$A$1:$T$884,19,FALSE)</f>
        <v xml:space="preserve">No se acompañan. Aplica Informe Jurídico Nº 09, de  fecha 14 de marzo de 2011 del Departamento Jurídico y Dictamen Nº 070791, de 2009, de la Contraloría General de la República.  
</v>
      </c>
      <c r="T659" s="129">
        <f>VLOOKUP(A659,'BASE REGISTROS'!$A$1:$T$884,20,FALSE)</f>
        <v>38624</v>
      </c>
      <c r="U659" s="128">
        <v>7197</v>
      </c>
      <c r="V659" s="130">
        <v>4730622</v>
      </c>
      <c r="W659" s="130">
        <v>14329065</v>
      </c>
      <c r="X659" s="131">
        <v>44316</v>
      </c>
      <c r="Y659" s="132" t="s">
        <v>7743</v>
      </c>
      <c r="Z659" s="132" t="s">
        <v>7744</v>
      </c>
      <c r="AA659" s="128" t="s">
        <v>7869</v>
      </c>
    </row>
    <row r="660" spans="1:27" ht="15.75" customHeight="1" x14ac:dyDescent="0.2">
      <c r="A660" s="128">
        <v>7198</v>
      </c>
      <c r="B660" s="108" t="str">
        <f>VLOOKUP(A660,'BASE REGISTROS'!$A$1:$T$884,2,FALSE)</f>
        <v xml:space="preserve">
I. Municipalidad de Buin
</v>
      </c>
      <c r="C660" s="136">
        <f>VLOOKUP(A660,'BASE REGISTROS'!$A$1:$T$884,3,FALSE)</f>
        <v>690725002</v>
      </c>
      <c r="D660" s="108" t="str">
        <f>VLOOKUP(A660,'BASE REGISTROS'!$A$1:$T$884,4,FALSE)</f>
        <v>Municipalidad</v>
      </c>
      <c r="E660" s="108" t="str">
        <f>VLOOKUP(A660,'BASE REGISTROS'!$A$1:$T$884,5,FALSE)</f>
        <v>Constitución Política de la República, art. 107.</v>
      </c>
      <c r="F660" s="108" t="str">
        <f>VLOOKUP(A660,'BASE REGISTROS'!$A$1:$T$884,6,FALSE)</f>
        <v>Indefinida.</v>
      </c>
      <c r="G660" s="108" t="str">
        <f>VLOOKUP(A660,'BASE REGISTROS'!$A$1:$T$884,7,FALSE)</f>
        <v>Según Ley Orgánica Nº 18.695, arts. 1º al 4º.</v>
      </c>
      <c r="H660" s="108" t="str">
        <f>VLOOKUP(A660,'BASE REGISTROS'!$A$1:$T$884,8,FALSE)</f>
        <v>no tiene</v>
      </c>
      <c r="I660" s="108">
        <f>VLOOKUP(A660,'BASE REGISTROS'!$A$1:$T$884,9,FALSE)</f>
        <v>0</v>
      </c>
      <c r="J660" s="129">
        <f>VLOOKUP(A660,'BASE REGISTROS'!$A$1:$T$884,10,FALSE)</f>
        <v>0</v>
      </c>
      <c r="K660" s="108" t="str">
        <f>VLOOKUP(A660,'BASE REGISTROS'!$A$1:$T$884,11,FALSE)</f>
        <v xml:space="preserve">Miguel Leonardo Araya Lobos </v>
      </c>
      <c r="L660" s="108" t="str">
        <f>VLOOKUP(A660,'BASE REGISTROS'!$A$1:$T$884,12,FALSE)</f>
        <v xml:space="preserve">Carlos Condell Nº415, comuna de Buin.
</v>
      </c>
      <c r="M660" s="108" t="str">
        <f>VLOOKUP(A660,'BASE REGISTROS'!$A$1:$T$884,13,FALSE)</f>
        <v>XIII</v>
      </c>
      <c r="N660" s="108" t="str">
        <f>VLOOKUP(A660,'BASE REGISTROS'!$A$1:$T$884,14,FALSE)</f>
        <v>Buin</v>
      </c>
      <c r="O660" s="108" t="str">
        <f>VLOOKUP(A660,'BASE REGISTROS'!$A$1:$T$884,15,FALSE)</f>
        <v>Fono 28218400,</v>
      </c>
      <c r="P660" s="108">
        <f>VLOOKUP(A660,'BASE REGISTROS'!$A$1:$T$884,16,FALSE)</f>
        <v>0</v>
      </c>
      <c r="Q660" s="108">
        <f>VLOOKUP(A660,'BASE REGISTROS'!$A$1:$T$884,17,FALSE)</f>
        <v>0</v>
      </c>
      <c r="R660" s="108">
        <f>VLOOKUP(A660,'BASE REGISTROS'!$A$1:$T$884,18,FALSE)</f>
        <v>91001</v>
      </c>
      <c r="S660" s="108" t="str">
        <f>VLOOKUP(A660,'BASE REGISTROS'!$A$1:$T$884,19,FALSE)</f>
        <v xml:space="preserve">No se acompañan. Aplica Informe Jurídico Nº 09, de fecha 14 de marzo de 2011 del Departamento Jurídico y Dictamen Nº 070791, de 2009, de la Contraloría General de la República.  
</v>
      </c>
      <c r="T660" s="129">
        <f>VLOOKUP(A660,'BASE REGISTROS'!$A$1:$T$884,20,FALSE)</f>
        <v>38624</v>
      </c>
      <c r="U660" s="128">
        <v>7198</v>
      </c>
      <c r="V660" s="130">
        <v>8585520</v>
      </c>
      <c r="W660" s="130">
        <v>17171040</v>
      </c>
      <c r="X660" s="131">
        <v>44316</v>
      </c>
      <c r="Y660" s="132" t="s">
        <v>7743</v>
      </c>
      <c r="Z660" s="132" t="s">
        <v>7744</v>
      </c>
      <c r="AA660" s="128" t="s">
        <v>7759</v>
      </c>
    </row>
    <row r="661" spans="1:27" ht="15.75" customHeight="1" x14ac:dyDescent="0.2">
      <c r="A661" s="128">
        <v>7200</v>
      </c>
      <c r="B661" s="108" t="str">
        <f>VLOOKUP(A661,'BASE REGISTROS'!$A$1:$T$884,2,FALSE)</f>
        <v xml:space="preserve">
I. Municipalidad de El Bosque
</v>
      </c>
      <c r="C661" s="136">
        <f>VLOOKUP(A661,'BASE REGISTROS'!$A$1:$T$884,3,FALSE)</f>
        <v>692553004</v>
      </c>
      <c r="D661" s="108" t="str">
        <f>VLOOKUP(A661,'BASE REGISTROS'!$A$1:$T$884,4,FALSE)</f>
        <v>Municipalidad</v>
      </c>
      <c r="E661" s="108" t="str">
        <f>VLOOKUP(A661,'BASE REGISTROS'!$A$1:$T$884,5,FALSE)</f>
        <v>Constitución Política de la República, art. 107.</v>
      </c>
      <c r="F661" s="108" t="str">
        <f>VLOOKUP(A661,'BASE REGISTROS'!$A$1:$T$884,6,FALSE)</f>
        <v>Indefinida.</v>
      </c>
      <c r="G661" s="108" t="str">
        <f>VLOOKUP(A661,'BASE REGISTROS'!$A$1:$T$884,7,FALSE)</f>
        <v>Según Ley Orgánica Nº 18.695, arts. 1º al 4º.</v>
      </c>
      <c r="H661" s="108" t="str">
        <f>VLOOKUP(A661,'BASE REGISTROS'!$A$1:$T$884,8,FALSE)</f>
        <v>no tiene</v>
      </c>
      <c r="I661" s="108">
        <f>VLOOKUP(A661,'BASE REGISTROS'!$A$1:$T$884,9,FALSE)</f>
        <v>0</v>
      </c>
      <c r="J661" s="129">
        <f>VLOOKUP(A661,'BASE REGISTROS'!$A$1:$T$884,10,FALSE)</f>
        <v>0</v>
      </c>
      <c r="K661" s="108" t="str">
        <f>VLOOKUP(A661,'BASE REGISTROS'!$A$1:$T$884,11,FALSE)</f>
        <v xml:space="preserve">Sadi Leonardo Melo Moya (Alcalde Titular) </v>
      </c>
      <c r="L661" s="108" t="str">
        <f>VLOOKUP(A661,'BASE REGISTROS'!$A$1:$T$884,12,FALSE)</f>
        <v xml:space="preserve">Alejandro Guzmán Nº735, comuna de El Bosque.
</v>
      </c>
      <c r="M661" s="108" t="str">
        <f>VLOOKUP(A661,'BASE REGISTROS'!$A$1:$T$884,13,FALSE)</f>
        <v>XIII</v>
      </c>
      <c r="N661" s="108" t="str">
        <f>VLOOKUP(A661,'BASE REGISTROS'!$A$1:$T$884,14,FALSE)</f>
        <v>El Bosque.</v>
      </c>
      <c r="O661" s="108" t="str">
        <f>VLOOKUP(A661,'BASE REGISTROS'!$A$1:$T$884,15,FALSE)</f>
        <v>Fono 5401600 – 5401671 – 5274299</v>
      </c>
      <c r="P661" s="108">
        <f>VLOOKUP(A661,'BASE REGISTROS'!$A$1:$T$884,16,FALSE)</f>
        <v>0</v>
      </c>
      <c r="Q661" s="108">
        <f>VLOOKUP(A661,'BASE REGISTROS'!$A$1:$T$884,17,FALSE)</f>
        <v>0</v>
      </c>
      <c r="R661" s="108">
        <f>VLOOKUP(A661,'BASE REGISTROS'!$A$1:$T$884,18,FALSE)</f>
        <v>91001</v>
      </c>
      <c r="S661" s="108" t="str">
        <f>VLOOKUP(A661,'BASE REGISTROS'!$A$1:$T$884,19,FALSE)</f>
        <v xml:space="preserve">No se acompañan. Aplica Informe Jurídico Nº 09, de  fecha 14 de marzo de 2011 del Departamento Jurídico y Dictamen Nº 070791, de 2009, de la Contraloría General de la República.  
</v>
      </c>
      <c r="T661" s="129">
        <f>VLOOKUP(A661,'BASE REGISTROS'!$A$1:$T$884,20,FALSE)</f>
        <v>38624</v>
      </c>
      <c r="U661" s="128">
        <v>7200</v>
      </c>
      <c r="V661" s="130">
        <v>9730256</v>
      </c>
      <c r="W661" s="130">
        <v>38921024</v>
      </c>
      <c r="X661" s="131">
        <v>44316</v>
      </c>
      <c r="Y661" s="132" t="s">
        <v>7743</v>
      </c>
      <c r="Z661" s="132" t="s">
        <v>7744</v>
      </c>
      <c r="AA661" s="128" t="s">
        <v>7813</v>
      </c>
    </row>
    <row r="662" spans="1:27" ht="15.75" customHeight="1" x14ac:dyDescent="0.2">
      <c r="A662" s="128">
        <v>7201</v>
      </c>
      <c r="B662" s="108" t="str">
        <f>VLOOKUP(A662,'BASE REGISTROS'!$A$1:$T$884,2,FALSE)</f>
        <v xml:space="preserve">
I. Municipalidad de Purranque
</v>
      </c>
      <c r="C662" s="136">
        <f>VLOOKUP(A662,'BASE REGISTROS'!$A$1:$T$884,3,FALSE)</f>
        <v>692105001</v>
      </c>
      <c r="D662" s="108" t="str">
        <f>VLOOKUP(A662,'BASE REGISTROS'!$A$1:$T$884,4,FALSE)</f>
        <v>Municipalidad</v>
      </c>
      <c r="E662" s="108" t="str">
        <f>VLOOKUP(A662,'BASE REGISTROS'!$A$1:$T$884,5,FALSE)</f>
        <v>Constitución Política de la República, art. 107.</v>
      </c>
      <c r="F662" s="108" t="str">
        <f>VLOOKUP(A662,'BASE REGISTROS'!$A$1:$T$884,6,FALSE)</f>
        <v>Indefinida.</v>
      </c>
      <c r="G662" s="108" t="str">
        <f>VLOOKUP(A662,'BASE REGISTROS'!$A$1:$T$884,7,FALSE)</f>
        <v>Según Ley Orgánica Nº 18.695, arts. 1º al 4º.</v>
      </c>
      <c r="H662" s="108" t="str">
        <f>VLOOKUP(A662,'BASE REGISTROS'!$A$1:$T$884,8,FALSE)</f>
        <v>no tiene</v>
      </c>
      <c r="I662" s="108">
        <f>VLOOKUP(A662,'BASE REGISTROS'!$A$1:$T$884,9,FALSE)</f>
        <v>0</v>
      </c>
      <c r="J662" s="129">
        <f>VLOOKUP(A662,'BASE REGISTROS'!$A$1:$T$884,10,FALSE)</f>
        <v>0</v>
      </c>
      <c r="K662" s="108" t="str">
        <f>VLOOKUP(A662,'BASE REGISTROS'!$A$1:$T$884,11,FALSE)</f>
        <v>César Iván Crot Vargas</v>
      </c>
      <c r="L662" s="108" t="str">
        <f>VLOOKUP(A662,'BASE REGISTROS'!$A$1:$T$884,12,FALSE)</f>
        <v xml:space="preserve">Pedro Montt Nº249, comuna de Purranque.
</v>
      </c>
      <c r="M662" s="108" t="str">
        <f>VLOOKUP(A662,'BASE REGISTROS'!$A$1:$T$884,13,FALSE)</f>
        <v>X</v>
      </c>
      <c r="N662" s="108" t="str">
        <f>VLOOKUP(A662,'BASE REGISTROS'!$A$1:$T$884,14,FALSE)</f>
        <v>Purranque.</v>
      </c>
      <c r="O662" s="108" t="str">
        <f>VLOOKUP(A662,'BASE REGISTROS'!$A$1:$T$884,15,FALSE)</f>
        <v xml:space="preserve">Fono: 642351133/ 642351129 
</v>
      </c>
      <c r="P662" s="108" t="str">
        <f>VLOOKUP(A662,'BASE REGISTROS'!$A$1:$T$884,16,FALSE)</f>
        <v xml:space="preserve">Correo electrónico: hector.barria@purranque.cl 
                              gabinete@purranque.cl
                              partes@purranque.cl
</v>
      </c>
      <c r="Q662" s="108">
        <f>VLOOKUP(A662,'BASE REGISTROS'!$A$1:$T$884,17,FALSE)</f>
        <v>0</v>
      </c>
      <c r="R662" s="108">
        <f>VLOOKUP(A662,'BASE REGISTROS'!$A$1:$T$884,18,FALSE)</f>
        <v>91001</v>
      </c>
      <c r="S662" s="108" t="str">
        <f>VLOOKUP(A662,'BASE REGISTROS'!$A$1:$T$884,19,FALSE)</f>
        <v xml:space="preserve">No se acompañan. Aplica Informe Jurídico Nº 09, de  fecha 14 de marzo de 2011 del Departamento Jurídico y Dictamen Nº 070791, de 2009, de la Contraloría General de la República.  
</v>
      </c>
      <c r="T662" s="129">
        <f>VLOOKUP(A662,'BASE REGISTROS'!$A$1:$T$884,20,FALSE)</f>
        <v>38624</v>
      </c>
      <c r="U662" s="128">
        <v>7201</v>
      </c>
      <c r="V662" s="130">
        <v>5709371</v>
      </c>
      <c r="W662" s="130">
        <v>22837484</v>
      </c>
      <c r="X662" s="131">
        <v>44316</v>
      </c>
      <c r="Y662" s="132" t="s">
        <v>7743</v>
      </c>
      <c r="Z662" s="132" t="s">
        <v>7744</v>
      </c>
      <c r="AA662" s="128" t="s">
        <v>7926</v>
      </c>
    </row>
    <row r="663" spans="1:27" ht="15.75" customHeight="1" x14ac:dyDescent="0.2">
      <c r="A663" s="128">
        <v>7202</v>
      </c>
      <c r="B663" s="108" t="str">
        <f>VLOOKUP(A663,'BASE REGISTROS'!$A$1:$T$884,2,FALSE)</f>
        <v xml:space="preserve">
I. Municipalidad de Calera de Tango.
</v>
      </c>
      <c r="C663" s="136">
        <f>VLOOKUP(A663,'BASE REGISTROS'!$A$1:$T$884,3,FALSE)</f>
        <v>690728001</v>
      </c>
      <c r="D663" s="108" t="str">
        <f>VLOOKUP(A663,'BASE REGISTROS'!$A$1:$T$884,4,FALSE)</f>
        <v>Municipalidad</v>
      </c>
      <c r="E663" s="108" t="str">
        <f>VLOOKUP(A663,'BASE REGISTROS'!$A$1:$T$884,5,FALSE)</f>
        <v>Constitución Política de la República, art. 107.</v>
      </c>
      <c r="F663" s="108" t="str">
        <f>VLOOKUP(A663,'BASE REGISTROS'!$A$1:$T$884,6,FALSE)</f>
        <v>Indefinida.</v>
      </c>
      <c r="G663" s="108" t="str">
        <f>VLOOKUP(A663,'BASE REGISTROS'!$A$1:$T$884,7,FALSE)</f>
        <v>Según Ley Orgánica Nº 18.695, arts. 1º al 4º.</v>
      </c>
      <c r="H663" s="108" t="str">
        <f>VLOOKUP(A663,'BASE REGISTROS'!$A$1:$T$884,8,FALSE)</f>
        <v>no tiene</v>
      </c>
      <c r="I663" s="108">
        <f>VLOOKUP(A663,'BASE REGISTROS'!$A$1:$T$884,9,FALSE)</f>
        <v>0</v>
      </c>
      <c r="J663" s="129">
        <f>VLOOKUP(A663,'BASE REGISTROS'!$A$1:$T$884,10,FALSE)</f>
        <v>0</v>
      </c>
      <c r="K663" s="108" t="str">
        <f>VLOOKUP(A663,'BASE REGISTROS'!$A$1:$T$884,11,FALSE)</f>
        <v xml:space="preserve">Erasmo Agustín Valenzuela Santibáñez, </v>
      </c>
      <c r="L663" s="108" t="str">
        <f>VLOOKUP(A663,'BASE REGISTROS'!$A$1:$T$884,12,FALSE)</f>
        <v xml:space="preserve">Avenida Calera de Tango  Nº 345, comuna de Calera de Tango, Región Metropolitana.
</v>
      </c>
      <c r="M663" s="108" t="str">
        <f>VLOOKUP(A663,'BASE REGISTROS'!$A$1:$T$884,13,FALSE)</f>
        <v>XIII</v>
      </c>
      <c r="N663" s="108" t="str">
        <f>VLOOKUP(A663,'BASE REGISTROS'!$A$1:$T$884,14,FALSE)</f>
        <v>Calera de Tango</v>
      </c>
      <c r="O663" s="108" t="str">
        <f>VLOOKUP(A663,'BASE REGISTROS'!$A$1:$T$884,15,FALSE)</f>
        <v>Fono: 8108900</v>
      </c>
      <c r="P663" s="108">
        <f>VLOOKUP(A663,'BASE REGISTROS'!$A$1:$T$884,16,FALSE)</f>
        <v>0</v>
      </c>
      <c r="Q663" s="108">
        <f>VLOOKUP(A663,'BASE REGISTROS'!$A$1:$T$884,17,FALSE)</f>
        <v>0</v>
      </c>
      <c r="R663" s="108">
        <f>VLOOKUP(A663,'BASE REGISTROS'!$A$1:$T$884,18,FALSE)</f>
        <v>91001</v>
      </c>
      <c r="S663" s="108" t="str">
        <f>VLOOKUP(A663,'BASE REGISTROS'!$A$1:$T$884,19,FALSE)</f>
        <v xml:space="preserve">No se acompañan. Aplica Informe Jurídico Nº 09, de  fecha 14 de marzo de 2011 del Departamento Jurídico y Dictamen Nº 070791, de 2009, de la Contraloría General de la República.  
</v>
      </c>
      <c r="T663" s="129">
        <f>VLOOKUP(A663,'BASE REGISTROS'!$A$1:$T$884,20,FALSE)</f>
        <v>38624</v>
      </c>
      <c r="U663" s="128">
        <v>7202</v>
      </c>
      <c r="V663" s="130">
        <v>5008220</v>
      </c>
      <c r="W663" s="130">
        <v>15169910</v>
      </c>
      <c r="X663" s="131">
        <v>44316</v>
      </c>
      <c r="Y663" s="132" t="s">
        <v>7743</v>
      </c>
      <c r="Z663" s="132" t="s">
        <v>7744</v>
      </c>
      <c r="AA663" s="128" t="s">
        <v>7836</v>
      </c>
    </row>
    <row r="664" spans="1:27" ht="15.75" customHeight="1" x14ac:dyDescent="0.2">
      <c r="A664" s="128">
        <v>7203</v>
      </c>
      <c r="B664" s="108" t="str">
        <f>VLOOKUP(A664,'BASE REGISTROS'!$A$1:$T$884,2,FALSE)</f>
        <v>I. Municipalidad de San Miguel</v>
      </c>
      <c r="C664" s="136">
        <f>VLOOKUP(A664,'BASE REGISTROS'!$A$1:$T$884,3,FALSE)</f>
        <v>690708000</v>
      </c>
      <c r="D664" s="108" t="str">
        <f>VLOOKUP(A664,'BASE REGISTROS'!$A$1:$T$884,4,FALSE)</f>
        <v>Municipalidad</v>
      </c>
      <c r="E664" s="108" t="str">
        <f>VLOOKUP(A664,'BASE REGISTROS'!$A$1:$T$884,5,FALSE)</f>
        <v>Constitución Política de la República, artículo 107</v>
      </c>
      <c r="F664" s="108" t="str">
        <f>VLOOKUP(A664,'BASE REGISTROS'!$A$1:$T$884,6,FALSE)</f>
        <v>Indefinida</v>
      </c>
      <c r="G664" s="108" t="str">
        <f>VLOOKUP(A664,'BASE REGISTROS'!$A$1:$T$884,7,FALSE)</f>
        <v>Según Ley Orgánica N° 18.695, artículos 1° al 4°</v>
      </c>
      <c r="H664" s="108" t="str">
        <f>VLOOKUP(A664,'BASE REGISTROS'!$A$1:$T$884,8,FALSE)</f>
        <v>no tiene</v>
      </c>
      <c r="I664" s="108">
        <f>VLOOKUP(A664,'BASE REGISTROS'!$A$1:$T$884,9,FALSE)</f>
        <v>0</v>
      </c>
      <c r="J664" s="129">
        <f>VLOOKUP(A664,'BASE REGISTROS'!$A$1:$T$884,10,FALSE)</f>
        <v>0</v>
      </c>
      <c r="K664" s="108" t="str">
        <f>VLOOKUP(A664,'BASE REGISTROS'!$A$1:$T$884,11,FALSE)</f>
        <v xml:space="preserve">Luis Humberto Sanhueza Bravo, 
</v>
      </c>
      <c r="L664" s="108" t="str">
        <f>VLOOKUP(A664,'BASE REGISTROS'!$A$1:$T$884,12,FALSE)</f>
        <v xml:space="preserve">Gran Avenida José Miguel Carrera N° 3418, comuna de San Miguel, Región Metropolitana.
</v>
      </c>
      <c r="M664" s="108" t="str">
        <f>VLOOKUP(A664,'BASE REGISTROS'!$A$1:$T$884,13,FALSE)</f>
        <v>XIII</v>
      </c>
      <c r="N664" s="108" t="str">
        <f>VLOOKUP(A664,'BASE REGISTROS'!$A$1:$T$884,14,FALSE)</f>
        <v>San Miguel</v>
      </c>
      <c r="O664" s="108" t="str">
        <f>VLOOKUP(A664,'BASE REGISTROS'!$A$1:$T$884,15,FALSE)</f>
        <v xml:space="preserve">Fono: 26789131-232419301
</v>
      </c>
      <c r="P664" s="108" t="str">
        <f>VLOOKUP(A664,'BASE REGISTROS'!$A$1:$T$884,16,FALSE)</f>
        <v xml:space="preserve">Correo electrónico: alcaldiasanmiguel@sanmiguel.cl </v>
      </c>
      <c r="Q664" s="108">
        <f>VLOOKUP(A664,'BASE REGISTROS'!$A$1:$T$884,17,FALSE)</f>
        <v>0</v>
      </c>
      <c r="R664" s="108">
        <f>VLOOKUP(A664,'BASE REGISTROS'!$A$1:$T$884,18,FALSE)</f>
        <v>91001</v>
      </c>
      <c r="S664" s="108" t="str">
        <f>VLOOKUP(A664,'BASE REGISTROS'!$A$1:$T$884,19,FALSE)</f>
        <v>No se acompañan. Aplica Informe Jurídico Nº 09, de fecha 14 de marzo de 2011 del Departamento Jurídico y Dictamen Nº 070791, de 2009, de la Contraloría General de la República.</v>
      </c>
      <c r="T664" s="129">
        <f>VLOOKUP(A664,'BASE REGISTROS'!$A$1:$T$884,20,FALSE)</f>
        <v>38628</v>
      </c>
      <c r="U664" s="128">
        <v>7203</v>
      </c>
      <c r="V664" s="130">
        <v>12878280</v>
      </c>
      <c r="W664" s="130">
        <v>19525134</v>
      </c>
      <c r="X664" s="131">
        <v>44316</v>
      </c>
      <c r="Y664" s="132" t="s">
        <v>7743</v>
      </c>
      <c r="Z664" s="132" t="s">
        <v>7744</v>
      </c>
      <c r="AA664" s="128" t="s">
        <v>7864</v>
      </c>
    </row>
    <row r="665" spans="1:27" ht="15.75" customHeight="1" x14ac:dyDescent="0.2">
      <c r="A665" s="128">
        <v>7204</v>
      </c>
      <c r="B665" s="108" t="str">
        <f>VLOOKUP(A665,'BASE REGISTROS'!$A$1:$T$884,2,FALSE)</f>
        <v xml:space="preserve">
I. Municipalidad de Talagante
</v>
      </c>
      <c r="C665" s="136">
        <f>VLOOKUP(A665,'BASE REGISTROS'!$A$1:$T$884,3,FALSE)</f>
        <v>690718006</v>
      </c>
      <c r="D665" s="108" t="str">
        <f>VLOOKUP(A665,'BASE REGISTROS'!$A$1:$T$884,4,FALSE)</f>
        <v>Municipalidad</v>
      </c>
      <c r="E665" s="108" t="str">
        <f>VLOOKUP(A665,'BASE REGISTROS'!$A$1:$T$884,5,FALSE)</f>
        <v>Constitución Política de la República, art. 107.</v>
      </c>
      <c r="F665" s="108" t="str">
        <f>VLOOKUP(A665,'BASE REGISTROS'!$A$1:$T$884,6,FALSE)</f>
        <v>Indefinida.</v>
      </c>
      <c r="G665" s="108" t="str">
        <f>VLOOKUP(A665,'BASE REGISTROS'!$A$1:$T$884,7,FALSE)</f>
        <v>Según Ley Orgánica Nº 18.695, arts. 1º al 4º.</v>
      </c>
      <c r="H665" s="108" t="str">
        <f>VLOOKUP(A665,'BASE REGISTROS'!$A$1:$T$884,8,FALSE)</f>
        <v>no tiene</v>
      </c>
      <c r="I665" s="108">
        <f>VLOOKUP(A665,'BASE REGISTROS'!$A$1:$T$884,9,FALSE)</f>
        <v>0</v>
      </c>
      <c r="J665" s="129">
        <f>VLOOKUP(A665,'BASE REGISTROS'!$A$1:$T$884,10,FALSE)</f>
        <v>0</v>
      </c>
      <c r="K665" s="108" t="str">
        <f>VLOOKUP(A665,'BASE REGISTROS'!$A$1:$T$884,11,FALSE)</f>
        <v xml:space="preserve">Carlos Daniel Álvarez Esteban 
</v>
      </c>
      <c r="L665" s="108" t="str">
        <f>VLOOKUP(A665,'BASE REGISTROS'!$A$1:$T$884,12,FALSE)</f>
        <v xml:space="preserve">21 de Mayo Nº 875, Talagante.
</v>
      </c>
      <c r="M665" s="108" t="str">
        <f>VLOOKUP(A665,'BASE REGISTROS'!$A$1:$T$884,13,FALSE)</f>
        <v>XIII</v>
      </c>
      <c r="N665" s="108" t="str">
        <f>VLOOKUP(A665,'BASE REGISTROS'!$A$1:$T$884,14,FALSE)</f>
        <v>Talagante</v>
      </c>
      <c r="O665" s="108" t="str">
        <f>VLOOKUP(A665,'BASE REGISTROS'!$A$1:$T$884,15,FALSE)</f>
        <v xml:space="preserve">Fonos: 225989284
</v>
      </c>
      <c r="P665" s="108" t="str">
        <f>VLOOKUP(A665,'BASE REGISTROS'!$A$1:$T$884,16,FALSE)</f>
        <v xml:space="preserve">
Correo electrónico: alcaldia@talagante.cl
</v>
      </c>
      <c r="Q665" s="108">
        <f>VLOOKUP(A665,'BASE REGISTROS'!$A$1:$T$884,17,FALSE)</f>
        <v>0</v>
      </c>
      <c r="R665" s="108">
        <f>VLOOKUP(A665,'BASE REGISTROS'!$A$1:$T$884,18,FALSE)</f>
        <v>91001</v>
      </c>
      <c r="S665" s="108" t="str">
        <f>VLOOKUP(A665,'BASE REGISTROS'!$A$1:$T$884,19,FALSE)</f>
        <v>No se acompañan. Aplica Informe Jurídico Nº 09, de fecha 14 de marzo de 2011 del Departamento Jurídico y Dictamen Nº 070791, de 2009, de la Contraloría General de la República.</v>
      </c>
      <c r="T665" s="129">
        <f>VLOOKUP(A665,'BASE REGISTROS'!$A$1:$T$884,20,FALSE)</f>
        <v>38628</v>
      </c>
      <c r="U665" s="128">
        <v>7204</v>
      </c>
      <c r="V665" s="130">
        <v>6439140</v>
      </c>
      <c r="W665" s="130">
        <v>25756560</v>
      </c>
      <c r="X665" s="131">
        <v>44316</v>
      </c>
      <c r="Y665" s="132" t="s">
        <v>7743</v>
      </c>
      <c r="Z665" s="132" t="s">
        <v>7744</v>
      </c>
      <c r="AA665" s="128" t="s">
        <v>7801</v>
      </c>
    </row>
    <row r="666" spans="1:27" ht="15.75" customHeight="1" x14ac:dyDescent="0.2">
      <c r="A666" s="128">
        <v>7205</v>
      </c>
      <c r="B666" s="108" t="str">
        <f>VLOOKUP(A666,'BASE REGISTROS'!$A$1:$T$884,2,FALSE)</f>
        <v xml:space="preserve">
I. Municipalidad de San José de Maipo
</v>
      </c>
      <c r="C666" s="136" t="str">
        <f>VLOOKUP(A666,'BASE REGISTROS'!$A$1:$T$884,3,FALSE)</f>
        <v>69072300K</v>
      </c>
      <c r="D666" s="108" t="str">
        <f>VLOOKUP(A666,'BASE REGISTROS'!$A$1:$T$884,4,FALSE)</f>
        <v>Municipalidad</v>
      </c>
      <c r="E666" s="108" t="str">
        <f>VLOOKUP(A666,'BASE REGISTROS'!$A$1:$T$884,5,FALSE)</f>
        <v>Constitución Política de la República, art. 107.</v>
      </c>
      <c r="F666" s="108" t="str">
        <f>VLOOKUP(A666,'BASE REGISTROS'!$A$1:$T$884,6,FALSE)</f>
        <v>Indefinida.</v>
      </c>
      <c r="G666" s="108" t="str">
        <f>VLOOKUP(A666,'BASE REGISTROS'!$A$1:$T$884,7,FALSE)</f>
        <v>Según Ley Orgánica Nº 18.695, arts. 1º al 4º.</v>
      </c>
      <c r="H666" s="108" t="str">
        <f>VLOOKUP(A666,'BASE REGISTROS'!$A$1:$T$884,8,FALSE)</f>
        <v>no tiene</v>
      </c>
      <c r="I666" s="108">
        <f>VLOOKUP(A666,'BASE REGISTROS'!$A$1:$T$884,9,FALSE)</f>
        <v>0</v>
      </c>
      <c r="J666" s="129">
        <f>VLOOKUP(A666,'BASE REGISTROS'!$A$1:$T$884,10,FALSE)</f>
        <v>0</v>
      </c>
      <c r="K666" s="108" t="str">
        <f>VLOOKUP(A666,'BASE REGISTROS'!$A$1:$T$884,11,FALSE)</f>
        <v xml:space="preserve">Luis Hernán Pezoa Alvarez            </v>
      </c>
      <c r="L666" s="108" t="str">
        <f>VLOOKUP(A666,'BASE REGISTROS'!$A$1:$T$884,12,FALSE)</f>
        <v xml:space="preserve">Camino El Volcán Nº19775, San José de Maipo.
</v>
      </c>
      <c r="M666" s="108" t="str">
        <f>VLOOKUP(A666,'BASE REGISTROS'!$A$1:$T$884,13,FALSE)</f>
        <v>XIII</v>
      </c>
      <c r="N666" s="108" t="str">
        <f>VLOOKUP(A666,'BASE REGISTROS'!$A$1:$T$884,14,FALSE)</f>
        <v>Maipo</v>
      </c>
      <c r="O666" s="108">
        <f>VLOOKUP(A666,'BASE REGISTROS'!$A$1:$T$884,15,FALSE)</f>
        <v>226784305</v>
      </c>
      <c r="P666" s="108" t="str">
        <f>VLOOKUP(A666,'BASE REGISTROS'!$A$1:$T$884,16,FALSE)</f>
        <v>marteaga@sanjosedemaipo.cl</v>
      </c>
      <c r="Q666" s="108">
        <f>VLOOKUP(A666,'BASE REGISTROS'!$A$1:$T$884,17,FALSE)</f>
        <v>0</v>
      </c>
      <c r="R666" s="108">
        <f>VLOOKUP(A666,'BASE REGISTROS'!$A$1:$T$884,18,FALSE)</f>
        <v>91001</v>
      </c>
      <c r="S666" s="108" t="str">
        <f>VLOOKUP(A666,'BASE REGISTROS'!$A$1:$T$884,19,FALSE)</f>
        <v xml:space="preserve">No se acompañan. Aplica Informe Jurídico Nº 09, de  fecha 14 de marzo de 2011 del Departamento Jurídico y Dictamen Nº 070791, de 2009, de la Contraloría General de la República.  
.
</v>
      </c>
      <c r="T666" s="129">
        <f>VLOOKUP(A666,'BASE REGISTROS'!$A$1:$T$884,20,FALSE)</f>
        <v>38628</v>
      </c>
      <c r="U666" s="128">
        <v>7205</v>
      </c>
      <c r="V666" s="130">
        <v>83000</v>
      </c>
      <c r="W666" s="130">
        <v>11447360</v>
      </c>
      <c r="X666" s="131">
        <v>44316</v>
      </c>
      <c r="Y666" s="132" t="s">
        <v>7743</v>
      </c>
      <c r="Z666" s="132" t="s">
        <v>7744</v>
      </c>
      <c r="AA666" s="128" t="s">
        <v>7871</v>
      </c>
    </row>
    <row r="667" spans="1:27" ht="15.75" customHeight="1" x14ac:dyDescent="0.2">
      <c r="A667" s="128">
        <v>7206</v>
      </c>
      <c r="B667" s="108" t="str">
        <f>VLOOKUP(A667,'BASE REGISTROS'!$A$1:$T$884,2,FALSE)</f>
        <v>I. Municipalidad de Recoleta</v>
      </c>
      <c r="C667" s="136">
        <f>VLOOKUP(A667,'BASE REGISTROS'!$A$1:$T$884,3,FALSE)</f>
        <v>692548000</v>
      </c>
      <c r="D667" s="108" t="str">
        <f>VLOOKUP(A667,'BASE REGISTROS'!$A$1:$T$884,4,FALSE)</f>
        <v>Municipalidad</v>
      </c>
      <c r="E667" s="108" t="str">
        <f>VLOOKUP(A667,'BASE REGISTROS'!$A$1:$T$884,5,FALSE)</f>
        <v>Constitución Política de la República, artículo 107</v>
      </c>
      <c r="F667" s="108" t="str">
        <f>VLOOKUP(A667,'BASE REGISTROS'!$A$1:$T$884,6,FALSE)</f>
        <v>Indefinida</v>
      </c>
      <c r="G667" s="108" t="str">
        <f>VLOOKUP(A667,'BASE REGISTROS'!$A$1:$T$884,7,FALSE)</f>
        <v>Según ley Orgánica N° 18.695, artículos 1° al 4°</v>
      </c>
      <c r="H667" s="108" t="str">
        <f>VLOOKUP(A667,'BASE REGISTROS'!$A$1:$T$884,8,FALSE)</f>
        <v>no tiene</v>
      </c>
      <c r="I667" s="108">
        <f>VLOOKUP(A667,'BASE REGISTROS'!$A$1:$T$884,9,FALSE)</f>
        <v>0</v>
      </c>
      <c r="J667" s="129">
        <f>VLOOKUP(A667,'BASE REGISTROS'!$A$1:$T$884,10,FALSE)</f>
        <v>0</v>
      </c>
      <c r="K667" s="108" t="str">
        <f>VLOOKUP(A667,'BASE REGISTROS'!$A$1:$T$884,11,FALSE)</f>
        <v xml:space="preserve">Oscar Daniel Jadue Jadue 
</v>
      </c>
      <c r="L667" s="108" t="str">
        <f>VLOOKUP(A667,'BASE REGISTROS'!$A$1:$T$884,12,FALSE)</f>
        <v xml:space="preserve">Avda. Recoleta N° 676, comuna de Recoleta, Región Metropolitana.
</v>
      </c>
      <c r="M667" s="108" t="str">
        <f>VLOOKUP(A667,'BASE REGISTROS'!$A$1:$T$884,13,FALSE)</f>
        <v>XIII</v>
      </c>
      <c r="N667" s="108" t="str">
        <f>VLOOKUP(A667,'BASE REGISTROS'!$A$1:$T$884,14,FALSE)</f>
        <v>Recoleta,</v>
      </c>
      <c r="O667" s="108">
        <f>VLOOKUP(A667,'BASE REGISTROS'!$A$1:$T$884,15,FALSE)</f>
        <v>229457440</v>
      </c>
      <c r="P667" s="108" t="str">
        <f>VLOOKUP(A667,'BASE REGISTROS'!$A$1:$T$884,16,FALSE)</f>
        <v xml:space="preserve">daniel.jadue@recoleta.cl </v>
      </c>
      <c r="Q667" s="108">
        <f>VLOOKUP(A667,'BASE REGISTROS'!$A$1:$T$884,17,FALSE)</f>
        <v>0</v>
      </c>
      <c r="R667" s="108">
        <f>VLOOKUP(A667,'BASE REGISTROS'!$A$1:$T$884,18,FALSE)</f>
        <v>91001</v>
      </c>
      <c r="S667" s="108" t="str">
        <f>VLOOKUP(A667,'BASE REGISTROS'!$A$1:$T$884,19,FALSE)</f>
        <v xml:space="preserve">No se acompañan. Aplica Informe Jurídico Nº 09, de  fecha 14 de marzo de 2011 del Departamento Jurídico y Dictamen Nº 070791, de 2009, de la Contraloría General de la República.  
</v>
      </c>
      <c r="T667" s="129">
        <f>VLOOKUP(A667,'BASE REGISTROS'!$A$1:$T$884,20,FALSE)</f>
        <v>38631</v>
      </c>
      <c r="U667" s="128">
        <v>7206</v>
      </c>
      <c r="V667" s="130">
        <v>23380896</v>
      </c>
      <c r="W667" s="130">
        <v>73429033</v>
      </c>
      <c r="X667" s="131">
        <v>44316</v>
      </c>
      <c r="Y667" s="132" t="s">
        <v>7743</v>
      </c>
      <c r="Z667" s="132" t="s">
        <v>7744</v>
      </c>
      <c r="AA667" s="128" t="s">
        <v>7831</v>
      </c>
    </row>
    <row r="668" spans="1:27" ht="15.75" customHeight="1" x14ac:dyDescent="0.2">
      <c r="A668" s="128">
        <v>7207</v>
      </c>
      <c r="B668" s="108" t="str">
        <f>VLOOKUP(A668,'BASE REGISTROS'!$A$1:$T$884,2,FALSE)</f>
        <v>I. Municipalidad de San Felipe</v>
      </c>
      <c r="C668" s="136">
        <f>VLOOKUP(A668,'BASE REGISTROS'!$A$1:$T$884,3,FALSE)</f>
        <v>690506009</v>
      </c>
      <c r="D668" s="108" t="str">
        <f>VLOOKUP(A668,'BASE REGISTROS'!$A$1:$T$884,4,FALSE)</f>
        <v>Municipalidad</v>
      </c>
      <c r="E668" s="108" t="str">
        <f>VLOOKUP(A668,'BASE REGISTROS'!$A$1:$T$884,5,FALSE)</f>
        <v>Constitución Política de la República, artículo 107</v>
      </c>
      <c r="F668" s="108" t="str">
        <f>VLOOKUP(A668,'BASE REGISTROS'!$A$1:$T$884,6,FALSE)</f>
        <v>Indefinida</v>
      </c>
      <c r="G668" s="108" t="str">
        <f>VLOOKUP(A668,'BASE REGISTROS'!$A$1:$T$884,7,FALSE)</f>
        <v>Según Ley Orgánica N° 18.695, artículos 1° al 4°</v>
      </c>
      <c r="H668" s="108" t="str">
        <f>VLOOKUP(A668,'BASE REGISTROS'!$A$1:$T$884,8,FALSE)</f>
        <v>no tiene</v>
      </c>
      <c r="I668" s="108">
        <f>VLOOKUP(A668,'BASE REGISTROS'!$A$1:$T$884,9,FALSE)</f>
        <v>0</v>
      </c>
      <c r="J668" s="129">
        <f>VLOOKUP(A668,'BASE REGISTROS'!$A$1:$T$884,10,FALSE)</f>
        <v>0</v>
      </c>
      <c r="K668" s="108" t="str">
        <f>VLOOKUP(A668,'BASE REGISTROS'!$A$1:$T$884,11,FALSE)</f>
        <v xml:space="preserve">Patricio Freire Canto, 
</v>
      </c>
      <c r="L668" s="108" t="str">
        <f>VLOOKUP(A668,'BASE REGISTROS'!$A$1:$T$884,12,FALSE)</f>
        <v xml:space="preserve">Salinas N° 203, comuna y provincia de San Felipe, Quinta Región
</v>
      </c>
      <c r="M668" s="108" t="str">
        <f>VLOOKUP(A668,'BASE REGISTROS'!$A$1:$T$884,13,FALSE)</f>
        <v>V</v>
      </c>
      <c r="N668" s="108" t="str">
        <f>VLOOKUP(A668,'BASE REGISTROS'!$A$1:$T$884,14,FALSE)</f>
        <v>San Felipe</v>
      </c>
      <c r="O668" s="108" t="str">
        <f>VLOOKUP(A668,'BASE REGISTROS'!$A$1:$T$884,15,FALSE)</f>
        <v>Fonos: (34) -509000- 510077</v>
      </c>
      <c r="P668" s="108" t="str">
        <f>VLOOKUP(A668,'BASE REGISTROS'!$A$1:$T$884,16,FALSE)</f>
        <v>rrhh@sanfe.cl, secretaria@sanfe.cl</v>
      </c>
      <c r="Q668" s="108">
        <f>VLOOKUP(A668,'BASE REGISTROS'!$A$1:$T$884,17,FALSE)</f>
        <v>0</v>
      </c>
      <c r="R668" s="108">
        <f>VLOOKUP(A668,'BASE REGISTROS'!$A$1:$T$884,18,FALSE)</f>
        <v>91001</v>
      </c>
      <c r="S668" s="108" t="str">
        <f>VLOOKUP(A668,'BASE REGISTROS'!$A$1:$T$884,19,FALSE)</f>
        <v>No se acompañan. Aplica Informe Jurídico Nº 09, de  fecha 14 de marzo de 2011 del Departamento Jurídico y Dictamen Nº 070791, de 2009, de la Contraloría General de la República.</v>
      </c>
      <c r="T668" s="129">
        <f>VLOOKUP(A668,'BASE REGISTROS'!$A$1:$T$884,20,FALSE)</f>
        <v>38631</v>
      </c>
      <c r="U668" s="128">
        <v>7207</v>
      </c>
      <c r="V668" s="130">
        <v>0</v>
      </c>
      <c r="W668" s="130">
        <v>13065030</v>
      </c>
      <c r="X668" s="131">
        <v>44316</v>
      </c>
      <c r="Y668" s="132" t="s">
        <v>7743</v>
      </c>
      <c r="Z668" s="132" t="s">
        <v>7744</v>
      </c>
      <c r="AA668" s="128" t="s">
        <v>7751</v>
      </c>
    </row>
    <row r="669" spans="1:27" ht="15.75" customHeight="1" x14ac:dyDescent="0.2">
      <c r="A669" s="128">
        <v>7208</v>
      </c>
      <c r="B669" s="108" t="str">
        <f>VLOOKUP(A669,'BASE REGISTROS'!$A$1:$T$884,2,FALSE)</f>
        <v xml:space="preserve">
I. Municipalidad de Huechuraba
</v>
      </c>
      <c r="C669" s="136">
        <f>VLOOKUP(A669,'BASE REGISTROS'!$A$1:$T$884,3,FALSE)</f>
        <v>692554000</v>
      </c>
      <c r="D669" s="108" t="str">
        <f>VLOOKUP(A669,'BASE REGISTROS'!$A$1:$T$884,4,FALSE)</f>
        <v>Municipalidad</v>
      </c>
      <c r="E669" s="108" t="str">
        <f>VLOOKUP(A669,'BASE REGISTROS'!$A$1:$T$884,5,FALSE)</f>
        <v>Constitución Política de la República, art. 107.</v>
      </c>
      <c r="F669" s="108" t="str">
        <f>VLOOKUP(A669,'BASE REGISTROS'!$A$1:$T$884,6,FALSE)</f>
        <v>Indefinida.</v>
      </c>
      <c r="G669" s="108" t="str">
        <f>VLOOKUP(A669,'BASE REGISTROS'!$A$1:$T$884,7,FALSE)</f>
        <v>Según Ley Orgánica Constitucional Nº 18.695, arts. 1º al 4º.</v>
      </c>
      <c r="H669" s="108" t="str">
        <f>VLOOKUP(A669,'BASE REGISTROS'!$A$1:$T$884,8,FALSE)</f>
        <v>no tiene</v>
      </c>
      <c r="I669" s="108">
        <f>VLOOKUP(A669,'BASE REGISTROS'!$A$1:$T$884,9,FALSE)</f>
        <v>0</v>
      </c>
      <c r="J669" s="129">
        <f>VLOOKUP(A669,'BASE REGISTROS'!$A$1:$T$884,10,FALSE)</f>
        <v>0</v>
      </c>
      <c r="K669" s="108" t="str">
        <f>VLOOKUP(A669,'BASE REGISTROS'!$A$1:$T$884,11,FALSE)</f>
        <v xml:space="preserve">Carlos César Luis Cuadrado Prats   
Alcalde
</v>
      </c>
      <c r="L669" s="108" t="str">
        <f>VLOOKUP(A669,'BASE REGISTROS'!$A$1:$T$884,12,FALSE)</f>
        <v xml:space="preserve">Avenida Premio Nobel Nº5555, comuna de Huechuraba.
</v>
      </c>
      <c r="M669" s="108" t="str">
        <f>VLOOKUP(A669,'BASE REGISTROS'!$A$1:$T$884,13,FALSE)</f>
        <v>XIII</v>
      </c>
      <c r="N669" s="108" t="str">
        <f>VLOOKUP(A669,'BASE REGISTROS'!$A$1:$T$884,14,FALSE)</f>
        <v xml:space="preserve"> Huechuraba</v>
      </c>
      <c r="O669" s="108" t="str">
        <f>VLOOKUP(A669,'BASE REGISTROS'!$A$1:$T$884,15,FALSE)</f>
        <v>Fono 27511100</v>
      </c>
      <c r="P669" s="108" t="str">
        <f>VLOOKUP(A669,'BASE REGISTROS'!$A$1:$T$884,16,FALSE)</f>
        <v>alcaldecuadrado@huechuraba.cl</v>
      </c>
      <c r="Q669" s="108">
        <f>VLOOKUP(A669,'BASE REGISTROS'!$A$1:$T$884,17,FALSE)</f>
        <v>0</v>
      </c>
      <c r="R669" s="108">
        <f>VLOOKUP(A669,'BASE REGISTROS'!$A$1:$T$884,18,FALSE)</f>
        <v>91001</v>
      </c>
      <c r="S669" s="108" t="str">
        <f>VLOOKUP(A669,'BASE REGISTROS'!$A$1:$T$884,19,FALSE)</f>
        <v xml:space="preserve">No se acompañan. Aplica Informe Jurídico Nº 09, de  fecha 14 de marzo de 2011 del Departamento Jurídico y Dictamen Nº 070791, de 2009, de la Contraloría General de la República.
</v>
      </c>
      <c r="T669" s="129">
        <f>VLOOKUP(A669,'BASE REGISTROS'!$A$1:$T$884,20,FALSE)</f>
        <v>38649</v>
      </c>
      <c r="U669" s="128">
        <v>7208</v>
      </c>
      <c r="V669" s="130">
        <v>4006576</v>
      </c>
      <c r="W669" s="130">
        <v>12135928</v>
      </c>
      <c r="X669" s="131">
        <v>44316</v>
      </c>
      <c r="Y669" s="132" t="s">
        <v>7743</v>
      </c>
      <c r="Z669" s="132" t="s">
        <v>7744</v>
      </c>
      <c r="AA669" s="128" t="s">
        <v>7870</v>
      </c>
    </row>
    <row r="670" spans="1:27" ht="15.75" customHeight="1" x14ac:dyDescent="0.2">
      <c r="A670" s="128">
        <v>7209</v>
      </c>
      <c r="B670" s="108" t="str">
        <f>VLOOKUP(A670,'BASE REGISTROS'!$A$1:$T$884,2,FALSE)</f>
        <v xml:space="preserve">
I. Municipalidad de Pozo Almonte
</v>
      </c>
      <c r="C670" s="136">
        <f>VLOOKUP(A670,'BASE REGISTROS'!$A$1:$T$884,3,FALSE)</f>
        <v>830175008</v>
      </c>
      <c r="D670" s="108" t="str">
        <f>VLOOKUP(A670,'BASE REGISTROS'!$A$1:$T$884,4,FALSE)</f>
        <v>Municipalidad</v>
      </c>
      <c r="E670" s="108" t="str">
        <f>VLOOKUP(A670,'BASE REGISTROS'!$A$1:$T$884,5,FALSE)</f>
        <v>Constitución Política de la República, artículo 107.</v>
      </c>
      <c r="F670" s="108" t="str">
        <f>VLOOKUP(A670,'BASE REGISTROS'!$A$1:$T$884,6,FALSE)</f>
        <v>Indefinida.</v>
      </c>
      <c r="G670" s="108" t="str">
        <f>VLOOKUP(A670,'BASE REGISTROS'!$A$1:$T$884,7,FALSE)</f>
        <v>Según Ley Orgánica Nº 18.695, artículos 1º al 4º.</v>
      </c>
      <c r="H670" s="108" t="str">
        <f>VLOOKUP(A670,'BASE REGISTROS'!$A$1:$T$884,8,FALSE)</f>
        <v>no tiene</v>
      </c>
      <c r="I670" s="108">
        <f>VLOOKUP(A670,'BASE REGISTROS'!$A$1:$T$884,9,FALSE)</f>
        <v>0</v>
      </c>
      <c r="J670" s="129">
        <f>VLOOKUP(A670,'BASE REGISTROS'!$A$1:$T$884,10,FALSE)</f>
        <v>0</v>
      </c>
      <c r="K670" s="108" t="str">
        <f>VLOOKUP(A670,'BASE REGISTROS'!$A$1:$T$884,11,FALSE)</f>
        <v xml:space="preserve">José Fernando Muñoz Cáceres              </v>
      </c>
      <c r="L670" s="108" t="str">
        <f>VLOOKUP(A670,'BASE REGISTROS'!$A$1:$T$884,12,FALSE)</f>
        <v xml:space="preserve">Balmaceda Nº 276, comuna de Pozo Almonte, Primera Región.
</v>
      </c>
      <c r="M670" s="108" t="str">
        <f>VLOOKUP(A670,'BASE REGISTROS'!$A$1:$T$884,13,FALSE)</f>
        <v>I</v>
      </c>
      <c r="N670" s="108" t="str">
        <f>VLOOKUP(A670,'BASE REGISTROS'!$A$1:$T$884,14,FALSE)</f>
        <v>Pozo Almonte</v>
      </c>
      <c r="O670" s="108" t="str">
        <f>VLOOKUP(A670,'BASE REGISTROS'!$A$1:$T$884,15,FALSE)</f>
        <v>Fonos: 57-751477  57-751220</v>
      </c>
      <c r="P670" s="108">
        <f>VLOOKUP(A670,'BASE REGISTROS'!$A$1:$T$884,16,FALSE)</f>
        <v>0</v>
      </c>
      <c r="Q670" s="108">
        <f>VLOOKUP(A670,'BASE REGISTROS'!$A$1:$T$884,17,FALSE)</f>
        <v>0</v>
      </c>
      <c r="R670" s="108">
        <f>VLOOKUP(A670,'BASE REGISTROS'!$A$1:$T$884,18,FALSE)</f>
        <v>91001</v>
      </c>
      <c r="S670" s="108" t="str">
        <f>VLOOKUP(A670,'BASE REGISTROS'!$A$1:$T$884,19,FALSE)</f>
        <v xml:space="preserve">No se acompañan. Aplica Informe Jurídico Nº 09, de  fecha 14 de marzo de 2011 del Departamento Jurídico y Dictamen Nº 070791, de 2009, de la Contraloría General de la República.  
</v>
      </c>
      <c r="T670" s="129">
        <f>VLOOKUP(A670,'BASE REGISTROS'!$A$1:$T$884,20,FALSE)</f>
        <v>38649</v>
      </c>
      <c r="U670" s="128">
        <v>7209</v>
      </c>
      <c r="V670" s="130">
        <v>9890520</v>
      </c>
      <c r="W670" s="130">
        <v>14979204</v>
      </c>
      <c r="X670" s="131">
        <v>44316</v>
      </c>
      <c r="Y670" s="132" t="s">
        <v>7743</v>
      </c>
      <c r="Z670" s="132" t="s">
        <v>7744</v>
      </c>
      <c r="AA670" s="128" t="s">
        <v>7769</v>
      </c>
    </row>
    <row r="671" spans="1:27" ht="15.75" customHeight="1" x14ac:dyDescent="0.2">
      <c r="A671" s="128">
        <v>7211</v>
      </c>
      <c r="B671" s="108" t="str">
        <f>VLOOKUP(A671,'BASE REGISTROS'!$A$1:$T$884,2,FALSE)</f>
        <v xml:space="preserve">
I. Municipalidad de San Pedro
</v>
      </c>
      <c r="C671" s="136">
        <f>VLOOKUP(A671,'BASE REGISTROS'!$A$1:$T$884,3,FALSE)</f>
        <v>690731002</v>
      </c>
      <c r="D671" s="108" t="str">
        <f>VLOOKUP(A671,'BASE REGISTROS'!$A$1:$T$884,4,FALSE)</f>
        <v>Municipalidad</v>
      </c>
      <c r="E671" s="108" t="str">
        <f>VLOOKUP(A671,'BASE REGISTROS'!$A$1:$T$884,5,FALSE)</f>
        <v>Constitución Política de la República, artículo 107.</v>
      </c>
      <c r="F671" s="108" t="str">
        <f>VLOOKUP(A671,'BASE REGISTROS'!$A$1:$T$884,6,FALSE)</f>
        <v>Indefinida.</v>
      </c>
      <c r="G671" s="108" t="str">
        <f>VLOOKUP(A671,'BASE REGISTROS'!$A$1:$T$884,7,FALSE)</f>
        <v>Según Ley Orgánica Nº 18.695, artículos 1º al 4º.</v>
      </c>
      <c r="H671" s="108" t="str">
        <f>VLOOKUP(A671,'BASE REGISTROS'!$A$1:$T$884,8,FALSE)</f>
        <v>No tiene</v>
      </c>
      <c r="I671" s="108">
        <f>VLOOKUP(A671,'BASE REGISTROS'!$A$1:$T$884,9,FALSE)</f>
        <v>0</v>
      </c>
      <c r="J671" s="129">
        <f>VLOOKUP(A671,'BASE REGISTROS'!$A$1:$T$884,10,FALSE)</f>
        <v>0</v>
      </c>
      <c r="K671" s="108" t="str">
        <f>VLOOKUP(A671,'BASE REGISTROS'!$A$1:$T$884,11,FALSE)</f>
        <v xml:space="preserve">Manuel Devia Vilches, </v>
      </c>
      <c r="L671" s="108" t="str">
        <f>VLOOKUP(A671,'BASE REGISTROS'!$A$1:$T$884,12,FALSE)</f>
        <v xml:space="preserve">Av. Hermosilla N°11, comuna de San Pedro, provincia de Melipilla, Región Metropolitana.
</v>
      </c>
      <c r="M671" s="108" t="str">
        <f>VLOOKUP(A671,'BASE REGISTROS'!$A$1:$T$884,13,FALSE)</f>
        <v>XIII</v>
      </c>
      <c r="N671" s="108" t="str">
        <f>VLOOKUP(A671,'BASE REGISTROS'!$A$1:$T$884,14,FALSE)</f>
        <v>San Pedro</v>
      </c>
      <c r="O671" s="108" t="str">
        <f>VLOOKUP(A671,'BASE REGISTROS'!$A$1:$T$884,15,FALSE)</f>
        <v xml:space="preserve">Fonos: 228405961 Anexo 16
</v>
      </c>
      <c r="P671" s="108" t="str">
        <f>VLOOKUP(A671,'BASE REGISTROS'!$A$1:$T$884,16,FALSE)</f>
        <v xml:space="preserve">Correo: 
alcaldia@munisanpedro.cl 
</v>
      </c>
      <c r="Q671" s="108">
        <f>VLOOKUP(A671,'BASE REGISTROS'!$A$1:$T$884,17,FALSE)</f>
        <v>0</v>
      </c>
      <c r="R671" s="108">
        <f>VLOOKUP(A671,'BASE REGISTROS'!$A$1:$T$884,18,FALSE)</f>
        <v>91001</v>
      </c>
      <c r="S671" s="108" t="str">
        <f>VLOOKUP(A671,'BASE REGISTROS'!$A$1:$T$884,19,FALSE)</f>
        <v xml:space="preserve">No se acompañan. Aplica Informe Jurídico Nº 09, de  fecha 14 de marzo de 2011 del Departamento Jurídico y Dictamen Nº 070791, de 2009, de la Contraloría General de la República.  
</v>
      </c>
      <c r="T671" s="129">
        <f>VLOOKUP(A671,'BASE REGISTROS'!$A$1:$T$884,20,FALSE)</f>
        <v>38656</v>
      </c>
      <c r="U671" s="128">
        <v>7211</v>
      </c>
      <c r="V671" s="130">
        <v>2861840</v>
      </c>
      <c r="W671" s="130">
        <v>11447360</v>
      </c>
      <c r="X671" s="131">
        <v>44316</v>
      </c>
      <c r="Y671" s="132" t="s">
        <v>7743</v>
      </c>
      <c r="Z671" s="132" t="s">
        <v>7744</v>
      </c>
      <c r="AA671" s="128" t="s">
        <v>7927</v>
      </c>
    </row>
    <row r="672" spans="1:27" ht="15.75" customHeight="1" x14ac:dyDescent="0.2">
      <c r="A672" s="128">
        <v>7212</v>
      </c>
      <c r="B672" s="108" t="str">
        <f>VLOOKUP(A672,'BASE REGISTROS'!$A$1:$T$884,2,FALSE)</f>
        <v xml:space="preserve">
I. Municipalidad de Monte Patria
</v>
      </c>
      <c r="C672" s="136">
        <f>VLOOKUP(A672,'BASE REGISTROS'!$A$1:$T$884,3,FALSE)</f>
        <v>690408007</v>
      </c>
      <c r="D672" s="108" t="str">
        <f>VLOOKUP(A672,'BASE REGISTROS'!$A$1:$T$884,4,FALSE)</f>
        <v>Municipalidad</v>
      </c>
      <c r="E672" s="108" t="str">
        <f>VLOOKUP(A672,'BASE REGISTROS'!$A$1:$T$884,5,FALSE)</f>
        <v>Constitución Política de la República, artículo 107.</v>
      </c>
      <c r="F672" s="108" t="str">
        <f>VLOOKUP(A672,'BASE REGISTROS'!$A$1:$T$884,6,FALSE)</f>
        <v>Indefinida.</v>
      </c>
      <c r="G672" s="108" t="str">
        <f>VLOOKUP(A672,'BASE REGISTROS'!$A$1:$T$884,7,FALSE)</f>
        <v>Según Ley Orgánica Nº 18.695, artículos 1º al 4º.</v>
      </c>
      <c r="H672" s="108" t="str">
        <f>VLOOKUP(A672,'BASE REGISTROS'!$A$1:$T$884,8,FALSE)</f>
        <v>no tiene</v>
      </c>
      <c r="I672" s="108">
        <f>VLOOKUP(A672,'BASE REGISTROS'!$A$1:$T$884,9,FALSE)</f>
        <v>0</v>
      </c>
      <c r="J672" s="129">
        <f>VLOOKUP(A672,'BASE REGISTROS'!$A$1:$T$884,10,FALSE)</f>
        <v>0</v>
      </c>
      <c r="K672" s="108" t="str">
        <f>VLOOKUP(A672,'BASE REGISTROS'!$A$1:$T$884,11,FALSE)</f>
        <v xml:space="preserve">Camilo Valentín Ossandón Espinoza.
</v>
      </c>
      <c r="L672" s="108" t="str">
        <f>VLOOKUP(A672,'BASE REGISTROS'!$A$1:$T$884,12,FALSE)</f>
        <v xml:space="preserve">Diaguitas 31, comuna de Monte Patria, provincia de Limarí, Cuarta Región.
</v>
      </c>
      <c r="M672" s="108" t="str">
        <f>VLOOKUP(A672,'BASE REGISTROS'!$A$1:$T$884,13,FALSE)</f>
        <v>IV</v>
      </c>
      <c r="N672" s="108" t="str">
        <f>VLOOKUP(A672,'BASE REGISTROS'!$A$1:$T$884,14,FALSE)</f>
        <v>Monte Patria</v>
      </c>
      <c r="O672" s="108" t="str">
        <f>VLOOKUP(A672,'BASE REGISTROS'!$A$1:$T$884,15,FALSE)</f>
        <v>Fonos: 53-711-058, 53-712-002</v>
      </c>
      <c r="P672" s="108" t="str">
        <f>VLOOKUP(A672,'BASE REGISTROS'!$A$1:$T$884,16,FALSE)</f>
        <v>contacto@montepatria.net</v>
      </c>
      <c r="Q672" s="108">
        <f>VLOOKUP(A672,'BASE REGISTROS'!$A$1:$T$884,17,FALSE)</f>
        <v>0</v>
      </c>
      <c r="R672" s="108">
        <f>VLOOKUP(A672,'BASE REGISTROS'!$A$1:$T$884,18,FALSE)</f>
        <v>91001</v>
      </c>
      <c r="S672" s="108" t="str">
        <f>VLOOKUP(A672,'BASE REGISTROS'!$A$1:$T$884,19,FALSE)</f>
        <v xml:space="preserve">No se acompañan. Aplica Informe Jurídico Nº 09, de  fecha 14 de marzo de 2011 del Departamento Jurídico y Dictamen Nº 070791, de 2009, de la Contraloría General de la República.  
</v>
      </c>
      <c r="T672" s="129">
        <f>VLOOKUP(A672,'BASE REGISTROS'!$A$1:$T$884,20,FALSE)</f>
        <v>38658</v>
      </c>
      <c r="U672" s="128">
        <v>7212</v>
      </c>
      <c r="V672" s="130">
        <v>11009947</v>
      </c>
      <c r="W672" s="130">
        <v>37677541</v>
      </c>
      <c r="X672" s="131">
        <v>44316</v>
      </c>
      <c r="Y672" s="132" t="s">
        <v>7743</v>
      </c>
      <c r="Z672" s="132" t="s">
        <v>7744</v>
      </c>
      <c r="AA672" s="128" t="s">
        <v>7928</v>
      </c>
    </row>
    <row r="673" spans="1:27" ht="15.75" customHeight="1" x14ac:dyDescent="0.2">
      <c r="A673" s="128">
        <v>7215</v>
      </c>
      <c r="B673" s="108" t="str">
        <f>VLOOKUP(A673,'BASE REGISTROS'!$A$1:$T$884,2,FALSE)</f>
        <v xml:space="preserve">
I. Municipalidad de Frutillar
</v>
      </c>
      <c r="C673" s="136">
        <f>VLOOKUP(A673,'BASE REGISTROS'!$A$1:$T$884,3,FALSE)</f>
        <v>692207009</v>
      </c>
      <c r="D673" s="108" t="str">
        <f>VLOOKUP(A673,'BASE REGISTROS'!$A$1:$T$884,4,FALSE)</f>
        <v>Municipalidad</v>
      </c>
      <c r="E673" s="108" t="str">
        <f>VLOOKUP(A673,'BASE REGISTROS'!$A$1:$T$884,5,FALSE)</f>
        <v>Constitución Política de la República, artículo 107.</v>
      </c>
      <c r="F673" s="108" t="str">
        <f>VLOOKUP(A673,'BASE REGISTROS'!$A$1:$T$884,6,FALSE)</f>
        <v>Indefinida.</v>
      </c>
      <c r="G673" s="108" t="str">
        <f>VLOOKUP(A673,'BASE REGISTROS'!$A$1:$T$884,7,FALSE)</f>
        <v>Según Ley Orgánica Constitucional Nº 18.695, arts. 1º al 4º.</v>
      </c>
      <c r="H673" s="108" t="str">
        <f>VLOOKUP(A673,'BASE REGISTROS'!$A$1:$T$884,8,FALSE)</f>
        <v>no tiene</v>
      </c>
      <c r="I673" s="108">
        <f>VLOOKUP(A673,'BASE REGISTROS'!$A$1:$T$884,9,FALSE)</f>
        <v>0</v>
      </c>
      <c r="J673" s="129">
        <f>VLOOKUP(A673,'BASE REGISTROS'!$A$1:$T$884,10,FALSE)</f>
        <v>0</v>
      </c>
      <c r="K673" s="108" t="str">
        <f>VLOOKUP(A673,'BASE REGISTROS'!$A$1:$T$884,11,FALSE)</f>
        <v xml:space="preserve">Claus Pedro Lindemann Vierth,     </v>
      </c>
      <c r="L673" s="108" t="str">
        <f>VLOOKUP(A673,'BASE REGISTROS'!$A$1:$T$884,12,FALSE)</f>
        <v>Philippi Nº 753, comuna de Frutillar, Provincia de Llanquihue, Décima Región de Los Lagos.</v>
      </c>
      <c r="M673" s="108" t="str">
        <f>VLOOKUP(A673,'BASE REGISTROS'!$A$1:$T$884,13,FALSE)</f>
        <v>X</v>
      </c>
      <c r="N673" s="108" t="str">
        <f>VLOOKUP(A673,'BASE REGISTROS'!$A$1:$T$884,14,FALSE)</f>
        <v>Frutillar</v>
      </c>
      <c r="O673" s="108">
        <f>VLOOKUP(A673,'BASE REGISTROS'!$A$1:$T$884,15,FALSE)</f>
        <v>0</v>
      </c>
      <c r="P673" s="108">
        <f>VLOOKUP(A673,'BASE REGISTROS'!$A$1:$T$884,16,FALSE)</f>
        <v>0</v>
      </c>
      <c r="Q673" s="108">
        <f>VLOOKUP(A673,'BASE REGISTROS'!$A$1:$T$884,17,FALSE)</f>
        <v>0</v>
      </c>
      <c r="R673" s="108">
        <f>VLOOKUP(A673,'BASE REGISTROS'!$A$1:$T$884,18,FALSE)</f>
        <v>91001</v>
      </c>
      <c r="S673" s="108" t="str">
        <f>VLOOKUP(A673,'BASE REGISTROS'!$A$1:$T$884,19,FALSE)</f>
        <v xml:space="preserve">No se acompañan. Aplica Informe Jurídico Nº 09, de  fecha 14 de marzo de 2011 del Departamento Jurídico y Dictamen Nº 070791, de 2009, de la Contraloría General de la República.  
</v>
      </c>
      <c r="T673" s="129">
        <f>VLOOKUP(A673,'BASE REGISTROS'!$A$1:$T$884,20,FALSE)</f>
        <v>38663</v>
      </c>
      <c r="U673" s="128">
        <v>7215</v>
      </c>
      <c r="V673" s="130">
        <v>4078122</v>
      </c>
      <c r="W673" s="130">
        <v>12352641</v>
      </c>
      <c r="X673" s="131">
        <v>44316</v>
      </c>
      <c r="Y673" s="132" t="s">
        <v>7743</v>
      </c>
      <c r="Z673" s="132" t="s">
        <v>7744</v>
      </c>
      <c r="AA673" s="128" t="s">
        <v>7929</v>
      </c>
    </row>
    <row r="674" spans="1:27" ht="15.75" customHeight="1" x14ac:dyDescent="0.2">
      <c r="A674" s="128">
        <v>7217</v>
      </c>
      <c r="B674" s="108" t="str">
        <f>VLOOKUP(A674,'BASE REGISTROS'!$A$1:$T$884,2,FALSE)</f>
        <v xml:space="preserve">
I. Municipalidad de Pica
</v>
      </c>
      <c r="C674" s="136">
        <f>VLOOKUP(A674,'BASE REGISTROS'!$A$1:$T$884,3,FALSE)</f>
        <v>690104008</v>
      </c>
      <c r="D674" s="108" t="str">
        <f>VLOOKUP(A674,'BASE REGISTROS'!$A$1:$T$884,4,FALSE)</f>
        <v>Municipalidad</v>
      </c>
      <c r="E674" s="108" t="str">
        <f>VLOOKUP(A674,'BASE REGISTROS'!$A$1:$T$884,5,FALSE)</f>
        <v>Constitución Política de la República, artículo 107.</v>
      </c>
      <c r="F674" s="108" t="str">
        <f>VLOOKUP(A674,'BASE REGISTROS'!$A$1:$T$884,6,FALSE)</f>
        <v>Indefinida.</v>
      </c>
      <c r="G674" s="108" t="str">
        <f>VLOOKUP(A674,'BASE REGISTROS'!$A$1:$T$884,7,FALSE)</f>
        <v>Según Ley Orgánica Nº 18.695, artículos 1º al 4º.</v>
      </c>
      <c r="H674" s="108" t="str">
        <f>VLOOKUP(A674,'BASE REGISTROS'!$A$1:$T$884,8,FALSE)</f>
        <v>no tiene</v>
      </c>
      <c r="I674" s="108">
        <f>VLOOKUP(A674,'BASE REGISTROS'!$A$1:$T$884,9,FALSE)</f>
        <v>0</v>
      </c>
      <c r="J674" s="129">
        <f>VLOOKUP(A674,'BASE REGISTROS'!$A$1:$T$884,10,FALSE)</f>
        <v>0</v>
      </c>
      <c r="K674" s="108" t="str">
        <f>VLOOKUP(A674,'BASE REGISTROS'!$A$1:$T$884,11,FALSE)</f>
        <v xml:space="preserve">Iván Manuel Infante Chacón      </v>
      </c>
      <c r="L674" s="108" t="str">
        <f>VLOOKUP(A674,'BASE REGISTROS'!$A$1:$T$884,12,FALSE)</f>
        <v xml:space="preserve">Plaza de Armas Nº 20, comuna de Pica, Primera Región.
</v>
      </c>
      <c r="M674" s="108" t="str">
        <f>VLOOKUP(A674,'BASE REGISTROS'!$A$1:$T$884,13,FALSE)</f>
        <v>I</v>
      </c>
      <c r="N674" s="108" t="str">
        <f>VLOOKUP(A674,'BASE REGISTROS'!$A$1:$T$884,14,FALSE)</f>
        <v>Pica</v>
      </c>
      <c r="O674" s="108" t="str">
        <f>VLOOKUP(A674,'BASE REGISTROS'!$A$1:$T$884,15,FALSE)</f>
        <v>Fonos: 57-741310 - 57-741340 – 57-741593</v>
      </c>
      <c r="P674" s="108" t="str">
        <f>VLOOKUP(A674,'BASE REGISTROS'!$A$1:$T$884,16,FALSE)</f>
        <v>www.pica.cl        alcaldía@pica.cl</v>
      </c>
      <c r="Q674" s="108">
        <f>VLOOKUP(A674,'BASE REGISTROS'!$A$1:$T$884,17,FALSE)</f>
        <v>0</v>
      </c>
      <c r="R674" s="108">
        <f>VLOOKUP(A674,'BASE REGISTROS'!$A$1:$T$884,18,FALSE)</f>
        <v>91001</v>
      </c>
      <c r="S674" s="108" t="str">
        <f>VLOOKUP(A674,'BASE REGISTROS'!$A$1:$T$884,19,FALSE)</f>
        <v>Se acompaña Balance General año 2004, aprobado por Unidad de Auditoría.</v>
      </c>
      <c r="T674" s="129">
        <f>VLOOKUP(A674,'BASE REGISTROS'!$A$1:$T$884,20,FALSE)</f>
        <v>38673</v>
      </c>
      <c r="U674" s="128">
        <v>7217</v>
      </c>
      <c r="V674" s="130">
        <v>0</v>
      </c>
      <c r="W674" s="130">
        <v>7432550</v>
      </c>
      <c r="X674" s="131">
        <v>44316</v>
      </c>
      <c r="Y674" s="132" t="s">
        <v>7743</v>
      </c>
      <c r="Z674" s="132" t="s">
        <v>7744</v>
      </c>
      <c r="AA674" s="128" t="s">
        <v>7930</v>
      </c>
    </row>
    <row r="675" spans="1:27" ht="15.75" customHeight="1" x14ac:dyDescent="0.2">
      <c r="A675" s="128">
        <v>7219</v>
      </c>
      <c r="B675" s="108" t="str">
        <f>VLOOKUP(A675,'BASE REGISTROS'!$A$1:$T$884,2,FALSE)</f>
        <v xml:space="preserve">
I. Municipalidad de Pirque
</v>
      </c>
      <c r="C675" s="136">
        <f>VLOOKUP(A675,'BASE REGISTROS'!$A$1:$T$884,3,FALSE)</f>
        <v>690722003</v>
      </c>
      <c r="D675" s="108" t="str">
        <f>VLOOKUP(A675,'BASE REGISTROS'!$A$1:$T$884,4,FALSE)</f>
        <v>Municipalidad</v>
      </c>
      <c r="E675" s="108" t="str">
        <f>VLOOKUP(A675,'BASE REGISTROS'!$A$1:$T$884,5,FALSE)</f>
        <v>Constitución Política de la República, art. 107.</v>
      </c>
      <c r="F675" s="108" t="str">
        <f>VLOOKUP(A675,'BASE REGISTROS'!$A$1:$T$884,6,FALSE)</f>
        <v>Indefinida.</v>
      </c>
      <c r="G675" s="108" t="str">
        <f>VLOOKUP(A675,'BASE REGISTROS'!$A$1:$T$884,7,FALSE)</f>
        <v>Según Ley Orgánica Nº 18.695, arts. 1º al 4º.</v>
      </c>
      <c r="H675" s="108" t="str">
        <f>VLOOKUP(A675,'BASE REGISTROS'!$A$1:$T$884,8,FALSE)</f>
        <v>no tiene</v>
      </c>
      <c r="I675" s="108">
        <f>VLOOKUP(A675,'BASE REGISTROS'!$A$1:$T$884,9,FALSE)</f>
        <v>0</v>
      </c>
      <c r="J675" s="129">
        <f>VLOOKUP(A675,'BASE REGISTROS'!$A$1:$T$884,10,FALSE)</f>
        <v>0</v>
      </c>
      <c r="K675" s="108" t="str">
        <f>VLOOKUP(A675,'BASE REGISTROS'!$A$1:$T$884,11,FALSE)</f>
        <v xml:space="preserve">Cristian Balmaceda Undurraga, 
</v>
      </c>
      <c r="L675" s="108" t="str">
        <f>VLOOKUP(A675,'BASE REGISTROS'!$A$1:$T$884,12,FALSE)</f>
        <v xml:space="preserve">
 Av. Concha y Toro 02548, Pirque
</v>
      </c>
      <c r="M675" s="108" t="str">
        <f>VLOOKUP(A675,'BASE REGISTROS'!$A$1:$T$884,13,FALSE)</f>
        <v>XIII</v>
      </c>
      <c r="N675" s="108" t="str">
        <f>VLOOKUP(A675,'BASE REGISTROS'!$A$1:$T$884,14,FALSE)</f>
        <v>Pirque</v>
      </c>
      <c r="O675" s="108" t="str">
        <f>VLOOKUP(A675,'BASE REGISTROS'!$A$1:$T$884,15,FALSE)</f>
        <v xml:space="preserve">Mesa Central (56 02) 385 8500 </v>
      </c>
      <c r="P675" s="108">
        <f>VLOOKUP(A675,'BASE REGISTROS'!$A$1:$T$884,16,FALSE)</f>
        <v>0</v>
      </c>
      <c r="Q675" s="108">
        <f>VLOOKUP(A675,'BASE REGISTROS'!$A$1:$T$884,17,FALSE)</f>
        <v>0</v>
      </c>
      <c r="R675" s="108">
        <f>VLOOKUP(A675,'BASE REGISTROS'!$A$1:$T$884,18,FALSE)</f>
        <v>91001</v>
      </c>
      <c r="S675" s="108" t="str">
        <f>VLOOKUP(A675,'BASE REGISTROS'!$A$1:$T$884,19,FALSE)</f>
        <v xml:space="preserve">No se acompañan. Aplica Informe Jurídico Nº 09, de  fecha 14 de marzo de 2011 del Departamento Jurídico y Dictamen Nº 070791, de 2009, de la Contraloría General de la República.  </v>
      </c>
      <c r="T675" s="129">
        <f>VLOOKUP(A675,'BASE REGISTROS'!$A$1:$T$884,20,FALSE)</f>
        <v>38686</v>
      </c>
      <c r="U675" s="128">
        <v>7219</v>
      </c>
      <c r="V675" s="130">
        <v>5723680</v>
      </c>
      <c r="W675" s="130">
        <v>17337040</v>
      </c>
      <c r="X675" s="131">
        <v>44316</v>
      </c>
      <c r="Y675" s="132" t="s">
        <v>7743</v>
      </c>
      <c r="Z675" s="132" t="s">
        <v>7744</v>
      </c>
      <c r="AA675" s="128" t="s">
        <v>7931</v>
      </c>
    </row>
    <row r="676" spans="1:27" ht="15.75" customHeight="1" x14ac:dyDescent="0.2">
      <c r="A676" s="128">
        <v>7220</v>
      </c>
      <c r="B676" s="108" t="str">
        <f>VLOOKUP(A676,'BASE REGISTROS'!$A$1:$T$884,2,FALSE)</f>
        <v xml:space="preserve">
I. Municipalidad de Lampa
</v>
      </c>
      <c r="C676" s="136">
        <f>VLOOKUP(A676,'BASE REGISTROS'!$A$1:$T$884,3,FALSE)</f>
        <v>690714000</v>
      </c>
      <c r="D676" s="108" t="str">
        <f>VLOOKUP(A676,'BASE REGISTROS'!$A$1:$T$884,4,FALSE)</f>
        <v>Municipalidad</v>
      </c>
      <c r="E676" s="108" t="str">
        <f>VLOOKUP(A676,'BASE REGISTROS'!$A$1:$T$884,5,FALSE)</f>
        <v>Constitución Política de la República, artículo 107.</v>
      </c>
      <c r="F676" s="108" t="str">
        <f>VLOOKUP(A676,'BASE REGISTROS'!$A$1:$T$884,6,FALSE)</f>
        <v>Indefinida.</v>
      </c>
      <c r="G676" s="108" t="str">
        <f>VLOOKUP(A676,'BASE REGISTROS'!$A$1:$T$884,7,FALSE)</f>
        <v>Según Ley Orgánica Nº 18.695, artículos 1º al 4º.</v>
      </c>
      <c r="H676" s="108" t="str">
        <f>VLOOKUP(A676,'BASE REGISTROS'!$A$1:$T$884,8,FALSE)</f>
        <v>no tiene</v>
      </c>
      <c r="I676" s="108">
        <f>VLOOKUP(A676,'BASE REGISTROS'!$A$1:$T$884,9,FALSE)</f>
        <v>0</v>
      </c>
      <c r="J676" s="129">
        <f>VLOOKUP(A676,'BASE REGISTROS'!$A$1:$T$884,10,FALSE)</f>
        <v>0</v>
      </c>
      <c r="K676" s="108" t="str">
        <f>VLOOKUP(A676,'BASE REGISTROS'!$A$1:$T$884,11,FALSE)</f>
        <v xml:space="preserve">Graciela Ortúzar Novoa          </v>
      </c>
      <c r="L676" s="108" t="str">
        <f>VLOOKUP(A676,'BASE REGISTROS'!$A$1:$T$884,12,FALSE)</f>
        <v xml:space="preserve">Baquedano Nº 824, comuna de Lampa, Región Metropolitana.
</v>
      </c>
      <c r="M676" s="108" t="str">
        <f>VLOOKUP(A676,'BASE REGISTROS'!$A$1:$T$884,13,FALSE)</f>
        <v>XIII</v>
      </c>
      <c r="N676" s="108" t="str">
        <f>VLOOKUP(A676,'BASE REGISTROS'!$A$1:$T$884,14,FALSE)</f>
        <v>Lampa</v>
      </c>
      <c r="O676" s="108" t="str">
        <f>VLOOKUP(A676,'BASE REGISTROS'!$A$1:$T$884,15,FALSE)</f>
        <v xml:space="preserve">Fonos: 2586100 – 2586115 /226568500/226568501
 Fax:  8422622 – 8422652
</v>
      </c>
      <c r="P676" s="108" t="str">
        <f>VLOOKUP(A676,'BASE REGISTROS'!$A$1:$T$884,16,FALSE)</f>
        <v xml:space="preserve">alcaldia@lampa.cl
www.lampa.cl
</v>
      </c>
      <c r="Q676" s="108">
        <f>VLOOKUP(A676,'BASE REGISTROS'!$A$1:$T$884,17,FALSE)</f>
        <v>0</v>
      </c>
      <c r="R676" s="108">
        <f>VLOOKUP(A676,'BASE REGISTROS'!$A$1:$T$884,18,FALSE)</f>
        <v>91001</v>
      </c>
      <c r="S676" s="108" t="str">
        <f>VLOOKUP(A676,'BASE REGISTROS'!$A$1:$T$884,19,FALSE)</f>
        <v>No se acompañan. Aplica Informe Jurídico Nº 09, de  fecha 14 de marzo de 2011 del Departamento Jurídico y Dictamen Nº 070791, de 2009, de la Contraloría General de la República</v>
      </c>
      <c r="T676" s="129">
        <f>VLOOKUP(A676,'BASE REGISTROS'!$A$1:$T$884,20,FALSE)</f>
        <v>38686</v>
      </c>
      <c r="U676" s="128">
        <v>7220</v>
      </c>
      <c r="V676" s="130">
        <v>12305912</v>
      </c>
      <c r="W676" s="130">
        <v>12484362</v>
      </c>
      <c r="X676" s="131">
        <v>44316</v>
      </c>
      <c r="Y676" s="132" t="s">
        <v>7743</v>
      </c>
      <c r="Z676" s="132" t="s">
        <v>7744</v>
      </c>
      <c r="AA676" s="128" t="s">
        <v>7842</v>
      </c>
    </row>
    <row r="677" spans="1:27" ht="15.75" customHeight="1" x14ac:dyDescent="0.2">
      <c r="A677" s="128">
        <v>7222</v>
      </c>
      <c r="B677" s="108" t="str">
        <f>VLOOKUP(A677,'BASE REGISTROS'!$A$1:$T$884,2,FALSE)</f>
        <v xml:space="preserve">
I. Municipalidad de Diego de Almagro
</v>
      </c>
      <c r="C677" s="136" t="str">
        <f>VLOOKUP(A677,'BASE REGISTROS'!$A$1:$T$884,3,FALSE)</f>
        <v>69250500K</v>
      </c>
      <c r="D677" s="108" t="str">
        <f>VLOOKUP(A677,'BASE REGISTROS'!$A$1:$T$884,4,FALSE)</f>
        <v>Municipalidad</v>
      </c>
      <c r="E677" s="108" t="str">
        <f>VLOOKUP(A677,'BASE REGISTROS'!$A$1:$T$884,5,FALSE)</f>
        <v>Constitución Política de la República, art. 107.</v>
      </c>
      <c r="F677" s="108" t="str">
        <f>VLOOKUP(A677,'BASE REGISTROS'!$A$1:$T$884,6,FALSE)</f>
        <v>Indefinida.</v>
      </c>
      <c r="G677" s="108" t="str">
        <f>VLOOKUP(A677,'BASE REGISTROS'!$A$1:$T$884,7,FALSE)</f>
        <v>Según Ley Orgánica Nº 18.695, arts. 1º al 4º.</v>
      </c>
      <c r="H677" s="108" t="str">
        <f>VLOOKUP(A677,'BASE REGISTROS'!$A$1:$T$884,8,FALSE)</f>
        <v>no tiene</v>
      </c>
      <c r="I677" s="108">
        <f>VLOOKUP(A677,'BASE REGISTROS'!$A$1:$T$884,9,FALSE)</f>
        <v>0</v>
      </c>
      <c r="J677" s="129">
        <f>VLOOKUP(A677,'BASE REGISTROS'!$A$1:$T$884,10,FALSE)</f>
        <v>0</v>
      </c>
      <c r="K677" s="108" t="str">
        <f>VLOOKUP(A677,'BASE REGISTROS'!$A$1:$T$884,11,FALSE)</f>
        <v xml:space="preserve">Isaías Florencio Zavala Torres, </v>
      </c>
      <c r="L677" s="108" t="str">
        <f>VLOOKUP(A677,'BASE REGISTROS'!$A$1:$T$884,12,FALSE)</f>
        <v xml:space="preserve">Juan Martínez Nº 1403, comuna de Diego de Almagro, Tercera Región, casilla 13.
</v>
      </c>
      <c r="M677" s="108" t="str">
        <f>VLOOKUP(A677,'BASE REGISTROS'!$A$1:$T$884,13,FALSE)</f>
        <v>III</v>
      </c>
      <c r="N677" s="108" t="str">
        <f>VLOOKUP(A677,'BASE REGISTROS'!$A$1:$T$884,14,FALSE)</f>
        <v>Diego de Almagro</v>
      </c>
      <c r="O677" s="108" t="str">
        <f>VLOOKUP(A677,'BASE REGISTROS'!$A$1:$T$884,15,FALSE)</f>
        <v>Fonos (52) 441049- 441534- 441027</v>
      </c>
      <c r="P677" s="108">
        <f>VLOOKUP(A677,'BASE REGISTROS'!$A$1:$T$884,16,FALSE)</f>
        <v>0</v>
      </c>
      <c r="Q677" s="108">
        <f>VLOOKUP(A677,'BASE REGISTROS'!$A$1:$T$884,17,FALSE)</f>
        <v>0</v>
      </c>
      <c r="R677" s="108">
        <f>VLOOKUP(A677,'BASE REGISTROS'!$A$1:$T$884,18,FALSE)</f>
        <v>91001</v>
      </c>
      <c r="S677" s="108" t="str">
        <f>VLOOKUP(A677,'BASE REGISTROS'!$A$1:$T$884,19,FALSE)</f>
        <v>No se acompañan. Aplica Informe Jurídico Nº 09, de  fecha 14 de marzo de 2011 del Departamento Jurídico y Dictamen Nº 070791, de 2009, de la Contraloría General de la República</v>
      </c>
      <c r="T677" s="129">
        <f>VLOOKUP(A677,'BASE REGISTROS'!$A$1:$T$884,20,FALSE)</f>
        <v>38687</v>
      </c>
      <c r="U677" s="128">
        <v>7222</v>
      </c>
      <c r="V677" s="130">
        <v>4893746</v>
      </c>
      <c r="W677" s="130">
        <v>9787492</v>
      </c>
      <c r="X677" s="131">
        <v>44316</v>
      </c>
      <c r="Y677" s="132" t="s">
        <v>7743</v>
      </c>
      <c r="Z677" s="132" t="s">
        <v>7744</v>
      </c>
      <c r="AA677" s="128" t="s">
        <v>7916</v>
      </c>
    </row>
    <row r="678" spans="1:27" ht="15.75" customHeight="1" x14ac:dyDescent="0.2">
      <c r="A678" s="128">
        <v>7223</v>
      </c>
      <c r="B678" s="108" t="str">
        <f>VLOOKUP(A678,'BASE REGISTROS'!$A$1:$T$884,2,FALSE)</f>
        <v xml:space="preserve">
I. Municipalidad de Casablanca
</v>
      </c>
      <c r="C678" s="136">
        <f>VLOOKUP(A678,'BASE REGISTROS'!$A$1:$T$884,3,FALSE)</f>
        <v>690614006</v>
      </c>
      <c r="D678" s="108" t="str">
        <f>VLOOKUP(A678,'BASE REGISTROS'!$A$1:$T$884,4,FALSE)</f>
        <v>Municipalidad</v>
      </c>
      <c r="E678" s="108" t="str">
        <f>VLOOKUP(A678,'BASE REGISTROS'!$A$1:$T$884,5,FALSE)</f>
        <v>Constitución Política de la República, artículo 107.</v>
      </c>
      <c r="F678" s="108" t="str">
        <f>VLOOKUP(A678,'BASE REGISTROS'!$A$1:$T$884,6,FALSE)</f>
        <v>Indefinida.</v>
      </c>
      <c r="G678" s="108" t="str">
        <f>VLOOKUP(A678,'BASE REGISTROS'!$A$1:$T$884,7,FALSE)</f>
        <v>Según Ley Orgánica Nº 18.695, artículos 1º al 4º.</v>
      </c>
      <c r="H678" s="108" t="str">
        <f>VLOOKUP(A678,'BASE REGISTROS'!$A$1:$T$884,8,FALSE)</f>
        <v>no tiene</v>
      </c>
      <c r="I678" s="108">
        <f>VLOOKUP(A678,'BASE REGISTROS'!$A$1:$T$884,9,FALSE)</f>
        <v>0</v>
      </c>
      <c r="J678" s="129">
        <f>VLOOKUP(A678,'BASE REGISTROS'!$A$1:$T$884,10,FALSE)</f>
        <v>0</v>
      </c>
      <c r="K678" s="108" t="str">
        <f>VLOOKUP(A678,'BASE REGISTROS'!$A$1:$T$884,11,FALSE)</f>
        <v xml:space="preserve">Rodrigo Martínez Roca, </v>
      </c>
      <c r="L678" s="108" t="str">
        <f>VLOOKUP(A678,'BASE REGISTROS'!$A$1:$T$884,12,FALSE)</f>
        <v xml:space="preserve">Constitución N°111, comuna de Casablanca, provincia de Valparaíso, Quinta Región.
</v>
      </c>
      <c r="M678" s="108" t="str">
        <f>VLOOKUP(A678,'BASE REGISTROS'!$A$1:$T$884,13,FALSE)</f>
        <v>V</v>
      </c>
      <c r="N678" s="108" t="str">
        <f>VLOOKUP(A678,'BASE REGISTROS'!$A$1:$T$884,14,FALSE)</f>
        <v>Casablanca</v>
      </c>
      <c r="O678" s="108" t="str">
        <f>VLOOKUP(A678,'BASE REGISTROS'!$A$1:$T$884,15,FALSE)</f>
        <v>Fonos: 32-277-400</v>
      </c>
      <c r="P678" s="108">
        <f>VLOOKUP(A678,'BASE REGISTROS'!$A$1:$T$884,16,FALSE)</f>
        <v>0</v>
      </c>
      <c r="Q678" s="108">
        <f>VLOOKUP(A678,'BASE REGISTROS'!$A$1:$T$884,17,FALSE)</f>
        <v>0</v>
      </c>
      <c r="R678" s="108">
        <f>VLOOKUP(A678,'BASE REGISTROS'!$A$1:$T$884,18,FALSE)</f>
        <v>91001</v>
      </c>
      <c r="S678" s="108" t="str">
        <f>VLOOKUP(A678,'BASE REGISTROS'!$A$1:$T$884,19,FALSE)</f>
        <v xml:space="preserve">No se acompañan. Aplica Informe Jurídico Nº 09, de  fecha 14 de marzo de 2011 del Departamento Jurídico y Dictamen Nº 070791, de 2009, de la Contraloría General de la República.  
</v>
      </c>
      <c r="T678" s="129">
        <f>VLOOKUP(A678,'BASE REGISTROS'!$A$1:$T$884,20,FALSE)</f>
        <v>38687</v>
      </c>
      <c r="U678" s="128">
        <v>7223</v>
      </c>
      <c r="V678" s="130">
        <v>4149668</v>
      </c>
      <c r="W678" s="130">
        <v>12569354</v>
      </c>
      <c r="X678" s="131">
        <v>44316</v>
      </c>
      <c r="Y678" s="132" t="s">
        <v>7743</v>
      </c>
      <c r="Z678" s="132" t="s">
        <v>7744</v>
      </c>
      <c r="AA678" s="128" t="s">
        <v>7889</v>
      </c>
    </row>
    <row r="679" spans="1:27" ht="15.75" customHeight="1" x14ac:dyDescent="0.2">
      <c r="A679" s="128">
        <v>7224</v>
      </c>
      <c r="B679" s="108" t="str">
        <f>VLOOKUP(A679,'BASE REGISTROS'!$A$1:$T$884,2,FALSE)</f>
        <v xml:space="preserve">
I. Municipalidad de Quintero.
</v>
      </c>
      <c r="C679" s="136" t="str">
        <f>VLOOKUP(A679,'BASE REGISTROS'!$A$1:$T$884,3,FALSE)</f>
        <v>69060700K</v>
      </c>
      <c r="D679" s="108" t="str">
        <f>VLOOKUP(A679,'BASE REGISTROS'!$A$1:$T$884,4,FALSE)</f>
        <v>Municipalidad</v>
      </c>
      <c r="E679" s="108" t="str">
        <f>VLOOKUP(A679,'BASE REGISTROS'!$A$1:$T$884,5,FALSE)</f>
        <v>Constitución Política de la República, art. 107.</v>
      </c>
      <c r="F679" s="108" t="str">
        <f>VLOOKUP(A679,'BASE REGISTROS'!$A$1:$T$884,6,FALSE)</f>
        <v>Indefinida.</v>
      </c>
      <c r="G679" s="108" t="str">
        <f>VLOOKUP(A679,'BASE REGISTROS'!$A$1:$T$884,7,FALSE)</f>
        <v>Según Ley Orgánica Nº 18.695, arts. 1º al 4º.</v>
      </c>
      <c r="H679" s="108" t="str">
        <f>VLOOKUP(A679,'BASE REGISTROS'!$A$1:$T$884,8,FALSE)</f>
        <v>no tiene</v>
      </c>
      <c r="I679" s="108">
        <f>VLOOKUP(A679,'BASE REGISTROS'!$A$1:$T$884,9,FALSE)</f>
        <v>0</v>
      </c>
      <c r="J679" s="129">
        <f>VLOOKUP(A679,'BASE REGISTROS'!$A$1:$T$884,10,FALSE)</f>
        <v>0</v>
      </c>
      <c r="K679" s="108" t="str">
        <f>VLOOKUP(A679,'BASE REGISTROS'!$A$1:$T$884,11,FALSE)</f>
        <v xml:space="preserve">Isaac Mauricio Carrasco Pardo </v>
      </c>
      <c r="L679" s="108" t="str">
        <f>VLOOKUP(A679,'BASE REGISTROS'!$A$1:$T$884,12,FALSE)</f>
        <v xml:space="preserve">Normandie 1916, comuna de Quintero, Quinta Región.
</v>
      </c>
      <c r="M679" s="108" t="str">
        <f>VLOOKUP(A679,'BASE REGISTROS'!$A$1:$T$884,13,FALSE)</f>
        <v>V</v>
      </c>
      <c r="N679" s="108" t="str">
        <f>VLOOKUP(A679,'BASE REGISTROS'!$A$1:$T$884,14,FALSE)</f>
        <v>Quintero</v>
      </c>
      <c r="O679" s="108" t="str">
        <f>VLOOKUP(A679,'BASE REGISTROS'!$A$1:$T$884,15,FALSE)</f>
        <v xml:space="preserve">Fono: 2379709710/ 2379615/ 2379655 
</v>
      </c>
      <c r="P679" s="108" t="str">
        <f>VLOOKUP(A679,'BASE REGISTROS'!$A$1:$T$884,16,FALSE)</f>
        <v>Correo electrónico: mcarrasco@muniquintero.cl
                             mvillarroel@muniquintero.cl
                             dideco@muniquintero.cl
                             plucarelli@muniquintero.cl</v>
      </c>
      <c r="Q679" s="108">
        <f>VLOOKUP(A679,'BASE REGISTROS'!$A$1:$T$884,17,FALSE)</f>
        <v>0</v>
      </c>
      <c r="R679" s="108">
        <f>VLOOKUP(A679,'BASE REGISTROS'!$A$1:$T$884,18,FALSE)</f>
        <v>91001</v>
      </c>
      <c r="S679" s="108" t="str">
        <f>VLOOKUP(A679,'BASE REGISTROS'!$A$1:$T$884,19,FALSE)</f>
        <v xml:space="preserve">No se acompañan. Aplica Informe Jurídico Nº 09, de  fecha 14 de marzo de 2011 del Departamento Jurídico y Dictamen Nº 070791, de 2009, de la Contraloría General de la República.  
.
</v>
      </c>
      <c r="T679" s="129">
        <f>VLOOKUP(A679,'BASE REGISTROS'!$A$1:$T$884,20,FALSE)</f>
        <v>38691</v>
      </c>
      <c r="U679" s="128">
        <v>7224</v>
      </c>
      <c r="V679" s="130">
        <v>0</v>
      </c>
      <c r="W679" s="130">
        <v>10161690</v>
      </c>
      <c r="X679" s="131">
        <v>44316</v>
      </c>
      <c r="Y679" s="132" t="s">
        <v>7743</v>
      </c>
      <c r="Z679" s="132" t="s">
        <v>7744</v>
      </c>
      <c r="AA679" s="128" t="s">
        <v>7761</v>
      </c>
    </row>
    <row r="680" spans="1:27" ht="15.75" customHeight="1" x14ac:dyDescent="0.2">
      <c r="A680" s="128">
        <v>7225</v>
      </c>
      <c r="B680" s="108" t="str">
        <f>VLOOKUP(A680,'BASE REGISTROS'!$A$1:$T$884,2,FALSE)</f>
        <v xml:space="preserve">
I. Municipalidad de Petorca
</v>
      </c>
      <c r="C680" s="136">
        <f>VLOOKUP(A680,'BASE REGISTROS'!$A$1:$T$884,3,FALSE)</f>
        <v>690505002</v>
      </c>
      <c r="D680" s="108" t="str">
        <f>VLOOKUP(A680,'BASE REGISTROS'!$A$1:$T$884,4,FALSE)</f>
        <v>Municipalidad</v>
      </c>
      <c r="E680" s="108" t="str">
        <f>VLOOKUP(A680,'BASE REGISTROS'!$A$1:$T$884,5,FALSE)</f>
        <v>Constitución Política de la República, artículo 118.</v>
      </c>
      <c r="F680" s="108" t="str">
        <f>VLOOKUP(A680,'BASE REGISTROS'!$A$1:$T$884,6,FALSE)</f>
        <v>Indefinida.</v>
      </c>
      <c r="G680" s="108" t="str">
        <f>VLOOKUP(A680,'BASE REGISTROS'!$A$1:$T$884,7,FALSE)</f>
        <v>Según Ley Orgánica Constitucional Nº 18.695, arts. 1º al 4º.</v>
      </c>
      <c r="H680" s="108" t="str">
        <f>VLOOKUP(A680,'BASE REGISTROS'!$A$1:$T$884,8,FALSE)</f>
        <v>no tiene</v>
      </c>
      <c r="I680" s="108">
        <f>VLOOKUP(A680,'BASE REGISTROS'!$A$1:$T$884,9,FALSE)</f>
        <v>0</v>
      </c>
      <c r="J680" s="129">
        <f>VLOOKUP(A680,'BASE REGISTROS'!$A$1:$T$884,10,FALSE)</f>
        <v>0</v>
      </c>
      <c r="K680" s="108" t="str">
        <f>VLOOKUP(A680,'BASE REGISTROS'!$A$1:$T$884,11,FALSE)</f>
        <v xml:space="preserve">Gustavo Fernando Valdenegro Rubillo </v>
      </c>
      <c r="L680" s="108" t="str">
        <f>VLOOKUP(A680,'BASE REGISTROS'!$A$1:$T$884,12,FALSE)</f>
        <v>Calle Silva Nº225, comuna de Petorca, V Región.</v>
      </c>
      <c r="M680" s="108" t="str">
        <f>VLOOKUP(A680,'BASE REGISTROS'!$A$1:$T$884,13,FALSE)</f>
        <v>V</v>
      </c>
      <c r="N680" s="108" t="str">
        <f>VLOOKUP(A680,'BASE REGISTROS'!$A$1:$T$884,14,FALSE)</f>
        <v>Petorca</v>
      </c>
      <c r="O680" s="108">
        <f>VLOOKUP(A680,'BASE REGISTROS'!$A$1:$T$884,15,FALSE)</f>
        <v>0</v>
      </c>
      <c r="P680" s="108">
        <f>VLOOKUP(A680,'BASE REGISTROS'!$A$1:$T$884,16,FALSE)</f>
        <v>0</v>
      </c>
      <c r="Q680" s="108">
        <f>VLOOKUP(A680,'BASE REGISTROS'!$A$1:$T$884,17,FALSE)</f>
        <v>0</v>
      </c>
      <c r="R680" s="108">
        <f>VLOOKUP(A680,'BASE REGISTROS'!$A$1:$T$884,18,FALSE)</f>
        <v>91001</v>
      </c>
      <c r="S680" s="108" t="str">
        <f>VLOOKUP(A680,'BASE REGISTROS'!$A$1:$T$884,19,FALSE)</f>
        <v xml:space="preserve">No se acompañan. Aplica Informe Jurídico Nº 09, de  fecha 14 de marzo de 2011 del Departamento Jurídico y Dictamen Nº 070791, de 2009, de la Contraloría General de la República.  
</v>
      </c>
      <c r="T680" s="129">
        <f>VLOOKUP(A680,'BASE REGISTROS'!$A$1:$T$884,20,FALSE)</f>
        <v>38695</v>
      </c>
      <c r="U680" s="128">
        <v>7225</v>
      </c>
      <c r="V680" s="130">
        <v>2861840</v>
      </c>
      <c r="W680" s="130">
        <v>8668520</v>
      </c>
      <c r="X680" s="131">
        <v>44316</v>
      </c>
      <c r="Y680" s="132" t="s">
        <v>7743</v>
      </c>
      <c r="Z680" s="132" t="s">
        <v>7744</v>
      </c>
      <c r="AA680" s="128" t="s">
        <v>7910</v>
      </c>
    </row>
    <row r="681" spans="1:27" ht="15.75" customHeight="1" x14ac:dyDescent="0.2">
      <c r="A681" s="128">
        <v>7226</v>
      </c>
      <c r="B681" s="108" t="str">
        <f>VLOOKUP(A681,'BASE REGISTROS'!$A$1:$T$884,2,FALSE)</f>
        <v xml:space="preserve">
I. Municipalidad de Cerrillos
</v>
      </c>
      <c r="C681" s="136">
        <f>VLOOKUP(A681,'BASE REGISTROS'!$A$1:$T$884,3,FALSE)</f>
        <v>692550005</v>
      </c>
      <c r="D681" s="108" t="str">
        <f>VLOOKUP(A681,'BASE REGISTROS'!$A$1:$T$884,4,FALSE)</f>
        <v>Municipalidad</v>
      </c>
      <c r="E681" s="108" t="str">
        <f>VLOOKUP(A681,'BASE REGISTROS'!$A$1:$T$884,5,FALSE)</f>
        <v>Constitución Política de la República, artículo 107.</v>
      </c>
      <c r="F681" s="108" t="str">
        <f>VLOOKUP(A681,'BASE REGISTROS'!$A$1:$T$884,6,FALSE)</f>
        <v>Indefinida.</v>
      </c>
      <c r="G681" s="108" t="str">
        <f>VLOOKUP(A681,'BASE REGISTROS'!$A$1:$T$884,7,FALSE)</f>
        <v>Según Ley Orgánica Nº 18.695, artículos 1º al 4º.</v>
      </c>
      <c r="H681" s="108" t="str">
        <f>VLOOKUP(A681,'BASE REGISTROS'!$A$1:$T$884,8,FALSE)</f>
        <v>no tiene</v>
      </c>
      <c r="I681" s="108">
        <f>VLOOKUP(A681,'BASE REGISTROS'!$A$1:$T$884,9,FALSE)</f>
        <v>0</v>
      </c>
      <c r="J681" s="129">
        <f>VLOOKUP(A681,'BASE REGISTROS'!$A$1:$T$884,10,FALSE)</f>
        <v>0</v>
      </c>
      <c r="K681" s="108" t="str">
        <f>VLOOKUP(A681,'BASE REGISTROS'!$A$1:$T$884,11,FALSE)</f>
        <v xml:space="preserve">Arturo Aguirre Gacitúa, </v>
      </c>
      <c r="L681" s="108" t="str">
        <f>VLOOKUP(A681,'BASE REGISTROS'!$A$1:$T$884,12,FALSE)</f>
        <v xml:space="preserve">Piloto Lazo Nº 120, comuna de Cerrillos, Región Metropolitana.
</v>
      </c>
      <c r="M681" s="108" t="str">
        <f>VLOOKUP(A681,'BASE REGISTROS'!$A$1:$T$884,13,FALSE)</f>
        <v>XIII</v>
      </c>
      <c r="N681" s="108" t="str">
        <f>VLOOKUP(A681,'BASE REGISTROS'!$A$1:$T$884,14,FALSE)</f>
        <v>Cerrillos</v>
      </c>
      <c r="O681" s="108">
        <f>VLOOKUP(A681,'BASE REGISTROS'!$A$1:$T$884,15,FALSE)</f>
        <v>0</v>
      </c>
      <c r="P681" s="108" t="str">
        <f>VLOOKUP(A681,'BASE REGISTROS'!$A$1:$T$884,16,FALSE)</f>
        <v>sec_alcalde@mcerrillos.cl – alcaldiacerrillos@gmail.com</v>
      </c>
      <c r="Q681" s="108">
        <f>VLOOKUP(A681,'BASE REGISTROS'!$A$1:$T$884,17,FALSE)</f>
        <v>0</v>
      </c>
      <c r="R681" s="108">
        <f>VLOOKUP(A681,'BASE REGISTROS'!$A$1:$T$884,18,FALSE)</f>
        <v>91001</v>
      </c>
      <c r="S681" s="108" t="str">
        <f>VLOOKUP(A681,'BASE REGISTROS'!$A$1:$T$884,19,FALSE)</f>
        <v xml:space="preserve">No se acompañan. Aplica Informe Jurídico Nº 09, de  fecha 14 de marzo de 2011 del Departamento Jurídico y Dictamen Nº 070791, de 2009, de la Contraloría General de la República.  
</v>
      </c>
      <c r="T681" s="129">
        <f>VLOOKUP(A681,'BASE REGISTROS'!$A$1:$T$884,20,FALSE)</f>
        <v>38695</v>
      </c>
      <c r="U681" s="128">
        <v>7226</v>
      </c>
      <c r="V681" s="130">
        <v>6439140</v>
      </c>
      <c r="W681" s="130">
        <v>25756560</v>
      </c>
      <c r="X681" s="131">
        <v>44316</v>
      </c>
      <c r="Y681" s="132" t="s">
        <v>7743</v>
      </c>
      <c r="Z681" s="132" t="s">
        <v>7744</v>
      </c>
      <c r="AA681" s="128" t="s">
        <v>7760</v>
      </c>
    </row>
    <row r="682" spans="1:27" ht="15.75" customHeight="1" x14ac:dyDescent="0.2">
      <c r="A682" s="128">
        <v>7228</v>
      </c>
      <c r="B682" s="108" t="str">
        <f>VLOOKUP(A682,'BASE REGISTROS'!$A$1:$T$884,2,FALSE)</f>
        <v xml:space="preserve">
I. Municipalidad de  Catemu
</v>
      </c>
      <c r="C682" s="136">
        <f>VLOOKUP(A682,'BASE REGISTROS'!$A$1:$T$884,3,FALSE)</f>
        <v>690509008</v>
      </c>
      <c r="D682" s="108" t="str">
        <f>VLOOKUP(A682,'BASE REGISTROS'!$A$1:$T$884,4,FALSE)</f>
        <v>Municipalidad</v>
      </c>
      <c r="E682" s="108" t="str">
        <f>VLOOKUP(A682,'BASE REGISTROS'!$A$1:$T$884,5,FALSE)</f>
        <v>Constitución Política de la República, artículo 107.</v>
      </c>
      <c r="F682" s="108" t="str">
        <f>VLOOKUP(A682,'BASE REGISTROS'!$A$1:$T$884,6,FALSE)</f>
        <v>Indefinida.</v>
      </c>
      <c r="G682" s="108" t="str">
        <f>VLOOKUP(A682,'BASE REGISTROS'!$A$1:$T$884,7,FALSE)</f>
        <v>Según Ley Orgánica Nº 18.695, artículos 1º al 4º.</v>
      </c>
      <c r="H682" s="108" t="str">
        <f>VLOOKUP(A682,'BASE REGISTROS'!$A$1:$T$884,8,FALSE)</f>
        <v>no tiene</v>
      </c>
      <c r="I682" s="108">
        <f>VLOOKUP(A682,'BASE REGISTROS'!$A$1:$T$884,9,FALSE)</f>
        <v>0</v>
      </c>
      <c r="J682" s="129">
        <f>VLOOKUP(A682,'BASE REGISTROS'!$A$1:$T$884,10,FALSE)</f>
        <v>0</v>
      </c>
      <c r="K682" s="108" t="str">
        <f>VLOOKUP(A682,'BASE REGISTROS'!$A$1:$T$884,11,FALSE)</f>
        <v>Boris Ernesto Luksic Nieto,</v>
      </c>
      <c r="L682" s="108" t="str">
        <f>VLOOKUP(A682,'BASE REGISTROS'!$A$1:$T$884,12,FALSE)</f>
        <v xml:space="preserve">Calle Borjas García Huidobro Nº 025, comuna de Catemu,  provincia de Valparaíso, Quinta Región.
</v>
      </c>
      <c r="M682" s="108" t="str">
        <f>VLOOKUP(A682,'BASE REGISTROS'!$A$1:$T$884,13,FALSE)</f>
        <v>V</v>
      </c>
      <c r="N682" s="108" t="str">
        <f>VLOOKUP(A682,'BASE REGISTROS'!$A$1:$T$884,14,FALSE)</f>
        <v xml:space="preserve"> Catemu</v>
      </c>
      <c r="O682" s="108">
        <f>VLOOKUP(A682,'BASE REGISTROS'!$A$1:$T$884,15,FALSE)</f>
        <v>0</v>
      </c>
      <c r="P682" s="108">
        <f>VLOOKUP(A682,'BASE REGISTROS'!$A$1:$T$884,16,FALSE)</f>
        <v>0</v>
      </c>
      <c r="Q682" s="108">
        <f>VLOOKUP(A682,'BASE REGISTROS'!$A$1:$T$884,17,FALSE)</f>
        <v>0</v>
      </c>
      <c r="R682" s="108">
        <f>VLOOKUP(A682,'BASE REGISTROS'!$A$1:$T$884,18,FALSE)</f>
        <v>91001</v>
      </c>
      <c r="S682" s="108" t="str">
        <f>VLOOKUP(A682,'BASE REGISTROS'!$A$1:$T$884,19,FALSE)</f>
        <v xml:space="preserve">No se acompañan. Aplica Informe Jurídico Nº 09, de  fecha 14 de marzo de 2011 del Departamento Jurídico y Dictamen Nº 070791, de 2009, de la Contraloría General de la República.  
</v>
      </c>
      <c r="T682" s="129">
        <f>VLOOKUP(A682,'BASE REGISTROS'!$A$1:$T$884,20,FALSE)</f>
        <v>38700</v>
      </c>
      <c r="U682" s="128">
        <v>7228</v>
      </c>
      <c r="V682" s="130">
        <v>3107529</v>
      </c>
      <c r="W682" s="130">
        <v>9412713</v>
      </c>
      <c r="X682" s="131">
        <v>44316</v>
      </c>
      <c r="Y682" s="132" t="s">
        <v>7743</v>
      </c>
      <c r="Z682" s="132" t="s">
        <v>7744</v>
      </c>
      <c r="AA682" s="128" t="s">
        <v>7890</v>
      </c>
    </row>
    <row r="683" spans="1:27" ht="15.75" customHeight="1" x14ac:dyDescent="0.2">
      <c r="A683" s="128">
        <v>7229</v>
      </c>
      <c r="B683" s="108" t="str">
        <f>VLOOKUP(A683,'BASE REGISTROS'!$A$1:$T$884,2,FALSE)</f>
        <v xml:space="preserve">
I. Municipalidad de Caldera
</v>
      </c>
      <c r="C683" s="136">
        <f>VLOOKUP(A683,'BASE REGISTROS'!$A$1:$T$884,3,FALSE)</f>
        <v>690303000</v>
      </c>
      <c r="D683" s="108" t="str">
        <f>VLOOKUP(A683,'BASE REGISTROS'!$A$1:$T$884,4,FALSE)</f>
        <v>Municipalidad</v>
      </c>
      <c r="E683" s="108" t="str">
        <f>VLOOKUP(A683,'BASE REGISTROS'!$A$1:$T$884,5,FALSE)</f>
        <v>Constitución Política de la República, art. 107.</v>
      </c>
      <c r="F683" s="108" t="str">
        <f>VLOOKUP(A683,'BASE REGISTROS'!$A$1:$T$884,6,FALSE)</f>
        <v>Indefinida.</v>
      </c>
      <c r="G683" s="108" t="str">
        <f>VLOOKUP(A683,'BASE REGISTROS'!$A$1:$T$884,7,FALSE)</f>
        <v>Según Ley Orgánica Nº 18.695, arts. 1º al 4º.</v>
      </c>
      <c r="H683" s="108" t="str">
        <f>VLOOKUP(A683,'BASE REGISTROS'!$A$1:$T$884,8,FALSE)</f>
        <v>no tiene</v>
      </c>
      <c r="I683" s="108">
        <f>VLOOKUP(A683,'BASE REGISTROS'!$A$1:$T$884,9,FALSE)</f>
        <v>0</v>
      </c>
      <c r="J683" s="129">
        <f>VLOOKUP(A683,'BASE REGISTROS'!$A$1:$T$884,10,FALSE)</f>
        <v>0</v>
      </c>
      <c r="K683" s="108" t="str">
        <f>VLOOKUP(A683,'BASE REGISTROS'!$A$1:$T$884,11,FALSE)</f>
        <v xml:space="preserve">Brunilda Clementina Gonzalez Anjel, </v>
      </c>
      <c r="L683" s="108" t="str">
        <f>VLOOKUP(A683,'BASE REGISTROS'!$A$1:$T$884,12,FALSE)</f>
        <v xml:space="preserve">Cousiño Nº 395, comuna de Caldera, Tercera Región, casilla 24.
</v>
      </c>
      <c r="M683" s="108" t="str">
        <f>VLOOKUP(A683,'BASE REGISTROS'!$A$1:$T$884,13,FALSE)</f>
        <v>III</v>
      </c>
      <c r="N683" s="108" t="str">
        <f>VLOOKUP(A683,'BASE REGISTROS'!$A$1:$T$884,14,FALSE)</f>
        <v>Caldera</v>
      </c>
      <c r="O683" s="108" t="str">
        <f>VLOOKUP(A683,'BASE REGISTROS'!$A$1:$T$884,15,FALSE)</f>
        <v>Fonos (52) 315234- 315260- 535560</v>
      </c>
      <c r="P683" s="108" t="str">
        <f>VLOOKUP(A683,'BASE REGISTROS'!$A$1:$T$884,16,FALSE)</f>
        <v xml:space="preserve">Correo electrónico: alcaldia@caldera.cl </v>
      </c>
      <c r="Q683" s="108">
        <f>VLOOKUP(A683,'BASE REGISTROS'!$A$1:$T$884,17,FALSE)</f>
        <v>0</v>
      </c>
      <c r="R683" s="108">
        <f>VLOOKUP(A683,'BASE REGISTROS'!$A$1:$T$884,18,FALSE)</f>
        <v>91001</v>
      </c>
      <c r="S683" s="108" t="str">
        <f>VLOOKUP(A683,'BASE REGISTROS'!$A$1:$T$884,19,FALSE)</f>
        <v xml:space="preserve">No se acompañan. Aplica Informe Jurídico Nº 09, de  fecha 14 de marzo de 2011 del Departamento Jurídico y Dictamen Nº 070791, de 2009, de la Contraloría General de la República.  
</v>
      </c>
      <c r="T683" s="129">
        <f>VLOOKUP(A683,'BASE REGISTROS'!$A$1:$T$884,20,FALSE)</f>
        <v>38700</v>
      </c>
      <c r="U683" s="128">
        <v>7229</v>
      </c>
      <c r="V683" s="130">
        <v>0</v>
      </c>
      <c r="W683" s="130">
        <v>15170613</v>
      </c>
      <c r="X683" s="131">
        <v>44316</v>
      </c>
      <c r="Y683" s="132" t="s">
        <v>7743</v>
      </c>
      <c r="Z683" s="132" t="s">
        <v>7744</v>
      </c>
      <c r="AA683" s="128" t="s">
        <v>7817</v>
      </c>
    </row>
    <row r="684" spans="1:27" ht="15.75" customHeight="1" x14ac:dyDescent="0.2">
      <c r="A684" s="128">
        <v>7231</v>
      </c>
      <c r="B684" s="108" t="str">
        <f>VLOOKUP(A684,'BASE REGISTROS'!$A$1:$T$884,2,FALSE)</f>
        <v xml:space="preserve">
I. Municipalidad de Independencia
</v>
      </c>
      <c r="C684" s="136">
        <f>VLOOKUP(A684,'BASE REGISTROS'!$A$1:$T$884,3,FALSE)</f>
        <v>692555007</v>
      </c>
      <c r="D684" s="108" t="str">
        <f>VLOOKUP(A684,'BASE REGISTROS'!$A$1:$T$884,4,FALSE)</f>
        <v>Municipalidad</v>
      </c>
      <c r="E684" s="108" t="str">
        <f>VLOOKUP(A684,'BASE REGISTROS'!$A$1:$T$884,5,FALSE)</f>
        <v>Constitución Política de la República, artículo 107.</v>
      </c>
      <c r="F684" s="108" t="str">
        <f>VLOOKUP(A684,'BASE REGISTROS'!$A$1:$T$884,6,FALSE)</f>
        <v>Indefinida.</v>
      </c>
      <c r="G684" s="108" t="str">
        <f>VLOOKUP(A684,'BASE REGISTROS'!$A$1:$T$884,7,FALSE)</f>
        <v>Según Ley Orgánica Nº 18.695, artículos 1º al 4º.</v>
      </c>
      <c r="H684" s="108" t="str">
        <f>VLOOKUP(A684,'BASE REGISTROS'!$A$1:$T$884,8,FALSE)</f>
        <v>no tiene</v>
      </c>
      <c r="I684" s="108">
        <f>VLOOKUP(A684,'BASE REGISTROS'!$A$1:$T$884,9,FALSE)</f>
        <v>0</v>
      </c>
      <c r="J684" s="129">
        <f>VLOOKUP(A684,'BASE REGISTROS'!$A$1:$T$884,10,FALSE)</f>
        <v>0</v>
      </c>
      <c r="K684" s="108" t="str">
        <f>VLOOKUP(A684,'BASE REGISTROS'!$A$1:$T$884,11,FALSE)</f>
        <v xml:space="preserve">Gonzalo Durán Baronti, </v>
      </c>
      <c r="L684" s="108" t="str">
        <f>VLOOKUP(A684,'BASE REGISTROS'!$A$1:$T$884,12,FALSE)</f>
        <v xml:space="preserve">Avda. Independencia Nº 834, comuna de Independencia,  Región Metropolitana .
</v>
      </c>
      <c r="M684" s="108" t="str">
        <f>VLOOKUP(A684,'BASE REGISTROS'!$A$1:$T$884,13,FALSE)</f>
        <v>XIII</v>
      </c>
      <c r="N684" s="108" t="str">
        <f>VLOOKUP(A684,'BASE REGISTROS'!$A$1:$T$884,14,FALSE)</f>
        <v>Independencia</v>
      </c>
      <c r="O684" s="108" t="str">
        <f>VLOOKUP(A684,'BASE REGISTROS'!$A$1:$T$884,15,FALSE)</f>
        <v>Fono: 4442000</v>
      </c>
      <c r="P684" s="108" t="str">
        <f>VLOOKUP(A684,'BASE REGISTROS'!$A$1:$T$884,16,FALSE)</f>
        <v xml:space="preserve">relacionespublicas@independencia.cl
</v>
      </c>
      <c r="Q684" s="108">
        <f>VLOOKUP(A684,'BASE REGISTROS'!$A$1:$T$884,17,FALSE)</f>
        <v>0</v>
      </c>
      <c r="R684" s="108">
        <f>VLOOKUP(A684,'BASE REGISTROS'!$A$1:$T$884,18,FALSE)</f>
        <v>91001</v>
      </c>
      <c r="S684" s="108" t="str">
        <f>VLOOKUP(A684,'BASE REGISTROS'!$A$1:$T$884,19,FALSE)</f>
        <v xml:space="preserve">No se acompañan. Aplica Informe Jurídico Nº 09, de  fecha 14 de marzo de 2011 del Departamento Jurídico y Dictamen Nº 070791, de 2009, de la Contraloría General de la República.  
</v>
      </c>
      <c r="T684" s="129">
        <f>VLOOKUP(A684,'BASE REGISTROS'!$A$1:$T$884,20,FALSE)</f>
        <v>38700</v>
      </c>
      <c r="U684" s="128">
        <v>7231</v>
      </c>
      <c r="V684" s="130">
        <v>8410366</v>
      </c>
      <c r="W684" s="130">
        <v>21496360</v>
      </c>
      <c r="X684" s="131">
        <v>44316</v>
      </c>
      <c r="Y684" s="132" t="s">
        <v>7743</v>
      </c>
      <c r="Z684" s="132" t="s">
        <v>7744</v>
      </c>
      <c r="AA684" s="128" t="s">
        <v>247</v>
      </c>
    </row>
    <row r="685" spans="1:27" ht="15.75" customHeight="1" x14ac:dyDescent="0.2">
      <c r="A685" s="128">
        <v>7232</v>
      </c>
      <c r="B685" s="107" t="str">
        <f>VLOOKUP(A685,'BASE REGISTROS'!$A$1:$T$884,2,FALSE)</f>
        <v xml:space="preserve">
I. Municipalidad de Arauco
</v>
      </c>
      <c r="C685" s="136">
        <f>VLOOKUP(A685,'BASE REGISTROS'!$A$1:$T$884,3,FALSE)</f>
        <v>691601005</v>
      </c>
      <c r="D685" s="108" t="str">
        <f>VLOOKUP(A685,'BASE REGISTROS'!$A$1:$T$884,4,FALSE)</f>
        <v>Municipalidad</v>
      </c>
      <c r="E685" s="108" t="str">
        <f>VLOOKUP(A685,'BASE REGISTROS'!$A$1:$T$884,5,FALSE)</f>
        <v>Constitución Política de la República, art. 107.</v>
      </c>
      <c r="F685" s="108" t="str">
        <f>VLOOKUP(A685,'BASE REGISTROS'!$A$1:$T$884,6,FALSE)</f>
        <v>Indefinida.</v>
      </c>
      <c r="G685" s="108" t="str">
        <f>VLOOKUP(A685,'BASE REGISTROS'!$A$1:$T$884,7,FALSE)</f>
        <v>Según Ley Orgánica Nº 18.695, arts. 1º al 4º.</v>
      </c>
      <c r="H685" s="108" t="str">
        <f>VLOOKUP(A685,'BASE REGISTROS'!$A$1:$T$884,8,FALSE)</f>
        <v>no tiene</v>
      </c>
      <c r="I685" s="108">
        <f>VLOOKUP(A685,'BASE REGISTROS'!$A$1:$T$884,9,FALSE)</f>
        <v>0</v>
      </c>
      <c r="J685" s="129">
        <f>VLOOKUP(A685,'BASE REGISTROS'!$A$1:$T$884,10,FALSE)</f>
        <v>0</v>
      </c>
      <c r="K685" s="108" t="str">
        <f>VLOOKUP(A685,'BASE REGISTROS'!$A$1:$T$884,11,FALSE)</f>
        <v xml:space="preserve">Juan Mauricio Alarcón Guzmán </v>
      </c>
      <c r="L685" s="108" t="str">
        <f>VLOOKUP(A685,'BASE REGISTROS'!$A$1:$T$884,12,FALSE)</f>
        <v xml:space="preserve">Covadonga Nº527, comuna de Arauco, Octava Región.
</v>
      </c>
      <c r="M685" s="108" t="str">
        <f>VLOOKUP(A685,'BASE REGISTROS'!$A$1:$T$884,13,FALSE)</f>
        <v>VIII</v>
      </c>
      <c r="N685" s="108" t="str">
        <f>VLOOKUP(A685,'BASE REGISTROS'!$A$1:$T$884,14,FALSE)</f>
        <v xml:space="preserve"> Arauco</v>
      </c>
      <c r="O685" s="108" t="str">
        <f>VLOOKUP(A685,'BASE REGISTROS'!$A$1:$T$884,15,FALSE)</f>
        <v xml:space="preserve">412 168071 - 412 168072
</v>
      </c>
      <c r="P685" s="108" t="str">
        <f>VLOOKUP(A685,'BASE REGISTROS'!$A$1:$T$884,16,FALSE)</f>
        <v>alcaldia@muniarauco.cl</v>
      </c>
      <c r="Q685" s="108">
        <f>VLOOKUP(A685,'BASE REGISTROS'!$A$1:$T$884,17,FALSE)</f>
        <v>0</v>
      </c>
      <c r="R685" s="108">
        <f>VLOOKUP(A685,'BASE REGISTROS'!$A$1:$T$884,18,FALSE)</f>
        <v>91001</v>
      </c>
      <c r="S685" s="108" t="str">
        <f>VLOOKUP(A685,'BASE REGISTROS'!$A$1:$T$884,19,FALSE)</f>
        <v xml:space="preserve">No se acompañan. Aplica Informe Jurídico Nº 09, de  fecha 14 de marzo de 2011 del Departamento Jurídico y Dictamen Nº 070791, de 2009, de la Contraloría General de la República.  
</v>
      </c>
      <c r="T685" s="129">
        <f>VLOOKUP(A685,'BASE REGISTROS'!$A$1:$T$884,20,FALSE)</f>
        <v>38700</v>
      </c>
      <c r="U685" s="128">
        <v>7232</v>
      </c>
      <c r="V685" s="130">
        <v>5056871</v>
      </c>
      <c r="W685" s="130">
        <v>15317274</v>
      </c>
      <c r="X685" s="131">
        <v>44316</v>
      </c>
      <c r="Y685" s="132" t="s">
        <v>7743</v>
      </c>
      <c r="Z685" s="132" t="s">
        <v>7744</v>
      </c>
      <c r="AA685" s="128" t="s">
        <v>7885</v>
      </c>
    </row>
    <row r="686" spans="1:27" ht="15.75" customHeight="1" x14ac:dyDescent="0.2">
      <c r="A686" s="128">
        <v>7233</v>
      </c>
      <c r="B686" s="108" t="str">
        <f>VLOOKUP(A686,'BASE REGISTROS'!$A$1:$T$884,2,FALSE)</f>
        <v xml:space="preserve">
I. Municipalidad de Collipulli
</v>
      </c>
      <c r="C686" s="136" t="str">
        <f>VLOOKUP(A686,'BASE REGISTROS'!$A$1:$T$884,3,FALSE)</f>
        <v>69180500K</v>
      </c>
      <c r="D686" s="108" t="str">
        <f>VLOOKUP(A686,'BASE REGISTROS'!$A$1:$T$884,4,FALSE)</f>
        <v>Municipalidad</v>
      </c>
      <c r="E686" s="108" t="str">
        <f>VLOOKUP(A686,'BASE REGISTROS'!$A$1:$T$884,5,FALSE)</f>
        <v>Constitución Política de la República, artículo 107.</v>
      </c>
      <c r="F686" s="108" t="str">
        <f>VLOOKUP(A686,'BASE REGISTROS'!$A$1:$T$884,6,FALSE)</f>
        <v>Indefinida.</v>
      </c>
      <c r="G686" s="108" t="str">
        <f>VLOOKUP(A686,'BASE REGISTROS'!$A$1:$T$884,7,FALSE)</f>
        <v>Según Ley Orgánica Nº 18.695, artículos 1º al 4º.</v>
      </c>
      <c r="H686" s="108" t="str">
        <f>VLOOKUP(A686,'BASE REGISTROS'!$A$1:$T$884,8,FALSE)</f>
        <v>no tiene</v>
      </c>
      <c r="I686" s="108">
        <f>VLOOKUP(A686,'BASE REGISTROS'!$A$1:$T$884,9,FALSE)</f>
        <v>0</v>
      </c>
      <c r="J686" s="129">
        <f>VLOOKUP(A686,'BASE REGISTROS'!$A$1:$T$884,10,FALSE)</f>
        <v>0</v>
      </c>
      <c r="K686" s="108" t="str">
        <f>VLOOKUP(A686,'BASE REGISTROS'!$A$1:$T$884,11,FALSE)</f>
        <v xml:space="preserve">Manuel Jesús Macaya Ramírez,  </v>
      </c>
      <c r="L686" s="108" t="str">
        <f>VLOOKUP(A686,'BASE REGISTROS'!$A$1:$T$884,12,FALSE)</f>
        <v xml:space="preserve">Avenida Saavedra Sur Nº 1355, comuna de Collipulli, Región de la Araucanía.
</v>
      </c>
      <c r="M686" s="108" t="str">
        <f>VLOOKUP(A686,'BASE REGISTROS'!$A$1:$T$884,13,FALSE)</f>
        <v>IX</v>
      </c>
      <c r="N686" s="108" t="str">
        <f>VLOOKUP(A686,'BASE REGISTROS'!$A$1:$T$884,14,FALSE)</f>
        <v>Collipulli</v>
      </c>
      <c r="O686" s="108" t="str">
        <f>VLOOKUP(A686,'BASE REGISTROS'!$A$1:$T$884,15,FALSE)</f>
        <v>Fono: 45- 993052 / 918464 / 918460 
/ 2918460</v>
      </c>
      <c r="P686" s="108" t="str">
        <f>VLOOKUP(A686,'BASE REGISTROS'!$A$1:$T$884,16,FALSE)</f>
        <v>leopoldorosales@gmail.com
direcfinanzas@municipalidadcollipulli.cl</v>
      </c>
      <c r="Q686" s="108">
        <f>VLOOKUP(A686,'BASE REGISTROS'!$A$1:$T$884,17,FALSE)</f>
        <v>0</v>
      </c>
      <c r="R686" s="108">
        <f>VLOOKUP(A686,'BASE REGISTROS'!$A$1:$T$884,18,FALSE)</f>
        <v>91001</v>
      </c>
      <c r="S686" s="108" t="str">
        <f>VLOOKUP(A686,'BASE REGISTROS'!$A$1:$T$884,19,FALSE)</f>
        <v>No se acompañan. Aplica Informe Jurídico Nº 09, de fecha 14 de marzo de 2011 del Departamento Jurídico y Dictamen Nº 070791, de 2009, de la Contraloría General de la República.</v>
      </c>
      <c r="T686" s="129">
        <f>VLOOKUP(A686,'BASE REGISTROS'!$A$1:$T$884,20,FALSE)</f>
        <v>38705</v>
      </c>
      <c r="U686" s="128">
        <v>7233</v>
      </c>
      <c r="V686" s="130">
        <v>0</v>
      </c>
      <c r="W686" s="130">
        <v>10260403</v>
      </c>
      <c r="X686" s="131">
        <v>44316</v>
      </c>
      <c r="Y686" s="132" t="s">
        <v>7743</v>
      </c>
      <c r="Z686" s="132" t="s">
        <v>7744</v>
      </c>
      <c r="AA686" s="128" t="s">
        <v>7932</v>
      </c>
    </row>
    <row r="687" spans="1:27" ht="15.75" customHeight="1" x14ac:dyDescent="0.2">
      <c r="A687" s="128">
        <v>7234</v>
      </c>
      <c r="B687" s="107" t="str">
        <f>VLOOKUP(A687,'BASE REGISTROS'!$A$1:$T$884,2,FALSE)</f>
        <v xml:space="preserve">
I. Municipalidad de Maule
</v>
      </c>
      <c r="C687" s="136">
        <f>VLOOKUP(A687,'BASE REGISTROS'!$A$1:$T$884,3,FALSE)</f>
        <v>691109003</v>
      </c>
      <c r="D687" s="108" t="str">
        <f>VLOOKUP(A687,'BASE REGISTROS'!$A$1:$T$884,4,FALSE)</f>
        <v>Municipalidad</v>
      </c>
      <c r="E687" s="108" t="str">
        <f>VLOOKUP(A687,'BASE REGISTROS'!$A$1:$T$884,5,FALSE)</f>
        <v>Constitución Política de la República, art. 107.</v>
      </c>
      <c r="F687" s="108" t="str">
        <f>VLOOKUP(A687,'BASE REGISTROS'!$A$1:$T$884,6,FALSE)</f>
        <v>Indefinida.</v>
      </c>
      <c r="G687" s="108" t="str">
        <f>VLOOKUP(A687,'BASE REGISTROS'!$A$1:$T$884,7,FALSE)</f>
        <v>Según Ley Orgánica Nº 18.695, arts. 1º al 4º.</v>
      </c>
      <c r="H687" s="108" t="str">
        <f>VLOOKUP(A687,'BASE REGISTROS'!$A$1:$T$884,8,FALSE)</f>
        <v>no tiene</v>
      </c>
      <c r="I687" s="108">
        <f>VLOOKUP(A687,'BASE REGISTROS'!$A$1:$T$884,9,FALSE)</f>
        <v>0</v>
      </c>
      <c r="J687" s="129">
        <f>VLOOKUP(A687,'BASE REGISTROS'!$A$1:$T$884,10,FALSE)</f>
        <v>0</v>
      </c>
      <c r="K687" s="108" t="str">
        <f>VLOOKUP(A687,'BASE REGISTROS'!$A$1:$T$884,11,FALSE)</f>
        <v xml:space="preserve">Luis Gabriel Vásquez Gálvez 
</v>
      </c>
      <c r="L687" s="108" t="str">
        <f>VLOOKUP(A687,'BASE REGISTROS'!$A$1:$T$884,12,FALSE)</f>
        <v xml:space="preserve">Balmaceda Nº 350, comuna de Maule, Séptima Región.
</v>
      </c>
      <c r="M687" s="108" t="str">
        <f>VLOOKUP(A687,'BASE REGISTROS'!$A$1:$T$884,13,FALSE)</f>
        <v>VII</v>
      </c>
      <c r="N687" s="108" t="str">
        <f>VLOOKUP(A687,'BASE REGISTROS'!$A$1:$T$884,14,FALSE)</f>
        <v xml:space="preserve"> Maule</v>
      </c>
      <c r="O687" s="108" t="str">
        <f>VLOOKUP(A687,'BASE REGISTROS'!$A$1:$T$884,15,FALSE)</f>
        <v xml:space="preserve">Fonos: 71-715244 – 71-715278 </v>
      </c>
      <c r="P687" s="108" t="str">
        <f>VLOOKUP(A687,'BASE REGISTROS'!$A$1:$T$884,16,FALSE)</f>
        <v xml:space="preserve"> munmaule@mi.terra.cl
wwwmunicipalidaddemaule.cl</v>
      </c>
      <c r="Q687" s="108">
        <f>VLOOKUP(A687,'BASE REGISTROS'!$A$1:$T$884,17,FALSE)</f>
        <v>0</v>
      </c>
      <c r="R687" s="108">
        <f>VLOOKUP(A687,'BASE REGISTROS'!$A$1:$T$884,18,FALSE)</f>
        <v>91001</v>
      </c>
      <c r="S687" s="108" t="str">
        <f>VLOOKUP(A687,'BASE REGISTROS'!$A$1:$T$884,19,FALSE)</f>
        <v xml:space="preserve">No se acompañan. Aplica Informe Jurídico Nº 09, de  fecha 14 de marzo de 2011 del Departamento Jurídico y Dictamen Nº 070791, de 2009, de la Contraloría General de la República.  
</v>
      </c>
      <c r="T687" s="129">
        <f>VLOOKUP(A687,'BASE REGISTROS'!$A$1:$T$884,20,FALSE)</f>
        <v>38709</v>
      </c>
      <c r="U687" s="128">
        <v>7234</v>
      </c>
      <c r="V687" s="130">
        <v>4292760</v>
      </c>
      <c r="W687" s="130">
        <v>13002780</v>
      </c>
      <c r="X687" s="131">
        <v>44316</v>
      </c>
      <c r="Y687" s="132" t="s">
        <v>7743</v>
      </c>
      <c r="Z687" s="132" t="s">
        <v>7744</v>
      </c>
      <c r="AA687" s="128" t="s">
        <v>7758</v>
      </c>
    </row>
    <row r="688" spans="1:27" ht="15.75" customHeight="1" x14ac:dyDescent="0.2">
      <c r="A688" s="128">
        <v>7235</v>
      </c>
      <c r="B688" s="108" t="str">
        <f>VLOOKUP(A688,'BASE REGISTROS'!$A$1:$T$884,2,FALSE)</f>
        <v xml:space="preserve">
I. Municipalidad de Machalí
</v>
      </c>
      <c r="C688" s="136">
        <f>VLOOKUP(A688,'BASE REGISTROS'!$A$1:$T$884,3,FALSE)</f>
        <v>690802007</v>
      </c>
      <c r="D688" s="108" t="str">
        <f>VLOOKUP(A688,'BASE REGISTROS'!$A$1:$T$884,4,FALSE)</f>
        <v>Municipalidad</v>
      </c>
      <c r="E688" s="108" t="str">
        <f>VLOOKUP(A688,'BASE REGISTROS'!$A$1:$T$884,5,FALSE)</f>
        <v>Constitución Política de la República, art. 107.</v>
      </c>
      <c r="F688" s="108" t="str">
        <f>VLOOKUP(A688,'BASE REGISTROS'!$A$1:$T$884,6,FALSE)</f>
        <v>Indefinida.</v>
      </c>
      <c r="G688" s="108" t="str">
        <f>VLOOKUP(A688,'BASE REGISTROS'!$A$1:$T$884,7,FALSE)</f>
        <v>Según Ley Orgánica Nº 18.695, arts. 1º al 4º.</v>
      </c>
      <c r="H688" s="108" t="str">
        <f>VLOOKUP(A688,'BASE REGISTROS'!$A$1:$T$884,8,FALSE)</f>
        <v>no tiene</v>
      </c>
      <c r="I688" s="108">
        <f>VLOOKUP(A688,'BASE REGISTROS'!$A$1:$T$884,9,FALSE)</f>
        <v>0</v>
      </c>
      <c r="J688" s="129">
        <f>VLOOKUP(A688,'BASE REGISTROS'!$A$1:$T$884,10,FALSE)</f>
        <v>0</v>
      </c>
      <c r="K688" s="108" t="str">
        <f>VLOOKUP(A688,'BASE REGISTROS'!$A$1:$T$884,11,FALSE)</f>
        <v xml:space="preserve">José Miguel Urrutia Celis.  </v>
      </c>
      <c r="L688" s="108" t="str">
        <f>VLOOKUP(A688,'BASE REGISTROS'!$A$1:$T$884,12,FALSE)</f>
        <v xml:space="preserve">Plaza de Armas Nº11, comuna de Machalí, Sexta Región.
</v>
      </c>
      <c r="M688" s="108" t="str">
        <f>VLOOKUP(A688,'BASE REGISTROS'!$A$1:$T$884,13,FALSE)</f>
        <v>VI</v>
      </c>
      <c r="N688" s="108" t="str">
        <f>VLOOKUP(A688,'BASE REGISTROS'!$A$1:$T$884,14,FALSE)</f>
        <v>Machalí</v>
      </c>
      <c r="O688" s="108" t="str">
        <f>VLOOKUP(A688,'BASE REGISTROS'!$A$1:$T$884,15,FALSE)</f>
        <v>Fono (72) 2411210, (72) 2746740, (72) 2330300</v>
      </c>
      <c r="P688" s="108">
        <f>VLOOKUP(A688,'BASE REGISTROS'!$A$1:$T$884,16,FALSE)</f>
        <v>0</v>
      </c>
      <c r="Q688" s="108">
        <f>VLOOKUP(A688,'BASE REGISTROS'!$A$1:$T$884,17,FALSE)</f>
        <v>0</v>
      </c>
      <c r="R688" s="108">
        <f>VLOOKUP(A688,'BASE REGISTROS'!$A$1:$T$884,18,FALSE)</f>
        <v>91001</v>
      </c>
      <c r="S688" s="108" t="str">
        <f>VLOOKUP(A688,'BASE REGISTROS'!$A$1:$T$884,19,FALSE)</f>
        <v xml:space="preserve">No se acompañan. Aplica Informe Jurídico Nº 09, de  fecha 14 de marzo de 2011 del Departamento Jurídico y Dictamen Nº 070791, de 2009, de la Contraloría General de la República.  
</v>
      </c>
      <c r="T688" s="129">
        <f>VLOOKUP(A688,'BASE REGISTROS'!$A$1:$T$884,20,FALSE)</f>
        <v>38712</v>
      </c>
      <c r="U688" s="128">
        <v>7235</v>
      </c>
      <c r="V688" s="130">
        <v>2861840</v>
      </c>
      <c r="W688" s="130">
        <v>8668520</v>
      </c>
      <c r="X688" s="131">
        <v>44316</v>
      </c>
      <c r="Y688" s="132" t="s">
        <v>7743</v>
      </c>
      <c r="Z688" s="132" t="s">
        <v>7744</v>
      </c>
      <c r="AA688" s="128" t="s">
        <v>7933</v>
      </c>
    </row>
    <row r="689" spans="1:27" ht="15.75" customHeight="1" x14ac:dyDescent="0.2">
      <c r="A689" s="128">
        <v>7236</v>
      </c>
      <c r="B689" s="108" t="str">
        <f>VLOOKUP(A689,'BASE REGISTROS'!$A$1:$T$884,2,FALSE)</f>
        <v xml:space="preserve">
I. Municipalidad de Isla de Maipo
</v>
      </c>
      <c r="C689" s="136">
        <f>VLOOKUP(A689,'BASE REGISTROS'!$A$1:$T$884,3,FALSE)</f>
        <v>690719002</v>
      </c>
      <c r="D689" s="108" t="str">
        <f>VLOOKUP(A689,'BASE REGISTROS'!$A$1:$T$884,4,FALSE)</f>
        <v>Municipalidad</v>
      </c>
      <c r="E689" s="108" t="str">
        <f>VLOOKUP(A689,'BASE REGISTROS'!$A$1:$T$884,5,FALSE)</f>
        <v>Constitución Política de la República, art. 107.</v>
      </c>
      <c r="F689" s="108" t="str">
        <f>VLOOKUP(A689,'BASE REGISTROS'!$A$1:$T$884,6,FALSE)</f>
        <v>Indefinida.</v>
      </c>
      <c r="G689" s="108" t="str">
        <f>VLOOKUP(A689,'BASE REGISTROS'!$A$1:$T$884,7,FALSE)</f>
        <v>Según Ley Orgánica Nº 18.695, arts. 1º al 4º.</v>
      </c>
      <c r="H689" s="108" t="str">
        <f>VLOOKUP(A689,'BASE REGISTROS'!$A$1:$T$884,8,FALSE)</f>
        <v>no tiene</v>
      </c>
      <c r="I689" s="108">
        <f>VLOOKUP(A689,'BASE REGISTROS'!$A$1:$T$884,9,FALSE)</f>
        <v>0</v>
      </c>
      <c r="J689" s="129">
        <f>VLOOKUP(A689,'BASE REGISTROS'!$A$1:$T$884,10,FALSE)</f>
        <v>0</v>
      </c>
      <c r="K689" s="108" t="str">
        <f>VLOOKUP(A689,'BASE REGISTROS'!$A$1:$T$884,11,FALSE)</f>
        <v xml:space="preserve">Carlos Francisco Adasme Godoy </v>
      </c>
      <c r="L689" s="108" t="str">
        <f>VLOOKUP(A689,'BASE REGISTROS'!$A$1:$T$884,12,FALSE)</f>
        <v xml:space="preserve">Alcalde David López Nº09, comuna de Isla de Maipo, Región Metropolitana.
</v>
      </c>
      <c r="M689" s="108" t="str">
        <f>VLOOKUP(A689,'BASE REGISTROS'!$A$1:$T$884,13,FALSE)</f>
        <v>XIII</v>
      </c>
      <c r="N689" s="108" t="str">
        <f>VLOOKUP(A689,'BASE REGISTROS'!$A$1:$T$884,14,FALSE)</f>
        <v>Isla de Maipo</v>
      </c>
      <c r="O689" s="108" t="str">
        <f>VLOOKUP(A689,'BASE REGISTROS'!$A$1:$T$884,15,FALSE)</f>
        <v xml:space="preserve">Fono 56-2-8769100
</v>
      </c>
      <c r="P689" s="108">
        <f>VLOOKUP(A689,'BASE REGISTROS'!$A$1:$T$884,16,FALSE)</f>
        <v>0</v>
      </c>
      <c r="Q689" s="108">
        <f>VLOOKUP(A689,'BASE REGISTROS'!$A$1:$T$884,17,FALSE)</f>
        <v>0</v>
      </c>
      <c r="R689" s="108">
        <f>VLOOKUP(A689,'BASE REGISTROS'!$A$1:$T$884,18,FALSE)</f>
        <v>91001</v>
      </c>
      <c r="S689" s="108" t="str">
        <f>VLOOKUP(A689,'BASE REGISTROS'!$A$1:$T$884,19,FALSE)</f>
        <v xml:space="preserve">No se acompañan. Aplica Informe Jurídico Nº 09, de  fecha 14 de marzo de 2011 del Departamento Jurídico y Dictamen Nº 070791, de 2009, de la Contraloría General de la República.  
</v>
      </c>
      <c r="T689" s="129">
        <f>VLOOKUP(A689,'BASE REGISTROS'!$A$1:$T$884,20,FALSE)</f>
        <v>38712</v>
      </c>
      <c r="U689" s="128">
        <v>7236</v>
      </c>
      <c r="V689" s="130">
        <v>0</v>
      </c>
      <c r="W689" s="130">
        <v>9290688</v>
      </c>
      <c r="X689" s="131">
        <v>44316</v>
      </c>
      <c r="Y689" s="132" t="s">
        <v>7743</v>
      </c>
      <c r="Z689" s="132" t="s">
        <v>7744</v>
      </c>
      <c r="AA689" s="128" t="s">
        <v>7934</v>
      </c>
    </row>
    <row r="690" spans="1:27" ht="15.75" customHeight="1" x14ac:dyDescent="0.2">
      <c r="A690" s="128">
        <v>7239</v>
      </c>
      <c r="B690" s="108" t="str">
        <f>VLOOKUP(A690,'BASE REGISTROS'!$A$1:$T$884,2,FALSE)</f>
        <v xml:space="preserve">
I. Municipalidad de Saavedra
</v>
      </c>
      <c r="C690" s="136">
        <f>VLOOKUP(A690,'BASE REGISTROS'!$A$1:$T$884,3,FALSE)</f>
        <v>691906000</v>
      </c>
      <c r="D690" s="108" t="str">
        <f>VLOOKUP(A690,'BASE REGISTROS'!$A$1:$T$884,4,FALSE)</f>
        <v>Municipalidad</v>
      </c>
      <c r="E690" s="108" t="str">
        <f>VLOOKUP(A690,'BASE REGISTROS'!$A$1:$T$884,5,FALSE)</f>
        <v>Constitución Política de la República, artículo Nº 107.</v>
      </c>
      <c r="F690" s="108" t="str">
        <f>VLOOKUP(A690,'BASE REGISTROS'!$A$1:$T$884,6,FALSE)</f>
        <v>Indefinida.</v>
      </c>
      <c r="G690" s="108" t="str">
        <f>VLOOKUP(A690,'BASE REGISTROS'!$A$1:$T$884,7,FALSE)</f>
        <v>Según Ley Orgánica Nº 18.695, artículos 1º al 4º.</v>
      </c>
      <c r="H690" s="108">
        <f>VLOOKUP(A690,'BASE REGISTROS'!$A$1:$T$884,8,FALSE)</f>
        <v>0</v>
      </c>
      <c r="I690" s="108">
        <f>VLOOKUP(A690,'BASE REGISTROS'!$A$1:$T$884,9,FALSE)</f>
        <v>0</v>
      </c>
      <c r="J690" s="129">
        <f>VLOOKUP(A690,'BASE REGISTROS'!$A$1:$T$884,10,FALSE)</f>
        <v>0</v>
      </c>
      <c r="K690" s="108" t="str">
        <f>VLOOKUP(A690,'BASE REGISTROS'!$A$1:$T$884,11,FALSE)</f>
        <v xml:space="preserve">Juan de Dios Paillafil Calfulen,  </v>
      </c>
      <c r="L690" s="108" t="str">
        <f>VLOOKUP(A690,'BASE REGISTROS'!$A$1:$T$884,12,FALSE)</f>
        <v xml:space="preserve">Ejército Nº 1424, comuna de Saavedra, Novena Región.
</v>
      </c>
      <c r="M690" s="108" t="str">
        <f>VLOOKUP(A690,'BASE REGISTROS'!$A$1:$T$884,13,FALSE)</f>
        <v>IX</v>
      </c>
      <c r="N690" s="108" t="str">
        <f>VLOOKUP(A690,'BASE REGISTROS'!$A$1:$T$884,14,FALSE)</f>
        <v>Saavedra</v>
      </c>
      <c r="O690" s="108" t="str">
        <f>VLOOKUP(A690,'BASE REGISTROS'!$A$1:$T$884,15,FALSE)</f>
        <v xml:space="preserve">Fonos: 45-634042 - 45-634058
</v>
      </c>
      <c r="P690" s="108" t="str">
        <f>VLOOKUP(A690,'BASE REGISTROS'!$A$1:$T$884,16,FALSE)</f>
        <v>municipalidad¬_saavedra@yahoo.es
www.puertosaavedra.cl</v>
      </c>
      <c r="Q690" s="108">
        <f>VLOOKUP(A690,'BASE REGISTROS'!$A$1:$T$884,17,FALSE)</f>
        <v>0</v>
      </c>
      <c r="R690" s="108">
        <f>VLOOKUP(A690,'BASE REGISTROS'!$A$1:$T$884,18,FALSE)</f>
        <v>91001</v>
      </c>
      <c r="S690" s="108" t="str">
        <f>VLOOKUP(A690,'BASE REGISTROS'!$A$1:$T$884,19,FALSE)</f>
        <v>No se acompañan. Aplica Informe Jurídico Nº 09, de  fecha 14 de marzo de 2011 del Departamento Jurídico y Dictamen Nº 070791, de 2009, de la Contraloría General de la República.</v>
      </c>
      <c r="T690" s="129">
        <f>VLOOKUP(A690,'BASE REGISTROS'!$A$1:$T$884,20,FALSE)</f>
        <v>38714</v>
      </c>
      <c r="U690" s="128">
        <v>7239</v>
      </c>
      <c r="V690" s="130">
        <v>4893746</v>
      </c>
      <c r="W690" s="130">
        <v>14823168</v>
      </c>
      <c r="X690" s="131">
        <v>44316</v>
      </c>
      <c r="Y690" s="132" t="s">
        <v>7743</v>
      </c>
      <c r="Z690" s="132" t="s">
        <v>7744</v>
      </c>
      <c r="AA690" s="128" t="s">
        <v>7827</v>
      </c>
    </row>
    <row r="691" spans="1:27" ht="15.75" customHeight="1" x14ac:dyDescent="0.2">
      <c r="A691" s="128">
        <v>7240</v>
      </c>
      <c r="B691" s="108" t="str">
        <f>VLOOKUP(A691,'BASE REGISTROS'!$A$1:$T$884,2,FALSE)</f>
        <v xml:space="preserve">
I. Municipalidad de Cauquenes
</v>
      </c>
      <c r="C691" s="136">
        <f>VLOOKUP(A691,'BASE REGISTROS'!$A$1:$T$884,3,FALSE)</f>
        <v>691204006</v>
      </c>
      <c r="D691" s="108" t="str">
        <f>VLOOKUP(A691,'BASE REGISTROS'!$A$1:$T$884,4,FALSE)</f>
        <v>Municipalidad</v>
      </c>
      <c r="E691" s="108" t="str">
        <f>VLOOKUP(A691,'BASE REGISTROS'!$A$1:$T$884,5,FALSE)</f>
        <v>Constitución Política de la República, art. 107.</v>
      </c>
      <c r="F691" s="108" t="str">
        <f>VLOOKUP(A691,'BASE REGISTROS'!$A$1:$T$884,6,FALSE)</f>
        <v>Indefinida.</v>
      </c>
      <c r="G691" s="108" t="str">
        <f>VLOOKUP(A691,'BASE REGISTROS'!$A$1:$T$884,7,FALSE)</f>
        <v>Según Ley Orgánica Nº 18.695, arts. 1º al 4º.</v>
      </c>
      <c r="H691" s="108" t="str">
        <f>VLOOKUP(A691,'BASE REGISTROS'!$A$1:$T$884,8,FALSE)</f>
        <v>no tiene</v>
      </c>
      <c r="I691" s="108">
        <f>VLOOKUP(A691,'BASE REGISTROS'!$A$1:$T$884,9,FALSE)</f>
        <v>0</v>
      </c>
      <c r="J691" s="129">
        <f>VLOOKUP(A691,'BASE REGISTROS'!$A$1:$T$884,10,FALSE)</f>
        <v>0</v>
      </c>
      <c r="K691" s="108" t="str">
        <f>VLOOKUP(A691,'BASE REGISTROS'!$A$1:$T$884,11,FALSE)</f>
        <v xml:space="preserve">Juan Carlos Muñoz Rojas, </v>
      </c>
      <c r="L691" s="108" t="str">
        <f>VLOOKUP(A691,'BASE REGISTROS'!$A$1:$T$884,12,FALSE)</f>
        <v xml:space="preserve">Antonio Varas Nº466, comuna de Cauquenes, Séptima Región
</v>
      </c>
      <c r="M691" s="108" t="str">
        <f>VLOOKUP(A691,'BASE REGISTROS'!$A$1:$T$884,13,FALSE)</f>
        <v>VII</v>
      </c>
      <c r="N691" s="108" t="str">
        <f>VLOOKUP(A691,'BASE REGISTROS'!$A$1:$T$884,14,FALSE)</f>
        <v xml:space="preserve"> Cauquenes</v>
      </c>
      <c r="O691" s="108" t="str">
        <f>VLOOKUP(A691,'BASE REGISTROS'!$A$1:$T$884,15,FALSE)</f>
        <v>Fonos (73) 2563000, 2563002</v>
      </c>
      <c r="P691" s="108">
        <f>VLOOKUP(A691,'BASE REGISTROS'!$A$1:$T$884,16,FALSE)</f>
        <v>0</v>
      </c>
      <c r="Q691" s="108">
        <f>VLOOKUP(A691,'BASE REGISTROS'!$A$1:$T$884,17,FALSE)</f>
        <v>0</v>
      </c>
      <c r="R691" s="108">
        <f>VLOOKUP(A691,'BASE REGISTROS'!$A$1:$T$884,18,FALSE)</f>
        <v>91001</v>
      </c>
      <c r="S691" s="108" t="str">
        <f>VLOOKUP(A691,'BASE REGISTROS'!$A$1:$T$884,19,FALSE)</f>
        <v xml:space="preserve">No se acompañan. Aplica Informe Jurídico Nº 09, de  fecha 14 de marzo de 2011 del Departamento Jurídico y Dictamen Nº 070791, de 2009, de la Contraloría General de la República.  
</v>
      </c>
      <c r="T691" s="129">
        <f>VLOOKUP(A691,'BASE REGISTROS'!$A$1:$T$884,20,FALSE)</f>
        <v>38714</v>
      </c>
      <c r="U691" s="128">
        <v>7240</v>
      </c>
      <c r="V691" s="130">
        <v>5709371</v>
      </c>
      <c r="W691" s="130">
        <v>17293698</v>
      </c>
      <c r="X691" s="131">
        <v>44316</v>
      </c>
      <c r="Y691" s="132" t="s">
        <v>7743</v>
      </c>
      <c r="Z691" s="132" t="s">
        <v>7744</v>
      </c>
      <c r="AA691" s="128" t="s">
        <v>7773</v>
      </c>
    </row>
    <row r="692" spans="1:27" ht="15.75" customHeight="1" x14ac:dyDescent="0.2">
      <c r="A692" s="128">
        <v>7243</v>
      </c>
      <c r="B692" s="108" t="str">
        <f>VLOOKUP(A692,'BASE REGISTROS'!$A$1:$T$884,2,FALSE)</f>
        <v xml:space="preserve">
I. Municipalidad de San Pedro de la Paz
</v>
      </c>
      <c r="C692" s="136">
        <f>VLOOKUP(A692,'BASE REGISTROS'!$A$1:$T$884,3,FALSE)</f>
        <v>692648005</v>
      </c>
      <c r="D692" s="108" t="str">
        <f>VLOOKUP(A692,'BASE REGISTROS'!$A$1:$T$884,4,FALSE)</f>
        <v>Municipalidad</v>
      </c>
      <c r="E692" s="108" t="str">
        <f>VLOOKUP(A692,'BASE REGISTROS'!$A$1:$T$884,5,FALSE)</f>
        <v>Constitución Política de la República, art. 107.</v>
      </c>
      <c r="F692" s="108" t="str">
        <f>VLOOKUP(A692,'BASE REGISTROS'!$A$1:$T$884,6,FALSE)</f>
        <v>Indefinida.</v>
      </c>
      <c r="G692" s="108" t="str">
        <f>VLOOKUP(A692,'BASE REGISTROS'!$A$1:$T$884,7,FALSE)</f>
        <v>Según Ley Orgánica Nº 18.695, arts. 1º al 4º.</v>
      </c>
      <c r="H692" s="108" t="str">
        <f>VLOOKUP(A692,'BASE REGISTROS'!$A$1:$T$884,8,FALSE)</f>
        <v>no tiene</v>
      </c>
      <c r="I692" s="108">
        <f>VLOOKUP(A692,'BASE REGISTROS'!$A$1:$T$884,9,FALSE)</f>
        <v>0</v>
      </c>
      <c r="J692" s="129">
        <f>VLOOKUP(A692,'BASE REGISTROS'!$A$1:$T$884,10,FALSE)</f>
        <v>0</v>
      </c>
      <c r="K692" s="108" t="str">
        <f>VLOOKUP(A692,'BASE REGISTROS'!$A$1:$T$884,11,FALSE)</f>
        <v xml:space="preserve">Audito Retamal Lazo  </v>
      </c>
      <c r="L692" s="108" t="str">
        <f>VLOOKUP(A692,'BASE REGISTROS'!$A$1:$T$884,12,FALSE)</f>
        <v xml:space="preserve">Los Acacios Nº 43, Villa San Pedro, comuna de San Pedro de la Paz,  Octava Región.
</v>
      </c>
      <c r="M692" s="108" t="str">
        <f>VLOOKUP(A692,'BASE REGISTROS'!$A$1:$T$884,13,FALSE)</f>
        <v>VIII</v>
      </c>
      <c r="N692" s="108" t="str">
        <f>VLOOKUP(A692,'BASE REGISTROS'!$A$1:$T$884,14,FALSE)</f>
        <v>San Pedro de la Paz</v>
      </c>
      <c r="O692" s="108" t="str">
        <f>VLOOKUP(A692,'BASE REGISTROS'!$A$1:$T$884,15,FALSE)</f>
        <v>Fono (41) 741900</v>
      </c>
      <c r="P692" s="108">
        <f>VLOOKUP(A692,'BASE REGISTROS'!$A$1:$T$884,16,FALSE)</f>
        <v>0</v>
      </c>
      <c r="Q692" s="108">
        <f>VLOOKUP(A692,'BASE REGISTROS'!$A$1:$T$884,17,FALSE)</f>
        <v>0</v>
      </c>
      <c r="R692" s="108">
        <f>VLOOKUP(A692,'BASE REGISTROS'!$A$1:$T$884,18,FALSE)</f>
        <v>91001</v>
      </c>
      <c r="S692" s="108" t="str">
        <f>VLOOKUP(A692,'BASE REGISTROS'!$A$1:$T$884,19,FALSE)</f>
        <v xml:space="preserve">No se acompañan. Aplica Informe Jurídico Nº 09, de  fecha 14 de marzo de 2011 del Departamento Jurídico y Dictamen Nº 070791, de 2009, de la Contraloría General de la República.  
</v>
      </c>
      <c r="T692" s="129">
        <f>VLOOKUP(A692,'BASE REGISTROS'!$A$1:$T$884,20,FALSE)</f>
        <v>38722</v>
      </c>
      <c r="U692" s="128">
        <v>7243</v>
      </c>
      <c r="V692" s="130">
        <v>6361870</v>
      </c>
      <c r="W692" s="130">
        <v>19270119</v>
      </c>
      <c r="X692" s="131">
        <v>44316</v>
      </c>
      <c r="Y692" s="132" t="s">
        <v>7743</v>
      </c>
      <c r="Z692" s="132" t="s">
        <v>7744</v>
      </c>
      <c r="AA692" s="128" t="s">
        <v>7799</v>
      </c>
    </row>
    <row r="693" spans="1:27" ht="15.75" customHeight="1" x14ac:dyDescent="0.2">
      <c r="A693" s="128">
        <v>7244</v>
      </c>
      <c r="B693" s="108" t="str">
        <f>VLOOKUP(A693,'BASE REGISTROS'!$A$1:$T$884,2,FALSE)</f>
        <v xml:space="preserve">
I. Municipalidad de Chépica
</v>
      </c>
      <c r="C693" s="136">
        <f>VLOOKUP(A693,'BASE REGISTROS'!$A$1:$T$884,3,FALSE)</f>
        <v>690907003</v>
      </c>
      <c r="D693" s="108" t="str">
        <f>VLOOKUP(A693,'BASE REGISTROS'!$A$1:$T$884,4,FALSE)</f>
        <v>Municipalidad</v>
      </c>
      <c r="E693" s="108" t="str">
        <f>VLOOKUP(A693,'BASE REGISTROS'!$A$1:$T$884,5,FALSE)</f>
        <v>Constitución Política de la República, art. 107.</v>
      </c>
      <c r="F693" s="108" t="str">
        <f>VLOOKUP(A693,'BASE REGISTROS'!$A$1:$T$884,6,FALSE)</f>
        <v>Indefinida.</v>
      </c>
      <c r="G693" s="108" t="str">
        <f>VLOOKUP(A693,'BASE REGISTROS'!$A$1:$T$884,7,FALSE)</f>
        <v>Según Ley Orgánica Nº 18.695, arts. 1º al 4º.</v>
      </c>
      <c r="H693" s="108" t="str">
        <f>VLOOKUP(A693,'BASE REGISTROS'!$A$1:$T$884,8,FALSE)</f>
        <v>no tiene</v>
      </c>
      <c r="I693" s="108">
        <f>VLOOKUP(A693,'BASE REGISTROS'!$A$1:$T$884,9,FALSE)</f>
        <v>0</v>
      </c>
      <c r="J693" s="129">
        <f>VLOOKUP(A693,'BASE REGISTROS'!$A$1:$T$884,10,FALSE)</f>
        <v>0</v>
      </c>
      <c r="K693" s="108" t="str">
        <f>VLOOKUP(A693,'BASE REGISTROS'!$A$1:$T$884,11,FALSE)</f>
        <v xml:space="preserve">Rebeca del Rosario Cofré Calderón.
</v>
      </c>
      <c r="L693" s="108" t="str">
        <f>VLOOKUP(A693,'BASE REGISTROS'!$A$1:$T$884,12,FALSE)</f>
        <v xml:space="preserve">18 de Septiembre Nº 3214, comuna de Chépica,  Sexta Región.
</v>
      </c>
      <c r="M693" s="108" t="str">
        <f>VLOOKUP(A693,'BASE REGISTROS'!$A$1:$T$884,13,FALSE)</f>
        <v>VI</v>
      </c>
      <c r="N693" s="108" t="str">
        <f>VLOOKUP(A693,'BASE REGISTROS'!$A$1:$T$884,14,FALSE)</f>
        <v xml:space="preserve"> Chépica</v>
      </c>
      <c r="O693" s="108">
        <f>VLOOKUP(A693,'BASE REGISTROS'!$A$1:$T$884,15,FALSE)</f>
        <v>0</v>
      </c>
      <c r="P693" s="108">
        <f>VLOOKUP(A693,'BASE REGISTROS'!$A$1:$T$884,16,FALSE)</f>
        <v>0</v>
      </c>
      <c r="Q693" s="108">
        <f>VLOOKUP(A693,'BASE REGISTROS'!$A$1:$T$884,17,FALSE)</f>
        <v>0</v>
      </c>
      <c r="R693" s="108">
        <f>VLOOKUP(A693,'BASE REGISTROS'!$A$1:$T$884,18,FALSE)</f>
        <v>91001</v>
      </c>
      <c r="S693" s="108" t="str">
        <f>VLOOKUP(A693,'BASE REGISTROS'!$A$1:$T$884,19,FALSE)</f>
        <v xml:space="preserve">No se acompañan. Aplica Informe Jurídico Nº 09, de  fecha 14 de marzo de 2011 del Departamento Jurídico y Dictamen Nº 070791, de 2009, de la Contraloría General de la República.  
</v>
      </c>
      <c r="T693" s="129">
        <f>VLOOKUP(A693,'BASE REGISTROS'!$A$1:$T$884,20,FALSE)</f>
        <v>38722</v>
      </c>
      <c r="U693" s="128">
        <v>7244</v>
      </c>
      <c r="V693" s="130">
        <v>6439140</v>
      </c>
      <c r="W693" s="130">
        <v>19504170</v>
      </c>
      <c r="X693" s="131">
        <v>44316</v>
      </c>
      <c r="Y693" s="132" t="s">
        <v>7743</v>
      </c>
      <c r="Z693" s="132" t="s">
        <v>7744</v>
      </c>
      <c r="AA693" s="128" t="s">
        <v>7935</v>
      </c>
    </row>
    <row r="694" spans="1:27" ht="15.75" customHeight="1" x14ac:dyDescent="0.2">
      <c r="A694" s="128">
        <v>7245</v>
      </c>
      <c r="B694" s="107" t="str">
        <f>VLOOKUP(A694,'BASE REGISTROS'!$A$1:$T$884,2,FALSE)</f>
        <v xml:space="preserve">
I. Municipalidad de Pedro Aguirre Cerda.
</v>
      </c>
      <c r="C694" s="136">
        <f>VLOOKUP(A694,'BASE REGISTROS'!$A$1:$T$884,3,FALSE)</f>
        <v>692549007</v>
      </c>
      <c r="D694" s="108" t="str">
        <f>VLOOKUP(A694,'BASE REGISTROS'!$A$1:$T$884,4,FALSE)</f>
        <v>Municipalidad</v>
      </c>
      <c r="E694" s="108" t="str">
        <f>VLOOKUP(A694,'BASE REGISTROS'!$A$1:$T$884,5,FALSE)</f>
        <v>Constitución Política de la República, art. 107.</v>
      </c>
      <c r="F694" s="108" t="str">
        <f>VLOOKUP(A694,'BASE REGISTROS'!$A$1:$T$884,6,FALSE)</f>
        <v>Indefinida.</v>
      </c>
      <c r="G694" s="108" t="str">
        <f>VLOOKUP(A694,'BASE REGISTROS'!$A$1:$T$884,7,FALSE)</f>
        <v>Según Ley Orgánica Nº 18.695, arts. 1º al 4º.</v>
      </c>
      <c r="H694" s="108" t="str">
        <f>VLOOKUP(A694,'BASE REGISTROS'!$A$1:$T$884,8,FALSE)</f>
        <v>no tiene</v>
      </c>
      <c r="I694" s="108">
        <f>VLOOKUP(A694,'BASE REGISTROS'!$A$1:$T$884,9,FALSE)</f>
        <v>0</v>
      </c>
      <c r="J694" s="129">
        <f>VLOOKUP(A694,'BASE REGISTROS'!$A$1:$T$884,10,FALSE)</f>
        <v>0</v>
      </c>
      <c r="K694" s="108" t="str">
        <f>VLOOKUP(A694,'BASE REGISTROS'!$A$1:$T$884,11,FALSE)</f>
        <v>Juan Rozas Romero. Decreto N° 3713 de 23 de marzo de 2020 que establece el orden de subrogancia del alcalde:
1.- Analía Carvajal Olmos, Administradora Municipal.
2.- Ana Mría Rodrigo Churruca, Directora de Control.
3.- Erika Parada Ibáñez, Directora de Desarrollo Comunitario.
4.- Héctor Rocha Pérez, Secretario Comunal de Planificación.
5.- Rogelio Acuña Ríos, Director de Obras Municipales.
6.- Hugo Villar Cisternas, Secretario Municipal.
7.- Norma Caceres Castillo, Directora de Tránsito y Transporte.</v>
      </c>
      <c r="L694" s="108" t="str">
        <f>VLOOKUP(A694,'BASE REGISTROS'!$A$1:$T$884,12,FALSE)</f>
        <v xml:space="preserve">Florencia Nº 1996, o Avenida Salesianos Nº2029, comuna de Pedro Aguirre Cerda,  Región Metropolitana, clasificador 1331.
</v>
      </c>
      <c r="M694" s="108" t="str">
        <f>VLOOKUP(A694,'BASE REGISTROS'!$A$1:$T$884,13,FALSE)</f>
        <v>XIII</v>
      </c>
      <c r="N694" s="108" t="str">
        <f>VLOOKUP(A694,'BASE REGISTROS'!$A$1:$T$884,14,FALSE)</f>
        <v>Pedro Aguirre Cerda</v>
      </c>
      <c r="O694" s="108" t="str">
        <f>VLOOKUP(A694,'BASE REGISTROS'!$A$1:$T$884,15,FALSE)</f>
        <v>Fonos  5209500- 5209504</v>
      </c>
      <c r="P694" s="108">
        <f>VLOOKUP(A694,'BASE REGISTROS'!$A$1:$T$884,16,FALSE)</f>
        <v>0</v>
      </c>
      <c r="Q694" s="108">
        <f>VLOOKUP(A694,'BASE REGISTROS'!$A$1:$T$884,17,FALSE)</f>
        <v>0</v>
      </c>
      <c r="R694" s="108">
        <f>VLOOKUP(A694,'BASE REGISTROS'!$A$1:$T$884,18,FALSE)</f>
        <v>91001</v>
      </c>
      <c r="S694" s="108" t="str">
        <f>VLOOKUP(A694,'BASE REGISTROS'!$A$1:$T$884,19,FALSE)</f>
        <v xml:space="preserve">No se acompañan. Aplica Informe Jurídico Nº 09, de  fecha 14 de marzo de 2011 del Departamento Jurídico y Dictamen Nº 070791, de 2009, de la Contraloría General de la República.  </v>
      </c>
      <c r="T694" s="129">
        <f>VLOOKUP(A694,'BASE REGISTROS'!$A$1:$T$884,20,FALSE)</f>
        <v>38722</v>
      </c>
      <c r="U694" s="128">
        <v>7245</v>
      </c>
      <c r="V694" s="130">
        <v>8585520</v>
      </c>
      <c r="W694" s="130">
        <v>26005560</v>
      </c>
      <c r="X694" s="131">
        <v>44316</v>
      </c>
      <c r="Y694" s="132" t="s">
        <v>7743</v>
      </c>
      <c r="Z694" s="132" t="s">
        <v>7744</v>
      </c>
      <c r="AA694" s="128" t="s">
        <v>7815</v>
      </c>
    </row>
    <row r="695" spans="1:27" ht="15.75" customHeight="1" x14ac:dyDescent="0.2">
      <c r="A695" s="128">
        <v>7246</v>
      </c>
      <c r="B695" s="108" t="str">
        <f>VLOOKUP(A695,'BASE REGISTROS'!$A$1:$T$884,2,FALSE)</f>
        <v xml:space="preserve">
I. Municipalidad de  Requinoa
</v>
      </c>
      <c r="C695" s="136">
        <f>VLOOKUP(A695,'BASE REGISTROS'!$A$1:$T$884,3,FALSE)</f>
        <v>690813009</v>
      </c>
      <c r="D695" s="108" t="str">
        <f>VLOOKUP(A695,'BASE REGISTROS'!$A$1:$T$884,4,FALSE)</f>
        <v>Municipalidad</v>
      </c>
      <c r="E695" s="108" t="str">
        <f>VLOOKUP(A695,'BASE REGISTROS'!$A$1:$T$884,5,FALSE)</f>
        <v>Constitución Política de la República, artículo 107</v>
      </c>
      <c r="F695" s="108" t="str">
        <f>VLOOKUP(A695,'BASE REGISTROS'!$A$1:$T$884,6,FALSE)</f>
        <v>Constitución Política de la República, artículo 107</v>
      </c>
      <c r="G695" s="108" t="str">
        <f>VLOOKUP(A695,'BASE REGISTROS'!$A$1:$T$884,7,FALSE)</f>
        <v>Según Ley Orgánica Nº 18.695, artículos 1º al  4º</v>
      </c>
      <c r="H695" s="108" t="str">
        <f>VLOOKUP(A695,'BASE REGISTROS'!$A$1:$T$884,8,FALSE)</f>
        <v>no tiene</v>
      </c>
      <c r="I695" s="108">
        <f>VLOOKUP(A695,'BASE REGISTROS'!$A$1:$T$884,9,FALSE)</f>
        <v>0</v>
      </c>
      <c r="J695" s="129">
        <f>VLOOKUP(A695,'BASE REGISTROS'!$A$1:$T$884,10,FALSE)</f>
        <v>0</v>
      </c>
      <c r="K695" s="108" t="str">
        <f>VLOOKUP(A695,'BASE REGISTROS'!$A$1:$T$884,11,FALSE)</f>
        <v xml:space="preserve">Luis Antonio Silva Vargas
</v>
      </c>
      <c r="L695" s="108" t="str">
        <f>VLOOKUP(A695,'BASE REGISTROS'!$A$1:$T$884,12,FALSE)</f>
        <v xml:space="preserve">Calle Comercio N°121, comuna de Requinoa,  provincia de Cachapoal, Sexta Región.
</v>
      </c>
      <c r="M695" s="108" t="str">
        <f>VLOOKUP(A695,'BASE REGISTROS'!$A$1:$T$884,13,FALSE)</f>
        <v>VI</v>
      </c>
      <c r="N695" s="108" t="str">
        <f>VLOOKUP(A695,'BASE REGISTROS'!$A$1:$T$884,14,FALSE)</f>
        <v xml:space="preserve"> Requinoa</v>
      </c>
      <c r="O695" s="108" t="str">
        <f>VLOOKUP(A695,'BASE REGISTROS'!$A$1:$T$884,15,FALSE)</f>
        <v>Teléfono Nº85958315</v>
      </c>
      <c r="P695" s="108">
        <f>VLOOKUP(A695,'BASE REGISTROS'!$A$1:$T$884,16,FALSE)</f>
        <v>0</v>
      </c>
      <c r="Q695" s="108">
        <f>VLOOKUP(A695,'BASE REGISTROS'!$A$1:$T$884,17,FALSE)</f>
        <v>0</v>
      </c>
      <c r="R695" s="108">
        <f>VLOOKUP(A695,'BASE REGISTROS'!$A$1:$T$884,18,FALSE)</f>
        <v>91001</v>
      </c>
      <c r="S695" s="108" t="str">
        <f>VLOOKUP(A695,'BASE REGISTROS'!$A$1:$T$884,19,FALSE)</f>
        <v xml:space="preserve">No se acompañan. Aplica Informe Jurídico Nº 09, de  fecha 14 de marzo de 2011 del Departamento Jurídico y Dictamen Nº 070791, de 2009, de la Contraloría General de la República.  
.
</v>
      </c>
      <c r="T695" s="129">
        <f>VLOOKUP(A695,'BASE REGISTROS'!$A$1:$T$884,20,FALSE)</f>
        <v>38722</v>
      </c>
      <c r="U695" s="128">
        <v>7246</v>
      </c>
      <c r="V695" s="130">
        <v>2861840</v>
      </c>
      <c r="W695" s="130">
        <v>8668520</v>
      </c>
      <c r="X695" s="131">
        <v>44316</v>
      </c>
      <c r="Y695" s="132" t="s">
        <v>7743</v>
      </c>
      <c r="Z695" s="132" t="s">
        <v>7744</v>
      </c>
      <c r="AA695" s="128" t="s">
        <v>7936</v>
      </c>
    </row>
    <row r="696" spans="1:27" ht="15.75" customHeight="1" x14ac:dyDescent="0.2">
      <c r="A696" s="128">
        <v>7247</v>
      </c>
      <c r="B696" s="108" t="str">
        <f>VLOOKUP(A696,'BASE REGISTROS'!$A$1:$T$884,2,FALSE)</f>
        <v xml:space="preserve">
I. Municipalidad de  Andacollo
</v>
      </c>
      <c r="C696" s="136">
        <f>VLOOKUP(A696,'BASE REGISTROS'!$A$1:$T$884,3,FALSE)</f>
        <v>690404001</v>
      </c>
      <c r="D696" s="108" t="str">
        <f>VLOOKUP(A696,'BASE REGISTROS'!$A$1:$T$884,4,FALSE)</f>
        <v>Municipalidad</v>
      </c>
      <c r="E696" s="108" t="str">
        <f>VLOOKUP(A696,'BASE REGISTROS'!$A$1:$T$884,5,FALSE)</f>
        <v>Constitución Política de la República, artículo 107</v>
      </c>
      <c r="F696" s="108" t="str">
        <f>VLOOKUP(A696,'BASE REGISTROS'!$A$1:$T$884,6,FALSE)</f>
        <v>Indefinida</v>
      </c>
      <c r="G696" s="108" t="str">
        <f>VLOOKUP(A696,'BASE REGISTROS'!$A$1:$T$884,7,FALSE)</f>
        <v>Según Ley Orgánica Nº 18.695, artículos 1º al  4º</v>
      </c>
      <c r="H696" s="108" t="str">
        <f>VLOOKUP(A696,'BASE REGISTROS'!$A$1:$T$884,8,FALSE)</f>
        <v>no tiene</v>
      </c>
      <c r="I696" s="108">
        <f>VLOOKUP(A696,'BASE REGISTROS'!$A$1:$T$884,9,FALSE)</f>
        <v>0</v>
      </c>
      <c r="J696" s="129">
        <f>VLOOKUP(A696,'BASE REGISTROS'!$A$1:$T$884,10,FALSE)</f>
        <v>0</v>
      </c>
      <c r="K696" s="108" t="str">
        <f>VLOOKUP(A696,'BASE REGISTROS'!$A$1:$T$884,11,FALSE)</f>
        <v xml:space="preserve">Juan Carlos Alfaro Aravena
</v>
      </c>
      <c r="L696" s="108" t="str">
        <f>VLOOKUP(A696,'BASE REGISTROS'!$A$1:$T$884,12,FALSE)</f>
        <v xml:space="preserve">Plaza Videla N°50, comuna de Andacollo, provincia de Elqui, Cuarta Región.
</v>
      </c>
      <c r="M696" s="108" t="str">
        <f>VLOOKUP(A696,'BASE REGISTROS'!$A$1:$T$884,13,FALSE)</f>
        <v>IV</v>
      </c>
      <c r="N696" s="108" t="str">
        <f>VLOOKUP(A696,'BASE REGISTROS'!$A$1:$T$884,14,FALSE)</f>
        <v>Andacollo</v>
      </c>
      <c r="O696" s="108">
        <f>VLOOKUP(A696,'BASE REGISTROS'!$A$1:$T$884,15,FALSE)</f>
        <v>0</v>
      </c>
      <c r="P696" s="108">
        <f>VLOOKUP(A696,'BASE REGISTROS'!$A$1:$T$884,16,FALSE)</f>
        <v>0</v>
      </c>
      <c r="Q696" s="108">
        <f>VLOOKUP(A696,'BASE REGISTROS'!$A$1:$T$884,17,FALSE)</f>
        <v>0</v>
      </c>
      <c r="R696" s="108">
        <f>VLOOKUP(A696,'BASE REGISTROS'!$A$1:$T$884,18,FALSE)</f>
        <v>91001</v>
      </c>
      <c r="S696" s="108" t="str">
        <f>VLOOKUP(A696,'BASE REGISTROS'!$A$1:$T$884,19,FALSE)</f>
        <v>No se acompañan. Aplica Informe Jurídico Nº 09, de  fecha 14 de marzo de 2011 del Departamento Jurídico y Dictamen Nº 070791, de 2009, de la Contraloría General de la República</v>
      </c>
      <c r="T696" s="129">
        <f>VLOOKUP(A696,'BASE REGISTROS'!$A$1:$T$884,20,FALSE)</f>
        <v>38722</v>
      </c>
      <c r="U696" s="128">
        <v>7247</v>
      </c>
      <c r="V696" s="130">
        <v>5056871</v>
      </c>
      <c r="W696" s="130">
        <v>15317274</v>
      </c>
      <c r="X696" s="131">
        <v>44316</v>
      </c>
      <c r="Y696" s="132" t="s">
        <v>7743</v>
      </c>
      <c r="Z696" s="132" t="s">
        <v>7744</v>
      </c>
      <c r="AA696" s="128" t="s">
        <v>7816</v>
      </c>
    </row>
    <row r="697" spans="1:27" ht="15.75" customHeight="1" x14ac:dyDescent="0.2">
      <c r="A697" s="128">
        <v>7248</v>
      </c>
      <c r="B697" s="108" t="str">
        <f>VLOOKUP(A697,'BASE REGISTROS'!$A$1:$T$884,2,FALSE)</f>
        <v xml:space="preserve">
I. Municipalidad de Colina
</v>
      </c>
      <c r="C697" s="136">
        <f>VLOOKUP(A697,'BASE REGISTROS'!$A$1:$T$884,3,FALSE)</f>
        <v>690715007</v>
      </c>
      <c r="D697" s="108" t="str">
        <f>VLOOKUP(A697,'BASE REGISTROS'!$A$1:$T$884,4,FALSE)</f>
        <v>Municipalidad</v>
      </c>
      <c r="E697" s="108" t="str">
        <f>VLOOKUP(A697,'BASE REGISTROS'!$A$1:$T$884,5,FALSE)</f>
        <v>Constitución Política de la República, art. 107.</v>
      </c>
      <c r="F697" s="108" t="str">
        <f>VLOOKUP(A697,'BASE REGISTROS'!$A$1:$T$884,6,FALSE)</f>
        <v>Indefinida.</v>
      </c>
      <c r="G697" s="108" t="str">
        <f>VLOOKUP(A697,'BASE REGISTROS'!$A$1:$T$884,7,FALSE)</f>
        <v>Según Ley Orgánica Nº 18.695, arts. 1º al 4º.</v>
      </c>
      <c r="H697" s="108" t="str">
        <f>VLOOKUP(A697,'BASE REGISTROS'!$A$1:$T$884,8,FALSE)</f>
        <v>no tiene</v>
      </c>
      <c r="I697" s="108">
        <f>VLOOKUP(A697,'BASE REGISTROS'!$A$1:$T$884,9,FALSE)</f>
        <v>0</v>
      </c>
      <c r="J697" s="129">
        <f>VLOOKUP(A697,'BASE REGISTROS'!$A$1:$T$884,10,FALSE)</f>
        <v>0</v>
      </c>
      <c r="K697" s="108" t="str">
        <f>VLOOKUP(A697,'BASE REGISTROS'!$A$1:$T$884,11,FALSE)</f>
        <v xml:space="preserve">Mario Antonio Olavarría Rodríguez        
Subrogante: Elizabeth Arellano Quiroga, 
</v>
      </c>
      <c r="L697" s="108" t="str">
        <f>VLOOKUP(A697,'BASE REGISTROS'!$A$1:$T$884,12,FALSE)</f>
        <v xml:space="preserve">Avenida Colina 700, comuna de Colina, Región Metropolitana
</v>
      </c>
      <c r="M697" s="108" t="str">
        <f>VLOOKUP(A697,'BASE REGISTROS'!$A$1:$T$884,13,FALSE)</f>
        <v>XIII</v>
      </c>
      <c r="N697" s="108">
        <f>VLOOKUP(A697,'BASE REGISTROS'!$A$1:$T$884,14,FALSE)</f>
        <v>0</v>
      </c>
      <c r="O697" s="108" t="str">
        <f>VLOOKUP(A697,'BASE REGISTROS'!$A$1:$T$884,15,FALSE)</f>
        <v xml:space="preserve">Fonos (02) 7073300, </v>
      </c>
      <c r="P697" s="108">
        <f>VLOOKUP(A697,'BASE REGISTROS'!$A$1:$T$884,16,FALSE)</f>
        <v>0</v>
      </c>
      <c r="Q697" s="108">
        <f>VLOOKUP(A697,'BASE REGISTROS'!$A$1:$T$884,17,FALSE)</f>
        <v>0</v>
      </c>
      <c r="R697" s="108">
        <f>VLOOKUP(A697,'BASE REGISTROS'!$A$1:$T$884,18,FALSE)</f>
        <v>91001</v>
      </c>
      <c r="S697" s="108" t="str">
        <f>VLOOKUP(A697,'BASE REGISTROS'!$A$1:$T$884,19,FALSE)</f>
        <v xml:space="preserve">No se acompañan. Aplica Informe Jurídico Nº 09, de  fecha 14 de marzo de 2011 del Departamento Jurídico y Dictamen Nº 070791, de 2009, de la Contraloría General de la República.  
</v>
      </c>
      <c r="T697" s="129">
        <f>VLOOKUP(A697,'BASE REGISTROS'!$A$1:$T$884,20,FALSE)</f>
        <v>38722</v>
      </c>
      <c r="U697" s="128">
        <v>7248</v>
      </c>
      <c r="V697" s="130">
        <v>12645540</v>
      </c>
      <c r="W697" s="130">
        <v>50691330</v>
      </c>
      <c r="X697" s="131">
        <v>44316</v>
      </c>
      <c r="Y697" s="132" t="s">
        <v>7743</v>
      </c>
      <c r="Z697" s="132" t="s">
        <v>7744</v>
      </c>
      <c r="AA697" s="128" t="s">
        <v>7806</v>
      </c>
    </row>
    <row r="698" spans="1:27" ht="15.75" customHeight="1" x14ac:dyDescent="0.2">
      <c r="A698" s="128">
        <v>7250</v>
      </c>
      <c r="B698" s="108" t="str">
        <f>VLOOKUP(A698,'BASE REGISTROS'!$A$1:$T$884,2,FALSE)</f>
        <v xml:space="preserve">
I. Municipalidad de Quinta de Tilcoco
</v>
      </c>
      <c r="C698" s="136">
        <f>VLOOKUP(A698,'BASE REGISTROS'!$A$1:$T$884,3,FALSE)</f>
        <v>690817004</v>
      </c>
      <c r="D698" s="108" t="str">
        <f>VLOOKUP(A698,'BASE REGISTROS'!$A$1:$T$884,4,FALSE)</f>
        <v>Municipalidad</v>
      </c>
      <c r="E698" s="108" t="str">
        <f>VLOOKUP(A698,'BASE REGISTROS'!$A$1:$T$884,5,FALSE)</f>
        <v>Constitución Política de la República, art. 107.</v>
      </c>
      <c r="F698" s="108" t="str">
        <f>VLOOKUP(A698,'BASE REGISTROS'!$A$1:$T$884,6,FALSE)</f>
        <v>Indefinida.</v>
      </c>
      <c r="G698" s="108" t="str">
        <f>VLOOKUP(A698,'BASE REGISTROS'!$A$1:$T$884,7,FALSE)</f>
        <v>Según Ley Orgánica Nº 18.695, arts. 1º al 4º.</v>
      </c>
      <c r="H698" s="108" t="str">
        <f>VLOOKUP(A698,'BASE REGISTROS'!$A$1:$T$884,8,FALSE)</f>
        <v>no tiene</v>
      </c>
      <c r="I698" s="108">
        <f>VLOOKUP(A698,'BASE REGISTROS'!$A$1:$T$884,9,FALSE)</f>
        <v>0</v>
      </c>
      <c r="J698" s="129">
        <f>VLOOKUP(A698,'BASE REGISTROS'!$A$1:$T$884,10,FALSE)</f>
        <v>0</v>
      </c>
      <c r="K698" s="108" t="str">
        <f>VLOOKUP(A698,'BASE REGISTROS'!$A$1:$T$884,11,FALSE)</f>
        <v xml:space="preserve">Nelson  Patricio Barrios Oróstegui         </v>
      </c>
      <c r="L698" s="108" t="str">
        <f>VLOOKUP(A698,'BASE REGISTROS'!$A$1:$T$884,12,FALSE)</f>
        <v xml:space="preserve">Manuel Flores Nº50, comuna de Quinta de Tilcoco, Sexta Región
</v>
      </c>
      <c r="M698" s="108" t="str">
        <f>VLOOKUP(A698,'BASE REGISTROS'!$A$1:$T$884,13,FALSE)</f>
        <v>VI</v>
      </c>
      <c r="N698" s="108" t="str">
        <f>VLOOKUP(A698,'BASE REGISTROS'!$A$1:$T$884,14,FALSE)</f>
        <v>Quinta de Tilcoco</v>
      </c>
      <c r="O698" s="108" t="str">
        <f>VLOOKUP(A698,'BASE REGISTROS'!$A$1:$T$884,15,FALSE)</f>
        <v>Fonos (72) 2541116, 2541128</v>
      </c>
      <c r="P698" s="108" t="str">
        <f>VLOOKUP(A698,'BASE REGISTROS'!$A$1:$T$884,16,FALSE)</f>
        <v>www.municipalidadquintadetilcoco.cl</v>
      </c>
      <c r="Q698" s="108">
        <f>VLOOKUP(A698,'BASE REGISTROS'!$A$1:$T$884,17,FALSE)</f>
        <v>0</v>
      </c>
      <c r="R698" s="108">
        <f>VLOOKUP(A698,'BASE REGISTROS'!$A$1:$T$884,18,FALSE)</f>
        <v>91001</v>
      </c>
      <c r="S698" s="108" t="str">
        <f>VLOOKUP(A698,'BASE REGISTROS'!$A$1:$T$884,19,FALSE)</f>
        <v xml:space="preserve">No se acompañan. Aplica Informe Jurídico Nº 09, de  fecha 14 de marzo de 2011 del Departamento Jurídico y Dictamen Nº 070791, de 2009, de la Contraloría General de la República.  
</v>
      </c>
      <c r="T698" s="129">
        <f>VLOOKUP(A698,'BASE REGISTROS'!$A$1:$T$884,20,FALSE)</f>
        <v>38722</v>
      </c>
      <c r="U698" s="128">
        <v>7250</v>
      </c>
      <c r="V698" s="130">
        <v>2861840</v>
      </c>
      <c r="W698" s="130">
        <v>8668520</v>
      </c>
      <c r="X698" s="131">
        <v>44316</v>
      </c>
      <c r="Y698" s="132" t="s">
        <v>7743</v>
      </c>
      <c r="Z698" s="132" t="s">
        <v>7744</v>
      </c>
      <c r="AA698" s="128" t="s">
        <v>7937</v>
      </c>
    </row>
    <row r="699" spans="1:27" ht="15.75" customHeight="1" x14ac:dyDescent="0.2">
      <c r="A699" s="128">
        <v>7251</v>
      </c>
      <c r="B699" s="108" t="str">
        <f>VLOOKUP(A699,'BASE REGISTROS'!$A$1:$T$884,2,FALSE)</f>
        <v xml:space="preserve">
I. Municipalidad de Chillán
</v>
      </c>
      <c r="C699" s="136">
        <f>VLOOKUP(A699,'BASE REGISTROS'!$A$1:$T$884,3,FALSE)</f>
        <v>691409007</v>
      </c>
      <c r="D699" s="108" t="str">
        <f>VLOOKUP(A699,'BASE REGISTROS'!$A$1:$T$884,4,FALSE)</f>
        <v>Municipalidad</v>
      </c>
      <c r="E699" s="108" t="str">
        <f>VLOOKUP(A699,'BASE REGISTROS'!$A$1:$T$884,5,FALSE)</f>
        <v>Constitución Política de la República, art. 107.</v>
      </c>
      <c r="F699" s="108" t="str">
        <f>VLOOKUP(A699,'BASE REGISTROS'!$A$1:$T$884,6,FALSE)</f>
        <v>Indefinida.</v>
      </c>
      <c r="G699" s="108" t="str">
        <f>VLOOKUP(A699,'BASE REGISTROS'!$A$1:$T$884,7,FALSE)</f>
        <v>Según Ley Orgánica Nº 18.695, arts. 1º al 4º.</v>
      </c>
      <c r="H699" s="108" t="str">
        <f>VLOOKUP(A699,'BASE REGISTROS'!$A$1:$T$884,8,FALSE)</f>
        <v>no tiene</v>
      </c>
      <c r="I699" s="108">
        <f>VLOOKUP(A699,'BASE REGISTROS'!$A$1:$T$884,9,FALSE)</f>
        <v>0</v>
      </c>
      <c r="J699" s="129">
        <f>VLOOKUP(A699,'BASE REGISTROS'!$A$1:$T$884,10,FALSE)</f>
        <v>0</v>
      </c>
      <c r="K699" s="108" t="str">
        <f>VLOOKUP(A699,'BASE REGISTROS'!$A$1:$T$884,11,FALSE)</f>
        <v xml:space="preserve">Sergio Zarzar Andonie, </v>
      </c>
      <c r="L699" s="108" t="str">
        <f>VLOOKUP(A699,'BASE REGISTROS'!$A$1:$T$884,12,FALSE)</f>
        <v xml:space="preserve">18 de septiembre Nº 510, comuna de Chillán
</v>
      </c>
      <c r="M699" s="108" t="str">
        <f>VLOOKUP(A699,'BASE REGISTROS'!$A$1:$T$884,13,FALSE)</f>
        <v>XVI</v>
      </c>
      <c r="N699" s="108" t="str">
        <f>VLOOKUP(A699,'BASE REGISTROS'!$A$1:$T$884,14,FALSE)</f>
        <v>Chillán</v>
      </c>
      <c r="O699" s="108" t="str">
        <f>VLOOKUP(A699,'BASE REGISTROS'!$A$1:$T$884,15,FALSE)</f>
        <v>Fonos (42) 433300</v>
      </c>
      <c r="P699" s="108">
        <f>VLOOKUP(A699,'BASE REGISTROS'!$A$1:$T$884,16,FALSE)</f>
        <v>0</v>
      </c>
      <c r="Q699" s="108">
        <f>VLOOKUP(A699,'BASE REGISTROS'!$A$1:$T$884,17,FALSE)</f>
        <v>0</v>
      </c>
      <c r="R699" s="108">
        <f>VLOOKUP(A699,'BASE REGISTROS'!$A$1:$T$884,18,FALSE)</f>
        <v>91001</v>
      </c>
      <c r="S699" s="108" t="str">
        <f>VLOOKUP(A699,'BASE REGISTROS'!$A$1:$T$884,19,FALSE)</f>
        <v>Se acompañan Antecedentes Financieros correspondientes al año 2009, aprobados por el Subdepartamento  de Supervisión Financiera Nacional.</v>
      </c>
      <c r="T699" s="129">
        <f>VLOOKUP(A699,'BASE REGISTROS'!$A$1:$T$884,20,FALSE)</f>
        <v>38723</v>
      </c>
      <c r="U699" s="128">
        <v>7251</v>
      </c>
      <c r="V699" s="130">
        <v>6851245</v>
      </c>
      <c r="W699" s="130">
        <v>20752437</v>
      </c>
      <c r="X699" s="131">
        <v>44316</v>
      </c>
      <c r="Y699" s="132" t="s">
        <v>7743</v>
      </c>
      <c r="Z699" s="132" t="s">
        <v>7744</v>
      </c>
      <c r="AA699" s="128" t="s">
        <v>7775</v>
      </c>
    </row>
    <row r="700" spans="1:27" ht="15.75" customHeight="1" x14ac:dyDescent="0.2">
      <c r="A700" s="128">
        <v>7252</v>
      </c>
      <c r="B700" s="108" t="str">
        <f>VLOOKUP(A700,'BASE REGISTROS'!$A$1:$T$884,2,FALSE)</f>
        <v xml:space="preserve">
I. Municipalidad de Nacimiento
</v>
      </c>
      <c r="C700" s="136">
        <f>VLOOKUP(A700,'BASE REGISTROS'!$A$1:$T$884,3,FALSE)</f>
        <v>691707008</v>
      </c>
      <c r="D700" s="108" t="str">
        <f>VLOOKUP(A700,'BASE REGISTROS'!$A$1:$T$884,4,FALSE)</f>
        <v>Municipalidad</v>
      </c>
      <c r="E700" s="108" t="str">
        <f>VLOOKUP(A700,'BASE REGISTROS'!$A$1:$T$884,5,FALSE)</f>
        <v>Constitución Política de la República, art. 107.</v>
      </c>
      <c r="F700" s="108" t="str">
        <f>VLOOKUP(A700,'BASE REGISTROS'!$A$1:$T$884,6,FALSE)</f>
        <v>Indefinida.</v>
      </c>
      <c r="G700" s="108" t="str">
        <f>VLOOKUP(A700,'BASE REGISTROS'!$A$1:$T$884,7,FALSE)</f>
        <v>Según Ley Orgánica Nº 18.695, arts. 1º al 4º.</v>
      </c>
      <c r="H700" s="108" t="str">
        <f>VLOOKUP(A700,'BASE REGISTROS'!$A$1:$T$884,8,FALSE)</f>
        <v>no tiene</v>
      </c>
      <c r="I700" s="108">
        <f>VLOOKUP(A700,'BASE REGISTROS'!$A$1:$T$884,9,FALSE)</f>
        <v>0</v>
      </c>
      <c r="J700" s="129">
        <f>VLOOKUP(A700,'BASE REGISTROS'!$A$1:$T$884,10,FALSE)</f>
        <v>0</v>
      </c>
      <c r="K700" s="108" t="str">
        <f>VLOOKUP(A700,'BASE REGISTROS'!$A$1:$T$884,11,FALSE)</f>
        <v xml:space="preserve">Hugo Patricio Inostroza Ramírez 
</v>
      </c>
      <c r="L700" s="108" t="str">
        <f>VLOOKUP(A700,'BASE REGISTROS'!$A$1:$T$884,12,FALSE)</f>
        <v xml:space="preserve">Freire Nº 614, comuna de Nacimiento, Octava  Región. 
</v>
      </c>
      <c r="M700" s="108" t="str">
        <f>VLOOKUP(A700,'BASE REGISTROS'!$A$1:$T$884,13,FALSE)</f>
        <v>VIII</v>
      </c>
      <c r="N700" s="108" t="str">
        <f>VLOOKUP(A700,'BASE REGISTROS'!$A$1:$T$884,14,FALSE)</f>
        <v>Nacimiento</v>
      </c>
      <c r="O700" s="108" t="str">
        <f>VLOOKUP(A700,'BASE REGISTROS'!$A$1:$T$884,15,FALSE)</f>
        <v xml:space="preserve">Fonos  (56 43 2) 534267
</v>
      </c>
      <c r="P700" s="108" t="str">
        <f>VLOOKUP(A700,'BASE REGISTROS'!$A$1:$T$884,16,FALSE)</f>
        <v xml:space="preserve">OIRS@Nacimiento.cl </v>
      </c>
      <c r="Q700" s="108">
        <f>VLOOKUP(A700,'BASE REGISTROS'!$A$1:$T$884,17,FALSE)</f>
        <v>0</v>
      </c>
      <c r="R700" s="108">
        <f>VLOOKUP(A700,'BASE REGISTROS'!$A$1:$T$884,18,FALSE)</f>
        <v>91001</v>
      </c>
      <c r="S700" s="108" t="str">
        <f>VLOOKUP(A700,'BASE REGISTROS'!$A$1:$T$884,19,FALSE)</f>
        <v xml:space="preserve">No se acompañan. Aplica Informe Jurídico Nº 09, de  fecha 14 de marzo de 2011 del Departamento Jurídico y Dictamen Nº 070791, de 2009, de la Contraloría General de la República.  
.
</v>
      </c>
      <c r="T700" s="129">
        <f>VLOOKUP(A700,'BASE REGISTROS'!$A$1:$T$884,20,FALSE)</f>
        <v>38723</v>
      </c>
      <c r="U700" s="128">
        <v>7252</v>
      </c>
      <c r="V700" s="130">
        <v>4893746</v>
      </c>
      <c r="W700" s="130">
        <v>14823168</v>
      </c>
      <c r="X700" s="131">
        <v>44316</v>
      </c>
      <c r="Y700" s="132" t="s">
        <v>7743</v>
      </c>
      <c r="Z700" s="132" t="s">
        <v>7744</v>
      </c>
      <c r="AA700" s="128" t="s">
        <v>7938</v>
      </c>
    </row>
    <row r="701" spans="1:27" ht="15.75" customHeight="1" x14ac:dyDescent="0.2">
      <c r="A701" s="128">
        <v>7253</v>
      </c>
      <c r="B701" s="108" t="str">
        <f>VLOOKUP(A701,'BASE REGISTROS'!$A$1:$T$884,2,FALSE)</f>
        <v xml:space="preserve">
I. Municipalidad de Curicó
</v>
      </c>
      <c r="C701" s="136">
        <f>VLOOKUP(A701,'BASE REGISTROS'!$A$1:$T$884,3,FALSE)</f>
        <v>691001008</v>
      </c>
      <c r="D701" s="108" t="str">
        <f>VLOOKUP(A701,'BASE REGISTROS'!$A$1:$T$884,4,FALSE)</f>
        <v>Municipalidad</v>
      </c>
      <c r="E701" s="108" t="str">
        <f>VLOOKUP(A701,'BASE REGISTROS'!$A$1:$T$884,5,FALSE)</f>
        <v>Constitución Política de la República, art. 107.</v>
      </c>
      <c r="F701" s="108" t="str">
        <f>VLOOKUP(A701,'BASE REGISTROS'!$A$1:$T$884,6,FALSE)</f>
        <v>Indefinida.</v>
      </c>
      <c r="G701" s="108" t="str">
        <f>VLOOKUP(A701,'BASE REGISTROS'!$A$1:$T$884,7,FALSE)</f>
        <v>Según Ley Orgánica Nº 18.695, arts. 1º al 4º.</v>
      </c>
      <c r="H701" s="108" t="str">
        <f>VLOOKUP(A701,'BASE REGISTROS'!$A$1:$T$884,8,FALSE)</f>
        <v>no tiene</v>
      </c>
      <c r="I701" s="108">
        <f>VLOOKUP(A701,'BASE REGISTROS'!$A$1:$T$884,9,FALSE)</f>
        <v>0</v>
      </c>
      <c r="J701" s="129">
        <f>VLOOKUP(A701,'BASE REGISTROS'!$A$1:$T$884,10,FALSE)</f>
        <v>0</v>
      </c>
      <c r="K701" s="108" t="str">
        <f>VLOOKUP(A701,'BASE REGISTROS'!$A$1:$T$884,11,FALSE)</f>
        <v xml:space="preserve">Javier Antonio Muñoz Riquelme </v>
      </c>
      <c r="L701" s="108" t="str">
        <f>VLOOKUP(A701,'BASE REGISTROS'!$A$1:$T$884,12,FALSE)</f>
        <v xml:space="preserve">Estado Nº 279, piso 2, comuna de Curicó, Séptima Región
</v>
      </c>
      <c r="M701" s="108" t="str">
        <f>VLOOKUP(A701,'BASE REGISTROS'!$A$1:$T$884,13,FALSE)</f>
        <v>VII</v>
      </c>
      <c r="N701" s="108" t="str">
        <f>VLOOKUP(A701,'BASE REGISTROS'!$A$1:$T$884,14,FALSE)</f>
        <v>Curicó</v>
      </c>
      <c r="O701" s="108" t="str">
        <f>VLOOKUP(A701,'BASE REGISTROS'!$A$1:$T$884,15,FALSE)</f>
        <v>(75) 547500 – (75) 547513 – (75) 547519</v>
      </c>
      <c r="P701" s="108" t="str">
        <f>VLOOKUP(A701,'BASE REGISTROS'!$A$1:$T$884,16,FALSE)</f>
        <v xml:space="preserve"> secretariamunicipal@curico.cl</v>
      </c>
      <c r="Q701" s="108">
        <f>VLOOKUP(A701,'BASE REGISTROS'!$A$1:$T$884,17,FALSE)</f>
        <v>0</v>
      </c>
      <c r="R701" s="108">
        <f>VLOOKUP(A701,'BASE REGISTROS'!$A$1:$T$884,18,FALSE)</f>
        <v>91001</v>
      </c>
      <c r="S701" s="108" t="str">
        <f>VLOOKUP(A701,'BASE REGISTROS'!$A$1:$T$884,19,FALSE)</f>
        <v>No se acompañan. Aplica Informe Jurídico Nº 09, de fecha 14 de marzo de 2011 del Departamento Jurídico y Dictamen Nº 070791, de 2009, de la Contraloría General de la República.</v>
      </c>
      <c r="T701" s="129">
        <f>VLOOKUP(A701,'BASE REGISTROS'!$A$1:$T$884,20,FALSE)</f>
        <v>38723</v>
      </c>
      <c r="U701" s="128">
        <v>7253</v>
      </c>
      <c r="V701" s="130">
        <v>6868416</v>
      </c>
      <c r="W701" s="130">
        <v>20804448</v>
      </c>
      <c r="X701" s="131">
        <v>44316</v>
      </c>
      <c r="Y701" s="132" t="s">
        <v>7743</v>
      </c>
      <c r="Z701" s="132" t="s">
        <v>7744</v>
      </c>
      <c r="AA701" s="128" t="s">
        <v>7778</v>
      </c>
    </row>
    <row r="702" spans="1:27" ht="15.75" customHeight="1" x14ac:dyDescent="0.2">
      <c r="A702" s="128">
        <v>7255</v>
      </c>
      <c r="B702" s="108" t="str">
        <f>VLOOKUP(A702,'BASE REGISTROS'!$A$1:$T$884,2,FALSE)</f>
        <v xml:space="preserve">
I. Municipalidad de Lautaro
</v>
      </c>
      <c r="C702" s="136">
        <f>VLOOKUP(A702,'BASE REGISTROS'!$A$1:$T$884,3,FALSE)</f>
        <v>691901009</v>
      </c>
      <c r="D702" s="108" t="str">
        <f>VLOOKUP(A702,'BASE REGISTROS'!$A$1:$T$884,4,FALSE)</f>
        <v>Municipalidad</v>
      </c>
      <c r="E702" s="108" t="str">
        <f>VLOOKUP(A702,'BASE REGISTROS'!$A$1:$T$884,5,FALSE)</f>
        <v>Constitución Política de la República, art. 107.</v>
      </c>
      <c r="F702" s="108" t="str">
        <f>VLOOKUP(A702,'BASE REGISTROS'!$A$1:$T$884,6,FALSE)</f>
        <v>Indefinida.</v>
      </c>
      <c r="G702" s="108" t="str">
        <f>VLOOKUP(A702,'BASE REGISTROS'!$A$1:$T$884,7,FALSE)</f>
        <v>Según Ley Orgánica Nº 18.695, arts. 1º al 4º.</v>
      </c>
      <c r="H702" s="108" t="str">
        <f>VLOOKUP(A702,'BASE REGISTROS'!$A$1:$T$884,8,FALSE)</f>
        <v>no tiene</v>
      </c>
      <c r="I702" s="108">
        <f>VLOOKUP(A702,'BASE REGISTROS'!$A$1:$T$884,9,FALSE)</f>
        <v>0</v>
      </c>
      <c r="J702" s="129">
        <f>VLOOKUP(A702,'BASE REGISTROS'!$A$1:$T$884,10,FALSE)</f>
        <v>0</v>
      </c>
      <c r="K702" s="108" t="str">
        <f>VLOOKUP(A702,'BASE REGISTROS'!$A$1:$T$884,11,FALSE)</f>
        <v xml:space="preserve">Raúl Alberto Schifferli Díaz.  </v>
      </c>
      <c r="L702" s="108" t="str">
        <f>VLOOKUP(A702,'BASE REGISTROS'!$A$1:$T$884,12,FALSE)</f>
        <v xml:space="preserve">Bernardo O’Higgins 1032, c. IX Región de la Araucanía
</v>
      </c>
      <c r="M702" s="108" t="str">
        <f>VLOOKUP(A702,'BASE REGISTROS'!$A$1:$T$884,13,FALSE)</f>
        <v>IX</v>
      </c>
      <c r="N702" s="108" t="str">
        <f>VLOOKUP(A702,'BASE REGISTROS'!$A$1:$T$884,14,FALSE)</f>
        <v>IX Región de la Araucanía</v>
      </c>
      <c r="O702" s="108" t="str">
        <f>VLOOKUP(A702,'BASE REGISTROS'!$A$1:$T$884,15,FALSE)</f>
        <v xml:space="preserve">Fono (45) 5315115 </v>
      </c>
      <c r="P702" s="108">
        <f>VLOOKUP(A702,'BASE REGISTROS'!$A$1:$T$884,16,FALSE)</f>
        <v>0</v>
      </c>
      <c r="Q702" s="108">
        <f>VLOOKUP(A702,'BASE REGISTROS'!$A$1:$T$884,17,FALSE)</f>
        <v>0</v>
      </c>
      <c r="R702" s="108">
        <f>VLOOKUP(A702,'BASE REGISTROS'!$A$1:$T$884,18,FALSE)</f>
        <v>91001</v>
      </c>
      <c r="S702" s="108" t="str">
        <f>VLOOKUP(A702,'BASE REGISTROS'!$A$1:$T$884,19,FALSE)</f>
        <v xml:space="preserve">No se acompañan. Aplica Informe Jurídico Nº 09, de  fecha 14 de marzo de 2011 del Departamento Jurídico y Dictamen Nº 070791, de 2009, de la Contraloría General de la República.  
</v>
      </c>
      <c r="T702" s="129">
        <f>VLOOKUP(A702,'BASE REGISTROS'!$A$1:$T$884,20,FALSE)</f>
        <v>38729</v>
      </c>
      <c r="U702" s="128">
        <v>7255</v>
      </c>
      <c r="V702" s="130">
        <v>5056871</v>
      </c>
      <c r="W702" s="130">
        <v>15317274</v>
      </c>
      <c r="X702" s="131">
        <v>44316</v>
      </c>
      <c r="Y702" s="132" t="s">
        <v>7743</v>
      </c>
      <c r="Z702" s="132" t="s">
        <v>7744</v>
      </c>
      <c r="AA702" s="128" t="s">
        <v>7899</v>
      </c>
    </row>
    <row r="703" spans="1:27" ht="15.75" customHeight="1" x14ac:dyDescent="0.2">
      <c r="A703" s="128">
        <v>7256</v>
      </c>
      <c r="B703" s="108" t="str">
        <f>VLOOKUP(A703,'BASE REGISTROS'!$A$1:$T$884,2,FALSE)</f>
        <v xml:space="preserve">
I. Municipalidad de San Ramón
</v>
      </c>
      <c r="C703" s="136">
        <f>VLOOKUP(A703,'BASE REGISTROS'!$A$1:$T$884,3,FALSE)</f>
        <v>692539001</v>
      </c>
      <c r="D703" s="108" t="str">
        <f>VLOOKUP(A703,'BASE REGISTROS'!$A$1:$T$884,4,FALSE)</f>
        <v>Municipalidad</v>
      </c>
      <c r="E703" s="108" t="str">
        <f>VLOOKUP(A703,'BASE REGISTROS'!$A$1:$T$884,5,FALSE)</f>
        <v>Constitución Política de la República, art. 107.</v>
      </c>
      <c r="F703" s="108" t="str">
        <f>VLOOKUP(A703,'BASE REGISTROS'!$A$1:$T$884,6,FALSE)</f>
        <v>Indefinida.</v>
      </c>
      <c r="G703" s="108" t="str">
        <f>VLOOKUP(A703,'BASE REGISTROS'!$A$1:$T$884,7,FALSE)</f>
        <v>Según Ley Orgánica Nº 18.695, arts. 1º al 4º.</v>
      </c>
      <c r="H703" s="108" t="str">
        <f>VLOOKUP(A703,'BASE REGISTROS'!$A$1:$T$884,8,FALSE)</f>
        <v>no tiene</v>
      </c>
      <c r="I703" s="108">
        <f>VLOOKUP(A703,'BASE REGISTROS'!$A$1:$T$884,9,FALSE)</f>
        <v>0</v>
      </c>
      <c r="J703" s="129">
        <f>VLOOKUP(A703,'BASE REGISTROS'!$A$1:$T$884,10,FALSE)</f>
        <v>0</v>
      </c>
      <c r="K703" s="108" t="str">
        <f>VLOOKUP(A703,'BASE REGISTROS'!$A$1:$T$884,11,FALSE)</f>
        <v xml:space="preserve">Miguel Ángel Aguilera Sanhueza
</v>
      </c>
      <c r="L703" s="108" t="str">
        <f>VLOOKUP(A703,'BASE REGISTROS'!$A$1:$T$884,12,FALSE)</f>
        <v xml:space="preserve">Ossa Nº 1771, comuna de San Ramón, Región Metropolitana.
</v>
      </c>
      <c r="M703" s="108" t="str">
        <f>VLOOKUP(A703,'BASE REGISTROS'!$A$1:$T$884,13,FALSE)</f>
        <v>XIII</v>
      </c>
      <c r="N703" s="108" t="str">
        <f>VLOOKUP(A703,'BASE REGISTROS'!$A$1:$T$884,14,FALSE)</f>
        <v>San Ramón</v>
      </c>
      <c r="O703" s="108" t="str">
        <f>VLOOKUP(A703,'BASE REGISTROS'!$A$1:$T$884,15,FALSE)</f>
        <v>Fonos 25161298 - 23909108 161298298298</v>
      </c>
      <c r="P703" s="108">
        <f>VLOOKUP(A703,'BASE REGISTROS'!$A$1:$T$884,16,FALSE)</f>
        <v>0</v>
      </c>
      <c r="Q703" s="108">
        <f>VLOOKUP(A703,'BASE REGISTROS'!$A$1:$T$884,17,FALSE)</f>
        <v>0</v>
      </c>
      <c r="R703" s="108">
        <f>VLOOKUP(A703,'BASE REGISTROS'!$A$1:$T$884,18,FALSE)</f>
        <v>91001</v>
      </c>
      <c r="S703" s="108" t="str">
        <f>VLOOKUP(A703,'BASE REGISTROS'!$A$1:$T$884,19,FALSE)</f>
        <v xml:space="preserve">No se acompañan. Aplica Informe Jurídico Nº 09, de fecha 14 de marzo de 2011 del Departamento Jurídico y Dictamen Nº 070791, de 2009, de la Contraloría General de la República.  
</v>
      </c>
      <c r="T703" s="129">
        <f>VLOOKUP(A703,'BASE REGISTROS'!$A$1:$T$884,20,FALSE)</f>
        <v>38729</v>
      </c>
      <c r="U703" s="128">
        <v>7256</v>
      </c>
      <c r="V703" s="130">
        <v>8585520</v>
      </c>
      <c r="W703" s="130">
        <v>34342080</v>
      </c>
      <c r="X703" s="131">
        <v>44316</v>
      </c>
      <c r="Y703" s="132" t="s">
        <v>7743</v>
      </c>
      <c r="Z703" s="132" t="s">
        <v>7744</v>
      </c>
      <c r="AA703" s="128" t="s">
        <v>7846</v>
      </c>
    </row>
    <row r="704" spans="1:27" ht="15.75" customHeight="1" x14ac:dyDescent="0.2">
      <c r="A704" s="128">
        <v>7257</v>
      </c>
      <c r="B704" s="108" t="str">
        <f>VLOOKUP(A704,'BASE REGISTROS'!$A$1:$T$884,2,FALSE)</f>
        <v xml:space="preserve">
I. Municipalidad de Licantén
</v>
      </c>
      <c r="C704" s="136">
        <f>VLOOKUP(A704,'BASE REGISTROS'!$A$1:$T$884,3,FALSE)</f>
        <v>691005003</v>
      </c>
      <c r="D704" s="108" t="str">
        <f>VLOOKUP(A704,'BASE REGISTROS'!$A$1:$T$884,4,FALSE)</f>
        <v>Municipalidad</v>
      </c>
      <c r="E704" s="108" t="str">
        <f>VLOOKUP(A704,'BASE REGISTROS'!$A$1:$T$884,5,FALSE)</f>
        <v>Constitución Política de la República, artículo 107</v>
      </c>
      <c r="F704" s="108" t="str">
        <f>VLOOKUP(A704,'BASE REGISTROS'!$A$1:$T$884,6,FALSE)</f>
        <v>Indefinida</v>
      </c>
      <c r="G704" s="108" t="str">
        <f>VLOOKUP(A704,'BASE REGISTROS'!$A$1:$T$884,7,FALSE)</f>
        <v>Según Ley Orgánica Nº 18.695, artículos 1º al  4º</v>
      </c>
      <c r="H704" s="108" t="str">
        <f>VLOOKUP(A704,'BASE REGISTROS'!$A$1:$T$884,8,FALSE)</f>
        <v>no tiene</v>
      </c>
      <c r="I704" s="108">
        <f>VLOOKUP(A704,'BASE REGISTROS'!$A$1:$T$884,9,FALSE)</f>
        <v>0</v>
      </c>
      <c r="J704" s="129">
        <f>VLOOKUP(A704,'BASE REGISTROS'!$A$1:$T$884,10,FALSE)</f>
        <v>0</v>
      </c>
      <c r="K704" s="108" t="str">
        <f>VLOOKUP(A704,'BASE REGISTROS'!$A$1:$T$884,11,FALSE)</f>
        <v xml:space="preserve">Oscar Marcelo Fernández Vilos 
</v>
      </c>
      <c r="L704" s="108" t="str">
        <f>VLOOKUP(A704,'BASE REGISTROS'!$A$1:$T$884,12,FALSE)</f>
        <v xml:space="preserve">Juan Esteban Montero N°25, comuna de Licantén,  provincia de Curicó, Séptima Región.
</v>
      </c>
      <c r="M704" s="108" t="str">
        <f>VLOOKUP(A704,'BASE REGISTROS'!$A$1:$T$884,13,FALSE)</f>
        <v>VII</v>
      </c>
      <c r="N704" s="108" t="str">
        <f>VLOOKUP(A704,'BASE REGISTROS'!$A$1:$T$884,14,FALSE)</f>
        <v xml:space="preserve"> Licantén</v>
      </c>
      <c r="O704" s="108">
        <f>VLOOKUP(A704,'BASE REGISTROS'!$A$1:$T$884,15,FALSE)</f>
        <v>0</v>
      </c>
      <c r="P704" s="108">
        <f>VLOOKUP(A704,'BASE REGISTROS'!$A$1:$T$884,16,FALSE)</f>
        <v>0</v>
      </c>
      <c r="Q704" s="108">
        <f>VLOOKUP(A704,'BASE REGISTROS'!$A$1:$T$884,17,FALSE)</f>
        <v>0</v>
      </c>
      <c r="R704" s="108">
        <f>VLOOKUP(A704,'BASE REGISTROS'!$A$1:$T$884,18,FALSE)</f>
        <v>91001</v>
      </c>
      <c r="S704" s="108" t="str">
        <f>VLOOKUP(A704,'BASE REGISTROS'!$A$1:$T$884,19,FALSE)</f>
        <v xml:space="preserve">No se acompañan. Aplica Informe Jurídico Nº 09, de  fecha 14 de marzo de 2011 del Departamento Jurídico y Dictamen Nº 070791, de 2009, de la Contraloría General de la República.  
</v>
      </c>
      <c r="T704" s="129">
        <f>VLOOKUP(A704,'BASE REGISTROS'!$A$1:$T$884,20,FALSE)</f>
        <v>38729</v>
      </c>
      <c r="U704" s="128">
        <v>7257</v>
      </c>
      <c r="V704" s="130">
        <v>4292760</v>
      </c>
      <c r="W704" s="130">
        <v>13002780</v>
      </c>
      <c r="X704" s="131">
        <v>44316</v>
      </c>
      <c r="Y704" s="132" t="s">
        <v>7743</v>
      </c>
      <c r="Z704" s="132" t="s">
        <v>7744</v>
      </c>
      <c r="AA704" s="128" t="s">
        <v>7856</v>
      </c>
    </row>
    <row r="705" spans="1:27" ht="15.75" customHeight="1" x14ac:dyDescent="0.2">
      <c r="A705" s="128">
        <v>7259</v>
      </c>
      <c r="B705" s="108" t="str">
        <f>VLOOKUP(A705,'BASE REGISTROS'!$A$1:$T$884,2,FALSE)</f>
        <v xml:space="preserve">
I. Municipalidad de Coelemu
</v>
      </c>
      <c r="C705" s="136">
        <f>VLOOKUP(A705,'BASE REGISTROS'!$A$1:$T$884,3,FALSE)</f>
        <v>691502007</v>
      </c>
      <c r="D705" s="108" t="str">
        <f>VLOOKUP(A705,'BASE REGISTROS'!$A$1:$T$884,4,FALSE)</f>
        <v>Municipalidad</v>
      </c>
      <c r="E705" s="108" t="str">
        <f>VLOOKUP(A705,'BASE REGISTROS'!$A$1:$T$884,5,FALSE)</f>
        <v>Constitución Política de la República, artículo 107</v>
      </c>
      <c r="F705" s="108" t="str">
        <f>VLOOKUP(A705,'BASE REGISTROS'!$A$1:$T$884,6,FALSE)</f>
        <v>Indefinida</v>
      </c>
      <c r="G705" s="108" t="str">
        <f>VLOOKUP(A705,'BASE REGISTROS'!$A$1:$T$884,7,FALSE)</f>
        <v>Según Ley Orgánica Nº 18.695, artículos 1º al  4º</v>
      </c>
      <c r="H705" s="108">
        <f>VLOOKUP(A705,'BASE REGISTROS'!$A$1:$T$884,8,FALSE)</f>
        <v>0</v>
      </c>
      <c r="I705" s="108">
        <f>VLOOKUP(A705,'BASE REGISTROS'!$A$1:$T$884,9,FALSE)</f>
        <v>0</v>
      </c>
      <c r="J705" s="129">
        <f>VLOOKUP(A705,'BASE REGISTROS'!$A$1:$T$884,10,FALSE)</f>
        <v>0</v>
      </c>
      <c r="K705" s="108" t="str">
        <f>VLOOKUP(A705,'BASE REGISTROS'!$A$1:$T$884,11,FALSE)</f>
        <v xml:space="preserve">Alejandro Rodrigo Pedreros Urrutia. </v>
      </c>
      <c r="L705" s="108" t="str">
        <f>VLOOKUP(A705,'BASE REGISTROS'!$A$1:$T$884,12,FALSE)</f>
        <v xml:space="preserve">Pedro León Gallo N°609, comuna de Coelemu
</v>
      </c>
      <c r="M705" s="108" t="str">
        <f>VLOOKUP(A705,'BASE REGISTROS'!$A$1:$T$884,13,FALSE)</f>
        <v>XVI</v>
      </c>
      <c r="N705" s="108" t="str">
        <f>VLOOKUP(A705,'BASE REGISTROS'!$A$1:$T$884,14,FALSE)</f>
        <v>Coelemu</v>
      </c>
      <c r="O705" s="108">
        <f>VLOOKUP(A705,'BASE REGISTROS'!$A$1:$T$884,15,FALSE)</f>
        <v>0</v>
      </c>
      <c r="P705" s="108">
        <f>VLOOKUP(A705,'BASE REGISTROS'!$A$1:$T$884,16,FALSE)</f>
        <v>0</v>
      </c>
      <c r="Q705" s="108">
        <f>VLOOKUP(A705,'BASE REGISTROS'!$A$1:$T$884,17,FALSE)</f>
        <v>0</v>
      </c>
      <c r="R705" s="108">
        <f>VLOOKUP(A705,'BASE REGISTROS'!$A$1:$T$884,18,FALSE)</f>
        <v>91001</v>
      </c>
      <c r="S705" s="108" t="str">
        <f>VLOOKUP(A705,'BASE REGISTROS'!$A$1:$T$884,19,FALSE)</f>
        <v xml:space="preserve">No se acompañan. Aplica Informe Jurídico Nº 09, de fecha 14 de marzo de 2011 del Departamento Jurídico y Dictamen Nº 070791, de 2009, de la Contraloría General de la República.
</v>
      </c>
      <c r="T705" s="129">
        <f>VLOOKUP(A705,'BASE REGISTROS'!$A$1:$T$884,20,FALSE)</f>
        <v>38734</v>
      </c>
      <c r="U705" s="128">
        <v>7259</v>
      </c>
      <c r="V705" s="130">
        <v>5709371</v>
      </c>
      <c r="W705" s="130">
        <v>17293698</v>
      </c>
      <c r="X705" s="131">
        <v>44316</v>
      </c>
      <c r="Y705" s="132" t="s">
        <v>7743</v>
      </c>
      <c r="Z705" s="132" t="s">
        <v>7744</v>
      </c>
      <c r="AA705" s="128" t="s">
        <v>7939</v>
      </c>
    </row>
    <row r="706" spans="1:27" ht="15.75" customHeight="1" x14ac:dyDescent="0.2">
      <c r="A706" s="128">
        <v>7260</v>
      </c>
      <c r="B706" s="108" t="str">
        <f>VLOOKUP(A706,'BASE REGISTROS'!$A$1:$T$884,2,FALSE)</f>
        <v>I. Municipalidad de Quirihue</v>
      </c>
      <c r="C706" s="136">
        <f>VLOOKUP(A706,'BASE REGISTROS'!$A$1:$T$884,3,FALSE)</f>
        <v>691401006</v>
      </c>
      <c r="D706" s="108" t="str">
        <f>VLOOKUP(A706,'BASE REGISTROS'!$A$1:$T$884,4,FALSE)</f>
        <v>Municipalidad</v>
      </c>
      <c r="E706" s="108" t="str">
        <f>VLOOKUP(A706,'BASE REGISTROS'!$A$1:$T$884,5,FALSE)</f>
        <v>Constitución Política de la República, artículo 107</v>
      </c>
      <c r="F706" s="108" t="str">
        <f>VLOOKUP(A706,'BASE REGISTROS'!$A$1:$T$884,6,FALSE)</f>
        <v>Indefinida</v>
      </c>
      <c r="G706" s="108" t="str">
        <f>VLOOKUP(A706,'BASE REGISTROS'!$A$1:$T$884,7,FALSE)</f>
        <v>Según ley Orgánica N° 18.695, artículos 1° al 4°</v>
      </c>
      <c r="H706" s="108" t="str">
        <f>VLOOKUP(A706,'BASE REGISTROS'!$A$1:$T$884,8,FALSE)</f>
        <v>no tiene</v>
      </c>
      <c r="I706" s="108">
        <f>VLOOKUP(A706,'BASE REGISTROS'!$A$1:$T$884,9,FALSE)</f>
        <v>0</v>
      </c>
      <c r="J706" s="129">
        <f>VLOOKUP(A706,'BASE REGISTROS'!$A$1:$T$884,10,FALSE)</f>
        <v>0</v>
      </c>
      <c r="K706" s="108" t="str">
        <f>VLOOKUP(A706,'BASE REGISTROS'!$A$1:$T$884,11,FALSE)</f>
        <v xml:space="preserve">Richard Patricio Irribarra Ramírez
</v>
      </c>
      <c r="L706" s="108" t="str">
        <f>VLOOKUP(A706,'BASE REGISTROS'!$A$1:$T$884,12,FALSE)</f>
        <v xml:space="preserve">Esmeralda N° 698, comuna de Quirihue
</v>
      </c>
      <c r="M706" s="108" t="str">
        <f>VLOOKUP(A706,'BASE REGISTROS'!$A$1:$T$884,13,FALSE)</f>
        <v>XVI</v>
      </c>
      <c r="N706" s="108" t="str">
        <f>VLOOKUP(A706,'BASE REGISTROS'!$A$1:$T$884,14,FALSE)</f>
        <v>Quirihue</v>
      </c>
      <c r="O706" s="108" t="str">
        <f>VLOOKUP(A706,'BASE REGISTROS'!$A$1:$T$884,15,FALSE)</f>
        <v>F. 042-531221</v>
      </c>
      <c r="P706" s="108" t="str">
        <f>VLOOKUP(A706,'BASE REGISTROS'!$A$1:$T$884,16,FALSE)</f>
        <v>dquirihue@yahoo.es</v>
      </c>
      <c r="Q706" s="108">
        <f>VLOOKUP(A706,'BASE REGISTROS'!$A$1:$T$884,17,FALSE)</f>
        <v>0</v>
      </c>
      <c r="R706" s="108">
        <f>VLOOKUP(A706,'BASE REGISTROS'!$A$1:$T$884,18,FALSE)</f>
        <v>91001</v>
      </c>
      <c r="S706" s="108" t="str">
        <f>VLOOKUP(A706,'BASE REGISTROS'!$A$1:$T$884,19,FALSE)</f>
        <v xml:space="preserve">No se acompañan. Aplica Informe Jurídico Nº 09, de  fecha 14 de marzo de 2011 del Departamento Jurídico y Dictamen Nº 070791, de 2009, de la Contraloría General de la República.  
</v>
      </c>
      <c r="T706" s="129">
        <f>VLOOKUP(A706,'BASE REGISTROS'!$A$1:$T$884,20,FALSE)</f>
        <v>38735</v>
      </c>
      <c r="U706" s="128">
        <v>7260</v>
      </c>
      <c r="V706" s="130">
        <v>4893746</v>
      </c>
      <c r="W706" s="130">
        <v>14823168</v>
      </c>
      <c r="X706" s="131">
        <v>44316</v>
      </c>
      <c r="Y706" s="132" t="s">
        <v>7743</v>
      </c>
      <c r="Z706" s="132" t="s">
        <v>7744</v>
      </c>
      <c r="AA706" s="128" t="s">
        <v>7940</v>
      </c>
    </row>
    <row r="707" spans="1:27" ht="15.75" customHeight="1" x14ac:dyDescent="0.2">
      <c r="A707" s="128">
        <v>7263</v>
      </c>
      <c r="B707" s="107" t="str">
        <f>VLOOKUP(A707,'BASE REGISTROS'!$A$1:$T$884,2,FALSE)</f>
        <v xml:space="preserve">
I. Municipalidad de Carahue
</v>
      </c>
      <c r="C707" s="136">
        <f>VLOOKUP(A707,'BASE REGISTROS'!$A$1:$T$884,3,FALSE)</f>
        <v>691905004</v>
      </c>
      <c r="D707" s="108" t="str">
        <f>VLOOKUP(A707,'BASE REGISTROS'!$A$1:$T$884,4,FALSE)</f>
        <v>Municipalidad</v>
      </c>
      <c r="E707" s="108" t="str">
        <f>VLOOKUP(A707,'BASE REGISTROS'!$A$1:$T$884,5,FALSE)</f>
        <v>Constitución Política de la República, art. 107.</v>
      </c>
      <c r="F707" s="108" t="str">
        <f>VLOOKUP(A707,'BASE REGISTROS'!$A$1:$T$884,6,FALSE)</f>
        <v>Indefinida.</v>
      </c>
      <c r="G707" s="108" t="str">
        <f>VLOOKUP(A707,'BASE REGISTROS'!$A$1:$T$884,7,FALSE)</f>
        <v>Según Ley Orgánica Nº 18.695, arts. 1º al 4º.</v>
      </c>
      <c r="H707" s="108" t="str">
        <f>VLOOKUP(A707,'BASE REGISTROS'!$A$1:$T$884,8,FALSE)</f>
        <v>no tiene</v>
      </c>
      <c r="I707" s="108">
        <f>VLOOKUP(A707,'BASE REGISTROS'!$A$1:$T$884,9,FALSE)</f>
        <v>0</v>
      </c>
      <c r="J707" s="129">
        <f>VLOOKUP(A707,'BASE REGISTROS'!$A$1:$T$884,10,FALSE)</f>
        <v>0</v>
      </c>
      <c r="K707" s="108" t="str">
        <f>VLOOKUP(A707,'BASE REGISTROS'!$A$1:$T$884,11,FALSE)</f>
        <v xml:space="preserve">Héctor Alejandro Sáez Véliz
</v>
      </c>
      <c r="L707" s="108" t="str">
        <f>VLOOKUP(A707,'BASE REGISTROS'!$A$1:$T$884,12,FALSE)</f>
        <v xml:space="preserve">Portales Nº295, Carahue, Novena Región.
</v>
      </c>
      <c r="M707" s="108" t="str">
        <f>VLOOKUP(A707,'BASE REGISTROS'!$A$1:$T$884,13,FALSE)</f>
        <v>IX</v>
      </c>
      <c r="N707" s="108" t="str">
        <f>VLOOKUP(A707,'BASE REGISTROS'!$A$1:$T$884,14,FALSE)</f>
        <v>Carahue</v>
      </c>
      <c r="O707" s="108" t="str">
        <f>VLOOKUP(A707,'BASE REGISTROS'!$A$1:$T$884,15,FALSE)</f>
        <v>Fonos (45) 651874</v>
      </c>
      <c r="P707" s="108">
        <f>VLOOKUP(A707,'BASE REGISTROS'!$A$1:$T$884,16,FALSE)</f>
        <v>0</v>
      </c>
      <c r="Q707" s="108">
        <f>VLOOKUP(A707,'BASE REGISTROS'!$A$1:$T$884,17,FALSE)</f>
        <v>0</v>
      </c>
      <c r="R707" s="108">
        <f>VLOOKUP(A707,'BASE REGISTROS'!$A$1:$T$884,18,FALSE)</f>
        <v>91001</v>
      </c>
      <c r="S707" s="108" t="str">
        <f>VLOOKUP(A707,'BASE REGISTROS'!$A$1:$T$884,19,FALSE)</f>
        <v xml:space="preserve">No se acompañan. Aplica Informe Jurídico Nº 09, de  fecha 14 de marzo de 2011 del Departamento Jurídico y Dictamen Nº 070791, de 2009, de la Contraloría General de la República.  
</v>
      </c>
      <c r="T707" s="129">
        <f>VLOOKUP(A707,'BASE REGISTROS'!$A$1:$T$884,20,FALSE)</f>
        <v>38735</v>
      </c>
      <c r="U707" s="128">
        <v>7263</v>
      </c>
      <c r="V707" s="130">
        <v>5056871</v>
      </c>
      <c r="W707" s="130">
        <v>15317274</v>
      </c>
      <c r="X707" s="131">
        <v>44316</v>
      </c>
      <c r="Y707" s="132" t="s">
        <v>7743</v>
      </c>
      <c r="Z707" s="132" t="s">
        <v>7744</v>
      </c>
      <c r="AA707" s="128" t="s">
        <v>7898</v>
      </c>
    </row>
    <row r="708" spans="1:27" ht="15.75" customHeight="1" x14ac:dyDescent="0.2">
      <c r="A708" s="128">
        <v>7264</v>
      </c>
      <c r="B708" s="108" t="str">
        <f>VLOOKUP(A708,'BASE REGISTROS'!$A$1:$T$884,2,FALSE)</f>
        <v xml:space="preserve">
I. Municipalidad de Santa Bárbara
</v>
      </c>
      <c r="C708" s="136">
        <f>VLOOKUP(A708,'BASE REGISTROS'!$A$1:$T$884,3,FALSE)</f>
        <v>691702006</v>
      </c>
      <c r="D708" s="108" t="str">
        <f>VLOOKUP(A708,'BASE REGISTROS'!$A$1:$T$884,4,FALSE)</f>
        <v>Municipalidad</v>
      </c>
      <c r="E708" s="108" t="str">
        <f>VLOOKUP(A708,'BASE REGISTROS'!$A$1:$T$884,5,FALSE)</f>
        <v>Constitución Política de la República, art. 107.</v>
      </c>
      <c r="F708" s="108" t="str">
        <f>VLOOKUP(A708,'BASE REGISTROS'!$A$1:$T$884,6,FALSE)</f>
        <v>Indefinida.</v>
      </c>
      <c r="G708" s="108" t="str">
        <f>VLOOKUP(A708,'BASE REGISTROS'!$A$1:$T$884,7,FALSE)</f>
        <v>Según Ley Orgánica Nº 18.695, arts. 1º al 4º.</v>
      </c>
      <c r="H708" s="108" t="str">
        <f>VLOOKUP(A708,'BASE REGISTROS'!$A$1:$T$884,8,FALSE)</f>
        <v>no tiene</v>
      </c>
      <c r="I708" s="108">
        <f>VLOOKUP(A708,'BASE REGISTROS'!$A$1:$T$884,9,FALSE)</f>
        <v>0</v>
      </c>
      <c r="J708" s="129">
        <f>VLOOKUP(A708,'BASE REGISTROS'!$A$1:$T$884,10,FALSE)</f>
        <v>0</v>
      </c>
      <c r="K708" s="108" t="str">
        <f>VLOOKUP(A708,'BASE REGISTROS'!$A$1:$T$884,11,FALSE)</f>
        <v>Daniel Sebastián Salamanca Pérez</v>
      </c>
      <c r="L708" s="108" t="str">
        <f>VLOOKUP(A708,'BASE REGISTROS'!$A$1:$T$884,12,FALSE)</f>
        <v xml:space="preserve">Rosas Nº 160, comuna de Santa Bárbara,  Octava Región.
Casilla 216
</v>
      </c>
      <c r="M708" s="108" t="str">
        <f>VLOOKUP(A708,'BASE REGISTROS'!$A$1:$T$884,13,FALSE)</f>
        <v>VIII</v>
      </c>
      <c r="N708" s="108" t="str">
        <f>VLOOKUP(A708,'BASE REGISTROS'!$A$1:$T$884,14,FALSE)</f>
        <v xml:space="preserve"> Santa Bárbara</v>
      </c>
      <c r="O708" s="108">
        <f>VLOOKUP(A708,'BASE REGISTROS'!$A$1:$T$884,15,FALSE)</f>
        <v>0</v>
      </c>
      <c r="P708" s="108">
        <f>VLOOKUP(A708,'BASE REGISTROS'!$A$1:$T$884,16,FALSE)</f>
        <v>0</v>
      </c>
      <c r="Q708" s="108">
        <f>VLOOKUP(A708,'BASE REGISTROS'!$A$1:$T$884,17,FALSE)</f>
        <v>0</v>
      </c>
      <c r="R708" s="108">
        <f>VLOOKUP(A708,'BASE REGISTROS'!$A$1:$T$884,18,FALSE)</f>
        <v>91001</v>
      </c>
      <c r="S708" s="108" t="str">
        <f>VLOOKUP(A708,'BASE REGISTROS'!$A$1:$T$884,19,FALSE)</f>
        <v xml:space="preserve">No se acompañan. Aplica Informe Jurídico Nº 09, de  fecha 14 de marzo de 2011 del Departamento Jurídico y Dictamen Nº 070791, de 2009, de la Contraloría General de la República.  
</v>
      </c>
      <c r="T708" s="129">
        <f>VLOOKUP(A708,'BASE REGISTROS'!$A$1:$T$884,20,FALSE)</f>
        <v>38735</v>
      </c>
      <c r="U708" s="128">
        <v>7264</v>
      </c>
      <c r="V708" s="130">
        <v>4893746</v>
      </c>
      <c r="W708" s="130">
        <v>14823168</v>
      </c>
      <c r="X708" s="131">
        <v>44316</v>
      </c>
      <c r="Y708" s="132" t="s">
        <v>7743</v>
      </c>
      <c r="Z708" s="132" t="s">
        <v>7744</v>
      </c>
      <c r="AA708" s="128" t="s">
        <v>7941</v>
      </c>
    </row>
    <row r="709" spans="1:27" ht="15.75" customHeight="1" x14ac:dyDescent="0.2">
      <c r="A709" s="128">
        <v>7265</v>
      </c>
      <c r="B709" s="108" t="str">
        <f>VLOOKUP(A709,'BASE REGISTROS'!$A$1:$T$884,2,FALSE)</f>
        <v xml:space="preserve">
I. Municipalidad de Cañete
</v>
      </c>
      <c r="C709" s="136">
        <f>VLOOKUP(A709,'BASE REGISTROS'!$A$1:$T$884,3,FALSE)</f>
        <v>691605000</v>
      </c>
      <c r="D709" s="108" t="str">
        <f>VLOOKUP(A709,'BASE REGISTROS'!$A$1:$T$884,4,FALSE)</f>
        <v>Municipalidad</v>
      </c>
      <c r="E709" s="108" t="str">
        <f>VLOOKUP(A709,'BASE REGISTROS'!$A$1:$T$884,5,FALSE)</f>
        <v>Constitución Política de la República, artículo 107.</v>
      </c>
      <c r="F709" s="108" t="str">
        <f>VLOOKUP(A709,'BASE REGISTROS'!$A$1:$T$884,6,FALSE)</f>
        <v>Indefinida.</v>
      </c>
      <c r="G709" s="108" t="str">
        <f>VLOOKUP(A709,'BASE REGISTROS'!$A$1:$T$884,7,FALSE)</f>
        <v>Según Ley Orgánica Constitucional Nº 18.695, arts. 1º al 4º.</v>
      </c>
      <c r="H709" s="108" t="str">
        <f>VLOOKUP(A709,'BASE REGISTROS'!$A$1:$T$884,8,FALSE)</f>
        <v>no tiene</v>
      </c>
      <c r="I709" s="108">
        <f>VLOOKUP(A709,'BASE REGISTROS'!$A$1:$T$884,9,FALSE)</f>
        <v>0</v>
      </c>
      <c r="J709" s="129">
        <f>VLOOKUP(A709,'BASE REGISTROS'!$A$1:$T$884,10,FALSE)</f>
        <v>0</v>
      </c>
      <c r="K709" s="108" t="str">
        <f>VLOOKUP(A709,'BASE REGISTROS'!$A$1:$T$884,11,FALSE)</f>
        <v xml:space="preserve">Jorge James Radonich Barra  </v>
      </c>
      <c r="L709" s="108" t="str">
        <f>VLOOKUP(A709,'BASE REGISTROS'!$A$1:$T$884,12,FALSE)</f>
        <v xml:space="preserve">Arturo Prat 220, comuna de Cañete, VIII Región del Bío Bío.
</v>
      </c>
      <c r="M709" s="108" t="str">
        <f>VLOOKUP(A709,'BASE REGISTROS'!$A$1:$T$884,13,FALSE)</f>
        <v>VIII</v>
      </c>
      <c r="N709" s="108" t="str">
        <f>VLOOKUP(A709,'BASE REGISTROS'!$A$1:$T$884,14,FALSE)</f>
        <v>Bío Bío</v>
      </c>
      <c r="O709" s="108" t="str">
        <f>VLOOKUP(A709,'BASE REGISTROS'!$A$1:$T$884,15,FALSE)</f>
        <v>Fono: (041) 220 90 00 – (041) 2209054</v>
      </c>
      <c r="P709" s="108" t="str">
        <f>VLOOKUP(A709,'BASE REGISTROS'!$A$1:$T$884,16,FALSE)</f>
        <v>secretariamunicipal@municanete.cl</v>
      </c>
      <c r="Q709" s="108">
        <f>VLOOKUP(A709,'BASE REGISTROS'!$A$1:$T$884,17,FALSE)</f>
        <v>0</v>
      </c>
      <c r="R709" s="108">
        <f>VLOOKUP(A709,'BASE REGISTROS'!$A$1:$T$884,18,FALSE)</f>
        <v>91001</v>
      </c>
      <c r="S709" s="108" t="str">
        <f>VLOOKUP(A709,'BASE REGISTROS'!$A$1:$T$884,19,FALSE)</f>
        <v>No se acompañan. Aplica Informe Jurídico Nº 09, de fecha 14 de marzo de 2011 del Departamento Jurídico y Dictamen Nº 070791, de 2009, de la Contraloría General de la República.</v>
      </c>
      <c r="T709" s="129">
        <f>VLOOKUP(A709,'BASE REGISTROS'!$A$1:$T$884,20,FALSE)</f>
        <v>38735</v>
      </c>
      <c r="U709" s="128">
        <v>7265</v>
      </c>
      <c r="V709" s="130">
        <v>5056871</v>
      </c>
      <c r="W709" s="130">
        <v>15317274</v>
      </c>
      <c r="X709" s="131">
        <v>44316</v>
      </c>
      <c r="Y709" s="132" t="s">
        <v>7743</v>
      </c>
      <c r="Z709" s="132" t="s">
        <v>7744</v>
      </c>
      <c r="AA709" s="128" t="s">
        <v>7765</v>
      </c>
    </row>
    <row r="710" spans="1:27" ht="15.75" customHeight="1" x14ac:dyDescent="0.2">
      <c r="A710" s="128">
        <v>7267</v>
      </c>
      <c r="B710" s="108" t="str">
        <f>VLOOKUP(A710,'BASE REGISTROS'!$A$1:$T$884,2,FALSE)</f>
        <v xml:space="preserve">
I. Municipalidad de Los Ángeles
</v>
      </c>
      <c r="C710" s="136" t="str">
        <f>VLOOKUP(A710,'BASE REGISTROS'!$A$1:$T$884,3,FALSE)</f>
        <v>69170100K</v>
      </c>
      <c r="D710" s="108" t="str">
        <f>VLOOKUP(A710,'BASE REGISTROS'!$A$1:$T$884,4,FALSE)</f>
        <v>Municipalidad</v>
      </c>
      <c r="E710" s="108" t="str">
        <f>VLOOKUP(A710,'BASE REGISTROS'!$A$1:$T$884,5,FALSE)</f>
        <v>Constitución Política de la República, art. 107.</v>
      </c>
      <c r="F710" s="108" t="str">
        <f>VLOOKUP(A710,'BASE REGISTROS'!$A$1:$T$884,6,FALSE)</f>
        <v>Indefinida.</v>
      </c>
      <c r="G710" s="108" t="str">
        <f>VLOOKUP(A710,'BASE REGISTROS'!$A$1:$T$884,7,FALSE)</f>
        <v>Según Ley Orgánica Nº 18.695, arts. 1º al 4º.</v>
      </c>
      <c r="H710" s="108" t="str">
        <f>VLOOKUP(A710,'BASE REGISTROS'!$A$1:$T$884,8,FALSE)</f>
        <v>no tiene</v>
      </c>
      <c r="I710" s="108">
        <f>VLOOKUP(A710,'BASE REGISTROS'!$A$1:$T$884,9,FALSE)</f>
        <v>0</v>
      </c>
      <c r="J710" s="129">
        <f>VLOOKUP(A710,'BASE REGISTROS'!$A$1:$T$884,10,FALSE)</f>
        <v>0</v>
      </c>
      <c r="K710" s="108" t="str">
        <f>VLOOKUP(A710,'BASE REGISTROS'!$A$1:$T$884,11,FALSE)</f>
        <v xml:space="preserve">Eduardo Neftalí Borgoño Bustos </v>
      </c>
      <c r="L710" s="108" t="str">
        <f>VLOOKUP(A710,'BASE REGISTROS'!$A$1:$T$884,12,FALSE)</f>
        <v xml:space="preserve">Caupolicán Nº 399, comuna de Los Ángeles, Octava Región.
</v>
      </c>
      <c r="M710" s="108" t="str">
        <f>VLOOKUP(A710,'BASE REGISTROS'!$A$1:$T$884,13,FALSE)</f>
        <v>VIII</v>
      </c>
      <c r="N710" s="108" t="str">
        <f>VLOOKUP(A710,'BASE REGISTROS'!$A$1:$T$884,14,FALSE)</f>
        <v>Los Ángele</v>
      </c>
      <c r="O710" s="108" t="str">
        <f>VLOOKUP(A710,'BASE REGISTROS'!$A$1:$T$884,15,FALSE)</f>
        <v>Fonos (43) 409400- 409501- 409502</v>
      </c>
      <c r="P710" s="108">
        <f>VLOOKUP(A710,'BASE REGISTROS'!$A$1:$T$884,16,FALSE)</f>
        <v>0</v>
      </c>
      <c r="Q710" s="108">
        <f>VLOOKUP(A710,'BASE REGISTROS'!$A$1:$T$884,17,FALSE)</f>
        <v>0</v>
      </c>
      <c r="R710" s="108">
        <f>VLOOKUP(A710,'BASE REGISTROS'!$A$1:$T$884,18,FALSE)</f>
        <v>91001</v>
      </c>
      <c r="S710" s="108" t="str">
        <f>VLOOKUP(A710,'BASE REGISTROS'!$A$1:$T$884,19,FALSE)</f>
        <v xml:space="preserve">No corresponde.
</v>
      </c>
      <c r="T710" s="129">
        <f>VLOOKUP(A710,'BASE REGISTROS'!$A$1:$T$884,20,FALSE)</f>
        <v>38736</v>
      </c>
      <c r="U710" s="128">
        <v>7267</v>
      </c>
      <c r="V710" s="130">
        <v>9298118</v>
      </c>
      <c r="W710" s="130">
        <v>28164021</v>
      </c>
      <c r="X710" s="131">
        <v>44316</v>
      </c>
      <c r="Y710" s="132" t="s">
        <v>7743</v>
      </c>
      <c r="Z710" s="132" t="s">
        <v>7744</v>
      </c>
      <c r="AA710" s="128" t="s">
        <v>7757</v>
      </c>
    </row>
    <row r="711" spans="1:27" ht="15.75" customHeight="1" x14ac:dyDescent="0.2">
      <c r="A711" s="128">
        <v>7268</v>
      </c>
      <c r="B711" s="108" t="str">
        <f>VLOOKUP(A711,'BASE REGISTROS'!$A$1:$T$884,2,FALSE)</f>
        <v xml:space="preserve">
I. Municipalidad de Yungay
</v>
      </c>
      <c r="C711" s="136">
        <f>VLOOKUP(A711,'BASE REGISTROS'!$A$1:$T$884,3,FALSE)</f>
        <v>691415007</v>
      </c>
      <c r="D711" s="108" t="str">
        <f>VLOOKUP(A711,'BASE REGISTROS'!$A$1:$T$884,4,FALSE)</f>
        <v>Municipalidad</v>
      </c>
      <c r="E711" s="108" t="str">
        <f>VLOOKUP(A711,'BASE REGISTROS'!$A$1:$T$884,5,FALSE)</f>
        <v>Constitución Política de la República, art. 107.</v>
      </c>
      <c r="F711" s="108" t="str">
        <f>VLOOKUP(A711,'BASE REGISTROS'!$A$1:$T$884,6,FALSE)</f>
        <v>Indefinida.</v>
      </c>
      <c r="G711" s="108" t="str">
        <f>VLOOKUP(A711,'BASE REGISTROS'!$A$1:$T$884,7,FALSE)</f>
        <v>Según Ley Orgánica Nº 18.695, arts. 1º al 4º.</v>
      </c>
      <c r="H711" s="108" t="str">
        <f>VLOOKUP(A711,'BASE REGISTROS'!$A$1:$T$884,8,FALSE)</f>
        <v>no tiene</v>
      </c>
      <c r="I711" s="108">
        <f>VLOOKUP(A711,'BASE REGISTROS'!$A$1:$T$884,9,FALSE)</f>
        <v>0</v>
      </c>
      <c r="J711" s="129">
        <f>VLOOKUP(A711,'BASE REGISTROS'!$A$1:$T$884,10,FALSE)</f>
        <v>0</v>
      </c>
      <c r="K711" s="108" t="str">
        <f>VLOOKUP(A711,'BASE REGISTROS'!$A$1:$T$884,11,FALSE)</f>
        <v xml:space="preserve">Alcalde Titular: Rafael Arcangel Cifuentes Rodríguez, 
</v>
      </c>
      <c r="L711" s="108" t="str">
        <f>VLOOKUP(A711,'BASE REGISTROS'!$A$1:$T$884,12,FALSE)</f>
        <v xml:space="preserve">Esmeralda Nº 380, comuna de Yungay
</v>
      </c>
      <c r="M711" s="108" t="str">
        <f>VLOOKUP(A711,'BASE REGISTROS'!$A$1:$T$884,13,FALSE)</f>
        <v>XVI</v>
      </c>
      <c r="N711" s="108" t="str">
        <f>VLOOKUP(A711,'BASE REGISTROS'!$A$1:$T$884,14,FALSE)</f>
        <v xml:space="preserve"> Yungay</v>
      </c>
      <c r="O711" s="108" t="str">
        <f>VLOOKUP(A711,'BASE REGISTROS'!$A$1:$T$884,15,FALSE)</f>
        <v>Fonos (42) 2205601 (42) 2205602</v>
      </c>
      <c r="P711" s="108" t="str">
        <f>VLOOKUP(A711,'BASE REGISTROS'!$A$1:$T$884,16,FALSE)</f>
        <v>Correo Electrónico: alcaldia@yungay.cl</v>
      </c>
      <c r="Q711" s="108">
        <f>VLOOKUP(A711,'BASE REGISTROS'!$A$1:$T$884,17,FALSE)</f>
        <v>0</v>
      </c>
      <c r="R711" s="108">
        <f>VLOOKUP(A711,'BASE REGISTROS'!$A$1:$T$884,18,FALSE)</f>
        <v>91001</v>
      </c>
      <c r="S711" s="108" t="str">
        <f>VLOOKUP(A711,'BASE REGISTROS'!$A$1:$T$884,19,FALSE)</f>
        <v xml:space="preserve">No se acompañan. Aplica Informe Jurídico Nº 09, de fecha 14 de marzo de 2011 del Departamento Jurídico y Dictamen Nº 070791, de 2009, de la Contraloría General de la República.  
</v>
      </c>
      <c r="T711" s="129">
        <f>VLOOKUP(A711,'BASE REGISTROS'!$A$1:$T$884,20,FALSE)</f>
        <v>38736</v>
      </c>
      <c r="U711" s="128">
        <v>7268</v>
      </c>
      <c r="V711" s="130">
        <v>5709371</v>
      </c>
      <c r="W711" s="130">
        <v>17293698</v>
      </c>
      <c r="X711" s="131">
        <v>44316</v>
      </c>
      <c r="Y711" s="132" t="s">
        <v>7743</v>
      </c>
      <c r="Z711" s="132" t="s">
        <v>7744</v>
      </c>
      <c r="AA711" s="128" t="s">
        <v>7897</v>
      </c>
    </row>
    <row r="712" spans="1:27" ht="15.75" customHeight="1" x14ac:dyDescent="0.2">
      <c r="A712" s="128">
        <v>7269</v>
      </c>
      <c r="B712" s="108" t="str">
        <f>VLOOKUP(A712,'BASE REGISTROS'!$A$1:$T$884,2,FALSE)</f>
        <v xml:space="preserve">
I. Municipalidad de Vilcún
</v>
      </c>
      <c r="C712" s="136">
        <f>VLOOKUP(A712,'BASE REGISTROS'!$A$1:$T$884,3,FALSE)</f>
        <v>691908003</v>
      </c>
      <c r="D712" s="108" t="str">
        <f>VLOOKUP(A712,'BASE REGISTROS'!$A$1:$T$884,4,FALSE)</f>
        <v>Municipalidad</v>
      </c>
      <c r="E712" s="108" t="str">
        <f>VLOOKUP(A712,'BASE REGISTROS'!$A$1:$T$884,5,FALSE)</f>
        <v>Constitución Política de la República, art. 107.</v>
      </c>
      <c r="F712" s="108" t="str">
        <f>VLOOKUP(A712,'BASE REGISTROS'!$A$1:$T$884,6,FALSE)</f>
        <v>Indefinida.</v>
      </c>
      <c r="G712" s="108" t="str">
        <f>VLOOKUP(A712,'BASE REGISTROS'!$A$1:$T$884,7,FALSE)</f>
        <v>Según Ley Orgánica Nº 18.695, arts. 1º al 4º.</v>
      </c>
      <c r="H712" s="108" t="str">
        <f>VLOOKUP(A712,'BASE REGISTROS'!$A$1:$T$884,8,FALSE)</f>
        <v>no tiene</v>
      </c>
      <c r="I712" s="108">
        <f>VLOOKUP(A712,'BASE REGISTROS'!$A$1:$T$884,9,FALSE)</f>
        <v>0</v>
      </c>
      <c r="J712" s="129">
        <f>VLOOKUP(A712,'BASE REGISTROS'!$A$1:$T$884,10,FALSE)</f>
        <v>0</v>
      </c>
      <c r="K712" s="108" t="str">
        <f>VLOOKUP(A712,'BASE REGISTROS'!$A$1:$T$884,11,FALSE)</f>
        <v xml:space="preserve">Susana Aguilera Vega, </v>
      </c>
      <c r="L712" s="108" t="str">
        <f>VLOOKUP(A712,'BASE REGISTROS'!$A$1:$T$884,12,FALSE)</f>
        <v xml:space="preserve">Lord Cochrane Nº 255, comuna de Vilcún, Novena Región.
</v>
      </c>
      <c r="M712" s="108" t="str">
        <f>VLOOKUP(A712,'BASE REGISTROS'!$A$1:$T$884,13,FALSE)</f>
        <v>IX</v>
      </c>
      <c r="N712" s="108" t="str">
        <f>VLOOKUP(A712,'BASE REGISTROS'!$A$1:$T$884,14,FALSE)</f>
        <v>Vilcún,</v>
      </c>
      <c r="O712" s="108" t="str">
        <f>VLOOKUP(A712,'BASE REGISTROS'!$A$1:$T$884,15,FALSE)</f>
        <v>Fono: (45) 918360</v>
      </c>
      <c r="P712" s="108" t="str">
        <f>VLOOKUP(A712,'BASE REGISTROS'!$A$1:$T$884,16,FALSE)</f>
        <v>cwolff@vilcun.cl
              egalarce@vilcun.cl</v>
      </c>
      <c r="Q712" s="108">
        <f>VLOOKUP(A712,'BASE REGISTROS'!$A$1:$T$884,17,FALSE)</f>
        <v>0</v>
      </c>
      <c r="R712" s="108">
        <f>VLOOKUP(A712,'BASE REGISTROS'!$A$1:$T$884,18,FALSE)</f>
        <v>91001</v>
      </c>
      <c r="S712" s="108" t="str">
        <f>VLOOKUP(A712,'BASE REGISTROS'!$A$1:$T$884,19,FALSE)</f>
        <v xml:space="preserve">No se acompañan. Aplica Informe Jurídico Nº 09, de  fecha 14 de marzo de 2011 del Departamento Jurídico y Dictamen Nº 070791, de 2009, de la Contraloría General de la República.  
</v>
      </c>
      <c r="T712" s="129">
        <f>VLOOKUP(A712,'BASE REGISTROS'!$A$1:$T$884,20,FALSE)</f>
        <v>38736</v>
      </c>
      <c r="U712" s="128">
        <v>7269</v>
      </c>
      <c r="V712" s="130">
        <v>5056871</v>
      </c>
      <c r="W712" s="130">
        <v>15116274</v>
      </c>
      <c r="X712" s="131">
        <v>44316</v>
      </c>
      <c r="Y712" s="132" t="s">
        <v>7743</v>
      </c>
      <c r="Z712" s="132" t="s">
        <v>7744</v>
      </c>
      <c r="AA712" s="128" t="s">
        <v>7865</v>
      </c>
    </row>
    <row r="713" spans="1:27" ht="15.75" customHeight="1" x14ac:dyDescent="0.2">
      <c r="A713" s="128">
        <v>7270</v>
      </c>
      <c r="B713" s="108" t="str">
        <f>VLOOKUP(A713,'BASE REGISTROS'!$A$1:$T$884,2,FALSE)</f>
        <v xml:space="preserve">
I. Municipalidad de San Javier
</v>
      </c>
      <c r="C713" s="136">
        <f>VLOOKUP(A713,'BASE REGISTROS'!$A$1:$T$884,3,FALSE)</f>
        <v>691301001</v>
      </c>
      <c r="D713" s="108" t="str">
        <f>VLOOKUP(A713,'BASE REGISTROS'!$A$1:$T$884,4,FALSE)</f>
        <v>Municipalidad</v>
      </c>
      <c r="E713" s="108" t="str">
        <f>VLOOKUP(A713,'BASE REGISTROS'!$A$1:$T$884,5,FALSE)</f>
        <v>Constitución Política de la República, art. 107.</v>
      </c>
      <c r="F713" s="108" t="str">
        <f>VLOOKUP(A713,'BASE REGISTROS'!$A$1:$T$884,6,FALSE)</f>
        <v>Indefinida.</v>
      </c>
      <c r="G713" s="108" t="str">
        <f>VLOOKUP(A713,'BASE REGISTROS'!$A$1:$T$884,7,FALSE)</f>
        <v>Según Ley Orgánica Nº 18.695, arts. 1º al 4º.</v>
      </c>
      <c r="H713" s="108" t="str">
        <f>VLOOKUP(A713,'BASE REGISTROS'!$A$1:$T$884,8,FALSE)</f>
        <v>no tiene</v>
      </c>
      <c r="I713" s="108">
        <f>VLOOKUP(A713,'BASE REGISTROS'!$A$1:$T$884,9,FALSE)</f>
        <v>0</v>
      </c>
      <c r="J713" s="129">
        <f>VLOOKUP(A713,'BASE REGISTROS'!$A$1:$T$884,10,FALSE)</f>
        <v>0</v>
      </c>
      <c r="K713" s="108" t="str">
        <f>VLOOKUP(A713,'BASE REGISTROS'!$A$1:$T$884,11,FALSE)</f>
        <v xml:space="preserve">Jorge Ignacio Silva Sepúlveda
</v>
      </c>
      <c r="L713" s="108" t="str">
        <f>VLOOKUP(A713,'BASE REGISTROS'!$A$1:$T$884,12,FALSE)</f>
        <v>Arturo Prat Nº 2490, San Javier, Séptima Región.</v>
      </c>
      <c r="M713" s="108" t="str">
        <f>VLOOKUP(A713,'BASE REGISTROS'!$A$1:$T$884,13,FALSE)</f>
        <v>VII</v>
      </c>
      <c r="N713" s="108" t="str">
        <f>VLOOKUP(A713,'BASE REGISTROS'!$A$1:$T$884,14,FALSE)</f>
        <v>San Javier</v>
      </c>
      <c r="O713" s="108">
        <f>VLOOKUP(A713,'BASE REGISTROS'!$A$1:$T$884,15,FALSE)</f>
        <v>0</v>
      </c>
      <c r="P713" s="108">
        <f>VLOOKUP(A713,'BASE REGISTROS'!$A$1:$T$884,16,FALSE)</f>
        <v>0</v>
      </c>
      <c r="Q713" s="108">
        <f>VLOOKUP(A713,'BASE REGISTROS'!$A$1:$T$884,17,FALSE)</f>
        <v>0</v>
      </c>
      <c r="R713" s="108">
        <f>VLOOKUP(A713,'BASE REGISTROS'!$A$1:$T$884,18,FALSE)</f>
        <v>91001</v>
      </c>
      <c r="S713" s="108" t="str">
        <f>VLOOKUP(A713,'BASE REGISTROS'!$A$1:$T$884,19,FALSE)</f>
        <v xml:space="preserve">No se acompañan. Aplica Informe Jurídico Nº 09, de  fecha 14 de marzo de 2011 del Departamento Jurídico y Dictamen Nº 070791, de 2009, de la Contraloría General de la República.  
</v>
      </c>
      <c r="T713" s="129">
        <f>VLOOKUP(A713,'BASE REGISTROS'!$A$1:$T$884,20,FALSE)</f>
        <v>38736</v>
      </c>
      <c r="U713" s="128">
        <v>7270</v>
      </c>
      <c r="V713" s="130">
        <v>5008220</v>
      </c>
      <c r="W713" s="130">
        <v>15169910</v>
      </c>
      <c r="X713" s="131">
        <v>44316</v>
      </c>
      <c r="Y713" s="132" t="s">
        <v>7743</v>
      </c>
      <c r="Z713" s="132" t="s">
        <v>7744</v>
      </c>
      <c r="AA713" s="128" t="s">
        <v>7863</v>
      </c>
    </row>
    <row r="714" spans="1:27" ht="15.75" customHeight="1" x14ac:dyDescent="0.2">
      <c r="A714" s="128">
        <v>7271</v>
      </c>
      <c r="B714" s="108" t="str">
        <f>VLOOKUP(A714,'BASE REGISTROS'!$A$1:$T$884,2,FALSE)</f>
        <v xml:space="preserve">
I. Municipalidad de Placilla
</v>
      </c>
      <c r="C714" s="136">
        <f>VLOOKUP(A714,'BASE REGISTROS'!$A$1:$T$884,3,FALSE)</f>
        <v>690902001</v>
      </c>
      <c r="D714" s="108" t="str">
        <f>VLOOKUP(A714,'BASE REGISTROS'!$A$1:$T$884,4,FALSE)</f>
        <v>Municipalidad</v>
      </c>
      <c r="E714" s="108" t="str">
        <f>VLOOKUP(A714,'BASE REGISTROS'!$A$1:$T$884,5,FALSE)</f>
        <v>Constitución Política de la República, artículo 107</v>
      </c>
      <c r="F714" s="108" t="str">
        <f>VLOOKUP(A714,'BASE REGISTROS'!$A$1:$T$884,6,FALSE)</f>
        <v>Indefinida</v>
      </c>
      <c r="G714" s="108" t="str">
        <f>VLOOKUP(A714,'BASE REGISTROS'!$A$1:$T$884,7,FALSE)</f>
        <v>Según Ley Orgánica Nº 18.695, artículos 1º al  4º</v>
      </c>
      <c r="H714" s="108" t="str">
        <f>VLOOKUP(A714,'BASE REGISTROS'!$A$1:$T$884,8,FALSE)</f>
        <v>no tiene</v>
      </c>
      <c r="I714" s="108">
        <f>VLOOKUP(A714,'BASE REGISTROS'!$A$1:$T$884,9,FALSE)</f>
        <v>0</v>
      </c>
      <c r="J714" s="129">
        <f>VLOOKUP(A714,'BASE REGISTROS'!$A$1:$T$884,10,FALSE)</f>
        <v>0</v>
      </c>
      <c r="K714" s="108" t="str">
        <f>VLOOKUP(A714,'BASE REGISTROS'!$A$1:$T$884,11,FALSE)</f>
        <v xml:space="preserve">Manuel Tulio Contreras Álvarez </v>
      </c>
      <c r="L714" s="108" t="str">
        <f>VLOOKUP(A714,'BASE REGISTROS'!$A$1:$T$884,12,FALSE)</f>
        <v xml:space="preserve">Oscar Gajardo N°2250, comuna de Placilla, Sexta Región.
</v>
      </c>
      <c r="M714" s="108" t="str">
        <f>VLOOKUP(A714,'BASE REGISTROS'!$A$1:$T$884,13,FALSE)</f>
        <v>VI</v>
      </c>
      <c r="N714" s="108" t="str">
        <f>VLOOKUP(A714,'BASE REGISTROS'!$A$1:$T$884,14,FALSE)</f>
        <v xml:space="preserve"> Placilla</v>
      </c>
      <c r="O714" s="108">
        <f>VLOOKUP(A714,'BASE REGISTROS'!$A$1:$T$884,15,FALSE)</f>
        <v>0</v>
      </c>
      <c r="P714" s="108">
        <f>VLOOKUP(A714,'BASE REGISTROS'!$A$1:$T$884,16,FALSE)</f>
        <v>0</v>
      </c>
      <c r="Q714" s="108">
        <f>VLOOKUP(A714,'BASE REGISTROS'!$A$1:$T$884,17,FALSE)</f>
        <v>0</v>
      </c>
      <c r="R714" s="108">
        <f>VLOOKUP(A714,'BASE REGISTROS'!$A$1:$T$884,18,FALSE)</f>
        <v>91001</v>
      </c>
      <c r="S714" s="108" t="str">
        <f>VLOOKUP(A714,'BASE REGISTROS'!$A$1:$T$884,19,FALSE)</f>
        <v>Se acompaña Certificado Financiero de 11 de junio de 2008, aprobado por Unidad de Supervisión Financiera Nacional, correspondiente al año 2007.</v>
      </c>
      <c r="T714" s="129">
        <f>VLOOKUP(A714,'BASE REGISTROS'!$A$1:$T$884,20,FALSE)</f>
        <v>38736</v>
      </c>
      <c r="U714" s="128">
        <v>7271</v>
      </c>
      <c r="V714" s="130">
        <v>2861840</v>
      </c>
      <c r="W714" s="130">
        <v>8668520</v>
      </c>
      <c r="X714" s="131">
        <v>44316</v>
      </c>
      <c r="Y714" s="132" t="s">
        <v>7743</v>
      </c>
      <c r="Z714" s="132" t="s">
        <v>7744</v>
      </c>
      <c r="AA714" s="128" t="s">
        <v>7942</v>
      </c>
    </row>
    <row r="715" spans="1:27" ht="15.75" customHeight="1" x14ac:dyDescent="0.2">
      <c r="A715" s="128">
        <v>7273</v>
      </c>
      <c r="B715" s="107" t="str">
        <f>VLOOKUP(A715,'BASE REGISTROS'!$A$1:$T$884,2,FALSE)</f>
        <v xml:space="preserve">
I. Municipalidad de Quillón 
</v>
      </c>
      <c r="C715" s="136">
        <f>VLOOKUP(A715,'BASE REGISTROS'!$A$1:$T$884,3,FALSE)</f>
        <v>691414000</v>
      </c>
      <c r="D715" s="108" t="str">
        <f>VLOOKUP(A715,'BASE REGISTROS'!$A$1:$T$884,4,FALSE)</f>
        <v>Municipalidad</v>
      </c>
      <c r="E715" s="108" t="str">
        <f>VLOOKUP(A715,'BASE REGISTROS'!$A$1:$T$884,5,FALSE)</f>
        <v>Municipalidad</v>
      </c>
      <c r="F715" s="108" t="str">
        <f>VLOOKUP(A715,'BASE REGISTROS'!$A$1:$T$884,6,FALSE)</f>
        <v>Indefinida.</v>
      </c>
      <c r="G715" s="108" t="str">
        <f>VLOOKUP(A715,'BASE REGISTROS'!$A$1:$T$884,7,FALSE)</f>
        <v>Según Ley Orgánica Nº 18.695, arts. 1º al 4º.</v>
      </c>
      <c r="H715" s="108" t="str">
        <f>VLOOKUP(A715,'BASE REGISTROS'!$A$1:$T$884,8,FALSE)</f>
        <v>no tiene</v>
      </c>
      <c r="I715" s="108">
        <f>VLOOKUP(A715,'BASE REGISTROS'!$A$1:$T$884,9,FALSE)</f>
        <v>0</v>
      </c>
      <c r="J715" s="129">
        <f>VLOOKUP(A715,'BASE REGISTROS'!$A$1:$T$884,10,FALSE)</f>
        <v>0</v>
      </c>
      <c r="K715" s="108" t="str">
        <f>VLOOKUP(A715,'BASE REGISTROS'!$A$1:$T$884,11,FALSE)</f>
        <v xml:space="preserve">Alberto Raúl Gyhra Soto, </v>
      </c>
      <c r="L715" s="108" t="str">
        <f>VLOOKUP(A715,'BASE REGISTROS'!$A$1:$T$884,12,FALSE)</f>
        <v>18 de Septiembre Nº250, comuna de Quillón</v>
      </c>
      <c r="M715" s="108" t="str">
        <f>VLOOKUP(A715,'BASE REGISTROS'!$A$1:$T$884,13,FALSE)</f>
        <v>XVI</v>
      </c>
      <c r="N715" s="108" t="str">
        <f>VLOOKUP(A715,'BASE REGISTROS'!$A$1:$T$884,14,FALSE)</f>
        <v xml:space="preserve"> Quillón</v>
      </c>
      <c r="O715" s="108" t="str">
        <f>VLOOKUP(A715,'BASE REGISTROS'!$A$1:$T$884,15,FALSE)</f>
        <v xml:space="preserve"> Fonos: (42) 2207132</v>
      </c>
      <c r="P715" s="108">
        <f>VLOOKUP(A715,'BASE REGISTROS'!$A$1:$T$884,16,FALSE)</f>
        <v>0</v>
      </c>
      <c r="Q715" s="108">
        <f>VLOOKUP(A715,'BASE REGISTROS'!$A$1:$T$884,17,FALSE)</f>
        <v>0</v>
      </c>
      <c r="R715" s="108">
        <f>VLOOKUP(A715,'BASE REGISTROS'!$A$1:$T$884,18,FALSE)</f>
        <v>91001</v>
      </c>
      <c r="S715" s="108" t="str">
        <f>VLOOKUP(A715,'BASE REGISTROS'!$A$1:$T$884,19,FALSE)</f>
        <v xml:space="preserve">No se acompañan. Aplica Informe Jurídico Nº 09, de  fecha 14 de marzo de 2011 del Departamento Jurídico y Dictamen Nº 070791, de 2009, de la Contraloría General de la República.  
</v>
      </c>
      <c r="T715" s="129">
        <f>VLOOKUP(A715,'BASE REGISTROS'!$A$1:$T$884,20,FALSE)</f>
        <v>38736</v>
      </c>
      <c r="U715" s="128">
        <v>7273</v>
      </c>
      <c r="V715" s="130">
        <v>4893746</v>
      </c>
      <c r="W715" s="130">
        <v>14823168</v>
      </c>
      <c r="X715" s="131">
        <v>44316</v>
      </c>
      <c r="Y715" s="132" t="s">
        <v>7743</v>
      </c>
      <c r="Z715" s="132" t="s">
        <v>7744</v>
      </c>
      <c r="AA715" s="128" t="s">
        <v>7943</v>
      </c>
    </row>
    <row r="716" spans="1:27" ht="15.75" customHeight="1" x14ac:dyDescent="0.2">
      <c r="A716" s="128">
        <v>7275</v>
      </c>
      <c r="B716" s="107" t="str">
        <f>VLOOKUP(A716,'BASE REGISTROS'!$A$1:$T$884,2,FALSE)</f>
        <v xml:space="preserve">
I. Municipalidad de San Clemente
</v>
      </c>
      <c r="C716" s="136">
        <f>VLOOKUP(A716,'BASE REGISTROS'!$A$1:$T$884,3,FALSE)</f>
        <v>691105008</v>
      </c>
      <c r="D716" s="108" t="str">
        <f>VLOOKUP(A716,'BASE REGISTROS'!$A$1:$T$884,4,FALSE)</f>
        <v>Municipalidad</v>
      </c>
      <c r="E716" s="108" t="str">
        <f>VLOOKUP(A716,'BASE REGISTROS'!$A$1:$T$884,5,FALSE)</f>
        <v>Constitución Política de la República, art. 107.</v>
      </c>
      <c r="F716" s="108" t="str">
        <f>VLOOKUP(A716,'BASE REGISTROS'!$A$1:$T$884,6,FALSE)</f>
        <v>Indefinida.</v>
      </c>
      <c r="G716" s="108" t="str">
        <f>VLOOKUP(A716,'BASE REGISTROS'!$A$1:$T$884,7,FALSE)</f>
        <v>Según Ley Orgánica Nº 18.695, arts. 1º al 4º.</v>
      </c>
      <c r="H716" s="108" t="str">
        <f>VLOOKUP(A716,'BASE REGISTROS'!$A$1:$T$884,8,FALSE)</f>
        <v>no tiene</v>
      </c>
      <c r="I716" s="108">
        <f>VLOOKUP(A716,'BASE REGISTROS'!$A$1:$T$884,9,FALSE)</f>
        <v>0</v>
      </c>
      <c r="J716" s="129">
        <f>VLOOKUP(A716,'BASE REGISTROS'!$A$1:$T$884,10,FALSE)</f>
        <v>0</v>
      </c>
      <c r="K716" s="108" t="str">
        <f>VLOOKUP(A716,'BASE REGISTROS'!$A$1:$T$884,11,FALSE)</f>
        <v xml:space="preserve">Juan Raúl Rojas Vergara    </v>
      </c>
      <c r="L716" s="108" t="str">
        <f>VLOOKUP(A716,'BASE REGISTROS'!$A$1:$T$884,12,FALSE)</f>
        <v xml:space="preserve">Carlos Silva Renard Nº46, San Clemente , VII Región.
</v>
      </c>
      <c r="M716" s="108" t="str">
        <f>VLOOKUP(A716,'BASE REGISTROS'!$A$1:$T$884,13,FALSE)</f>
        <v>VII</v>
      </c>
      <c r="N716" s="108" t="str">
        <f>VLOOKUP(A716,'BASE REGISTROS'!$A$1:$T$884,14,FALSE)</f>
        <v>San Clemente</v>
      </c>
      <c r="O716" s="108" t="str">
        <f>VLOOKUP(A716,'BASE REGISTROS'!$A$1:$T$884,15,FALSE)</f>
        <v>Fonos (71) 621570</v>
      </c>
      <c r="P716" s="108">
        <f>VLOOKUP(A716,'BASE REGISTROS'!$A$1:$T$884,16,FALSE)</f>
        <v>0</v>
      </c>
      <c r="Q716" s="108">
        <f>VLOOKUP(A716,'BASE REGISTROS'!$A$1:$T$884,17,FALSE)</f>
        <v>0</v>
      </c>
      <c r="R716" s="108">
        <f>VLOOKUP(A716,'BASE REGISTROS'!$A$1:$T$884,18,FALSE)</f>
        <v>91001</v>
      </c>
      <c r="S716" s="108" t="str">
        <f>VLOOKUP(A716,'BASE REGISTROS'!$A$1:$T$884,19,FALSE)</f>
        <v xml:space="preserve">No se acompañan. Aplica Informe Jurídico Nº 09, de  fecha 14 de marzo de 2011 del Departamento Jurídico y Dictamen Nº 070791, de 2009, de la Contraloría General de la República.  
</v>
      </c>
      <c r="T716" s="129">
        <f>VLOOKUP(A716,'BASE REGISTROS'!$A$1:$T$884,20,FALSE)</f>
        <v>38736</v>
      </c>
      <c r="U716" s="128">
        <v>7275</v>
      </c>
      <c r="V716" s="130">
        <v>5008220</v>
      </c>
      <c r="W716" s="130">
        <v>15114177</v>
      </c>
      <c r="X716" s="131">
        <v>44316</v>
      </c>
      <c r="Y716" s="132" t="s">
        <v>7743</v>
      </c>
      <c r="Z716" s="132" t="s">
        <v>7744</v>
      </c>
      <c r="AA716" s="128" t="s">
        <v>7862</v>
      </c>
    </row>
    <row r="717" spans="1:27" ht="15.75" customHeight="1" x14ac:dyDescent="0.2">
      <c r="A717" s="128">
        <v>7276</v>
      </c>
      <c r="B717" s="107" t="str">
        <f>VLOOKUP(A717,'BASE REGISTROS'!$A$1:$T$884,2,FALSE)</f>
        <v xml:space="preserve">
I. Municipalidad de Molina
</v>
      </c>
      <c r="C717" s="136">
        <f>VLOOKUP(A717,'BASE REGISTROS'!$A$1:$T$884,3,FALSE)</f>
        <v>691101002</v>
      </c>
      <c r="D717" s="108" t="str">
        <f>VLOOKUP(A717,'BASE REGISTROS'!$A$1:$T$884,4,FALSE)</f>
        <v>Municipalidad</v>
      </c>
      <c r="E717" s="108" t="str">
        <f>VLOOKUP(A717,'BASE REGISTROS'!$A$1:$T$884,5,FALSE)</f>
        <v>Constitución Política de la República, art. 107.</v>
      </c>
      <c r="F717" s="108" t="str">
        <f>VLOOKUP(A717,'BASE REGISTROS'!$A$1:$T$884,6,FALSE)</f>
        <v>Indefinida.</v>
      </c>
      <c r="G717" s="108" t="str">
        <f>VLOOKUP(A717,'BASE REGISTROS'!$A$1:$T$884,7,FALSE)</f>
        <v>Según Ley Orgánica Nº 18.695, arts. 1º al 4º.</v>
      </c>
      <c r="H717" s="108" t="str">
        <f>VLOOKUP(A717,'BASE REGISTROS'!$A$1:$T$884,8,FALSE)</f>
        <v>no tiene</v>
      </c>
      <c r="I717" s="108">
        <f>VLOOKUP(A717,'BASE REGISTROS'!$A$1:$T$884,9,FALSE)</f>
        <v>0</v>
      </c>
      <c r="J717" s="129">
        <f>VLOOKUP(A717,'BASE REGISTROS'!$A$1:$T$884,10,FALSE)</f>
        <v>0</v>
      </c>
      <c r="K717" s="108" t="str">
        <f>VLOOKUP(A717,'BASE REGISTROS'!$A$1:$T$884,11,FALSE)</f>
        <v xml:space="preserve">Priscilla Castillo Gerli, </v>
      </c>
      <c r="L717" s="108" t="str">
        <f>VLOOKUP(A717,'BASE REGISTROS'!$A$1:$T$884,12,FALSE)</f>
        <v xml:space="preserve">Yerbas Buenas Nº1389, comuna de Molina, VII Región.
</v>
      </c>
      <c r="M717" s="108" t="str">
        <f>VLOOKUP(A717,'BASE REGISTROS'!$A$1:$T$884,13,FALSE)</f>
        <v>VII</v>
      </c>
      <c r="N717" s="108" t="str">
        <f>VLOOKUP(A717,'BASE REGISTROS'!$A$1:$T$884,14,FALSE)</f>
        <v>Molina</v>
      </c>
      <c r="O717" s="108" t="str">
        <f>VLOOKUP(A717,'BASE REGISTROS'!$A$1:$T$884,15,FALSE)</f>
        <v>Fonos (75) 491994</v>
      </c>
      <c r="P717" s="108">
        <f>VLOOKUP(A717,'BASE REGISTROS'!$A$1:$T$884,16,FALSE)</f>
        <v>0</v>
      </c>
      <c r="Q717" s="108">
        <f>VLOOKUP(A717,'BASE REGISTROS'!$A$1:$T$884,17,FALSE)</f>
        <v>0</v>
      </c>
      <c r="R717" s="108">
        <f>VLOOKUP(A717,'BASE REGISTROS'!$A$1:$T$884,18,FALSE)</f>
        <v>91001</v>
      </c>
      <c r="S717" s="108" t="str">
        <f>VLOOKUP(A717,'BASE REGISTROS'!$A$1:$T$884,19,FALSE)</f>
        <v xml:space="preserve">No se acompañan. Aplica Informe Jurídico Nº 09, de  fecha 14 de marzo de 2011 del Departamento Jurídico y Dictamen Nº 070791, de 2009, de la Contraloría General de la República.  
</v>
      </c>
      <c r="T717" s="129">
        <f>VLOOKUP(A717,'BASE REGISTROS'!$A$1:$T$884,20,FALSE)</f>
        <v>38736</v>
      </c>
      <c r="U717" s="128">
        <v>7276</v>
      </c>
      <c r="V717" s="130">
        <v>4292760</v>
      </c>
      <c r="W717" s="130">
        <v>13002780</v>
      </c>
      <c r="X717" s="131">
        <v>44316</v>
      </c>
      <c r="Y717" s="132" t="s">
        <v>7743</v>
      </c>
      <c r="Z717" s="132" t="s">
        <v>7744</v>
      </c>
      <c r="AA717" s="128" t="s">
        <v>7887</v>
      </c>
    </row>
    <row r="718" spans="1:27" ht="15.75" customHeight="1" x14ac:dyDescent="0.2">
      <c r="A718" s="128">
        <v>7279</v>
      </c>
      <c r="B718" s="108" t="str">
        <f>VLOOKUP(A718,'BASE REGISTROS'!$A$1:$T$884,2,FALSE)</f>
        <v xml:space="preserve">
I. Municipalidad de El Monte
</v>
      </c>
      <c r="C718" s="136">
        <f>VLOOKUP(A718,'BASE REGISTROS'!$A$1:$T$884,3,FALSE)</f>
        <v>690730006</v>
      </c>
      <c r="D718" s="108" t="str">
        <f>VLOOKUP(A718,'BASE REGISTROS'!$A$1:$T$884,4,FALSE)</f>
        <v>Municipalidad</v>
      </c>
      <c r="E718" s="108" t="str">
        <f>VLOOKUP(A718,'BASE REGISTROS'!$A$1:$T$884,5,FALSE)</f>
        <v>Constitución Política de la República, art. 107.</v>
      </c>
      <c r="F718" s="108" t="str">
        <f>VLOOKUP(A718,'BASE REGISTROS'!$A$1:$T$884,6,FALSE)</f>
        <v>Indefinida.</v>
      </c>
      <c r="G718" s="108" t="str">
        <f>VLOOKUP(A718,'BASE REGISTROS'!$A$1:$T$884,7,FALSE)</f>
        <v>Según Ley Orgánica Nº 18.695, arts. 1º al 4º.</v>
      </c>
      <c r="H718" s="108" t="str">
        <f>VLOOKUP(A718,'BASE REGISTROS'!$A$1:$T$884,8,FALSE)</f>
        <v>no tiene</v>
      </c>
      <c r="I718" s="108">
        <f>VLOOKUP(A718,'BASE REGISTROS'!$A$1:$T$884,9,FALSE)</f>
        <v>0</v>
      </c>
      <c r="J718" s="129">
        <f>VLOOKUP(A718,'BASE REGISTROS'!$A$1:$T$884,10,FALSE)</f>
        <v>0</v>
      </c>
      <c r="K718" s="108" t="str">
        <f>VLOOKUP(A718,'BASE REGISTROS'!$A$1:$T$884,11,FALSE)</f>
        <v xml:space="preserve">Francisco Javier Gómez Ramirez 
Alcalde 
</v>
      </c>
      <c r="L718" s="108" t="str">
        <f>VLOOKUP(A718,'BASE REGISTROS'!$A$1:$T$884,12,FALSE)</f>
        <v xml:space="preserve">Avenida Los Libertadores Nº 277, comuna de El Monte,   Región Metropolitana.
</v>
      </c>
      <c r="M718" s="108" t="str">
        <f>VLOOKUP(A718,'BASE REGISTROS'!$A$1:$T$884,13,FALSE)</f>
        <v>XIII</v>
      </c>
      <c r="N718" s="108" t="str">
        <f>VLOOKUP(A718,'BASE REGISTROS'!$A$1:$T$884,14,FALSE)</f>
        <v>El Monte</v>
      </c>
      <c r="O718" s="108" t="str">
        <f>VLOOKUP(A718,'BASE REGISTROS'!$A$1:$T$884,15,FALSE)</f>
        <v>Fonos 8182503- 8182531</v>
      </c>
      <c r="P718" s="108">
        <f>VLOOKUP(A718,'BASE REGISTROS'!$A$1:$T$884,16,FALSE)</f>
        <v>0</v>
      </c>
      <c r="Q718" s="108">
        <f>VLOOKUP(A718,'BASE REGISTROS'!$A$1:$T$884,17,FALSE)</f>
        <v>0</v>
      </c>
      <c r="R718" s="108">
        <f>VLOOKUP(A718,'BASE REGISTROS'!$A$1:$T$884,18,FALSE)</f>
        <v>91001</v>
      </c>
      <c r="S718" s="108" t="str">
        <f>VLOOKUP(A718,'BASE REGISTROS'!$A$1:$T$884,19,FALSE)</f>
        <v xml:space="preserve">No se acompañan. Aplica Informe Jurídico Nº 09, de fecha 14 de marzo de 2011 del Departamento Jurídico y Dictamen Nº 070791, de 2009, de la Contraloría General de la República.  
</v>
      </c>
      <c r="T718" s="129">
        <f>VLOOKUP(A718,'BASE REGISTROS'!$A$1:$T$884,20,FALSE)</f>
        <v>38737</v>
      </c>
      <c r="U718" s="128">
        <v>7279</v>
      </c>
      <c r="V718" s="130">
        <v>4292760</v>
      </c>
      <c r="W718" s="130">
        <v>13002780</v>
      </c>
      <c r="X718" s="131">
        <v>44316</v>
      </c>
      <c r="Y718" s="132" t="s">
        <v>7743</v>
      </c>
      <c r="Z718" s="132" t="s">
        <v>7744</v>
      </c>
      <c r="AA718" s="128" t="s">
        <v>7944</v>
      </c>
    </row>
    <row r="719" spans="1:27" ht="15.75" customHeight="1" x14ac:dyDescent="0.2">
      <c r="A719" s="128">
        <v>7280</v>
      </c>
      <c r="B719" s="107" t="str">
        <f>VLOOKUP(A719,'BASE REGISTROS'!$A$1:$T$884,2,FALSE)</f>
        <v xml:space="preserve">
I. Municipalidad de Tal Tal
</v>
      </c>
      <c r="C719" s="136">
        <f>VLOOKUP(A719,'BASE REGISTROS'!$A$1:$T$884,3,FALSE)</f>
        <v>690205009</v>
      </c>
      <c r="D719" s="108" t="str">
        <f>VLOOKUP(A719,'BASE REGISTROS'!$A$1:$T$884,4,FALSE)</f>
        <v>Municipalidad</v>
      </c>
      <c r="E719" s="108" t="str">
        <f>VLOOKUP(A719,'BASE REGISTROS'!$A$1:$T$884,5,FALSE)</f>
        <v>Constitución Política de la República, art. 107.</v>
      </c>
      <c r="F719" s="108" t="str">
        <f>VLOOKUP(A719,'BASE REGISTROS'!$A$1:$T$884,6,FALSE)</f>
        <v>Indefinida.</v>
      </c>
      <c r="G719" s="108" t="str">
        <f>VLOOKUP(A719,'BASE REGISTROS'!$A$1:$T$884,7,FALSE)</f>
        <v>Según Ley Orgánica Nº 18.695, arts. 1º al 4º.</v>
      </c>
      <c r="H719" s="108" t="str">
        <f>VLOOKUP(A719,'BASE REGISTROS'!$A$1:$T$884,8,FALSE)</f>
        <v>no tiene</v>
      </c>
      <c r="I719" s="108">
        <f>VLOOKUP(A719,'BASE REGISTROS'!$A$1:$T$884,9,FALSE)</f>
        <v>0</v>
      </c>
      <c r="J719" s="129">
        <f>VLOOKUP(A719,'BASE REGISTROS'!$A$1:$T$884,10,FALSE)</f>
        <v>0</v>
      </c>
      <c r="K719" s="108" t="str">
        <f>VLOOKUP(A719,'BASE REGISTROS'!$A$1:$T$884,11,FALSE)</f>
        <v xml:space="preserve">Sergio Belmor Orellana Montejo. </v>
      </c>
      <c r="L719" s="108" t="str">
        <f>VLOOKUP(A719,'BASE REGISTROS'!$A$1:$T$884,12,FALSE)</f>
        <v xml:space="preserve">Arturo Prat 515, comuna de Tal Tal, Segunda Región
</v>
      </c>
      <c r="M719" s="108" t="str">
        <f>VLOOKUP(A719,'BASE REGISTROS'!$A$1:$T$884,13,FALSE)</f>
        <v>II</v>
      </c>
      <c r="N719" s="108" t="str">
        <f>VLOOKUP(A719,'BASE REGISTROS'!$A$1:$T$884,14,FALSE)</f>
        <v>Tal Tal</v>
      </c>
      <c r="O719" s="108" t="str">
        <f>VLOOKUP(A719,'BASE REGISTROS'!$A$1:$T$884,15,FALSE)</f>
        <v xml:space="preserve">Mesa Central: (55) 2683000
DIDECO: (55) 2683010 (55) 2683057
</v>
      </c>
      <c r="P719" s="108" t="str">
        <f>VLOOKUP(A719,'BASE REGISTROS'!$A$1:$T$884,16,FALSE)</f>
        <v xml:space="preserve">Municipalidad: alcaldia@taltal.cl
Directora de DIDECO: ingrid.penaloza@gmail.com
</v>
      </c>
      <c r="Q719" s="108">
        <f>VLOOKUP(A719,'BASE REGISTROS'!$A$1:$T$884,17,FALSE)</f>
        <v>0</v>
      </c>
      <c r="R719" s="108">
        <f>VLOOKUP(A719,'BASE REGISTROS'!$A$1:$T$884,18,FALSE)</f>
        <v>91001</v>
      </c>
      <c r="S719" s="108" t="str">
        <f>VLOOKUP(A719,'BASE REGISTROS'!$A$1:$T$884,19,FALSE)</f>
        <v xml:space="preserve">No se acompañan. Aplica Informe Jurídico Nº 09, de  fecha 14 de marzo de 2011 del Departamento Jurídico y Dictamen Nº 070791, de 2009, de la Contraloría General de la República.  
</v>
      </c>
      <c r="T719" s="129">
        <f>VLOOKUP(A719,'BASE REGISTROS'!$A$1:$T$884,20,FALSE)</f>
        <v>38737</v>
      </c>
      <c r="U719" s="128">
        <v>7280</v>
      </c>
      <c r="V719" s="130">
        <v>5580588</v>
      </c>
      <c r="W719" s="130">
        <v>16903614</v>
      </c>
      <c r="X719" s="131">
        <v>44316</v>
      </c>
      <c r="Y719" s="132" t="s">
        <v>7743</v>
      </c>
      <c r="Z719" s="132" t="s">
        <v>7744</v>
      </c>
      <c r="AA719" s="128" t="s">
        <v>7847</v>
      </c>
    </row>
    <row r="720" spans="1:27" ht="15.75" customHeight="1" x14ac:dyDescent="0.2">
      <c r="A720" s="128">
        <v>7282</v>
      </c>
      <c r="B720" s="107" t="str">
        <f>VLOOKUP(A720,'BASE REGISTROS'!$A$1:$T$884,2,FALSE)</f>
        <v xml:space="preserve">
I. Municipalidad de Lebu
</v>
      </c>
      <c r="C720" s="136">
        <f>VLOOKUP(A720,'BASE REGISTROS'!$A$1:$T$884,3,FALSE)</f>
        <v>691603008</v>
      </c>
      <c r="D720" s="108" t="str">
        <f>VLOOKUP(A720,'BASE REGISTROS'!$A$1:$T$884,4,FALSE)</f>
        <v>Municipalidad</v>
      </c>
      <c r="E720" s="108" t="str">
        <f>VLOOKUP(A720,'BASE REGISTROS'!$A$1:$T$884,5,FALSE)</f>
        <v>Constitución Política de la República, art. 107.</v>
      </c>
      <c r="F720" s="108" t="str">
        <f>VLOOKUP(A720,'BASE REGISTROS'!$A$1:$T$884,6,FALSE)</f>
        <v>Indefinida.</v>
      </c>
      <c r="G720" s="108" t="str">
        <f>VLOOKUP(A720,'BASE REGISTROS'!$A$1:$T$884,7,FALSE)</f>
        <v>Según Ley Orgánica Nº 18.695, arts. 1º al 4º.</v>
      </c>
      <c r="H720" s="108" t="str">
        <f>VLOOKUP(A720,'BASE REGISTROS'!$A$1:$T$884,8,FALSE)</f>
        <v>no tiene</v>
      </c>
      <c r="I720" s="108">
        <f>VLOOKUP(A720,'BASE REGISTROS'!$A$1:$T$884,9,FALSE)</f>
        <v>0</v>
      </c>
      <c r="J720" s="129">
        <f>VLOOKUP(A720,'BASE REGISTROS'!$A$1:$T$884,10,FALSE)</f>
        <v>0</v>
      </c>
      <c r="K720" s="108" t="str">
        <f>VLOOKUP(A720,'BASE REGISTROS'!$A$1:$T$884,11,FALSE)</f>
        <v xml:space="preserve">Cristian Peña Morales   </v>
      </c>
      <c r="L720" s="108" t="str">
        <f>VLOOKUP(A720,'BASE REGISTROS'!$A$1:$T$884,12,FALSE)</f>
        <v xml:space="preserve">Andres Bello Nº 233, comuna de Lebu, Octava Región
</v>
      </c>
      <c r="M720" s="108" t="str">
        <f>VLOOKUP(A720,'BASE REGISTROS'!$A$1:$T$884,13,FALSE)</f>
        <v>VIII</v>
      </c>
      <c r="N720" s="108" t="str">
        <f>VLOOKUP(A720,'BASE REGISTROS'!$A$1:$T$884,14,FALSE)</f>
        <v xml:space="preserve"> Lebu</v>
      </c>
      <c r="O720" s="108" t="str">
        <f>VLOOKUP(A720,'BASE REGISTROS'!$A$1:$T$884,15,FALSE)</f>
        <v>Fonos (41)551221 / (41) 2866704/ (41) 2866705</v>
      </c>
      <c r="P720" s="108" t="str">
        <f>VLOOKUP(A720,'BASE REGISTROS'!$A$1:$T$884,16,FALSE)</f>
        <v>alcalde@lebu.cl</v>
      </c>
      <c r="Q720" s="108">
        <f>VLOOKUP(A720,'BASE REGISTROS'!$A$1:$T$884,17,FALSE)</f>
        <v>0</v>
      </c>
      <c r="R720" s="108">
        <f>VLOOKUP(A720,'BASE REGISTROS'!$A$1:$T$884,18,FALSE)</f>
        <v>91001</v>
      </c>
      <c r="S720" s="108" t="str">
        <f>VLOOKUP(A720,'BASE REGISTROS'!$A$1:$T$884,19,FALSE)</f>
        <v xml:space="preserve">No se acompañan. Aplica Informe Jurídico Nº 09, de  fecha 14 de marzo de 2011 del Departamento Jurídico y Dictamen Nº 070791, de 2009, de la Contraloría General de la República.  
</v>
      </c>
      <c r="T720" s="129">
        <f>VLOOKUP(A720,'BASE REGISTROS'!$A$1:$T$884,20,FALSE)</f>
        <v>38737</v>
      </c>
      <c r="U720" s="128">
        <v>7282</v>
      </c>
      <c r="V720" s="130">
        <v>5677891</v>
      </c>
      <c r="W720" s="130">
        <v>17198345</v>
      </c>
      <c r="X720" s="131">
        <v>44316</v>
      </c>
      <c r="Y720" s="132" t="s">
        <v>7743</v>
      </c>
      <c r="Z720" s="132" t="s">
        <v>7744</v>
      </c>
      <c r="AA720" s="128" t="s">
        <v>7855</v>
      </c>
    </row>
    <row r="721" spans="1:27" ht="15.75" customHeight="1" x14ac:dyDescent="0.2">
      <c r="A721" s="128">
        <v>7283</v>
      </c>
      <c r="B721" s="108" t="str">
        <f>VLOOKUP(A721,'BASE REGISTROS'!$A$1:$T$884,2,FALSE)</f>
        <v xml:space="preserve">
I. Municipalidad de Hualpén
</v>
      </c>
      <c r="C721" s="136" t="str">
        <f>VLOOKUP(A721,'BASE REGISTROS'!$A$1:$T$884,3,FALSE)</f>
        <v>69264400K</v>
      </c>
      <c r="D721" s="108" t="str">
        <f>VLOOKUP(A721,'BASE REGISTROS'!$A$1:$T$884,4,FALSE)</f>
        <v>Municipalidad</v>
      </c>
      <c r="E721" s="108" t="str">
        <f>VLOOKUP(A721,'BASE REGISTROS'!$A$1:$T$884,5,FALSE)</f>
        <v>Constitución Política de la República, artículo 107.</v>
      </c>
      <c r="F721" s="108" t="str">
        <f>VLOOKUP(A721,'BASE REGISTROS'!$A$1:$T$884,6,FALSE)</f>
        <v>Indefinida.</v>
      </c>
      <c r="G721" s="108" t="str">
        <f>VLOOKUP(A721,'BASE REGISTROS'!$A$1:$T$884,7,FALSE)</f>
        <v>Según Ley Orgánica Nº 18.695, artículos 1º al 4º.</v>
      </c>
      <c r="H721" s="108" t="str">
        <f>VLOOKUP(A721,'BASE REGISTROS'!$A$1:$T$884,8,FALSE)</f>
        <v>no tiene</v>
      </c>
      <c r="I721" s="108">
        <f>VLOOKUP(A721,'BASE REGISTROS'!$A$1:$T$884,9,FALSE)</f>
        <v>0</v>
      </c>
      <c r="J721" s="129">
        <f>VLOOKUP(A721,'BASE REGISTROS'!$A$1:$T$884,10,FALSE)</f>
        <v>0</v>
      </c>
      <c r="K721" s="108" t="str">
        <f>VLOOKUP(A721,'BASE REGISTROS'!$A$1:$T$884,11,FALSE)</f>
        <v>Marcelo Enrique Rivera Arancibia,</v>
      </c>
      <c r="L721" s="108" t="str">
        <f>VLOOKUP(A721,'BASE REGISTROS'!$A$1:$T$884,12,FALSE)</f>
        <v xml:space="preserve">Chaiten Nº 8070, comuna de Hualpén, Octava Región. 
</v>
      </c>
      <c r="M721" s="108" t="str">
        <f>VLOOKUP(A721,'BASE REGISTROS'!$A$1:$T$884,13,FALSE)</f>
        <v>VIII</v>
      </c>
      <c r="N721" s="108" t="str">
        <f>VLOOKUP(A721,'BASE REGISTROS'!$A$1:$T$884,14,FALSE)</f>
        <v>Hualpén</v>
      </c>
      <c r="O721" s="108" t="str">
        <f>VLOOKUP(A721,'BASE REGISTROS'!$A$1:$T$884,15,FALSE)</f>
        <v xml:space="preserve">Fonos (41) 425501
</v>
      </c>
      <c r="P721" s="108">
        <f>VLOOKUP(A721,'BASE REGISTROS'!$A$1:$T$884,16,FALSE)</f>
        <v>0</v>
      </c>
      <c r="Q721" s="108">
        <f>VLOOKUP(A721,'BASE REGISTROS'!$A$1:$T$884,17,FALSE)</f>
        <v>0</v>
      </c>
      <c r="R721" s="108">
        <f>VLOOKUP(A721,'BASE REGISTROS'!$A$1:$T$884,18,FALSE)</f>
        <v>91001</v>
      </c>
      <c r="S721" s="108" t="str">
        <f>VLOOKUP(A721,'BASE REGISTROS'!$A$1:$T$884,19,FALSE)</f>
        <v xml:space="preserve">Se acompaña Certificado Financiero de fecha 29 de agosto del 2008, correspondiente al año 2007, aprobado por la Unidad de Supervisión Financiera Nacional. 
Patrimonio $4.363.178.059.-
</v>
      </c>
      <c r="T721" s="129">
        <f>VLOOKUP(A721,'BASE REGISTROS'!$A$1:$T$884,20,FALSE)</f>
        <v>38737</v>
      </c>
      <c r="U721" s="128">
        <v>7283</v>
      </c>
      <c r="V721" s="130">
        <v>5709371</v>
      </c>
      <c r="W721" s="130">
        <v>17293698</v>
      </c>
      <c r="X721" s="131">
        <v>44316</v>
      </c>
      <c r="Y721" s="132" t="s">
        <v>7743</v>
      </c>
      <c r="Z721" s="132" t="s">
        <v>7744</v>
      </c>
      <c r="AA721" s="128" t="s">
        <v>7807</v>
      </c>
    </row>
    <row r="722" spans="1:27" ht="15.75" customHeight="1" x14ac:dyDescent="0.2">
      <c r="A722" s="128">
        <v>7284</v>
      </c>
      <c r="B722" s="108" t="str">
        <f>VLOOKUP(A722,'BASE REGISTROS'!$A$1:$T$884,2,FALSE)</f>
        <v>I. Municipalidad de Penco</v>
      </c>
      <c r="C722" s="136">
        <f>VLOOKUP(A722,'BASE REGISTROS'!$A$1:$T$884,3,FALSE)</f>
        <v>691505006</v>
      </c>
      <c r="D722" s="108" t="str">
        <f>VLOOKUP(A722,'BASE REGISTROS'!$A$1:$T$884,4,FALSE)</f>
        <v>Municipalidad</v>
      </c>
      <c r="E722" s="108" t="str">
        <f>VLOOKUP(A722,'BASE REGISTROS'!$A$1:$T$884,5,FALSE)</f>
        <v>Constitución Política de la República, artículo 107</v>
      </c>
      <c r="F722" s="108" t="str">
        <f>VLOOKUP(A722,'BASE REGISTROS'!$A$1:$T$884,6,FALSE)</f>
        <v>Indefinida</v>
      </c>
      <c r="G722" s="108" t="str">
        <f>VLOOKUP(A722,'BASE REGISTROS'!$A$1:$T$884,7,FALSE)</f>
        <v>Según Ley Orgánica N° 18.695, artículos 1° al 4°</v>
      </c>
      <c r="H722" s="108" t="str">
        <f>VLOOKUP(A722,'BASE REGISTROS'!$A$1:$T$884,8,FALSE)</f>
        <v>no tiene</v>
      </c>
      <c r="I722" s="108">
        <f>VLOOKUP(A722,'BASE REGISTROS'!$A$1:$T$884,9,FALSE)</f>
        <v>0</v>
      </c>
      <c r="J722" s="129">
        <f>VLOOKUP(A722,'BASE REGISTROS'!$A$1:$T$884,10,FALSE)</f>
        <v>0</v>
      </c>
      <c r="K722" s="108" t="str">
        <f>VLOOKUP(A722,'BASE REGISTROS'!$A$1:$T$884,11,FALSE)</f>
        <v xml:space="preserve">Víctor Hugo Figueroa Rebolledo,
</v>
      </c>
      <c r="L722" s="108" t="str">
        <f>VLOOKUP(A722,'BASE REGISTROS'!$A$1:$T$884,12,FALSE)</f>
        <v xml:space="preserve">Bernardo O’Higgins N° 500, comuna de Penco, Octava Región
Casilla 2
</v>
      </c>
      <c r="M722" s="108" t="str">
        <f>VLOOKUP(A722,'BASE REGISTROS'!$A$1:$T$884,13,FALSE)</f>
        <v>VIII</v>
      </c>
      <c r="N722" s="108" t="str">
        <f>VLOOKUP(A722,'BASE REGISTROS'!$A$1:$T$884,14,FALSE)</f>
        <v xml:space="preserve"> Penco</v>
      </c>
      <c r="O722" s="108" t="str">
        <f>VLOOKUP(A722,'BASE REGISTROS'!$A$1:$T$884,15,FALSE)</f>
        <v>Teléfono: (41) 2261453</v>
      </c>
      <c r="P722" s="108" t="str">
        <f>VLOOKUP(A722,'BASE REGISTROS'!$A$1:$T$884,16,FALSE)</f>
        <v>Correo electrónico: vh.figueroa@penco.cl</v>
      </c>
      <c r="Q722" s="108">
        <f>VLOOKUP(A722,'BASE REGISTROS'!$A$1:$T$884,17,FALSE)</f>
        <v>0</v>
      </c>
      <c r="R722" s="108">
        <f>VLOOKUP(A722,'BASE REGISTROS'!$A$1:$T$884,18,FALSE)</f>
        <v>91001</v>
      </c>
      <c r="S722" s="108" t="str">
        <f>VLOOKUP(A722,'BASE REGISTROS'!$A$1:$T$884,19,FALSE)</f>
        <v xml:space="preserve">No se acompañan. Aplica Informe Jurídico Nº 09, de  fecha 14 de marzo de 2011 del Departamento Jurídico y Dictamen Nº 070791, de 2009, de la Contraloría General de la República.  
</v>
      </c>
      <c r="T722" s="129">
        <f>VLOOKUP(A722,'BASE REGISTROS'!$A$1:$T$884,20,FALSE)</f>
        <v>38737</v>
      </c>
      <c r="U722" s="128">
        <v>7284</v>
      </c>
      <c r="V722" s="130">
        <v>4730622</v>
      </c>
      <c r="W722" s="130">
        <v>14329065</v>
      </c>
      <c r="X722" s="131">
        <v>44316</v>
      </c>
      <c r="Y722" s="132" t="s">
        <v>7743</v>
      </c>
      <c r="Z722" s="132" t="s">
        <v>7744</v>
      </c>
      <c r="AA722" s="128" t="s">
        <v>7886</v>
      </c>
    </row>
    <row r="723" spans="1:27" ht="15.75" customHeight="1" x14ac:dyDescent="0.2">
      <c r="A723" s="128">
        <v>7285</v>
      </c>
      <c r="B723" s="108" t="str">
        <f>VLOOKUP(A723,'BASE REGISTROS'!$A$1:$T$884,2,FALSE)</f>
        <v xml:space="preserve">
I. Municipalidad de Concepción
</v>
      </c>
      <c r="C723" s="136" t="str">
        <f>VLOOKUP(A723,'BASE REGISTROS'!$A$1:$T$884,3,FALSE)</f>
        <v>69150400K</v>
      </c>
      <c r="D723" s="108" t="str">
        <f>VLOOKUP(A723,'BASE REGISTROS'!$A$1:$T$884,4,FALSE)</f>
        <v>Municipalidad</v>
      </c>
      <c r="E723" s="108" t="str">
        <f>VLOOKUP(A723,'BASE REGISTROS'!$A$1:$T$884,5,FALSE)</f>
        <v>Constitución Política de la República, art. 107.</v>
      </c>
      <c r="F723" s="108" t="str">
        <f>VLOOKUP(A723,'BASE REGISTROS'!$A$1:$T$884,6,FALSE)</f>
        <v>Indefinida.</v>
      </c>
      <c r="G723" s="108" t="str">
        <f>VLOOKUP(A723,'BASE REGISTROS'!$A$1:$T$884,7,FALSE)</f>
        <v>Según Ley Orgánica Nº 18.695, arts. 1º al 4º.</v>
      </c>
      <c r="H723" s="108" t="str">
        <f>VLOOKUP(A723,'BASE REGISTROS'!$A$1:$T$884,8,FALSE)</f>
        <v>no tiene</v>
      </c>
      <c r="I723" s="108">
        <f>VLOOKUP(A723,'BASE REGISTROS'!$A$1:$T$884,9,FALSE)</f>
        <v>0</v>
      </c>
      <c r="J723" s="129">
        <f>VLOOKUP(A723,'BASE REGISTROS'!$A$1:$T$884,10,FALSE)</f>
        <v>0</v>
      </c>
      <c r="K723" s="108" t="str">
        <f>VLOOKUP(A723,'BASE REGISTROS'!$A$1:$T$884,11,FALSE)</f>
        <v xml:space="preserve">Álvaro Andrés Ortiz Vera. </v>
      </c>
      <c r="L723" s="108" t="str">
        <f>VLOOKUP(A723,'BASE REGISTROS'!$A$1:$T$884,12,FALSE)</f>
        <v xml:space="preserve">O’ Higgins Nº 525, comuna de Concepción, Octava Región.
Casilla 107- C
</v>
      </c>
      <c r="M723" s="108" t="str">
        <f>VLOOKUP(A723,'BASE REGISTROS'!$A$1:$T$884,13,FALSE)</f>
        <v>VIII</v>
      </c>
      <c r="N723" s="108" t="str">
        <f>VLOOKUP(A723,'BASE REGISTROS'!$A$1:$T$884,14,FALSE)</f>
        <v>Concepción</v>
      </c>
      <c r="O723" s="108" t="str">
        <f>VLOOKUP(A723,'BASE REGISTROS'!$A$1:$T$884,15,FALSE)</f>
        <v>Fonos (41) 266500</v>
      </c>
      <c r="P723" s="108">
        <f>VLOOKUP(A723,'BASE REGISTROS'!$A$1:$T$884,16,FALSE)</f>
        <v>0</v>
      </c>
      <c r="Q723" s="108">
        <f>VLOOKUP(A723,'BASE REGISTROS'!$A$1:$T$884,17,FALSE)</f>
        <v>0</v>
      </c>
      <c r="R723" s="108">
        <f>VLOOKUP(A723,'BASE REGISTROS'!$A$1:$T$884,18,FALSE)</f>
        <v>91001</v>
      </c>
      <c r="S723" s="108" t="str">
        <f>VLOOKUP(A723,'BASE REGISTROS'!$A$1:$T$884,19,FALSE)</f>
        <v xml:space="preserve">No se acompañan. Aplica Informe Jurídico Nº 09, de  fecha 14 de marzo de 2011 del Departamento Jurídico y Dictamen Nº 070791, de 2009, de la Contraloría General de la República.  
</v>
      </c>
      <c r="T723" s="129">
        <f>VLOOKUP(A723,'BASE REGISTROS'!$A$1:$T$884,20,FALSE)</f>
        <v>38737</v>
      </c>
      <c r="U723" s="128">
        <v>7285</v>
      </c>
      <c r="V723" s="130">
        <v>11345072</v>
      </c>
      <c r="W723" s="130">
        <v>25908226</v>
      </c>
      <c r="X723" s="131">
        <v>44316</v>
      </c>
      <c r="Y723" s="132" t="s">
        <v>7743</v>
      </c>
      <c r="Z723" s="132" t="s">
        <v>7744</v>
      </c>
      <c r="AA723" s="128" t="s">
        <v>159</v>
      </c>
    </row>
    <row r="724" spans="1:27" ht="15.75" customHeight="1" x14ac:dyDescent="0.2">
      <c r="A724" s="128">
        <v>7286</v>
      </c>
      <c r="B724" s="108" t="str">
        <f>VLOOKUP(A724,'BASE REGISTROS'!$A$1:$T$884,2,FALSE)</f>
        <v xml:space="preserve">
I. Municipalidad de Ancud
</v>
      </c>
      <c r="C724" s="136">
        <f>VLOOKUP(A724,'BASE REGISTROS'!$A$1:$T$884,3,FALSE)</f>
        <v>692301005</v>
      </c>
      <c r="D724" s="108" t="str">
        <f>VLOOKUP(A724,'BASE REGISTROS'!$A$1:$T$884,4,FALSE)</f>
        <v>Municipalidad</v>
      </c>
      <c r="E724" s="108" t="str">
        <f>VLOOKUP(A724,'BASE REGISTROS'!$A$1:$T$884,5,FALSE)</f>
        <v>Constitución Política de la República, art. 107.</v>
      </c>
      <c r="F724" s="108" t="str">
        <f>VLOOKUP(A724,'BASE REGISTROS'!$A$1:$T$884,6,FALSE)</f>
        <v>Indefinida.</v>
      </c>
      <c r="G724" s="108" t="str">
        <f>VLOOKUP(A724,'BASE REGISTROS'!$A$1:$T$884,7,FALSE)</f>
        <v>Según Ley Orgánica Nº 18.695, arts. 1º al 4º.</v>
      </c>
      <c r="H724" s="108" t="str">
        <f>VLOOKUP(A724,'BASE REGISTROS'!$A$1:$T$884,8,FALSE)</f>
        <v>no tiene</v>
      </c>
      <c r="I724" s="108">
        <f>VLOOKUP(A724,'BASE REGISTROS'!$A$1:$T$884,9,FALSE)</f>
        <v>0</v>
      </c>
      <c r="J724" s="129">
        <f>VLOOKUP(A724,'BASE REGISTROS'!$A$1:$T$884,10,FALSE)</f>
        <v>0</v>
      </c>
      <c r="K724" s="108" t="str">
        <f>VLOOKUP(A724,'BASE REGISTROS'!$A$1:$T$884,11,FALSE)</f>
        <v xml:space="preserve">Carlos Heriberto Gomez Miranda    Subrogante desde el 16-04-21 al 16-05-2021: Iván Alexis Latorre Herrera </v>
      </c>
      <c r="L724" s="108" t="str">
        <f>VLOOKUP(A724,'BASE REGISTROS'!$A$1:$T$884,12,FALSE)</f>
        <v xml:space="preserve">Blanco Encalada Nº 660, comuna de Ancud, comuna de Chiloé, Décima Región
</v>
      </c>
      <c r="M724" s="108" t="str">
        <f>VLOOKUP(A724,'BASE REGISTROS'!$A$1:$T$884,13,FALSE)</f>
        <v>X</v>
      </c>
      <c r="N724" s="108" t="str">
        <f>VLOOKUP(A724,'BASE REGISTROS'!$A$1:$T$884,14,FALSE)</f>
        <v>Ancud</v>
      </c>
      <c r="O724" s="108" t="str">
        <f>VLOOKUP(A724,'BASE REGISTROS'!$A$1:$T$884,15,FALSE)</f>
        <v>Fonos  (65) 622335- 628141</v>
      </c>
      <c r="P724" s="108">
        <f>VLOOKUP(A724,'BASE REGISTROS'!$A$1:$T$884,16,FALSE)</f>
        <v>0</v>
      </c>
      <c r="Q724" s="108">
        <f>VLOOKUP(A724,'BASE REGISTROS'!$A$1:$T$884,17,FALSE)</f>
        <v>0</v>
      </c>
      <c r="R724" s="108">
        <f>VLOOKUP(A724,'BASE REGISTROS'!$A$1:$T$884,18,FALSE)</f>
        <v>91001</v>
      </c>
      <c r="S724" s="108" t="str">
        <f>VLOOKUP(A724,'BASE REGISTROS'!$A$1:$T$884,19,FALSE)</f>
        <v xml:space="preserve">Acompaña certificado de antecedentes financieros correspondientes al año 2013, enviados para ser aprobados por el departamento de Administración y finanzas.
</v>
      </c>
      <c r="T724" s="129">
        <f>VLOOKUP(A724,'BASE REGISTROS'!$A$1:$T$884,20,FALSE)</f>
        <v>38737</v>
      </c>
      <c r="U724" s="128">
        <v>7286</v>
      </c>
      <c r="V724" s="130">
        <v>6410522</v>
      </c>
      <c r="W724" s="130">
        <v>19417486</v>
      </c>
      <c r="X724" s="131">
        <v>44316</v>
      </c>
      <c r="Y724" s="132" t="s">
        <v>7743</v>
      </c>
      <c r="Z724" s="132" t="s">
        <v>7744</v>
      </c>
      <c r="AA724" s="128" t="s">
        <v>7771</v>
      </c>
    </row>
    <row r="725" spans="1:27" ht="15.75" customHeight="1" x14ac:dyDescent="0.2">
      <c r="A725" s="128">
        <v>7288</v>
      </c>
      <c r="B725" s="108" t="str">
        <f>VLOOKUP(A725,'BASE REGISTROS'!$A$1:$T$884,2,FALSE)</f>
        <v xml:space="preserve">
I. Municipalidad de Parral
</v>
      </c>
      <c r="C725" s="136" t="str">
        <f>VLOOKUP(A725,'BASE REGISTROS'!$A$1:$T$884,3,FALSE)</f>
        <v>69130700K</v>
      </c>
      <c r="D725" s="108" t="str">
        <f>VLOOKUP(A725,'BASE REGISTROS'!$A$1:$T$884,4,FALSE)</f>
        <v>Municipalidad</v>
      </c>
      <c r="E725" s="108" t="str">
        <f>VLOOKUP(A725,'BASE REGISTROS'!$A$1:$T$884,5,FALSE)</f>
        <v>Constitución Política de la República, artículo 107</v>
      </c>
      <c r="F725" s="108" t="str">
        <f>VLOOKUP(A725,'BASE REGISTROS'!$A$1:$T$884,6,FALSE)</f>
        <v>Indefinida</v>
      </c>
      <c r="G725" s="108" t="str">
        <f>VLOOKUP(A725,'BASE REGISTROS'!$A$1:$T$884,7,FALSE)</f>
        <v>Según Ley Orgánica Nº 18.695, artículos 1º al  4º</v>
      </c>
      <c r="H725" s="108" t="str">
        <f>VLOOKUP(A725,'BASE REGISTROS'!$A$1:$T$884,8,FALSE)</f>
        <v>no tiene</v>
      </c>
      <c r="I725" s="108">
        <f>VLOOKUP(A725,'BASE REGISTROS'!$A$1:$T$884,9,FALSE)</f>
        <v>0</v>
      </c>
      <c r="J725" s="129">
        <f>VLOOKUP(A725,'BASE REGISTROS'!$A$1:$T$884,10,FALSE)</f>
        <v>0</v>
      </c>
      <c r="K725" s="108" t="str">
        <f>VLOOKUP(A725,'BASE REGISTROS'!$A$1:$T$884,11,FALSE)</f>
        <v xml:space="preserve">Paula del Carmen Retamal Urrutia, </v>
      </c>
      <c r="L725" s="108" t="str">
        <f>VLOOKUP(A725,'BASE REGISTROS'!$A$1:$T$884,12,FALSE)</f>
        <v xml:space="preserve">Dieciocho N°720, comuna de Parral, provincia de Linares, Séptima Región.
</v>
      </c>
      <c r="M725" s="108" t="str">
        <f>VLOOKUP(A725,'BASE REGISTROS'!$A$1:$T$884,13,FALSE)</f>
        <v>VII</v>
      </c>
      <c r="N725" s="108" t="str">
        <f>VLOOKUP(A725,'BASE REGISTROS'!$A$1:$T$884,14,FALSE)</f>
        <v>Parral</v>
      </c>
      <c r="O725" s="108" t="str">
        <f>VLOOKUP(A725,'BASE REGISTROS'!$A$1:$T$884,15,FALSE)</f>
        <v>Fono  (73) 637700</v>
      </c>
      <c r="P725" s="108">
        <f>VLOOKUP(A725,'BASE REGISTROS'!$A$1:$T$884,16,FALSE)</f>
        <v>0</v>
      </c>
      <c r="Q725" s="108">
        <f>VLOOKUP(A725,'BASE REGISTROS'!$A$1:$T$884,17,FALSE)</f>
        <v>0</v>
      </c>
      <c r="R725" s="108">
        <f>VLOOKUP(A725,'BASE REGISTROS'!$A$1:$T$884,18,FALSE)</f>
        <v>91001</v>
      </c>
      <c r="S725" s="108" t="str">
        <f>VLOOKUP(A725,'BASE REGISTROS'!$A$1:$T$884,19,FALSE)</f>
        <v xml:space="preserve">No se acompañan. Aplica Informe Jurídico Nº 09, de  fecha 14 de marzo de 2011 del Departamento Jurídico y Dictamen Nº 070791, de 2009, de la Contraloría General de la República.  
</v>
      </c>
      <c r="T725" s="129">
        <f>VLOOKUP(A725,'BASE REGISTROS'!$A$1:$T$884,20,FALSE)</f>
        <v>38743</v>
      </c>
      <c r="U725" s="128">
        <v>7288</v>
      </c>
      <c r="V725" s="130">
        <v>6439140</v>
      </c>
      <c r="W725" s="130">
        <v>19504170</v>
      </c>
      <c r="X725" s="131">
        <v>44316</v>
      </c>
      <c r="Y725" s="132" t="s">
        <v>7743</v>
      </c>
      <c r="Z725" s="132" t="s">
        <v>7744</v>
      </c>
      <c r="AA725" s="128" t="s">
        <v>7861</v>
      </c>
    </row>
    <row r="726" spans="1:27" ht="15.75" customHeight="1" x14ac:dyDescent="0.2">
      <c r="A726" s="128">
        <v>7290</v>
      </c>
      <c r="B726" s="108" t="str">
        <f>VLOOKUP(A726,'BASE REGISTROS'!$A$1:$T$884,2,FALSE)</f>
        <v xml:space="preserve">
I. Municipalidad de Florida
</v>
      </c>
      <c r="C726" s="136">
        <f>VLOOKUP(A726,'BASE REGISTROS'!$A$1:$T$884,3,FALSE)</f>
        <v>691507009</v>
      </c>
      <c r="D726" s="108" t="str">
        <f>VLOOKUP(A726,'BASE REGISTROS'!$A$1:$T$884,4,FALSE)</f>
        <v>Municipalidad</v>
      </c>
      <c r="E726" s="108" t="str">
        <f>VLOOKUP(A726,'BASE REGISTROS'!$A$1:$T$884,5,FALSE)</f>
        <v>Constitución Política de la República, art. 107.</v>
      </c>
      <c r="F726" s="108" t="str">
        <f>VLOOKUP(A726,'BASE REGISTROS'!$A$1:$T$884,6,FALSE)</f>
        <v>Indefinida.</v>
      </c>
      <c r="G726" s="108" t="str">
        <f>VLOOKUP(A726,'BASE REGISTROS'!$A$1:$T$884,7,FALSE)</f>
        <v>Según Ley Orgánica Nº 18.695, arts. 1º al 4º.</v>
      </c>
      <c r="H726" s="108" t="str">
        <f>VLOOKUP(A726,'BASE REGISTROS'!$A$1:$T$884,8,FALSE)</f>
        <v>no tiene</v>
      </c>
      <c r="I726" s="108">
        <f>VLOOKUP(A726,'BASE REGISTROS'!$A$1:$T$884,9,FALSE)</f>
        <v>0</v>
      </c>
      <c r="J726" s="129">
        <f>VLOOKUP(A726,'BASE REGISTROS'!$A$1:$T$884,10,FALSE)</f>
        <v>0</v>
      </c>
      <c r="K726" s="108" t="str">
        <f>VLOOKUP(A726,'BASE REGISTROS'!$A$1:$T$884,11,FALSE)</f>
        <v xml:space="preserve">Jorge Eliecer Roa Villegas  </v>
      </c>
      <c r="L726" s="108" t="str">
        <f>VLOOKUP(A726,'BASE REGISTROS'!$A$1:$T$884,12,FALSE)</f>
        <v xml:space="preserve">Arturo Prat N º 675 Comuna de Florida, Región del Bío Bío.
</v>
      </c>
      <c r="M726" s="108" t="str">
        <f>VLOOKUP(A726,'BASE REGISTROS'!$A$1:$T$884,13,FALSE)</f>
        <v>VIII</v>
      </c>
      <c r="N726" s="108" t="str">
        <f>VLOOKUP(A726,'BASE REGISTROS'!$A$1:$T$884,14,FALSE)</f>
        <v>Florida</v>
      </c>
      <c r="O726" s="108" t="str">
        <f>VLOOKUP(A726,'BASE REGISTROS'!$A$1:$T$884,15,FALSE)</f>
        <v>Teléfono: 2668900</v>
      </c>
      <c r="P726" s="108" t="str">
        <f>VLOOKUP(A726,'BASE REGISTROS'!$A$1:$T$884,16,FALSE)</f>
        <v xml:space="preserve"> info@muniflorida.cl – jroa@muniflorida.cl</v>
      </c>
      <c r="Q726" s="108">
        <f>VLOOKUP(A726,'BASE REGISTROS'!$A$1:$T$884,17,FALSE)</f>
        <v>0</v>
      </c>
      <c r="R726" s="108">
        <f>VLOOKUP(A726,'BASE REGISTROS'!$A$1:$T$884,18,FALSE)</f>
        <v>91001</v>
      </c>
      <c r="S726" s="108" t="str">
        <f>VLOOKUP(A726,'BASE REGISTROS'!$A$1:$T$884,19,FALSE)</f>
        <v xml:space="preserve">No se acompañan. Aplica Informe Jurídico Nº 09, de fecha 14 de marzo de 2011 del Departamento Jurídico y Dictamen Nº 070791, de 2009, de la Contraloría General de la República.  
</v>
      </c>
      <c r="T726" s="129">
        <f>VLOOKUP(A726,'BASE REGISTROS'!$A$1:$T$884,20,FALSE)</f>
        <v>38744</v>
      </c>
      <c r="U726" s="128">
        <v>7290</v>
      </c>
      <c r="V726" s="130">
        <v>4078122</v>
      </c>
      <c r="W726" s="130">
        <v>12352641</v>
      </c>
      <c r="X726" s="131">
        <v>44316</v>
      </c>
      <c r="Y726" s="132" t="s">
        <v>7743</v>
      </c>
      <c r="Z726" s="132" t="s">
        <v>7744</v>
      </c>
      <c r="AA726" s="128" t="s">
        <v>7945</v>
      </c>
    </row>
    <row r="727" spans="1:27" ht="15.75" customHeight="1" x14ac:dyDescent="0.2">
      <c r="A727" s="128">
        <v>7291</v>
      </c>
      <c r="B727" s="108" t="str">
        <f>VLOOKUP(A727,'BASE REGISTROS'!$A$1:$T$884,2,FALSE)</f>
        <v xml:space="preserve">
I. Municipalidad de Villarrica
</v>
      </c>
      <c r="C727" s="136" t="str">
        <f>VLOOKUP(A727,'BASE REGISTROS'!$A$1:$T$884,3,FALSE)</f>
        <v>69191500K</v>
      </c>
      <c r="D727" s="108" t="str">
        <f>VLOOKUP(A727,'BASE REGISTROS'!$A$1:$T$884,4,FALSE)</f>
        <v>Municipalidad</v>
      </c>
      <c r="E727" s="108" t="str">
        <f>VLOOKUP(A727,'BASE REGISTROS'!$A$1:$T$884,5,FALSE)</f>
        <v>Constitución Política de la República, artículo 107</v>
      </c>
      <c r="F727" s="108" t="str">
        <f>VLOOKUP(A727,'BASE REGISTROS'!$A$1:$T$884,6,FALSE)</f>
        <v>Indefinida</v>
      </c>
      <c r="G727" s="108" t="str">
        <f>VLOOKUP(A727,'BASE REGISTROS'!$A$1:$T$884,7,FALSE)</f>
        <v>Según Ley Orgánica Nº 18.695, artículos 1º al  4º</v>
      </c>
      <c r="H727" s="108" t="str">
        <f>VLOOKUP(A727,'BASE REGISTROS'!$A$1:$T$884,8,FALSE)</f>
        <v>no tiene</v>
      </c>
      <c r="I727" s="108">
        <f>VLOOKUP(A727,'BASE REGISTROS'!$A$1:$T$884,9,FALSE)</f>
        <v>0</v>
      </c>
      <c r="J727" s="129">
        <f>VLOOKUP(A727,'BASE REGISTROS'!$A$1:$T$884,10,FALSE)</f>
        <v>0</v>
      </c>
      <c r="K727" s="108" t="str">
        <f>VLOOKUP(A727,'BASE REGISTROS'!$A$1:$T$884,11,FALSE)</f>
        <v xml:space="preserve">Pablo Santiago Astete Mermoud 
</v>
      </c>
      <c r="L727" s="108" t="str">
        <f>VLOOKUP(A727,'BASE REGISTROS'!$A$1:$T$884,12,FALSE)</f>
        <v xml:space="preserve">Pedro de Valdivia N°810, comuna de Villarrica, Novena Región.
</v>
      </c>
      <c r="M727" s="108" t="str">
        <f>VLOOKUP(A727,'BASE REGISTROS'!$A$1:$T$884,13,FALSE)</f>
        <v>IX</v>
      </c>
      <c r="N727" s="108" t="str">
        <f>VLOOKUP(A727,'BASE REGISTROS'!$A$1:$T$884,14,FALSE)</f>
        <v>Villarrica</v>
      </c>
      <c r="O727" s="108">
        <f>VLOOKUP(A727,'BASE REGISTROS'!$A$1:$T$884,15,FALSE)</f>
        <v>0</v>
      </c>
      <c r="P727" s="108">
        <f>VLOOKUP(A727,'BASE REGISTROS'!$A$1:$T$884,16,FALSE)</f>
        <v>0</v>
      </c>
      <c r="Q727" s="108">
        <f>VLOOKUP(A727,'BASE REGISTROS'!$A$1:$T$884,17,FALSE)</f>
        <v>0</v>
      </c>
      <c r="R727" s="108">
        <f>VLOOKUP(A727,'BASE REGISTROS'!$A$1:$T$884,18,FALSE)</f>
        <v>91001</v>
      </c>
      <c r="S727" s="108" t="str">
        <f>VLOOKUP(A727,'BASE REGISTROS'!$A$1:$T$884,19,FALSE)</f>
        <v>Se acompaña Balance General del año 2009, que contiene los antecedentes financieros del año 2009, aprobado por el Subdepartamento de Supervisión Financiera Nacional.</v>
      </c>
      <c r="T727" s="129">
        <f>VLOOKUP(A727,'BASE REGISTROS'!$A$1:$T$884,20,FALSE)</f>
        <v>38737</v>
      </c>
      <c r="U727" s="128">
        <v>7291</v>
      </c>
      <c r="V727" s="130">
        <v>5056871</v>
      </c>
      <c r="W727" s="130">
        <v>15317274</v>
      </c>
      <c r="X727" s="131">
        <v>44316</v>
      </c>
      <c r="Y727" s="132" t="s">
        <v>7743</v>
      </c>
      <c r="Z727" s="132" t="s">
        <v>7744</v>
      </c>
      <c r="AA727" s="128" t="s">
        <v>7852</v>
      </c>
    </row>
    <row r="728" spans="1:27" ht="15.75" customHeight="1" x14ac:dyDescent="0.2">
      <c r="A728" s="128">
        <v>7292</v>
      </c>
      <c r="B728" s="108" t="str">
        <f>VLOOKUP(A728,'BASE REGISTROS'!$A$1:$T$884,2,FALSE)</f>
        <v xml:space="preserve">
I. Municipalidad de Vicuña
</v>
      </c>
      <c r="C728" s="136">
        <f>VLOOKUP(A728,'BASE REGISTROS'!$A$1:$T$884,3,FALSE)</f>
        <v>690405008</v>
      </c>
      <c r="D728" s="108" t="str">
        <f>VLOOKUP(A728,'BASE REGISTROS'!$A$1:$T$884,4,FALSE)</f>
        <v>Municipalidad</v>
      </c>
      <c r="E728" s="108" t="str">
        <f>VLOOKUP(A728,'BASE REGISTROS'!$A$1:$T$884,5,FALSE)</f>
        <v>Constitución Política de la República, artículo 107</v>
      </c>
      <c r="F728" s="108" t="str">
        <f>VLOOKUP(A728,'BASE REGISTROS'!$A$1:$T$884,6,FALSE)</f>
        <v>Indefinida</v>
      </c>
      <c r="G728" s="108" t="str">
        <f>VLOOKUP(A728,'BASE REGISTROS'!$A$1:$T$884,7,FALSE)</f>
        <v>Según Ley Orgánica Nº 18.695, artículos 1º al  4º</v>
      </c>
      <c r="H728" s="108" t="str">
        <f>VLOOKUP(A728,'BASE REGISTROS'!$A$1:$T$884,8,FALSE)</f>
        <v>no tiene</v>
      </c>
      <c r="I728" s="108">
        <f>VLOOKUP(A728,'BASE REGISTROS'!$A$1:$T$884,9,FALSE)</f>
        <v>0</v>
      </c>
      <c r="J728" s="129">
        <f>VLOOKUP(A728,'BASE REGISTROS'!$A$1:$T$884,10,FALSE)</f>
        <v>0</v>
      </c>
      <c r="K728" s="108" t="str">
        <f>VLOOKUP(A728,'BASE REGISTROS'!$A$1:$T$884,11,FALSE)</f>
        <v xml:space="preserve">Rafael Enrique Vera Castillo.
</v>
      </c>
      <c r="L728" s="108" t="str">
        <f>VLOOKUP(A728,'BASE REGISTROS'!$A$1:$T$884,12,FALSE)</f>
        <v xml:space="preserve">San Martín N° 275, comuna de Vicuña, Cuarta Región.
</v>
      </c>
      <c r="M728" s="108" t="str">
        <f>VLOOKUP(A728,'BASE REGISTROS'!$A$1:$T$884,13,FALSE)</f>
        <v>IV</v>
      </c>
      <c r="N728" s="108" t="str">
        <f>VLOOKUP(A728,'BASE REGISTROS'!$A$1:$T$884,14,FALSE)</f>
        <v>Vicuña</v>
      </c>
      <c r="O728" s="108">
        <f>VLOOKUP(A728,'BASE REGISTROS'!$A$1:$T$884,15,FALSE)</f>
        <v>0</v>
      </c>
      <c r="P728" s="108" t="str">
        <f>VLOOKUP(A728,'BASE REGISTROS'!$A$1:$T$884,16,FALSE)</f>
        <v>alcaldia@munivicuna.cl; opd@munivicuna.cl</v>
      </c>
      <c r="Q728" s="108">
        <f>VLOOKUP(A728,'BASE REGISTROS'!$A$1:$T$884,17,FALSE)</f>
        <v>0</v>
      </c>
      <c r="R728" s="108">
        <f>VLOOKUP(A728,'BASE REGISTROS'!$A$1:$T$884,18,FALSE)</f>
        <v>91001</v>
      </c>
      <c r="S728" s="108" t="str">
        <f>VLOOKUP(A728,'BASE REGISTROS'!$A$1:$T$884,19,FALSE)</f>
        <v xml:space="preserve">No se acompañan. Aplica Informe Jurídico Nº 09, de fecha 14 de marzo de 2011 del Departamento Jurídico y Dictamen Nº 070791, de 2009, de la Contraloría General de la República.
</v>
      </c>
      <c r="T728" s="129">
        <f>VLOOKUP(A728,'BASE REGISTROS'!$A$1:$T$884,20,FALSE)</f>
        <v>38737</v>
      </c>
      <c r="U728" s="128">
        <v>7292</v>
      </c>
      <c r="V728" s="130">
        <v>5056871</v>
      </c>
      <c r="W728" s="130">
        <v>15317274</v>
      </c>
      <c r="X728" s="131">
        <v>44316</v>
      </c>
      <c r="Y728" s="132" t="s">
        <v>7743</v>
      </c>
      <c r="Z728" s="132" t="s">
        <v>7744</v>
      </c>
      <c r="AA728" s="128" t="s">
        <v>7821</v>
      </c>
    </row>
    <row r="729" spans="1:27" ht="15.75" customHeight="1" x14ac:dyDescent="0.2">
      <c r="A729" s="128">
        <v>7296</v>
      </c>
      <c r="B729" s="108" t="str">
        <f>VLOOKUP(A729,'BASE REGISTROS'!$A$1:$T$884,2,FALSE)</f>
        <v xml:space="preserve">
I. Municipalidad de Teodoro Schmidt
</v>
      </c>
      <c r="C729" s="136">
        <f>VLOOKUP(A729,'BASE REGISTROS'!$A$1:$T$884,3,FALSE)</f>
        <v>692521005</v>
      </c>
      <c r="D729" s="108" t="str">
        <f>VLOOKUP(A729,'BASE REGISTROS'!$A$1:$T$884,4,FALSE)</f>
        <v>Municipalidad</v>
      </c>
      <c r="E729" s="108" t="str">
        <f>VLOOKUP(A729,'BASE REGISTROS'!$A$1:$T$884,5,FALSE)</f>
        <v>Constitución Política de la República, artículo 107.</v>
      </c>
      <c r="F729" s="108" t="str">
        <f>VLOOKUP(A729,'BASE REGISTROS'!$A$1:$T$884,6,FALSE)</f>
        <v>Indefinida.</v>
      </c>
      <c r="G729" s="108" t="str">
        <f>VLOOKUP(A729,'BASE REGISTROS'!$A$1:$T$884,7,FALSE)</f>
        <v>Según Ley Orgánica Nº 18.695, artículos 1º al 4º.</v>
      </c>
      <c r="H729" s="108" t="str">
        <f>VLOOKUP(A729,'BASE REGISTROS'!$A$1:$T$884,8,FALSE)</f>
        <v>no tiene</v>
      </c>
      <c r="I729" s="108">
        <f>VLOOKUP(A729,'BASE REGISTROS'!$A$1:$T$884,9,FALSE)</f>
        <v>0</v>
      </c>
      <c r="J729" s="129">
        <f>VLOOKUP(A729,'BASE REGISTROS'!$A$1:$T$884,10,FALSE)</f>
        <v>0</v>
      </c>
      <c r="K729" s="108" t="str">
        <f>VLOOKUP(A729,'BASE REGISTROS'!$A$1:$T$884,11,FALSE)</f>
        <v>Alfredo Riquelme Arriagada.</v>
      </c>
      <c r="L729" s="108" t="str">
        <f>VLOOKUP(A729,'BASE REGISTROS'!$A$1:$T$884,12,FALSE)</f>
        <v xml:space="preserve">Balmaceda Nº 410,ct, IX Región.
</v>
      </c>
      <c r="M729" s="108" t="str">
        <f>VLOOKUP(A729,'BASE REGISTROS'!$A$1:$T$884,13,FALSE)</f>
        <v>IX</v>
      </c>
      <c r="N729" s="108" t="str">
        <f>VLOOKUP(A729,'BASE REGISTROS'!$A$1:$T$884,14,FALSE)</f>
        <v xml:space="preserve"> IX Región.</v>
      </c>
      <c r="O729" s="108" t="str">
        <f>VLOOKUP(A729,'BASE REGISTROS'!$A$1:$T$884,15,FALSE)</f>
        <v>45-2-922714 - 45-2-922731</v>
      </c>
      <c r="P729" s="108" t="str">
        <f>VLOOKUP(A729,'BASE REGISTROS'!$A$1:$T$884,16,FALSE)</f>
        <v xml:space="preserve">agendalacaldeteodoro@gmail.com
             adm.muniteodoro@gmail.com
</v>
      </c>
      <c r="Q729" s="108">
        <f>VLOOKUP(A729,'BASE REGISTROS'!$A$1:$T$884,17,FALSE)</f>
        <v>0</v>
      </c>
      <c r="R729" s="108">
        <f>VLOOKUP(A729,'BASE REGISTROS'!$A$1:$T$884,18,FALSE)</f>
        <v>91001</v>
      </c>
      <c r="S729" s="108" t="str">
        <f>VLOOKUP(A729,'BASE REGISTROS'!$A$1:$T$884,19,FALSE)</f>
        <v>Se acompaña Certificado de Antecedentes Financieros correspondiente al ejercicio del año 2007,  aprobado por Unidad de Supervisión Financiera Nacional.</v>
      </c>
      <c r="T729" s="129">
        <f>VLOOKUP(A729,'BASE REGISTROS'!$A$1:$T$884,20,FALSE)</f>
        <v>38755</v>
      </c>
      <c r="U729" s="128">
        <v>7296</v>
      </c>
      <c r="V729" s="130">
        <v>5709371</v>
      </c>
      <c r="W729" s="130">
        <v>17293698</v>
      </c>
      <c r="X729" s="131">
        <v>44316</v>
      </c>
      <c r="Y729" s="132" t="s">
        <v>7743</v>
      </c>
      <c r="Z729" s="132" t="s">
        <v>7744</v>
      </c>
      <c r="AA729" s="128" t="s">
        <v>7946</v>
      </c>
    </row>
    <row r="730" spans="1:27" ht="15.75" customHeight="1" x14ac:dyDescent="0.2">
      <c r="A730" s="128">
        <v>7297</v>
      </c>
      <c r="B730" s="108" t="str">
        <f>VLOOKUP(A730,'BASE REGISTROS'!$A$1:$T$884,2,FALSE)</f>
        <v xml:space="preserve">
I. Municipalidad de Curacautín
</v>
      </c>
      <c r="C730" s="136">
        <f>VLOOKUP(A730,'BASE REGISTROS'!$A$1:$T$884,3,FALSE)</f>
        <v>691810003</v>
      </c>
      <c r="D730" s="108" t="str">
        <f>VLOOKUP(A730,'BASE REGISTROS'!$A$1:$T$884,4,FALSE)</f>
        <v>Municipalidad</v>
      </c>
      <c r="E730" s="108" t="str">
        <f>VLOOKUP(A730,'BASE REGISTROS'!$A$1:$T$884,5,FALSE)</f>
        <v>Constitución Política de la República, art. 107.</v>
      </c>
      <c r="F730" s="108" t="str">
        <f>VLOOKUP(A730,'BASE REGISTROS'!$A$1:$T$884,6,FALSE)</f>
        <v>Indefinida.</v>
      </c>
      <c r="G730" s="108" t="str">
        <f>VLOOKUP(A730,'BASE REGISTROS'!$A$1:$T$884,7,FALSE)</f>
        <v>Según Ley Orgánica Nº 18.695, arts. 1º al 4º.</v>
      </c>
      <c r="H730" s="108" t="str">
        <f>VLOOKUP(A730,'BASE REGISTROS'!$A$1:$T$884,8,FALSE)</f>
        <v>no tiene</v>
      </c>
      <c r="I730" s="108">
        <f>VLOOKUP(A730,'BASE REGISTROS'!$A$1:$T$884,9,FALSE)</f>
        <v>0</v>
      </c>
      <c r="J730" s="129">
        <f>VLOOKUP(A730,'BASE REGISTROS'!$A$1:$T$884,10,FALSE)</f>
        <v>0</v>
      </c>
      <c r="K730" s="108" t="str">
        <f>VLOOKUP(A730,'BASE REGISTROS'!$A$1:$T$884,11,FALSE)</f>
        <v xml:space="preserve">Jorge Rolando Saquel Albarrán, </v>
      </c>
      <c r="L730" s="108" t="str">
        <f>VLOOKUP(A730,'BASE REGISTROS'!$A$1:$T$884,12,FALSE)</f>
        <v xml:space="preserve">O’ Higgins  Nº 796, comuna de Curacautín, Novena Región
Casilla 100 
</v>
      </c>
      <c r="M730" s="108" t="str">
        <f>VLOOKUP(A730,'BASE REGISTROS'!$A$1:$T$884,13,FALSE)</f>
        <v>IX</v>
      </c>
      <c r="N730" s="108" t="str">
        <f>VLOOKUP(A730,'BASE REGISTROS'!$A$1:$T$884,14,FALSE)</f>
        <v>Curacautín</v>
      </c>
      <c r="O730" s="108" t="str">
        <f>VLOOKUP(A730,'BASE REGISTROS'!$A$1:$T$884,15,FALSE)</f>
        <v>Fonos (45) 881226 882902</v>
      </c>
      <c r="P730" s="108" t="str">
        <f>VLOOKUP(A730,'BASE REGISTROS'!$A$1:$T$884,16,FALSE)</f>
        <v>alcaldecuracautin@yahoo.es</v>
      </c>
      <c r="Q730" s="108" t="str">
        <f>VLOOKUP(A730,'BASE REGISTROS'!$A$1:$T$884,17,FALSE)</f>
        <v>casilla 100</v>
      </c>
      <c r="R730" s="108">
        <f>VLOOKUP(A730,'BASE REGISTROS'!$A$1:$T$884,18,FALSE)</f>
        <v>91001</v>
      </c>
      <c r="S730" s="108" t="str">
        <f>VLOOKUP(A730,'BASE REGISTROS'!$A$1:$T$884,19,FALSE)</f>
        <v xml:space="preserve">No se acompañan. Aplica Informe Jurídico Nº 09, de  fecha 14 de marzo de 2011 del Departamento Jurídico y Dictamen Nº 070791, de 2009, de la Contraloría General de la República.  
</v>
      </c>
      <c r="T730" s="129">
        <f>VLOOKUP(A730,'BASE REGISTROS'!$A$1:$T$884,20,FALSE)</f>
        <v>38755</v>
      </c>
      <c r="U730" s="128">
        <v>7297</v>
      </c>
      <c r="V730" s="130">
        <v>5709371</v>
      </c>
      <c r="W730" s="130">
        <v>22837484</v>
      </c>
      <c r="X730" s="131">
        <v>44316</v>
      </c>
      <c r="Y730" s="132" t="s">
        <v>7743</v>
      </c>
      <c r="Z730" s="132" t="s">
        <v>7744</v>
      </c>
      <c r="AA730" s="128" t="s">
        <v>7919</v>
      </c>
    </row>
    <row r="731" spans="1:27" ht="15.75" customHeight="1" x14ac:dyDescent="0.2">
      <c r="A731" s="128">
        <v>7299</v>
      </c>
      <c r="B731" s="108" t="str">
        <f>VLOOKUP(A731,'BASE REGISTROS'!$A$1:$T$884,2,FALSE)</f>
        <v xml:space="preserve">
I. Municipalidad de Chile Chico.
</v>
      </c>
      <c r="C731" s="136">
        <f>VLOOKUP(A731,'BASE REGISTROS'!$A$1:$T$884,3,FALSE)</f>
        <v>692404009</v>
      </c>
      <c r="D731" s="108" t="str">
        <f>VLOOKUP(A731,'BASE REGISTROS'!$A$1:$T$884,4,FALSE)</f>
        <v>Municipalidad</v>
      </c>
      <c r="E731" s="108" t="str">
        <f>VLOOKUP(A731,'BASE REGISTROS'!$A$1:$T$884,5,FALSE)</f>
        <v>Constitución Política de la República, art. 107.</v>
      </c>
      <c r="F731" s="108" t="str">
        <f>VLOOKUP(A731,'BASE REGISTROS'!$A$1:$T$884,6,FALSE)</f>
        <v>Indefinida.</v>
      </c>
      <c r="G731" s="108" t="str">
        <f>VLOOKUP(A731,'BASE REGISTROS'!$A$1:$T$884,7,FALSE)</f>
        <v>Según Ley Orgánica Nº 18.695, arts. 1º al 4º.</v>
      </c>
      <c r="H731" s="108" t="str">
        <f>VLOOKUP(A731,'BASE REGISTROS'!$A$1:$T$884,8,FALSE)</f>
        <v>no tiene</v>
      </c>
      <c r="I731" s="108">
        <f>VLOOKUP(A731,'BASE REGISTROS'!$A$1:$T$884,9,FALSE)</f>
        <v>0</v>
      </c>
      <c r="J731" s="129">
        <f>VLOOKUP(A731,'BASE REGISTROS'!$A$1:$T$884,10,FALSE)</f>
        <v>0</v>
      </c>
      <c r="K731" s="108" t="str">
        <f>VLOOKUP(A731,'BASE REGISTROS'!$A$1:$T$884,11,FALSE)</f>
        <v xml:space="preserve">Ricardo Enrique Ibarra Valdebenito, </v>
      </c>
      <c r="L731" s="108" t="str">
        <f>VLOOKUP(A731,'BASE REGISTROS'!$A$1:$T$884,12,FALSE)</f>
        <v xml:space="preserve">Bernardo O’ Higgins Nº 333, comuna de Chile Chico, Décima Región
</v>
      </c>
      <c r="M731" s="108" t="str">
        <f>VLOOKUP(A731,'BASE REGISTROS'!$A$1:$T$884,13,FALSE)</f>
        <v>X</v>
      </c>
      <c r="N731" s="108" t="str">
        <f>VLOOKUP(A731,'BASE REGISTROS'!$A$1:$T$884,14,FALSE)</f>
        <v>Chile Chico</v>
      </c>
      <c r="O731" s="108" t="str">
        <f>VLOOKUP(A731,'BASE REGISTROS'!$A$1:$T$884,15,FALSE)</f>
        <v>Fonos (67) 411268- 411359</v>
      </c>
      <c r="P731" s="108">
        <f>VLOOKUP(A731,'BASE REGISTROS'!$A$1:$T$884,16,FALSE)</f>
        <v>0</v>
      </c>
      <c r="Q731" s="108">
        <f>VLOOKUP(A731,'BASE REGISTROS'!$A$1:$T$884,17,FALSE)</f>
        <v>0</v>
      </c>
      <c r="R731" s="108">
        <f>VLOOKUP(A731,'BASE REGISTROS'!$A$1:$T$884,18,FALSE)</f>
        <v>91001</v>
      </c>
      <c r="S731" s="108" t="str">
        <f>VLOOKUP(A731,'BASE REGISTROS'!$A$1:$T$884,19,FALSE)</f>
        <v xml:space="preserve">No se acompañan. Aplica Informe Jurídico Nº 09, de fecha 14 de marzo de 2011 del Departamento Jurídico y Dictamen Nº 070791, de 2009, de la Contraloría General de la República.
</v>
      </c>
      <c r="T731" s="129">
        <f>VLOOKUP(A731,'BASE REGISTROS'!$A$1:$T$884,20,FALSE)</f>
        <v>38737</v>
      </c>
      <c r="U731" s="128">
        <v>7299</v>
      </c>
      <c r="V731" s="130">
        <v>5265786</v>
      </c>
      <c r="W731" s="130">
        <v>15950078</v>
      </c>
      <c r="X731" s="131">
        <v>44316</v>
      </c>
      <c r="Y731" s="132" t="s">
        <v>7743</v>
      </c>
      <c r="Z731" s="132" t="s">
        <v>7744</v>
      </c>
      <c r="AA731" s="128" t="s">
        <v>7947</v>
      </c>
    </row>
    <row r="732" spans="1:27" ht="15.75" customHeight="1" x14ac:dyDescent="0.2">
      <c r="A732" s="128">
        <v>7300</v>
      </c>
      <c r="B732" s="108" t="str">
        <f>VLOOKUP(A732,'BASE REGISTROS'!$A$1:$T$884,2,FALSE)</f>
        <v xml:space="preserve">
I. Municipalidad de Llay Llay.
</v>
      </c>
      <c r="C732" s="136">
        <f>VLOOKUP(A732,'BASE REGISTROS'!$A$1:$T$884,3,FALSE)</f>
        <v>690604000</v>
      </c>
      <c r="D732" s="108" t="str">
        <f>VLOOKUP(A732,'BASE REGISTROS'!$A$1:$T$884,4,FALSE)</f>
        <v>Municipalidad</v>
      </c>
      <c r="E732" s="108" t="str">
        <f>VLOOKUP(A732,'BASE REGISTROS'!$A$1:$T$884,5,FALSE)</f>
        <v>Constitución Política de la República, art. 107.</v>
      </c>
      <c r="F732" s="108" t="str">
        <f>VLOOKUP(A732,'BASE REGISTROS'!$A$1:$T$884,6,FALSE)</f>
        <v>Indefinida.</v>
      </c>
      <c r="G732" s="108" t="str">
        <f>VLOOKUP(A732,'BASE REGISTROS'!$A$1:$T$884,7,FALSE)</f>
        <v>Según Ley Orgánica Nº 18.695, arts. 1º al 4º.</v>
      </c>
      <c r="H732" s="108" t="str">
        <f>VLOOKUP(A732,'BASE REGISTROS'!$A$1:$T$884,8,FALSE)</f>
        <v>no tiene</v>
      </c>
      <c r="I732" s="108">
        <f>VLOOKUP(A732,'BASE REGISTROS'!$A$1:$T$884,9,FALSE)</f>
        <v>0</v>
      </c>
      <c r="J732" s="129">
        <f>VLOOKUP(A732,'BASE REGISTROS'!$A$1:$T$884,10,FALSE)</f>
        <v>0</v>
      </c>
      <c r="K732" s="108" t="str">
        <f>VLOOKUP(A732,'BASE REGISTROS'!$A$1:$T$884,11,FALSE)</f>
        <v xml:space="preserve">Mario Regino Marillanca Ramírez, </v>
      </c>
      <c r="L732" s="108" t="str">
        <f>VLOOKUP(A732,'BASE REGISTROS'!$A$1:$T$884,12,FALSE)</f>
        <v xml:space="preserve">Balmaceda 174, comuna de Llay Llay, Quinta Región.
</v>
      </c>
      <c r="M732" s="108" t="str">
        <f>VLOOKUP(A732,'BASE REGISTROS'!$A$1:$T$884,13,FALSE)</f>
        <v>V</v>
      </c>
      <c r="N732" s="108" t="str">
        <f>VLOOKUP(A732,'BASE REGISTROS'!$A$1:$T$884,14,FALSE)</f>
        <v>Llay Llay</v>
      </c>
      <c r="O732" s="108" t="str">
        <f>VLOOKUP(A732,'BASE REGISTROS'!$A$1:$T$884,15,FALSE)</f>
        <v>Fonos (34) 498600</v>
      </c>
      <c r="P732" s="108">
        <f>VLOOKUP(A732,'BASE REGISTROS'!$A$1:$T$884,16,FALSE)</f>
        <v>0</v>
      </c>
      <c r="Q732" s="108">
        <f>VLOOKUP(A732,'BASE REGISTROS'!$A$1:$T$884,17,FALSE)</f>
        <v>0</v>
      </c>
      <c r="R732" s="108">
        <f>VLOOKUP(A732,'BASE REGISTROS'!$A$1:$T$884,18,FALSE)</f>
        <v>91001</v>
      </c>
      <c r="S732" s="108" t="str">
        <f>VLOOKUP(A732,'BASE REGISTROS'!$A$1:$T$884,19,FALSE)</f>
        <v xml:space="preserve">No se acompañan. Aplica Informe Jurídico Nº 09, de  fecha 14 de marzo de 2011 del Departamento Jurídico y Dictamen Nº 070791, de 2009, de la Contraloría General de la República.  
</v>
      </c>
      <c r="T732" s="129">
        <f>VLOOKUP(A732,'BASE REGISTROS'!$A$1:$T$884,20,FALSE)</f>
        <v>38737</v>
      </c>
      <c r="U732" s="128">
        <v>7300</v>
      </c>
      <c r="V732" s="130">
        <v>3401154</v>
      </c>
      <c r="W732" s="130">
        <v>10302104</v>
      </c>
      <c r="X732" s="131">
        <v>44316</v>
      </c>
      <c r="Y732" s="132" t="s">
        <v>7743</v>
      </c>
      <c r="Z732" s="132" t="s">
        <v>7744</v>
      </c>
      <c r="AA732" s="128" t="s">
        <v>7891</v>
      </c>
    </row>
    <row r="733" spans="1:27" ht="15.75" customHeight="1" x14ac:dyDescent="0.2">
      <c r="A733" s="128">
        <v>7302</v>
      </c>
      <c r="B733" s="108" t="str">
        <f>VLOOKUP(A733,'BASE REGISTROS'!$A$1:$T$884,2,FALSE)</f>
        <v xml:space="preserve">
I. Municipalidad de Pichilemu
</v>
      </c>
      <c r="C733" s="136">
        <f>VLOOKUP(A733,'BASE REGISTROS'!$A$1:$T$884,3,FALSE)</f>
        <v>690912007</v>
      </c>
      <c r="D733" s="108" t="str">
        <f>VLOOKUP(A733,'BASE REGISTROS'!$A$1:$T$884,4,FALSE)</f>
        <v>Municipalidad</v>
      </c>
      <c r="E733" s="108" t="str">
        <f>VLOOKUP(A733,'BASE REGISTROS'!$A$1:$T$884,5,FALSE)</f>
        <v>Constitución Política de la República, artículo 107.</v>
      </c>
      <c r="F733" s="108" t="str">
        <f>VLOOKUP(A733,'BASE REGISTROS'!$A$1:$T$884,6,FALSE)</f>
        <v>Indefinida.</v>
      </c>
      <c r="G733" s="108" t="str">
        <f>VLOOKUP(A733,'BASE REGISTROS'!$A$1:$T$884,7,FALSE)</f>
        <v>Según Ley Orgánica Constitucional Nº 18.695, arts. 1º al 4º.</v>
      </c>
      <c r="H733" s="108" t="str">
        <f>VLOOKUP(A733,'BASE REGISTROS'!$A$1:$T$884,8,FALSE)</f>
        <v>no tiene</v>
      </c>
      <c r="I733" s="108">
        <f>VLOOKUP(A733,'BASE REGISTROS'!$A$1:$T$884,9,FALSE)</f>
        <v>0</v>
      </c>
      <c r="J733" s="129">
        <f>VLOOKUP(A733,'BASE REGISTROS'!$A$1:$T$884,10,FALSE)</f>
        <v>0</v>
      </c>
      <c r="K733" s="108" t="str">
        <f>VLOOKUP(A733,'BASE REGISTROS'!$A$1:$T$884,11,FALSE)</f>
        <v xml:space="preserve">Roberto Córdova Carreño,  </v>
      </c>
      <c r="L733" s="108" t="str">
        <f>VLOOKUP(A733,'BASE REGISTROS'!$A$1:$T$884,12,FALSE)</f>
        <v xml:space="preserve">Av. Costanera Nº170, comuna de Pichilemu, VI Región.
</v>
      </c>
      <c r="M733" s="108" t="str">
        <f>VLOOKUP(A733,'BASE REGISTROS'!$A$1:$T$884,13,FALSE)</f>
        <v>VI</v>
      </c>
      <c r="N733" s="108" t="str">
        <f>VLOOKUP(A733,'BASE REGISTROS'!$A$1:$T$884,14,FALSE)</f>
        <v>Pichilemu</v>
      </c>
      <c r="O733" s="108" t="str">
        <f>VLOOKUP(A733,'BASE REGISTROS'!$A$1:$T$884,15,FALSE)</f>
        <v xml:space="preserve">Fono: 72 - 976530 </v>
      </c>
      <c r="P733" s="108" t="str">
        <f>VLOOKUP(A733,'BASE REGISTROS'!$A$1:$T$884,16,FALSE)</f>
        <v>alcalde@pichilemu.cl</v>
      </c>
      <c r="Q733" s="108">
        <f>VLOOKUP(A733,'BASE REGISTROS'!$A$1:$T$884,17,FALSE)</f>
        <v>0</v>
      </c>
      <c r="R733" s="108">
        <f>VLOOKUP(A733,'BASE REGISTROS'!$A$1:$T$884,18,FALSE)</f>
        <v>91001</v>
      </c>
      <c r="S733" s="108" t="str">
        <f>VLOOKUP(A733,'BASE REGISTROS'!$A$1:$T$884,19,FALSE)</f>
        <v xml:space="preserve">No se acompañan. Aplica Informe Jurídico Nº 09, de  fecha 14 de marzo de 2011 del Departamento Jurídico y Dictamen Nº 070791, de 2009, de la Contraloría General de la República.  
</v>
      </c>
      <c r="T733" s="129">
        <f>VLOOKUP(A733,'BASE REGISTROS'!$A$1:$T$884,20,FALSE)</f>
        <v>38761</v>
      </c>
      <c r="U733" s="128">
        <v>7302</v>
      </c>
      <c r="V733" s="130">
        <v>5008220</v>
      </c>
      <c r="W733" s="130">
        <v>15169910</v>
      </c>
      <c r="X733" s="131">
        <v>44316</v>
      </c>
      <c r="Y733" s="132" t="s">
        <v>7743</v>
      </c>
      <c r="Z733" s="132" t="s">
        <v>7744</v>
      </c>
      <c r="AA733" s="128" t="s">
        <v>7948</v>
      </c>
    </row>
    <row r="734" spans="1:27" ht="15.75" customHeight="1" x14ac:dyDescent="0.2">
      <c r="A734" s="128">
        <v>7303</v>
      </c>
      <c r="B734" s="108" t="str">
        <f>VLOOKUP(A734,'BASE REGISTROS'!$A$1:$T$884,2,FALSE)</f>
        <v xml:space="preserve">
I. Municipalidad de Tirúa
</v>
      </c>
      <c r="C734" s="136">
        <f>VLOOKUP(A734,'BASE REGISTROS'!$A$1:$T$884,3,FALSE)</f>
        <v>691607003</v>
      </c>
      <c r="D734" s="108" t="str">
        <f>VLOOKUP(A734,'BASE REGISTROS'!$A$1:$T$884,4,FALSE)</f>
        <v>Municipalidad</v>
      </c>
      <c r="E734" s="108" t="str">
        <f>VLOOKUP(A734,'BASE REGISTROS'!$A$1:$T$884,5,FALSE)</f>
        <v>Constitución Política de la República, artículo 107.</v>
      </c>
      <c r="F734" s="108" t="str">
        <f>VLOOKUP(A734,'BASE REGISTROS'!$A$1:$T$884,6,FALSE)</f>
        <v>Indefinida.</v>
      </c>
      <c r="G734" s="108" t="str">
        <f>VLOOKUP(A734,'BASE REGISTROS'!$A$1:$T$884,7,FALSE)</f>
        <v>Según Ley Orgánica Nº 18.695, artículos 1º al 4º.</v>
      </c>
      <c r="H734" s="108" t="str">
        <f>VLOOKUP(A734,'BASE REGISTROS'!$A$1:$T$884,8,FALSE)</f>
        <v>no tiene</v>
      </c>
      <c r="I734" s="108">
        <f>VLOOKUP(A734,'BASE REGISTROS'!$A$1:$T$884,9,FALSE)</f>
        <v>0</v>
      </c>
      <c r="J734" s="129">
        <f>VLOOKUP(A734,'BASE REGISTROS'!$A$1:$T$884,10,FALSE)</f>
        <v>0</v>
      </c>
      <c r="K734" s="108" t="str">
        <f>VLOOKUP(A734,'BASE REGISTROS'!$A$1:$T$884,11,FALSE)</f>
        <v xml:space="preserve">Adolfo Nonato Millabur Ñancuil     </v>
      </c>
      <c r="L734" s="108" t="str">
        <f>VLOOKUP(A734,'BASE REGISTROS'!$A$1:$T$884,12,FALSE)</f>
        <v xml:space="preserve">Avda Costanera Nº 080, comuna de Tirúa, Octava Región.
</v>
      </c>
      <c r="M734" s="108" t="str">
        <f>VLOOKUP(A734,'BASE REGISTROS'!$A$1:$T$884,13,FALSE)</f>
        <v>VIII</v>
      </c>
      <c r="N734" s="108" t="str">
        <f>VLOOKUP(A734,'BASE REGISTROS'!$A$1:$T$884,14,FALSE)</f>
        <v>Tirúa</v>
      </c>
      <c r="O734" s="108" t="str">
        <f>VLOOKUP(A734,'BASE REGISTROS'!$A$1:$T$884,15,FALSE)</f>
        <v>Fonos: 41-614040 – 41-614026 – 41-2445800</v>
      </c>
      <c r="P734" s="108" t="str">
        <f>VLOOKUP(A734,'BASE REGISTROS'!$A$1:$T$884,16,FALSE)</f>
        <v>irisperez@munitirua.com</v>
      </c>
      <c r="Q734" s="108">
        <f>VLOOKUP(A734,'BASE REGISTROS'!$A$1:$T$884,17,FALSE)</f>
        <v>0</v>
      </c>
      <c r="R734" s="108">
        <f>VLOOKUP(A734,'BASE REGISTROS'!$A$1:$T$884,18,FALSE)</f>
        <v>91001</v>
      </c>
      <c r="S734" s="108" t="str">
        <f>VLOOKUP(A734,'BASE REGISTROS'!$A$1:$T$884,19,FALSE)</f>
        <v xml:space="preserve">No se acompañan. Aplica Informe Jurídico Nº 09, de fecha 14 de marzo de 2011 del Departamento Jurídico y Dictamen Nº 070791, de 2009, de la Contraloría General de la República.  
</v>
      </c>
      <c r="T734" s="129">
        <f>VLOOKUP(A734,'BASE REGISTROS'!$A$1:$T$884,20,FALSE)</f>
        <v>38765</v>
      </c>
      <c r="U734" s="128">
        <v>7303</v>
      </c>
      <c r="V734" s="130">
        <v>4893746</v>
      </c>
      <c r="W734" s="130">
        <v>14823168</v>
      </c>
      <c r="X734" s="131">
        <v>44316</v>
      </c>
      <c r="Y734" s="132" t="s">
        <v>7743</v>
      </c>
      <c r="Z734" s="132" t="s">
        <v>7744</v>
      </c>
      <c r="AA734" s="128" t="s">
        <v>7848</v>
      </c>
    </row>
    <row r="735" spans="1:27" ht="15.75" customHeight="1" x14ac:dyDescent="0.2">
      <c r="A735" s="128">
        <v>7309</v>
      </c>
      <c r="B735" s="108" t="str">
        <f>VLOOKUP(A735,'BASE REGISTROS'!$A$1:$T$884,2,FALSE)</f>
        <v xml:space="preserve">
I. Municipalidad de Hualqui
</v>
      </c>
      <c r="C735" s="136">
        <f>VLOOKUP(A735,'BASE REGISTROS'!$A$1:$T$884,3,FALSE)</f>
        <v>691506002</v>
      </c>
      <c r="D735" s="108" t="str">
        <f>VLOOKUP(A735,'BASE REGISTROS'!$A$1:$T$884,4,FALSE)</f>
        <v>Municipalidad</v>
      </c>
      <c r="E735" s="108" t="str">
        <f>VLOOKUP(A735,'BASE REGISTROS'!$A$1:$T$884,5,FALSE)</f>
        <v>Constitución Política de la República, artículo 107.</v>
      </c>
      <c r="F735" s="108" t="str">
        <f>VLOOKUP(A735,'BASE REGISTROS'!$A$1:$T$884,6,FALSE)</f>
        <v>Indefinida.</v>
      </c>
      <c r="G735" s="108" t="str">
        <f>VLOOKUP(A735,'BASE REGISTROS'!$A$1:$T$884,7,FALSE)</f>
        <v>Según Ley Orgánica Nº 18.695, artículos 1º al 4º.</v>
      </c>
      <c r="H735" s="108" t="str">
        <f>VLOOKUP(A735,'BASE REGISTROS'!$A$1:$T$884,8,FALSE)</f>
        <v>no tiene</v>
      </c>
      <c r="I735" s="108">
        <f>VLOOKUP(A735,'BASE REGISTROS'!$A$1:$T$884,9,FALSE)</f>
        <v>0</v>
      </c>
      <c r="J735" s="129">
        <f>VLOOKUP(A735,'BASE REGISTROS'!$A$1:$T$884,10,FALSE)</f>
        <v>0</v>
      </c>
      <c r="K735" s="108" t="str">
        <f>VLOOKUP(A735,'BASE REGISTROS'!$A$1:$T$884,11,FALSE)</f>
        <v xml:space="preserve">Ricardo Fuentes Palma              </v>
      </c>
      <c r="L735" s="108" t="str">
        <f>VLOOKUP(A735,'BASE REGISTROS'!$A$1:$T$884,12,FALSE)</f>
        <v xml:space="preserve">Freire Nº 351, comuna de, Octava Región.
</v>
      </c>
      <c r="M735" s="108" t="str">
        <f>VLOOKUP(A735,'BASE REGISTROS'!$A$1:$T$884,13,FALSE)</f>
        <v>VIII</v>
      </c>
      <c r="N735" s="108" t="str">
        <f>VLOOKUP(A735,'BASE REGISTROS'!$A$1:$T$884,14,FALSE)</f>
        <v>Hualqui</v>
      </c>
      <c r="O735" s="108">
        <f>VLOOKUP(A735,'BASE REGISTROS'!$A$1:$T$884,15,FALSE)</f>
        <v>0</v>
      </c>
      <c r="P735" s="108" t="str">
        <f>VLOOKUP(A735,'BASE REGISTROS'!$A$1:$T$884,16,FALSE)</f>
        <v xml:space="preserve"> renatogalan@chile.com</v>
      </c>
      <c r="Q735" s="108">
        <f>VLOOKUP(A735,'BASE REGISTROS'!$A$1:$T$884,17,FALSE)</f>
        <v>0</v>
      </c>
      <c r="R735" s="108">
        <f>VLOOKUP(A735,'BASE REGISTROS'!$A$1:$T$884,18,FALSE)</f>
        <v>91001</v>
      </c>
      <c r="S735" s="108" t="str">
        <f>VLOOKUP(A735,'BASE REGISTROS'!$A$1:$T$884,19,FALSE)</f>
        <v xml:space="preserve">No se acompañan. Aplica Informe Jurídico Nº 09, de  fecha 14 de marzo de 2011 del Departamento Jurídico y Dictamen Nº 070791, de 2009, de la Contraloría General de la República.  
</v>
      </c>
      <c r="T735" s="129">
        <f>VLOOKUP(A735,'BASE REGISTROS'!$A$1:$T$884,20,FALSE)</f>
        <v>38768</v>
      </c>
      <c r="U735" s="128">
        <v>7309</v>
      </c>
      <c r="V735" s="130">
        <v>5056871</v>
      </c>
      <c r="W735" s="130">
        <v>15317274</v>
      </c>
      <c r="X735" s="131">
        <v>44316</v>
      </c>
      <c r="Y735" s="132" t="s">
        <v>7743</v>
      </c>
      <c r="Z735" s="132" t="s">
        <v>7744</v>
      </c>
      <c r="AA735" s="128" t="s">
        <v>7881</v>
      </c>
    </row>
    <row r="736" spans="1:27" ht="15.75" customHeight="1" x14ac:dyDescent="0.2">
      <c r="A736" s="128">
        <v>7311</v>
      </c>
      <c r="B736" s="108" t="str">
        <f>VLOOKUP(A736,'BASE REGISTROS'!$A$1:$T$884,2,FALSE)</f>
        <v xml:space="preserve">
I. Municipalidad de La Calera
</v>
      </c>
      <c r="C736" s="136">
        <f>VLOOKUP(A736,'BASE REGISTROS'!$A$1:$T$884,3,FALSE)</f>
        <v>690603004</v>
      </c>
      <c r="D736" s="108" t="str">
        <f>VLOOKUP(A736,'BASE REGISTROS'!$A$1:$T$884,4,FALSE)</f>
        <v>Municipalidad</v>
      </c>
      <c r="E736" s="108" t="str">
        <f>VLOOKUP(A736,'BASE REGISTROS'!$A$1:$T$884,5,FALSE)</f>
        <v>Constitución Política de la República, art. 107.</v>
      </c>
      <c r="F736" s="108" t="str">
        <f>VLOOKUP(A736,'BASE REGISTROS'!$A$1:$T$884,6,FALSE)</f>
        <v>Indefinida.</v>
      </c>
      <c r="G736" s="108" t="str">
        <f>VLOOKUP(A736,'BASE REGISTROS'!$A$1:$T$884,7,FALSE)</f>
        <v>Según Ley Orgánica Nº 18.695, arts. 1º al 4º.</v>
      </c>
      <c r="H736" s="108" t="str">
        <f>VLOOKUP(A736,'BASE REGISTROS'!$A$1:$T$884,8,FALSE)</f>
        <v>no tiene</v>
      </c>
      <c r="I736" s="108">
        <f>VLOOKUP(A736,'BASE REGISTROS'!$A$1:$T$884,9,FALSE)</f>
        <v>0</v>
      </c>
      <c r="J736" s="129">
        <f>VLOOKUP(A736,'BASE REGISTROS'!$A$1:$T$884,10,FALSE)</f>
        <v>0</v>
      </c>
      <c r="K736" s="108" t="str">
        <f>VLOOKUP(A736,'BASE REGISTROS'!$A$1:$T$884,11,FALSE)</f>
        <v xml:space="preserve">Trinidad del Carmen Rojas Augusto, </v>
      </c>
      <c r="L736" s="108" t="str">
        <f>VLOOKUP(A736,'BASE REGISTROS'!$A$1:$T$884,12,FALSE)</f>
        <v xml:space="preserve">Marathon Nº312, comuna de La Calera, quinta Región 
</v>
      </c>
      <c r="M736" s="108" t="str">
        <f>VLOOKUP(A736,'BASE REGISTROS'!$A$1:$T$884,13,FALSE)</f>
        <v>V</v>
      </c>
      <c r="N736" s="108" t="str">
        <f>VLOOKUP(A736,'BASE REGISTROS'!$A$1:$T$884,14,FALSE)</f>
        <v xml:space="preserve"> La Calera</v>
      </c>
      <c r="O736" s="108" t="str">
        <f>VLOOKUP(A736,'BASE REGISTROS'!$A$1:$T$884,15,FALSE)</f>
        <v>Fonos (33) 2381700, 2381701.</v>
      </c>
      <c r="P736" s="108">
        <f>VLOOKUP(A736,'BASE REGISTROS'!$A$1:$T$884,16,FALSE)</f>
        <v>0</v>
      </c>
      <c r="Q736" s="108">
        <f>VLOOKUP(A736,'BASE REGISTROS'!$A$1:$T$884,17,FALSE)</f>
        <v>0</v>
      </c>
      <c r="R736" s="108">
        <f>VLOOKUP(A736,'BASE REGISTROS'!$A$1:$T$884,18,FALSE)</f>
        <v>91001</v>
      </c>
      <c r="S736" s="108" t="str">
        <f>VLOOKUP(A736,'BASE REGISTROS'!$A$1:$T$884,19,FALSE)</f>
        <v xml:space="preserve">No se acompañan. Aplica Informe Jurídico Nº 09, de  fecha 14 de marzo de 2011 del Departamento Jurídico y Dictamen Nº 070791, de 2009, de la Contraloría General de la República.  
</v>
      </c>
      <c r="T736" s="129">
        <f>VLOOKUP(A736,'BASE REGISTROS'!$A$1:$T$884,20,FALSE)</f>
        <v>38786</v>
      </c>
      <c r="U736" s="128">
        <v>7311</v>
      </c>
      <c r="V736" s="130">
        <v>5008220</v>
      </c>
      <c r="W736" s="130">
        <v>15169910</v>
      </c>
      <c r="X736" s="131">
        <v>44316</v>
      </c>
      <c r="Y736" s="132" t="s">
        <v>7743</v>
      </c>
      <c r="Z736" s="132" t="s">
        <v>7744</v>
      </c>
      <c r="AA736" s="128" t="s">
        <v>7748</v>
      </c>
    </row>
    <row r="737" spans="1:27" ht="15.75" customHeight="1" x14ac:dyDescent="0.2">
      <c r="A737" s="128">
        <v>7312</v>
      </c>
      <c r="B737" s="108" t="str">
        <f>VLOOKUP(A737,'BASE REGISTROS'!$A$1:$T$884,2,FALSE)</f>
        <v xml:space="preserve">
I. Municipalidad de Cartagena
</v>
      </c>
      <c r="C737" s="136">
        <f>VLOOKUP(A737,'BASE REGISTROS'!$A$1:$T$884,3,FALSE)</f>
        <v>690736004</v>
      </c>
      <c r="D737" s="108" t="str">
        <f>VLOOKUP(A737,'BASE REGISTROS'!$A$1:$T$884,4,FALSE)</f>
        <v>Municipalidad</v>
      </c>
      <c r="E737" s="108" t="str">
        <f>VLOOKUP(A737,'BASE REGISTROS'!$A$1:$T$884,5,FALSE)</f>
        <v>Constitución Política de la República, artículo 107</v>
      </c>
      <c r="F737" s="108" t="str">
        <f>VLOOKUP(A737,'BASE REGISTROS'!$A$1:$T$884,6,FALSE)</f>
        <v>Indefinida</v>
      </c>
      <c r="G737" s="108" t="str">
        <f>VLOOKUP(A737,'BASE REGISTROS'!$A$1:$T$884,7,FALSE)</f>
        <v>Según Ley Orgánica Nº 18.695, artículos 1º al  4º</v>
      </c>
      <c r="H737" s="108" t="str">
        <f>VLOOKUP(A737,'BASE REGISTROS'!$A$1:$T$884,8,FALSE)</f>
        <v>no tiene</v>
      </c>
      <c r="I737" s="108">
        <f>VLOOKUP(A737,'BASE REGISTROS'!$A$1:$T$884,9,FALSE)</f>
        <v>0</v>
      </c>
      <c r="J737" s="129">
        <f>VLOOKUP(A737,'BASE REGISTROS'!$A$1:$T$884,10,FALSE)</f>
        <v>0</v>
      </c>
      <c r="K737" s="108" t="str">
        <f>VLOOKUP(A737,'BASE REGISTROS'!$A$1:$T$884,11,FALSE)</f>
        <v xml:space="preserve">Luis Rodrigo García Tapia.
</v>
      </c>
      <c r="L737" s="108" t="str">
        <f>VLOOKUP(A737,'BASE REGISTROS'!$A$1:$T$884,12,FALSE)</f>
        <v xml:space="preserve">Av. Casanova Nº 210, 
</v>
      </c>
      <c r="M737" s="108" t="str">
        <f>VLOOKUP(A737,'BASE REGISTROS'!$A$1:$T$884,13,FALSE)</f>
        <v>V</v>
      </c>
      <c r="N737" s="108" t="str">
        <f>VLOOKUP(A737,'BASE REGISTROS'!$A$1:$T$884,14,FALSE)</f>
        <v>Cartagena</v>
      </c>
      <c r="O737" s="108" t="str">
        <f>VLOOKUP(A737,'BASE REGISTROS'!$A$1:$T$884,15,FALSE)</f>
        <v xml:space="preserve"> Central Telefónica +56 35 200 700  </v>
      </c>
      <c r="P737" s="108" t="str">
        <f>VLOOKUP(A737,'BASE REGISTROS'!$A$1:$T$884,16,FALSE)</f>
        <v xml:space="preserve">alcaldia@cartagena-chile.cl </v>
      </c>
      <c r="Q737" s="108">
        <f>VLOOKUP(A737,'BASE REGISTROS'!$A$1:$T$884,17,FALSE)</f>
        <v>0</v>
      </c>
      <c r="R737" s="108">
        <f>VLOOKUP(A737,'BASE REGISTROS'!$A$1:$T$884,18,FALSE)</f>
        <v>91001</v>
      </c>
      <c r="S737" s="108" t="str">
        <f>VLOOKUP(A737,'BASE REGISTROS'!$A$1:$T$884,19,FALSE)</f>
        <v xml:space="preserve">No se acompañan. Aplica Informe Jurídico Nº 09, de  fecha 14 de marzo de 2011 del Departamento Jurídico y Dictamen Nº 070791, de 2009, de la Contraloría General de la República.  
</v>
      </c>
      <c r="T737" s="129">
        <f>VLOOKUP(A737,'BASE REGISTROS'!$A$1:$T$884,20,FALSE)</f>
        <v>38786</v>
      </c>
      <c r="U737" s="128">
        <v>7312</v>
      </c>
      <c r="V737" s="130">
        <v>0</v>
      </c>
      <c r="W737" s="130">
        <v>8419686</v>
      </c>
      <c r="X737" s="131">
        <v>44316</v>
      </c>
      <c r="Y737" s="132" t="s">
        <v>7743</v>
      </c>
      <c r="Z737" s="132" t="s">
        <v>7744</v>
      </c>
      <c r="AA737" s="128" t="s">
        <v>7901</v>
      </c>
    </row>
    <row r="738" spans="1:27" ht="15.75" customHeight="1" x14ac:dyDescent="0.2">
      <c r="A738" s="128">
        <v>7313</v>
      </c>
      <c r="B738" s="108" t="str">
        <f>VLOOKUP(A738,'BASE REGISTROS'!$A$1:$T$884,2,FALSE)</f>
        <v xml:space="preserve">
I. Municipalidad de Viña del Mar
</v>
      </c>
      <c r="C738" s="136">
        <f>VLOOKUP(A738,'BASE REGISTROS'!$A$1:$T$884,3,FALSE)</f>
        <v>690610000</v>
      </c>
      <c r="D738" s="108" t="str">
        <f>VLOOKUP(A738,'BASE REGISTROS'!$A$1:$T$884,4,FALSE)</f>
        <v>Municipalidad</v>
      </c>
      <c r="E738" s="108" t="str">
        <f>VLOOKUP(A738,'BASE REGISTROS'!$A$1:$T$884,5,FALSE)</f>
        <v>Constitución Política de la República, Art. 107.</v>
      </c>
      <c r="F738" s="108" t="str">
        <f>VLOOKUP(A738,'BASE REGISTROS'!$A$1:$T$884,6,FALSE)</f>
        <v>Indefinida.</v>
      </c>
      <c r="G738" s="108" t="str">
        <f>VLOOKUP(A738,'BASE REGISTROS'!$A$1:$T$884,7,FALSE)</f>
        <v>Según Ley Orgánica Nº 18.695, Arts. 1º al 4º.</v>
      </c>
      <c r="H738" s="108" t="str">
        <f>VLOOKUP(A738,'BASE REGISTROS'!$A$1:$T$884,8,FALSE)</f>
        <v>no tiene</v>
      </c>
      <c r="I738" s="108">
        <f>VLOOKUP(A738,'BASE REGISTROS'!$A$1:$T$884,9,FALSE)</f>
        <v>0</v>
      </c>
      <c r="J738" s="129">
        <f>VLOOKUP(A738,'BASE REGISTROS'!$A$1:$T$884,10,FALSE)</f>
        <v>0</v>
      </c>
      <c r="K738" s="108" t="str">
        <f>VLOOKUP(A738,'BASE REGISTROS'!$A$1:$T$884,11,FALSE)</f>
        <v xml:space="preserve">Virginia María del Carmen Reginato Bozzo             
</v>
      </c>
      <c r="L738" s="108" t="str">
        <f>VLOOKUP(A738,'BASE REGISTROS'!$A$1:$T$884,12,FALSE)</f>
        <v>Arlegui N º 615, Viña del Mar.</v>
      </c>
      <c r="M738" s="108" t="str">
        <f>VLOOKUP(A738,'BASE REGISTROS'!$A$1:$T$884,13,FALSE)</f>
        <v>V</v>
      </c>
      <c r="N738" s="108" t="str">
        <f>VLOOKUP(A738,'BASE REGISTROS'!$A$1:$T$884,14,FALSE)</f>
        <v>Viña del Mar</v>
      </c>
      <c r="O738" s="108" t="str">
        <f>VLOOKUP(A738,'BASE REGISTROS'!$A$1:$T$884,15,FALSE)</f>
        <v xml:space="preserve">Teléfonos directos alcaldía: 32-2185002/32-2185003/32-2185005
Otros: 32-2185000/800377700
</v>
      </c>
      <c r="P738" s="108" t="str">
        <f>VLOOKUP(A738,'BASE REGISTROS'!$A$1:$T$884,16,FALSE)</f>
        <v xml:space="preserve">virginia.reginato@munvina.cl
julia.pincheira@munvina.cl
patricia.frias@munvina.cl
Jeannette.donoso@munvina.cl
</v>
      </c>
      <c r="Q738" s="108">
        <f>VLOOKUP(A738,'BASE REGISTROS'!$A$1:$T$884,17,FALSE)</f>
        <v>0</v>
      </c>
      <c r="R738" s="108">
        <f>VLOOKUP(A738,'BASE REGISTROS'!$A$1:$T$884,18,FALSE)</f>
        <v>91001</v>
      </c>
      <c r="S738" s="108" t="str">
        <f>VLOOKUP(A738,'BASE REGISTROS'!$A$1:$T$884,19,FALSE)</f>
        <v xml:space="preserve">No se acompañan. Aplica Informe Jurídico Nº 09, de  fecha 14 de marzo de 2011 del Departamento Jurídico y Dictamen Nº 070791, de 2009, de la Contraloría General de la República.  
</v>
      </c>
      <c r="T738" s="129">
        <f>VLOOKUP(A738,'BASE REGISTROS'!$A$1:$T$884,20,FALSE)</f>
        <v>38786</v>
      </c>
      <c r="U738" s="128">
        <v>7313</v>
      </c>
      <c r="V738" s="130">
        <v>6585178</v>
      </c>
      <c r="W738" s="130">
        <v>25747222</v>
      </c>
      <c r="X738" s="131">
        <v>44316</v>
      </c>
      <c r="Y738" s="132" t="s">
        <v>7743</v>
      </c>
      <c r="Z738" s="132" t="s">
        <v>7744</v>
      </c>
      <c r="AA738" s="128" t="s">
        <v>7753</v>
      </c>
    </row>
    <row r="739" spans="1:27" ht="15.75" customHeight="1" x14ac:dyDescent="0.2">
      <c r="A739" s="128">
        <v>7320</v>
      </c>
      <c r="B739" s="108" t="str">
        <f>VLOOKUP(A739,'BASE REGISTROS'!$A$1:$T$884,2,FALSE)</f>
        <v>Corporación PRODEL</v>
      </c>
      <c r="C739" s="136">
        <f>VLOOKUP(A739,'BASE REGISTROS'!$A$1:$T$884,3,FALSE)</f>
        <v>656288108</v>
      </c>
      <c r="D739" s="108" t="str">
        <f>VLOOKUP(A739,'BASE REGISTROS'!$A$1:$T$884,4,FALSE)</f>
        <v>Corporación de Derecho Privado.</v>
      </c>
      <c r="E739" s="108" t="str">
        <f>VLOOKUP(A739,'BASE REGISTROS'!$A$1:$T$884,5,FALSE)</f>
        <v xml:space="preserve">Decreto Supremo Nº3328, de 18 de octubre de 2005, del Ministerio de Justicia. </v>
      </c>
      <c r="F739" s="108" t="str">
        <f>VLOOKUP(A739,'BASE REGISTROS'!$A$1:$T$884,6,FALSE)</f>
        <v xml:space="preserve">Certificado de Vigencia folio Nº 500333714487, emitido el 27 de julio del 2020, por el Servicio de Registro Civil e Identificación.
</v>
      </c>
      <c r="G739" s="108" t="str">
        <f>VLOOKUP(A739,'BASE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39" s="108" t="str">
        <f>VLOOKUP(A739,'BASE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39" s="108" t="str">
        <f>VLOOKUP(A739,'BASE REGISTROS'!$A$1:$T$884,9,FALSE)</f>
        <v xml:space="preserve">Durarán dos años en sus cargos. </v>
      </c>
      <c r="J739" s="129" t="str">
        <f>VLOOKUP(A739,'BASE REGISTROS'!$A$1:$T$884,10,FALSE)</f>
        <v>27 de marzo de 2019 al 27 de marzo de 2021</v>
      </c>
      <c r="K739" s="108" t="str">
        <f>VLOOKUP(A739,'BASE REGISTROS'!$A$1:$T$884,11,FALSE)</f>
        <v xml:space="preserve">Presidente: Guillermo Montecinos Rojas,  
</v>
      </c>
      <c r="L739" s="108" t="str">
        <f>VLOOKUP(A739,'BASE REGISTROS'!$A$1:$T$884,12,FALSE)</f>
        <v xml:space="preserve">4 Oriente Nº 143, comuna de Viña del Mar, Quinta Región. 
</v>
      </c>
      <c r="M739" s="108" t="str">
        <f>VLOOKUP(A739,'BASE REGISTROS'!$A$1:$T$884,13,FALSE)</f>
        <v>V</v>
      </c>
      <c r="N739" s="108" t="str">
        <f>VLOOKUP(A739,'BASE REGISTROS'!$A$1:$T$884,14,FALSE)</f>
        <v xml:space="preserve"> Viña del Mar</v>
      </c>
      <c r="O739" s="108" t="str">
        <f>VLOOKUP(A739,'BASE REGISTROS'!$A$1:$T$884,15,FALSE)</f>
        <v>Teléfono: 32-2110125- 32-2518572 / 73 / 74</v>
      </c>
      <c r="P739" s="108" t="str">
        <f>VLOOKUP(A739,'BASE REGISTROS'!$A$1:$T$884,16,FALSE)</f>
        <v xml:space="preserve"> prodelquinta@yahoo.es</v>
      </c>
      <c r="Q739" s="108">
        <f>VLOOKUP(A739,'BASE REGISTROS'!$A$1:$T$884,17,FALSE)</f>
        <v>0</v>
      </c>
      <c r="R739" s="108">
        <f>VLOOKUP(A739,'BASE REGISTROS'!$A$1:$T$884,18,FALSE)</f>
        <v>93401</v>
      </c>
      <c r="S739" s="108" t="str">
        <f>VLOOKUP(A739,'BASE REGISTROS'!$A$1:$T$884,19,FALSE)</f>
        <v>Se acompaña certificado financiero de la Institución correspondientes al año 2019, aprobado por el Sub Departamento de Supervisión Financiera Nacional .Certificado financiero legalizado ante notario.</v>
      </c>
      <c r="T739" s="129">
        <f>VLOOKUP(A739,'BASE REGISTROS'!$A$1:$T$884,20,FALSE)</f>
        <v>38848</v>
      </c>
      <c r="U739" s="128">
        <v>7320</v>
      </c>
      <c r="V739" s="130">
        <v>7944192</v>
      </c>
      <c r="W739" s="130">
        <v>35450957</v>
      </c>
      <c r="X739" s="131">
        <v>44316</v>
      </c>
      <c r="Y739" s="132" t="s">
        <v>7743</v>
      </c>
      <c r="Z739" s="132" t="s">
        <v>7744</v>
      </c>
      <c r="AA739" s="128" t="s">
        <v>7746</v>
      </c>
    </row>
    <row r="740" spans="1:27" ht="15.75" customHeight="1" x14ac:dyDescent="0.2">
      <c r="A740" s="128">
        <v>7320</v>
      </c>
      <c r="B740" s="108" t="str">
        <f>VLOOKUP(A740,'BASE REGISTROS'!$A$1:$T$884,2,FALSE)</f>
        <v>Corporación PRODEL</v>
      </c>
      <c r="C740" s="136">
        <f>VLOOKUP(A740,'BASE REGISTROS'!$A$1:$T$884,3,FALSE)</f>
        <v>656288108</v>
      </c>
      <c r="D740" s="108" t="str">
        <f>VLOOKUP(A740,'BASE REGISTROS'!$A$1:$T$884,4,FALSE)</f>
        <v>Corporación de Derecho Privado.</v>
      </c>
      <c r="E740" s="108" t="str">
        <f>VLOOKUP(A740,'BASE REGISTROS'!$A$1:$T$884,5,FALSE)</f>
        <v xml:space="preserve">Decreto Supremo Nº3328, de 18 de octubre de 2005, del Ministerio de Justicia. </v>
      </c>
      <c r="F740" s="108" t="str">
        <f>VLOOKUP(A740,'BASE REGISTROS'!$A$1:$T$884,6,FALSE)</f>
        <v xml:space="preserve">Certificado de Vigencia folio Nº 500333714487, emitido el 27 de julio del 2020, por el Servicio de Registro Civil e Identificación.
</v>
      </c>
      <c r="G740" s="108" t="str">
        <f>VLOOKUP(A740,'BASE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0" s="108" t="str">
        <f>VLOOKUP(A740,'BASE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0" s="108" t="str">
        <f>VLOOKUP(A740,'BASE REGISTROS'!$A$1:$T$884,9,FALSE)</f>
        <v xml:space="preserve">Durarán dos años en sus cargos. </v>
      </c>
      <c r="J740" s="129" t="str">
        <f>VLOOKUP(A740,'BASE REGISTROS'!$A$1:$T$884,10,FALSE)</f>
        <v>27 de marzo de 2019 al 27 de marzo de 2021</v>
      </c>
      <c r="K740" s="108" t="str">
        <f>VLOOKUP(A740,'BASE REGISTROS'!$A$1:$T$884,11,FALSE)</f>
        <v xml:space="preserve">Presidente: Guillermo Montecinos Rojas,  
</v>
      </c>
      <c r="L740" s="108" t="str">
        <f>VLOOKUP(A740,'BASE REGISTROS'!$A$1:$T$884,12,FALSE)</f>
        <v xml:space="preserve">4 Oriente Nº 143, comuna de Viña del Mar, Quinta Región. 
</v>
      </c>
      <c r="M740" s="108" t="str">
        <f>VLOOKUP(A740,'BASE REGISTROS'!$A$1:$T$884,13,FALSE)</f>
        <v>V</v>
      </c>
      <c r="N740" s="108" t="str">
        <f>VLOOKUP(A740,'BASE REGISTROS'!$A$1:$T$884,14,FALSE)</f>
        <v xml:space="preserve"> Viña del Mar</v>
      </c>
      <c r="O740" s="108" t="str">
        <f>VLOOKUP(A740,'BASE REGISTROS'!$A$1:$T$884,15,FALSE)</f>
        <v>Teléfono: 32-2110125- 32-2518572 / 73 / 74</v>
      </c>
      <c r="P740" s="108" t="str">
        <f>VLOOKUP(A740,'BASE REGISTROS'!$A$1:$T$884,16,FALSE)</f>
        <v xml:space="preserve"> prodelquinta@yahoo.es</v>
      </c>
      <c r="Q740" s="108">
        <f>VLOOKUP(A740,'BASE REGISTROS'!$A$1:$T$884,17,FALSE)</f>
        <v>0</v>
      </c>
      <c r="R740" s="108">
        <f>VLOOKUP(A740,'BASE REGISTROS'!$A$1:$T$884,18,FALSE)</f>
        <v>93401</v>
      </c>
      <c r="S740" s="108" t="str">
        <f>VLOOKUP(A740,'BASE REGISTROS'!$A$1:$T$884,19,FALSE)</f>
        <v>Se acompaña certificado financiero de la Institución correspondientes al año 2019, aprobado por el Sub Departamento de Supervisión Financiera Nacional .Certificado financiero legalizado ante notario.</v>
      </c>
      <c r="T740" s="129">
        <f>VLOOKUP(A740,'BASE REGISTROS'!$A$1:$T$884,20,FALSE)</f>
        <v>38848</v>
      </c>
      <c r="U740" s="128">
        <v>7320</v>
      </c>
      <c r="V740" s="130">
        <v>44132889</v>
      </c>
      <c r="W740" s="130">
        <v>156477200</v>
      </c>
      <c r="X740" s="131">
        <v>44316</v>
      </c>
      <c r="Y740" s="132" t="s">
        <v>7743</v>
      </c>
      <c r="Z740" s="132" t="s">
        <v>7744</v>
      </c>
      <c r="AA740" s="128" t="s">
        <v>7764</v>
      </c>
    </row>
    <row r="741" spans="1:27" ht="15.75" customHeight="1" x14ac:dyDescent="0.2">
      <c r="A741" s="128">
        <v>7320</v>
      </c>
      <c r="B741" s="108" t="str">
        <f>VLOOKUP(A741,'BASE REGISTROS'!$A$1:$T$884,2,FALSE)</f>
        <v>Corporación PRODEL</v>
      </c>
      <c r="C741" s="136">
        <f>VLOOKUP(A741,'BASE REGISTROS'!$A$1:$T$884,3,FALSE)</f>
        <v>656288108</v>
      </c>
      <c r="D741" s="108" t="str">
        <f>VLOOKUP(A741,'BASE REGISTROS'!$A$1:$T$884,4,FALSE)</f>
        <v>Corporación de Derecho Privado.</v>
      </c>
      <c r="E741" s="108" t="str">
        <f>VLOOKUP(A741,'BASE REGISTROS'!$A$1:$T$884,5,FALSE)</f>
        <v xml:space="preserve">Decreto Supremo Nº3328, de 18 de octubre de 2005, del Ministerio de Justicia. </v>
      </c>
      <c r="F741" s="108" t="str">
        <f>VLOOKUP(A741,'BASE REGISTROS'!$A$1:$T$884,6,FALSE)</f>
        <v xml:space="preserve">Certificado de Vigencia folio Nº 500333714487, emitido el 27 de julio del 2020, por el Servicio de Registro Civil e Identificación.
</v>
      </c>
      <c r="G741" s="108" t="str">
        <f>VLOOKUP(A741,'BASE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1" s="108" t="str">
        <f>VLOOKUP(A741,'BASE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1" s="108" t="str">
        <f>VLOOKUP(A741,'BASE REGISTROS'!$A$1:$T$884,9,FALSE)</f>
        <v xml:space="preserve">Durarán dos años en sus cargos. </v>
      </c>
      <c r="J741" s="129" t="str">
        <f>VLOOKUP(A741,'BASE REGISTROS'!$A$1:$T$884,10,FALSE)</f>
        <v>27 de marzo de 2019 al 27 de marzo de 2021</v>
      </c>
      <c r="K741" s="108" t="str">
        <f>VLOOKUP(A741,'BASE REGISTROS'!$A$1:$T$884,11,FALSE)</f>
        <v xml:space="preserve">Presidente: Guillermo Montecinos Rojas,  
</v>
      </c>
      <c r="L741" s="108" t="str">
        <f>VLOOKUP(A741,'BASE REGISTROS'!$A$1:$T$884,12,FALSE)</f>
        <v xml:space="preserve">4 Oriente Nº 143, comuna de Viña del Mar, Quinta Región. 
</v>
      </c>
      <c r="M741" s="108" t="str">
        <f>VLOOKUP(A741,'BASE REGISTROS'!$A$1:$T$884,13,FALSE)</f>
        <v>V</v>
      </c>
      <c r="N741" s="108" t="str">
        <f>VLOOKUP(A741,'BASE REGISTROS'!$A$1:$T$884,14,FALSE)</f>
        <v xml:space="preserve"> Viña del Mar</v>
      </c>
      <c r="O741" s="108" t="str">
        <f>VLOOKUP(A741,'BASE REGISTROS'!$A$1:$T$884,15,FALSE)</f>
        <v>Teléfono: 32-2110125- 32-2518572 / 73 / 74</v>
      </c>
      <c r="P741" s="108" t="str">
        <f>VLOOKUP(A741,'BASE REGISTROS'!$A$1:$T$884,16,FALSE)</f>
        <v xml:space="preserve"> prodelquinta@yahoo.es</v>
      </c>
      <c r="Q741" s="108">
        <f>VLOOKUP(A741,'BASE REGISTROS'!$A$1:$T$884,17,FALSE)</f>
        <v>0</v>
      </c>
      <c r="R741" s="108">
        <f>VLOOKUP(A741,'BASE REGISTROS'!$A$1:$T$884,18,FALSE)</f>
        <v>93401</v>
      </c>
      <c r="S741" s="108" t="str">
        <f>VLOOKUP(A741,'BASE REGISTROS'!$A$1:$T$884,19,FALSE)</f>
        <v>Se acompaña certificado financiero de la Institución correspondientes al año 2019, aprobado por el Sub Departamento de Supervisión Financiera Nacional .Certificado financiero legalizado ante notario.</v>
      </c>
      <c r="T741" s="129">
        <f>VLOOKUP(A741,'BASE REGISTROS'!$A$1:$T$884,20,FALSE)</f>
        <v>38848</v>
      </c>
      <c r="U741" s="128">
        <v>7320</v>
      </c>
      <c r="V741" s="130">
        <v>35647079</v>
      </c>
      <c r="W741" s="130">
        <v>88043989</v>
      </c>
      <c r="X741" s="131">
        <v>44316</v>
      </c>
      <c r="Y741" s="132" t="s">
        <v>7743</v>
      </c>
      <c r="Z741" s="132" t="s">
        <v>7744</v>
      </c>
      <c r="AA741" s="128" t="s">
        <v>7773</v>
      </c>
    </row>
    <row r="742" spans="1:27" ht="15.75" customHeight="1" x14ac:dyDescent="0.2">
      <c r="A742" s="128">
        <v>7320</v>
      </c>
      <c r="B742" s="108" t="str">
        <f>VLOOKUP(A742,'BASE REGISTROS'!$A$1:$T$884,2,FALSE)</f>
        <v>Corporación PRODEL</v>
      </c>
      <c r="C742" s="136">
        <f>VLOOKUP(A742,'BASE REGISTROS'!$A$1:$T$884,3,FALSE)</f>
        <v>656288108</v>
      </c>
      <c r="D742" s="108" t="str">
        <f>VLOOKUP(A742,'BASE REGISTROS'!$A$1:$T$884,4,FALSE)</f>
        <v>Corporación de Derecho Privado.</v>
      </c>
      <c r="E742" s="108" t="str">
        <f>VLOOKUP(A742,'BASE REGISTROS'!$A$1:$T$884,5,FALSE)</f>
        <v xml:space="preserve">Decreto Supremo Nº3328, de 18 de octubre de 2005, del Ministerio de Justicia. </v>
      </c>
      <c r="F742" s="108" t="str">
        <f>VLOOKUP(A742,'BASE REGISTROS'!$A$1:$T$884,6,FALSE)</f>
        <v xml:space="preserve">Certificado de Vigencia folio Nº 500333714487, emitido el 27 de julio del 2020, por el Servicio de Registro Civil e Identificación.
</v>
      </c>
      <c r="G742" s="108" t="str">
        <f>VLOOKUP(A742,'BASE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2" s="108" t="str">
        <f>VLOOKUP(A742,'BASE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2" s="108" t="str">
        <f>VLOOKUP(A742,'BASE REGISTROS'!$A$1:$T$884,9,FALSE)</f>
        <v xml:space="preserve">Durarán dos años en sus cargos. </v>
      </c>
      <c r="J742" s="129" t="str">
        <f>VLOOKUP(A742,'BASE REGISTROS'!$A$1:$T$884,10,FALSE)</f>
        <v>27 de marzo de 2019 al 27 de marzo de 2021</v>
      </c>
      <c r="K742" s="108" t="str">
        <f>VLOOKUP(A742,'BASE REGISTROS'!$A$1:$T$884,11,FALSE)</f>
        <v xml:space="preserve">Presidente: Guillermo Montecinos Rojas,  
</v>
      </c>
      <c r="L742" s="108" t="str">
        <f>VLOOKUP(A742,'BASE REGISTROS'!$A$1:$T$884,12,FALSE)</f>
        <v xml:space="preserve">4 Oriente Nº 143, comuna de Viña del Mar, Quinta Región. 
</v>
      </c>
      <c r="M742" s="108" t="str">
        <f>VLOOKUP(A742,'BASE REGISTROS'!$A$1:$T$884,13,FALSE)</f>
        <v>V</v>
      </c>
      <c r="N742" s="108" t="str">
        <f>VLOOKUP(A742,'BASE REGISTROS'!$A$1:$T$884,14,FALSE)</f>
        <v xml:space="preserve"> Viña del Mar</v>
      </c>
      <c r="O742" s="108" t="str">
        <f>VLOOKUP(A742,'BASE REGISTROS'!$A$1:$T$884,15,FALSE)</f>
        <v>Teléfono: 32-2110125- 32-2518572 / 73 / 74</v>
      </c>
      <c r="P742" s="108" t="str">
        <f>VLOOKUP(A742,'BASE REGISTROS'!$A$1:$T$884,16,FALSE)</f>
        <v xml:space="preserve"> prodelquinta@yahoo.es</v>
      </c>
      <c r="Q742" s="108">
        <f>VLOOKUP(A742,'BASE REGISTROS'!$A$1:$T$884,17,FALSE)</f>
        <v>0</v>
      </c>
      <c r="R742" s="108">
        <f>VLOOKUP(A742,'BASE REGISTROS'!$A$1:$T$884,18,FALSE)</f>
        <v>93401</v>
      </c>
      <c r="S742" s="108" t="str">
        <f>VLOOKUP(A742,'BASE REGISTROS'!$A$1:$T$884,19,FALSE)</f>
        <v>Se acompaña certificado financiero de la Institución correspondientes al año 2019, aprobado por el Sub Departamento de Supervisión Financiera Nacional .Certificado financiero legalizado ante notario.</v>
      </c>
      <c r="T742" s="129">
        <f>VLOOKUP(A742,'BASE REGISTROS'!$A$1:$T$884,20,FALSE)</f>
        <v>38848</v>
      </c>
      <c r="U742" s="128">
        <v>7320</v>
      </c>
      <c r="V742" s="130">
        <v>0</v>
      </c>
      <c r="W742" s="130">
        <v>4901608</v>
      </c>
      <c r="X742" s="131">
        <v>44316</v>
      </c>
      <c r="Y742" s="132" t="s">
        <v>7743</v>
      </c>
      <c r="Z742" s="132" t="s">
        <v>7744</v>
      </c>
      <c r="AA742" s="128" t="s">
        <v>7902</v>
      </c>
    </row>
    <row r="743" spans="1:27" ht="15.75" customHeight="1" x14ac:dyDescent="0.2">
      <c r="A743" s="128">
        <v>7320</v>
      </c>
      <c r="B743" s="108" t="str">
        <f>VLOOKUP(A743,'BASE REGISTROS'!$A$1:$T$884,2,FALSE)</f>
        <v>Corporación PRODEL</v>
      </c>
      <c r="C743" s="136">
        <f>VLOOKUP(A743,'BASE REGISTROS'!$A$1:$T$884,3,FALSE)</f>
        <v>656288108</v>
      </c>
      <c r="D743" s="108" t="str">
        <f>VLOOKUP(A743,'BASE REGISTROS'!$A$1:$T$884,4,FALSE)</f>
        <v>Corporación de Derecho Privado.</v>
      </c>
      <c r="E743" s="108" t="str">
        <f>VLOOKUP(A743,'BASE REGISTROS'!$A$1:$T$884,5,FALSE)</f>
        <v xml:space="preserve">Decreto Supremo Nº3328, de 18 de octubre de 2005, del Ministerio de Justicia. </v>
      </c>
      <c r="F743" s="108" t="str">
        <f>VLOOKUP(A743,'BASE REGISTROS'!$A$1:$T$884,6,FALSE)</f>
        <v xml:space="preserve">Certificado de Vigencia folio Nº 500333714487, emitido el 27 de julio del 2020, por el Servicio de Registro Civil e Identificación.
</v>
      </c>
      <c r="G743" s="108" t="str">
        <f>VLOOKUP(A743,'BASE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3" s="108" t="str">
        <f>VLOOKUP(A743,'BASE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3" s="108" t="str">
        <f>VLOOKUP(A743,'BASE REGISTROS'!$A$1:$T$884,9,FALSE)</f>
        <v xml:space="preserve">Durarán dos años en sus cargos. </v>
      </c>
      <c r="J743" s="129" t="str">
        <f>VLOOKUP(A743,'BASE REGISTROS'!$A$1:$T$884,10,FALSE)</f>
        <v>27 de marzo de 2019 al 27 de marzo de 2021</v>
      </c>
      <c r="K743" s="108" t="str">
        <f>VLOOKUP(A743,'BASE REGISTROS'!$A$1:$T$884,11,FALSE)</f>
        <v xml:space="preserve">Presidente: Guillermo Montecinos Rojas,  
</v>
      </c>
      <c r="L743" s="108" t="str">
        <f>VLOOKUP(A743,'BASE REGISTROS'!$A$1:$T$884,12,FALSE)</f>
        <v xml:space="preserve">4 Oriente Nº 143, comuna de Viña del Mar, Quinta Región. 
</v>
      </c>
      <c r="M743" s="108" t="str">
        <f>VLOOKUP(A743,'BASE REGISTROS'!$A$1:$T$884,13,FALSE)</f>
        <v>V</v>
      </c>
      <c r="N743" s="108" t="str">
        <f>VLOOKUP(A743,'BASE REGISTROS'!$A$1:$T$884,14,FALSE)</f>
        <v xml:space="preserve"> Viña del Mar</v>
      </c>
      <c r="O743" s="108" t="str">
        <f>VLOOKUP(A743,'BASE REGISTROS'!$A$1:$T$884,15,FALSE)</f>
        <v>Teléfono: 32-2110125- 32-2518572 / 73 / 74</v>
      </c>
      <c r="P743" s="108" t="str">
        <f>VLOOKUP(A743,'BASE REGISTROS'!$A$1:$T$884,16,FALSE)</f>
        <v xml:space="preserve"> prodelquinta@yahoo.es</v>
      </c>
      <c r="Q743" s="108">
        <f>VLOOKUP(A743,'BASE REGISTROS'!$A$1:$T$884,17,FALSE)</f>
        <v>0</v>
      </c>
      <c r="R743" s="108">
        <f>VLOOKUP(A743,'BASE REGISTROS'!$A$1:$T$884,18,FALSE)</f>
        <v>93401</v>
      </c>
      <c r="S743" s="108" t="str">
        <f>VLOOKUP(A743,'BASE REGISTROS'!$A$1:$T$884,19,FALSE)</f>
        <v>Se acompaña certificado financiero de la Institución correspondientes al año 2019, aprobado por el Sub Departamento de Supervisión Financiera Nacional .Certificado financiero legalizado ante notario.</v>
      </c>
      <c r="T743" s="129">
        <f>VLOOKUP(A743,'BASE REGISTROS'!$A$1:$T$884,20,FALSE)</f>
        <v>38848</v>
      </c>
      <c r="U743" s="128">
        <v>7320</v>
      </c>
      <c r="V743" s="130">
        <v>7835580</v>
      </c>
      <c r="W743" s="130">
        <v>34057620</v>
      </c>
      <c r="X743" s="131">
        <v>44316</v>
      </c>
      <c r="Y743" s="132" t="s">
        <v>7743</v>
      </c>
      <c r="Z743" s="132" t="s">
        <v>7744</v>
      </c>
      <c r="AA743" s="128" t="s">
        <v>7949</v>
      </c>
    </row>
    <row r="744" spans="1:27" ht="15.75" customHeight="1" x14ac:dyDescent="0.2">
      <c r="A744" s="128">
        <v>7320</v>
      </c>
      <c r="B744" s="108" t="str">
        <f>VLOOKUP(A744,'BASE REGISTROS'!$A$1:$T$884,2,FALSE)</f>
        <v>Corporación PRODEL</v>
      </c>
      <c r="C744" s="136">
        <f>VLOOKUP(A744,'BASE REGISTROS'!$A$1:$T$884,3,FALSE)</f>
        <v>656288108</v>
      </c>
      <c r="D744" s="108" t="str">
        <f>VLOOKUP(A744,'BASE REGISTROS'!$A$1:$T$884,4,FALSE)</f>
        <v>Corporación de Derecho Privado.</v>
      </c>
      <c r="E744" s="108" t="str">
        <f>VLOOKUP(A744,'BASE REGISTROS'!$A$1:$T$884,5,FALSE)</f>
        <v xml:space="preserve">Decreto Supremo Nº3328, de 18 de octubre de 2005, del Ministerio de Justicia. </v>
      </c>
      <c r="F744" s="108" t="str">
        <f>VLOOKUP(A744,'BASE REGISTROS'!$A$1:$T$884,6,FALSE)</f>
        <v xml:space="preserve">Certificado de Vigencia folio Nº 500333714487, emitido el 27 de julio del 2020, por el Servicio de Registro Civil e Identificación.
</v>
      </c>
      <c r="G744" s="108" t="str">
        <f>VLOOKUP(A744,'BASE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4" s="108" t="str">
        <f>VLOOKUP(A744,'BASE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4" s="108" t="str">
        <f>VLOOKUP(A744,'BASE REGISTROS'!$A$1:$T$884,9,FALSE)</f>
        <v xml:space="preserve">Durarán dos años en sus cargos. </v>
      </c>
      <c r="J744" s="129" t="str">
        <f>VLOOKUP(A744,'BASE REGISTROS'!$A$1:$T$884,10,FALSE)</f>
        <v>27 de marzo de 2019 al 27 de marzo de 2021</v>
      </c>
      <c r="K744" s="108" t="str">
        <f>VLOOKUP(A744,'BASE REGISTROS'!$A$1:$T$884,11,FALSE)</f>
        <v xml:space="preserve">Presidente: Guillermo Montecinos Rojas,  
</v>
      </c>
      <c r="L744" s="108" t="str">
        <f>VLOOKUP(A744,'BASE REGISTROS'!$A$1:$T$884,12,FALSE)</f>
        <v xml:space="preserve">4 Oriente Nº 143, comuna de Viña del Mar, Quinta Región. 
</v>
      </c>
      <c r="M744" s="108" t="str">
        <f>VLOOKUP(A744,'BASE REGISTROS'!$A$1:$T$884,13,FALSE)</f>
        <v>V</v>
      </c>
      <c r="N744" s="108" t="str">
        <f>VLOOKUP(A744,'BASE REGISTROS'!$A$1:$T$884,14,FALSE)</f>
        <v xml:space="preserve"> Viña del Mar</v>
      </c>
      <c r="O744" s="108" t="str">
        <f>VLOOKUP(A744,'BASE REGISTROS'!$A$1:$T$884,15,FALSE)</f>
        <v>Teléfono: 32-2110125- 32-2518572 / 73 / 74</v>
      </c>
      <c r="P744" s="108" t="str">
        <f>VLOOKUP(A744,'BASE REGISTROS'!$A$1:$T$884,16,FALSE)</f>
        <v xml:space="preserve"> prodelquinta@yahoo.es</v>
      </c>
      <c r="Q744" s="108">
        <f>VLOOKUP(A744,'BASE REGISTROS'!$A$1:$T$884,17,FALSE)</f>
        <v>0</v>
      </c>
      <c r="R744" s="108">
        <f>VLOOKUP(A744,'BASE REGISTROS'!$A$1:$T$884,18,FALSE)</f>
        <v>93401</v>
      </c>
      <c r="S744" s="108" t="str">
        <f>VLOOKUP(A744,'BASE REGISTROS'!$A$1:$T$884,19,FALSE)</f>
        <v>Se acompaña certificado financiero de la Institución correspondientes al año 2019, aprobado por el Sub Departamento de Supervisión Financiera Nacional .Certificado financiero legalizado ante notario.</v>
      </c>
      <c r="T744" s="129">
        <f>VLOOKUP(A744,'BASE REGISTROS'!$A$1:$T$884,20,FALSE)</f>
        <v>38848</v>
      </c>
      <c r="U744" s="128">
        <v>7320</v>
      </c>
      <c r="V744" s="130">
        <v>10439992</v>
      </c>
      <c r="W744" s="130">
        <v>57242480</v>
      </c>
      <c r="X744" s="131">
        <v>44316</v>
      </c>
      <c r="Y744" s="132" t="s">
        <v>7743</v>
      </c>
      <c r="Z744" s="132" t="s">
        <v>7744</v>
      </c>
      <c r="AA744" s="128" t="s">
        <v>7818</v>
      </c>
    </row>
    <row r="745" spans="1:27" ht="15.75" customHeight="1" x14ac:dyDescent="0.2">
      <c r="A745" s="128">
        <v>7320</v>
      </c>
      <c r="B745" s="108" t="str">
        <f>VLOOKUP(A745,'BASE REGISTROS'!$A$1:$T$884,2,FALSE)</f>
        <v>Corporación PRODEL</v>
      </c>
      <c r="C745" s="136">
        <f>VLOOKUP(A745,'BASE REGISTROS'!$A$1:$T$884,3,FALSE)</f>
        <v>656288108</v>
      </c>
      <c r="D745" s="108" t="str">
        <f>VLOOKUP(A745,'BASE REGISTROS'!$A$1:$T$884,4,FALSE)</f>
        <v>Corporación de Derecho Privado.</v>
      </c>
      <c r="E745" s="108" t="str">
        <f>VLOOKUP(A745,'BASE REGISTROS'!$A$1:$T$884,5,FALSE)</f>
        <v xml:space="preserve">Decreto Supremo Nº3328, de 18 de octubre de 2005, del Ministerio de Justicia. </v>
      </c>
      <c r="F745" s="108" t="str">
        <f>VLOOKUP(A745,'BASE REGISTROS'!$A$1:$T$884,6,FALSE)</f>
        <v xml:space="preserve">Certificado de Vigencia folio Nº 500333714487, emitido el 27 de julio del 2020, por el Servicio de Registro Civil e Identificación.
</v>
      </c>
      <c r="G745" s="108" t="str">
        <f>VLOOKUP(A745,'BASE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5" s="108" t="str">
        <f>VLOOKUP(A745,'BASE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5" s="108" t="str">
        <f>VLOOKUP(A745,'BASE REGISTROS'!$A$1:$T$884,9,FALSE)</f>
        <v xml:space="preserve">Durarán dos años en sus cargos. </v>
      </c>
      <c r="J745" s="129" t="str">
        <f>VLOOKUP(A745,'BASE REGISTROS'!$A$1:$T$884,10,FALSE)</f>
        <v>27 de marzo de 2019 al 27 de marzo de 2021</v>
      </c>
      <c r="K745" s="108" t="str">
        <f>VLOOKUP(A745,'BASE REGISTROS'!$A$1:$T$884,11,FALSE)</f>
        <v xml:space="preserve">Presidente: Guillermo Montecinos Rojas,  
</v>
      </c>
      <c r="L745" s="108" t="str">
        <f>VLOOKUP(A745,'BASE REGISTROS'!$A$1:$T$884,12,FALSE)</f>
        <v xml:space="preserve">4 Oriente Nº 143, comuna de Viña del Mar, Quinta Región. 
</v>
      </c>
      <c r="M745" s="108" t="str">
        <f>VLOOKUP(A745,'BASE REGISTROS'!$A$1:$T$884,13,FALSE)</f>
        <v>V</v>
      </c>
      <c r="N745" s="108" t="str">
        <f>VLOOKUP(A745,'BASE REGISTROS'!$A$1:$T$884,14,FALSE)</f>
        <v xml:space="preserve"> Viña del Mar</v>
      </c>
      <c r="O745" s="108" t="str">
        <f>VLOOKUP(A745,'BASE REGISTROS'!$A$1:$T$884,15,FALSE)</f>
        <v>Teléfono: 32-2110125- 32-2518572 / 73 / 74</v>
      </c>
      <c r="P745" s="108" t="str">
        <f>VLOOKUP(A745,'BASE REGISTROS'!$A$1:$T$884,16,FALSE)</f>
        <v xml:space="preserve"> prodelquinta@yahoo.es</v>
      </c>
      <c r="Q745" s="108">
        <f>VLOOKUP(A745,'BASE REGISTROS'!$A$1:$T$884,17,FALSE)</f>
        <v>0</v>
      </c>
      <c r="R745" s="108">
        <f>VLOOKUP(A745,'BASE REGISTROS'!$A$1:$T$884,18,FALSE)</f>
        <v>93401</v>
      </c>
      <c r="S745" s="108" t="str">
        <f>VLOOKUP(A745,'BASE REGISTROS'!$A$1:$T$884,19,FALSE)</f>
        <v>Se acompaña certificado financiero de la Institución correspondientes al año 2019, aprobado por el Sub Departamento de Supervisión Financiera Nacional .Certificado financiero legalizado ante notario.</v>
      </c>
      <c r="T745" s="129">
        <f>VLOOKUP(A745,'BASE REGISTROS'!$A$1:$T$884,20,FALSE)</f>
        <v>38848</v>
      </c>
      <c r="U745" s="128">
        <v>7320</v>
      </c>
      <c r="V745" s="130">
        <v>34711610</v>
      </c>
      <c r="W745" s="130">
        <v>114587207</v>
      </c>
      <c r="X745" s="131">
        <v>44316</v>
      </c>
      <c r="Y745" s="132" t="s">
        <v>7743</v>
      </c>
      <c r="Z745" s="132" t="s">
        <v>7744</v>
      </c>
      <c r="AA745" s="128" t="s">
        <v>184</v>
      </c>
    </row>
    <row r="746" spans="1:27" ht="15.75" customHeight="1" x14ac:dyDescent="0.2">
      <c r="A746" s="128">
        <v>7320</v>
      </c>
      <c r="B746" s="108" t="str">
        <f>VLOOKUP(A746,'BASE REGISTROS'!$A$1:$T$884,2,FALSE)</f>
        <v>Corporación PRODEL</v>
      </c>
      <c r="C746" s="136">
        <f>VLOOKUP(A746,'BASE REGISTROS'!$A$1:$T$884,3,FALSE)</f>
        <v>656288108</v>
      </c>
      <c r="D746" s="108" t="str">
        <f>VLOOKUP(A746,'BASE REGISTROS'!$A$1:$T$884,4,FALSE)</f>
        <v>Corporación de Derecho Privado.</v>
      </c>
      <c r="E746" s="108" t="str">
        <f>VLOOKUP(A746,'BASE REGISTROS'!$A$1:$T$884,5,FALSE)</f>
        <v xml:space="preserve">Decreto Supremo Nº3328, de 18 de octubre de 2005, del Ministerio de Justicia. </v>
      </c>
      <c r="F746" s="108" t="str">
        <f>VLOOKUP(A746,'BASE REGISTROS'!$A$1:$T$884,6,FALSE)</f>
        <v xml:space="preserve">Certificado de Vigencia folio Nº 500333714487, emitido el 27 de julio del 2020, por el Servicio de Registro Civil e Identificación.
</v>
      </c>
      <c r="G746" s="108" t="str">
        <f>VLOOKUP(A746,'BASE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6" s="108" t="str">
        <f>VLOOKUP(A746,'BASE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6" s="108" t="str">
        <f>VLOOKUP(A746,'BASE REGISTROS'!$A$1:$T$884,9,FALSE)</f>
        <v xml:space="preserve">Durarán dos años en sus cargos. </v>
      </c>
      <c r="J746" s="129" t="str">
        <f>VLOOKUP(A746,'BASE REGISTROS'!$A$1:$T$884,10,FALSE)</f>
        <v>27 de marzo de 2019 al 27 de marzo de 2021</v>
      </c>
      <c r="K746" s="108" t="str">
        <f>VLOOKUP(A746,'BASE REGISTROS'!$A$1:$T$884,11,FALSE)</f>
        <v xml:space="preserve">Presidente: Guillermo Montecinos Rojas,  
</v>
      </c>
      <c r="L746" s="108" t="str">
        <f>VLOOKUP(A746,'BASE REGISTROS'!$A$1:$T$884,12,FALSE)</f>
        <v xml:space="preserve">4 Oriente Nº 143, comuna de Viña del Mar, Quinta Región. 
</v>
      </c>
      <c r="M746" s="108" t="str">
        <f>VLOOKUP(A746,'BASE REGISTROS'!$A$1:$T$884,13,FALSE)</f>
        <v>V</v>
      </c>
      <c r="N746" s="108" t="str">
        <f>VLOOKUP(A746,'BASE REGISTROS'!$A$1:$T$884,14,FALSE)</f>
        <v xml:space="preserve"> Viña del Mar</v>
      </c>
      <c r="O746" s="108" t="str">
        <f>VLOOKUP(A746,'BASE REGISTROS'!$A$1:$T$884,15,FALSE)</f>
        <v>Teléfono: 32-2110125- 32-2518572 / 73 / 74</v>
      </c>
      <c r="P746" s="108" t="str">
        <f>VLOOKUP(A746,'BASE REGISTROS'!$A$1:$T$884,16,FALSE)</f>
        <v xml:space="preserve"> prodelquinta@yahoo.es</v>
      </c>
      <c r="Q746" s="108">
        <f>VLOOKUP(A746,'BASE REGISTROS'!$A$1:$T$884,17,FALSE)</f>
        <v>0</v>
      </c>
      <c r="R746" s="108">
        <f>VLOOKUP(A746,'BASE REGISTROS'!$A$1:$T$884,18,FALSE)</f>
        <v>93401</v>
      </c>
      <c r="S746" s="108" t="str">
        <f>VLOOKUP(A746,'BASE REGISTROS'!$A$1:$T$884,19,FALSE)</f>
        <v>Se acompaña certificado financiero de la Institución correspondientes al año 2019, aprobado por el Sub Departamento de Supervisión Financiera Nacional .Certificado financiero legalizado ante notario.</v>
      </c>
      <c r="T746" s="129">
        <f>VLOOKUP(A746,'BASE REGISTROS'!$A$1:$T$884,20,FALSE)</f>
        <v>38848</v>
      </c>
      <c r="U746" s="128">
        <v>7320</v>
      </c>
      <c r="V746" s="130">
        <v>32657766</v>
      </c>
      <c r="W746" s="130">
        <v>120414140</v>
      </c>
      <c r="X746" s="131">
        <v>44316</v>
      </c>
      <c r="Y746" s="132" t="s">
        <v>7743</v>
      </c>
      <c r="Z746" s="132" t="s">
        <v>7744</v>
      </c>
      <c r="AA746" s="128" t="s">
        <v>7781</v>
      </c>
    </row>
    <row r="747" spans="1:27" ht="15.75" customHeight="1" x14ac:dyDescent="0.2">
      <c r="A747" s="128">
        <v>7320</v>
      </c>
      <c r="B747" s="108" t="str">
        <f>VLOOKUP(A747,'BASE REGISTROS'!$A$1:$T$884,2,FALSE)</f>
        <v>Corporación PRODEL</v>
      </c>
      <c r="C747" s="136">
        <f>VLOOKUP(A747,'BASE REGISTROS'!$A$1:$T$884,3,FALSE)</f>
        <v>656288108</v>
      </c>
      <c r="D747" s="108" t="str">
        <f>VLOOKUP(A747,'BASE REGISTROS'!$A$1:$T$884,4,FALSE)</f>
        <v>Corporación de Derecho Privado.</v>
      </c>
      <c r="E747" s="108" t="str">
        <f>VLOOKUP(A747,'BASE REGISTROS'!$A$1:$T$884,5,FALSE)</f>
        <v xml:space="preserve">Decreto Supremo Nº3328, de 18 de octubre de 2005, del Ministerio de Justicia. </v>
      </c>
      <c r="F747" s="108" t="str">
        <f>VLOOKUP(A747,'BASE REGISTROS'!$A$1:$T$884,6,FALSE)</f>
        <v xml:space="preserve">Certificado de Vigencia folio Nº 500333714487, emitido el 27 de julio del 2020, por el Servicio de Registro Civil e Identificación.
</v>
      </c>
      <c r="G747" s="108" t="str">
        <f>VLOOKUP(A747,'BASE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7" s="108" t="str">
        <f>VLOOKUP(A747,'BASE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7" s="108" t="str">
        <f>VLOOKUP(A747,'BASE REGISTROS'!$A$1:$T$884,9,FALSE)</f>
        <v xml:space="preserve">Durarán dos años en sus cargos. </v>
      </c>
      <c r="J747" s="129" t="str">
        <f>VLOOKUP(A747,'BASE REGISTROS'!$A$1:$T$884,10,FALSE)</f>
        <v>27 de marzo de 2019 al 27 de marzo de 2021</v>
      </c>
      <c r="K747" s="108" t="str">
        <f>VLOOKUP(A747,'BASE REGISTROS'!$A$1:$T$884,11,FALSE)</f>
        <v xml:space="preserve">Presidente: Guillermo Montecinos Rojas,  
</v>
      </c>
      <c r="L747" s="108" t="str">
        <f>VLOOKUP(A747,'BASE REGISTROS'!$A$1:$T$884,12,FALSE)</f>
        <v xml:space="preserve">4 Oriente Nº 143, comuna de Viña del Mar, Quinta Región. 
</v>
      </c>
      <c r="M747" s="108" t="str">
        <f>VLOOKUP(A747,'BASE REGISTROS'!$A$1:$T$884,13,FALSE)</f>
        <v>V</v>
      </c>
      <c r="N747" s="108" t="str">
        <f>VLOOKUP(A747,'BASE REGISTROS'!$A$1:$T$884,14,FALSE)</f>
        <v xml:space="preserve"> Viña del Mar</v>
      </c>
      <c r="O747" s="108" t="str">
        <f>VLOOKUP(A747,'BASE REGISTROS'!$A$1:$T$884,15,FALSE)</f>
        <v>Teléfono: 32-2110125- 32-2518572 / 73 / 74</v>
      </c>
      <c r="P747" s="108" t="str">
        <f>VLOOKUP(A747,'BASE REGISTROS'!$A$1:$T$884,16,FALSE)</f>
        <v xml:space="preserve"> prodelquinta@yahoo.es</v>
      </c>
      <c r="Q747" s="108">
        <f>VLOOKUP(A747,'BASE REGISTROS'!$A$1:$T$884,17,FALSE)</f>
        <v>0</v>
      </c>
      <c r="R747" s="108">
        <f>VLOOKUP(A747,'BASE REGISTROS'!$A$1:$T$884,18,FALSE)</f>
        <v>93401</v>
      </c>
      <c r="S747" s="108" t="str">
        <f>VLOOKUP(A747,'BASE REGISTROS'!$A$1:$T$884,19,FALSE)</f>
        <v>Se acompaña certificado financiero de la Institución correspondientes al año 2019, aprobado por el Sub Departamento de Supervisión Financiera Nacional .Certificado financiero legalizado ante notario.</v>
      </c>
      <c r="T747" s="129">
        <f>VLOOKUP(A747,'BASE REGISTROS'!$A$1:$T$884,20,FALSE)</f>
        <v>38848</v>
      </c>
      <c r="U747" s="128">
        <v>7320</v>
      </c>
      <c r="V747" s="130">
        <v>19915648</v>
      </c>
      <c r="W747" s="130">
        <v>67746304</v>
      </c>
      <c r="X747" s="131">
        <v>44316</v>
      </c>
      <c r="Y747" s="132" t="s">
        <v>7743</v>
      </c>
      <c r="Z747" s="132" t="s">
        <v>7744</v>
      </c>
      <c r="AA747" s="128" t="s">
        <v>7810</v>
      </c>
    </row>
    <row r="748" spans="1:27" ht="15.75" customHeight="1" x14ac:dyDescent="0.2">
      <c r="A748" s="128">
        <v>7320</v>
      </c>
      <c r="B748" s="108" t="str">
        <f>VLOOKUP(A748,'BASE REGISTROS'!$A$1:$T$884,2,FALSE)</f>
        <v>Corporación PRODEL</v>
      </c>
      <c r="C748" s="136">
        <f>VLOOKUP(A748,'BASE REGISTROS'!$A$1:$T$884,3,FALSE)</f>
        <v>656288108</v>
      </c>
      <c r="D748" s="108" t="str">
        <f>VLOOKUP(A748,'BASE REGISTROS'!$A$1:$T$884,4,FALSE)</f>
        <v>Corporación de Derecho Privado.</v>
      </c>
      <c r="E748" s="108" t="str">
        <f>VLOOKUP(A748,'BASE REGISTROS'!$A$1:$T$884,5,FALSE)</f>
        <v xml:space="preserve">Decreto Supremo Nº3328, de 18 de octubre de 2005, del Ministerio de Justicia. </v>
      </c>
      <c r="F748" s="108" t="str">
        <f>VLOOKUP(A748,'BASE REGISTROS'!$A$1:$T$884,6,FALSE)</f>
        <v xml:space="preserve">Certificado de Vigencia folio Nº 500333714487, emitido el 27 de julio del 2020, por el Servicio de Registro Civil e Identificación.
</v>
      </c>
      <c r="G748" s="108" t="str">
        <f>VLOOKUP(A748,'BASE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8" s="108" t="str">
        <f>VLOOKUP(A748,'BASE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8" s="108" t="str">
        <f>VLOOKUP(A748,'BASE REGISTROS'!$A$1:$T$884,9,FALSE)</f>
        <v xml:space="preserve">Durarán dos años en sus cargos. </v>
      </c>
      <c r="J748" s="129" t="str">
        <f>VLOOKUP(A748,'BASE REGISTROS'!$A$1:$T$884,10,FALSE)</f>
        <v>27 de marzo de 2019 al 27 de marzo de 2021</v>
      </c>
      <c r="K748" s="108" t="str">
        <f>VLOOKUP(A748,'BASE REGISTROS'!$A$1:$T$884,11,FALSE)</f>
        <v xml:space="preserve">Presidente: Guillermo Montecinos Rojas,  
</v>
      </c>
      <c r="L748" s="108" t="str">
        <f>VLOOKUP(A748,'BASE REGISTROS'!$A$1:$T$884,12,FALSE)</f>
        <v xml:space="preserve">4 Oriente Nº 143, comuna de Viña del Mar, Quinta Región. 
</v>
      </c>
      <c r="M748" s="108" t="str">
        <f>VLOOKUP(A748,'BASE REGISTROS'!$A$1:$T$884,13,FALSE)</f>
        <v>V</v>
      </c>
      <c r="N748" s="108" t="str">
        <f>VLOOKUP(A748,'BASE REGISTROS'!$A$1:$T$884,14,FALSE)</f>
        <v xml:space="preserve"> Viña del Mar</v>
      </c>
      <c r="O748" s="108" t="str">
        <f>VLOOKUP(A748,'BASE REGISTROS'!$A$1:$T$884,15,FALSE)</f>
        <v>Teléfono: 32-2110125- 32-2518572 / 73 / 74</v>
      </c>
      <c r="P748" s="108" t="str">
        <f>VLOOKUP(A748,'BASE REGISTROS'!$A$1:$T$884,16,FALSE)</f>
        <v xml:space="preserve"> prodelquinta@yahoo.es</v>
      </c>
      <c r="Q748" s="108">
        <f>VLOOKUP(A748,'BASE REGISTROS'!$A$1:$T$884,17,FALSE)</f>
        <v>0</v>
      </c>
      <c r="R748" s="108">
        <f>VLOOKUP(A748,'BASE REGISTROS'!$A$1:$T$884,18,FALSE)</f>
        <v>93401</v>
      </c>
      <c r="S748" s="108" t="str">
        <f>VLOOKUP(A748,'BASE REGISTROS'!$A$1:$T$884,19,FALSE)</f>
        <v>Se acompaña certificado financiero de la Institución correspondientes al año 2019, aprobado por el Sub Departamento de Supervisión Financiera Nacional .Certificado financiero legalizado ante notario.</v>
      </c>
      <c r="T748" s="129">
        <f>VLOOKUP(A748,'BASE REGISTROS'!$A$1:$T$884,20,FALSE)</f>
        <v>38848</v>
      </c>
      <c r="U748" s="128">
        <v>7320</v>
      </c>
      <c r="V748" s="130">
        <v>16834860</v>
      </c>
      <c r="W748" s="130">
        <v>57879852</v>
      </c>
      <c r="X748" s="131">
        <v>44316</v>
      </c>
      <c r="Y748" s="132" t="s">
        <v>7743</v>
      </c>
      <c r="Z748" s="132" t="s">
        <v>7744</v>
      </c>
      <c r="AA748" s="128" t="s">
        <v>75</v>
      </c>
    </row>
    <row r="749" spans="1:27" ht="15.75" customHeight="1" x14ac:dyDescent="0.2">
      <c r="A749" s="128">
        <v>7320</v>
      </c>
      <c r="B749" s="108" t="str">
        <f>VLOOKUP(A749,'BASE REGISTROS'!$A$1:$T$884,2,FALSE)</f>
        <v>Corporación PRODEL</v>
      </c>
      <c r="C749" s="136">
        <f>VLOOKUP(A749,'BASE REGISTROS'!$A$1:$T$884,3,FALSE)</f>
        <v>656288108</v>
      </c>
      <c r="D749" s="108" t="str">
        <f>VLOOKUP(A749,'BASE REGISTROS'!$A$1:$T$884,4,FALSE)</f>
        <v>Corporación de Derecho Privado.</v>
      </c>
      <c r="E749" s="108" t="str">
        <f>VLOOKUP(A749,'BASE REGISTROS'!$A$1:$T$884,5,FALSE)</f>
        <v xml:space="preserve">Decreto Supremo Nº3328, de 18 de octubre de 2005, del Ministerio de Justicia. </v>
      </c>
      <c r="F749" s="108" t="str">
        <f>VLOOKUP(A749,'BASE REGISTROS'!$A$1:$T$884,6,FALSE)</f>
        <v xml:space="preserve">Certificado de Vigencia folio Nº 500333714487, emitido el 27 de julio del 2020, por el Servicio de Registro Civil e Identificación.
</v>
      </c>
      <c r="G749" s="108" t="str">
        <f>VLOOKUP(A749,'BASE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9" s="108" t="str">
        <f>VLOOKUP(A749,'BASE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9" s="108" t="str">
        <f>VLOOKUP(A749,'BASE REGISTROS'!$A$1:$T$884,9,FALSE)</f>
        <v xml:space="preserve">Durarán dos años en sus cargos. </v>
      </c>
      <c r="J749" s="129" t="str">
        <f>VLOOKUP(A749,'BASE REGISTROS'!$A$1:$T$884,10,FALSE)</f>
        <v>27 de marzo de 2019 al 27 de marzo de 2021</v>
      </c>
      <c r="K749" s="108" t="str">
        <f>VLOOKUP(A749,'BASE REGISTROS'!$A$1:$T$884,11,FALSE)</f>
        <v xml:space="preserve">Presidente: Guillermo Montecinos Rojas,  
</v>
      </c>
      <c r="L749" s="108" t="str">
        <f>VLOOKUP(A749,'BASE REGISTROS'!$A$1:$T$884,12,FALSE)</f>
        <v xml:space="preserve">4 Oriente Nº 143, comuna de Viña del Mar, Quinta Región. 
</v>
      </c>
      <c r="M749" s="108" t="str">
        <f>VLOOKUP(A749,'BASE REGISTROS'!$A$1:$T$884,13,FALSE)</f>
        <v>V</v>
      </c>
      <c r="N749" s="108" t="str">
        <f>VLOOKUP(A749,'BASE REGISTROS'!$A$1:$T$884,14,FALSE)</f>
        <v xml:space="preserve"> Viña del Mar</v>
      </c>
      <c r="O749" s="108" t="str">
        <f>VLOOKUP(A749,'BASE REGISTROS'!$A$1:$T$884,15,FALSE)</f>
        <v>Teléfono: 32-2110125- 32-2518572 / 73 / 74</v>
      </c>
      <c r="P749" s="108" t="str">
        <f>VLOOKUP(A749,'BASE REGISTROS'!$A$1:$T$884,16,FALSE)</f>
        <v xml:space="preserve"> prodelquinta@yahoo.es</v>
      </c>
      <c r="Q749" s="108">
        <f>VLOOKUP(A749,'BASE REGISTROS'!$A$1:$T$884,17,FALSE)</f>
        <v>0</v>
      </c>
      <c r="R749" s="108">
        <f>VLOOKUP(A749,'BASE REGISTROS'!$A$1:$T$884,18,FALSE)</f>
        <v>93401</v>
      </c>
      <c r="S749" s="108" t="str">
        <f>VLOOKUP(A749,'BASE REGISTROS'!$A$1:$T$884,19,FALSE)</f>
        <v>Se acompaña certificado financiero de la Institución correspondientes al año 2019, aprobado por el Sub Departamento de Supervisión Financiera Nacional .Certificado financiero legalizado ante notario.</v>
      </c>
      <c r="T749" s="129">
        <f>VLOOKUP(A749,'BASE REGISTROS'!$A$1:$T$884,20,FALSE)</f>
        <v>38848</v>
      </c>
      <c r="U749" s="128">
        <v>7320</v>
      </c>
      <c r="V749" s="130">
        <v>7758000</v>
      </c>
      <c r="W749" s="130">
        <v>56060030</v>
      </c>
      <c r="X749" s="131">
        <v>44316</v>
      </c>
      <c r="Y749" s="132" t="s">
        <v>7743</v>
      </c>
      <c r="Z749" s="132" t="s">
        <v>7744</v>
      </c>
      <c r="AA749" s="128" t="s">
        <v>7832</v>
      </c>
    </row>
    <row r="750" spans="1:27" ht="15.75" customHeight="1" x14ac:dyDescent="0.2">
      <c r="A750" s="128">
        <v>7320</v>
      </c>
      <c r="B750" s="108" t="str">
        <f>VLOOKUP(A750,'BASE REGISTROS'!$A$1:$T$884,2,FALSE)</f>
        <v>Corporación PRODEL</v>
      </c>
      <c r="C750" s="136">
        <f>VLOOKUP(A750,'BASE REGISTROS'!$A$1:$T$884,3,FALSE)</f>
        <v>656288108</v>
      </c>
      <c r="D750" s="108" t="str">
        <f>VLOOKUP(A750,'BASE REGISTROS'!$A$1:$T$884,4,FALSE)</f>
        <v>Corporación de Derecho Privado.</v>
      </c>
      <c r="E750" s="108" t="str">
        <f>VLOOKUP(A750,'BASE REGISTROS'!$A$1:$T$884,5,FALSE)</f>
        <v xml:space="preserve">Decreto Supremo Nº3328, de 18 de octubre de 2005, del Ministerio de Justicia. </v>
      </c>
      <c r="F750" s="108" t="str">
        <f>VLOOKUP(A750,'BASE REGISTROS'!$A$1:$T$884,6,FALSE)</f>
        <v xml:space="preserve">Certificado de Vigencia folio Nº 500333714487, emitido el 27 de julio del 2020, por el Servicio de Registro Civil e Identificación.
</v>
      </c>
      <c r="G750" s="108" t="str">
        <f>VLOOKUP(A750,'BASE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0" s="108" t="str">
        <f>VLOOKUP(A750,'BASE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0" s="108" t="str">
        <f>VLOOKUP(A750,'BASE REGISTROS'!$A$1:$T$884,9,FALSE)</f>
        <v xml:space="preserve">Durarán dos años en sus cargos. </v>
      </c>
      <c r="J750" s="129" t="str">
        <f>VLOOKUP(A750,'BASE REGISTROS'!$A$1:$T$884,10,FALSE)</f>
        <v>27 de marzo de 2019 al 27 de marzo de 2021</v>
      </c>
      <c r="K750" s="108" t="str">
        <f>VLOOKUP(A750,'BASE REGISTROS'!$A$1:$T$884,11,FALSE)</f>
        <v xml:space="preserve">Presidente: Guillermo Montecinos Rojas,  
</v>
      </c>
      <c r="L750" s="108" t="str">
        <f>VLOOKUP(A750,'BASE REGISTROS'!$A$1:$T$884,12,FALSE)</f>
        <v xml:space="preserve">4 Oriente Nº 143, comuna de Viña del Mar, Quinta Región. 
</v>
      </c>
      <c r="M750" s="108" t="str">
        <f>VLOOKUP(A750,'BASE REGISTROS'!$A$1:$T$884,13,FALSE)</f>
        <v>V</v>
      </c>
      <c r="N750" s="108" t="str">
        <f>VLOOKUP(A750,'BASE REGISTROS'!$A$1:$T$884,14,FALSE)</f>
        <v xml:space="preserve"> Viña del Mar</v>
      </c>
      <c r="O750" s="108" t="str">
        <f>VLOOKUP(A750,'BASE REGISTROS'!$A$1:$T$884,15,FALSE)</f>
        <v>Teléfono: 32-2110125- 32-2518572 / 73 / 74</v>
      </c>
      <c r="P750" s="108" t="str">
        <f>VLOOKUP(A750,'BASE REGISTROS'!$A$1:$T$884,16,FALSE)</f>
        <v xml:space="preserve"> prodelquinta@yahoo.es</v>
      </c>
      <c r="Q750" s="108">
        <f>VLOOKUP(A750,'BASE REGISTROS'!$A$1:$T$884,17,FALSE)</f>
        <v>0</v>
      </c>
      <c r="R750" s="108">
        <f>VLOOKUP(A750,'BASE REGISTROS'!$A$1:$T$884,18,FALSE)</f>
        <v>93401</v>
      </c>
      <c r="S750" s="108" t="str">
        <f>VLOOKUP(A750,'BASE REGISTROS'!$A$1:$T$884,19,FALSE)</f>
        <v>Se acompaña certificado financiero de la Institución correspondientes al año 2019, aprobado por el Sub Departamento de Supervisión Financiera Nacional .Certificado financiero legalizado ante notario.</v>
      </c>
      <c r="T750" s="129">
        <f>VLOOKUP(A750,'BASE REGISTROS'!$A$1:$T$884,20,FALSE)</f>
        <v>38848</v>
      </c>
      <c r="U750" s="128">
        <v>7320</v>
      </c>
      <c r="V750" s="130">
        <v>7075296</v>
      </c>
      <c r="W750" s="130">
        <v>30423773</v>
      </c>
      <c r="X750" s="131">
        <v>44316</v>
      </c>
      <c r="Y750" s="132" t="s">
        <v>7743</v>
      </c>
      <c r="Z750" s="132" t="s">
        <v>7744</v>
      </c>
      <c r="AA750" s="128" t="s">
        <v>7770</v>
      </c>
    </row>
    <row r="751" spans="1:27" ht="15.75" customHeight="1" x14ac:dyDescent="0.2">
      <c r="A751" s="128">
        <v>7320</v>
      </c>
      <c r="B751" s="108" t="str">
        <f>VLOOKUP(A751,'BASE REGISTROS'!$A$1:$T$884,2,FALSE)</f>
        <v>Corporación PRODEL</v>
      </c>
      <c r="C751" s="136">
        <f>VLOOKUP(A751,'BASE REGISTROS'!$A$1:$T$884,3,FALSE)</f>
        <v>656288108</v>
      </c>
      <c r="D751" s="108" t="str">
        <f>VLOOKUP(A751,'BASE REGISTROS'!$A$1:$T$884,4,FALSE)</f>
        <v>Corporación de Derecho Privado.</v>
      </c>
      <c r="E751" s="108" t="str">
        <f>VLOOKUP(A751,'BASE REGISTROS'!$A$1:$T$884,5,FALSE)</f>
        <v xml:space="preserve">Decreto Supremo Nº3328, de 18 de octubre de 2005, del Ministerio de Justicia. </v>
      </c>
      <c r="F751" s="108" t="str">
        <f>VLOOKUP(A751,'BASE REGISTROS'!$A$1:$T$884,6,FALSE)</f>
        <v xml:space="preserve">Certificado de Vigencia folio Nº 500333714487, emitido el 27 de julio del 2020, por el Servicio de Registro Civil e Identificación.
</v>
      </c>
      <c r="G751" s="108" t="str">
        <f>VLOOKUP(A751,'BASE REGISTROS'!$A$1:$T$884,7,FALSE)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1" s="108" t="str">
        <f>VLOOKUP(A751,'BASE REGISTROS'!$A$1:$T$884,8,FALSE)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1" s="108" t="str">
        <f>VLOOKUP(A751,'BASE REGISTROS'!$A$1:$T$884,9,FALSE)</f>
        <v xml:space="preserve">Durarán dos años en sus cargos. </v>
      </c>
      <c r="J751" s="129" t="str">
        <f>VLOOKUP(A751,'BASE REGISTROS'!$A$1:$T$884,10,FALSE)</f>
        <v>27 de marzo de 2019 al 27 de marzo de 2021</v>
      </c>
      <c r="K751" s="108" t="str">
        <f>VLOOKUP(A751,'BASE REGISTROS'!$A$1:$T$884,11,FALSE)</f>
        <v xml:space="preserve">Presidente: Guillermo Montecinos Rojas,  
</v>
      </c>
      <c r="L751" s="108" t="str">
        <f>VLOOKUP(A751,'BASE REGISTROS'!$A$1:$T$884,12,FALSE)</f>
        <v xml:space="preserve">4 Oriente Nº 143, comuna de Viña del Mar, Quinta Región. 
</v>
      </c>
      <c r="M751" s="108" t="str">
        <f>VLOOKUP(A751,'BASE REGISTROS'!$A$1:$T$884,13,FALSE)</f>
        <v>V</v>
      </c>
      <c r="N751" s="108" t="str">
        <f>VLOOKUP(A751,'BASE REGISTROS'!$A$1:$T$884,14,FALSE)</f>
        <v xml:space="preserve"> Viña del Mar</v>
      </c>
      <c r="O751" s="108" t="str">
        <f>VLOOKUP(A751,'BASE REGISTROS'!$A$1:$T$884,15,FALSE)</f>
        <v>Teléfono: 32-2110125- 32-2518572 / 73 / 74</v>
      </c>
      <c r="P751" s="108" t="str">
        <f>VLOOKUP(A751,'BASE REGISTROS'!$A$1:$T$884,16,FALSE)</f>
        <v xml:space="preserve"> prodelquinta@yahoo.es</v>
      </c>
      <c r="Q751" s="108">
        <f>VLOOKUP(A751,'BASE REGISTROS'!$A$1:$T$884,17,FALSE)</f>
        <v>0</v>
      </c>
      <c r="R751" s="108">
        <f>VLOOKUP(A751,'BASE REGISTROS'!$A$1:$T$884,18,FALSE)</f>
        <v>93401</v>
      </c>
      <c r="S751" s="108" t="str">
        <f>VLOOKUP(A751,'BASE REGISTROS'!$A$1:$T$884,19,FALSE)</f>
        <v>Se acompaña certificado financiero de la Institución correspondientes al año 2019, aprobado por el Sub Departamento de Supervisión Financiera Nacional .Certificado financiero legalizado ante notario.</v>
      </c>
      <c r="T751" s="129">
        <f>VLOOKUP(A751,'BASE REGISTROS'!$A$1:$T$884,20,FALSE)</f>
        <v>38848</v>
      </c>
      <c r="U751" s="128">
        <v>7320</v>
      </c>
      <c r="V751" s="130">
        <v>5430600</v>
      </c>
      <c r="W751" s="130">
        <v>23839560</v>
      </c>
      <c r="X751" s="131">
        <v>44316</v>
      </c>
      <c r="Y751" s="132" t="s">
        <v>7743</v>
      </c>
      <c r="Z751" s="132" t="s">
        <v>7744</v>
      </c>
      <c r="AA751" s="128" t="s">
        <v>7753</v>
      </c>
    </row>
    <row r="752" spans="1:27" ht="15.75" customHeight="1" x14ac:dyDescent="0.2">
      <c r="A752" s="128">
        <v>7331</v>
      </c>
      <c r="B752" s="108" t="str">
        <f>VLOOKUP(A752,'BASE REGISTROS'!$A$1:$T$884,2,FALSE)</f>
        <v xml:space="preserve">Organización Comunitaria Funcional “Centro Cultural y Social Centro de Apoyo al Niño y la Familia”  </v>
      </c>
      <c r="C752" s="136">
        <f>VLOOKUP(A752,'BASE REGISTROS'!$A$1:$T$884,3,FALSE)</f>
        <v>656176903</v>
      </c>
      <c r="D752" s="108" t="str">
        <f>VLOOKUP(A752,'BASE REGISTROS'!$A$1:$T$884,4,FALSE)</f>
        <v xml:space="preserve">Organización Comunitaria de carácter funcional. </v>
      </c>
      <c r="E752" s="108" t="str">
        <f>VLOOKUP(A752,'BASE REGISTROS'!$A$1:$T$884,5,FALSE)</f>
        <v xml:space="preserve">Decreto Alcaldicio Nº 3546, de fecha 12 de agosto de 2005, que le otorga el beneficio de gozar de personalidad jurídica, quedando registrado en el folio Nº 103, Libro 06, del registro O.C.F.T. con esa misma fecha. 
</v>
      </c>
      <c r="F752" s="108" t="str">
        <f>VLOOKUP(A752,'BASE REGISTROS'!$A$1:$T$884,6,FALSE)</f>
        <v>Certificado de Vigencia, folio Nº 500328536297, de 10 de julio de 2020, del Servicio de Registro Civil e Identificación</v>
      </c>
      <c r="G752" s="108" t="str">
        <f>VLOOKUP(A752,'BASE REGISTROS'!$A$1:$T$884,7,FALSE)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752" s="108" t="str">
        <f>VLOOKUP(A752,'BASE REGISTROS'!$A$1:$T$884,8,FALSE)</f>
        <v xml:space="preserve">Presidenta:   Bernarda Malgüe Pavez                               
Secretaria:    Rebeca Gómez García
Tesorero: Juan Agustín Valenzuela Sarmiento     
Cargos suplentes: 
1° Director:  Olga Cárcamo Solis de Ovando
2° Director: Raúl Romero Santis
</v>
      </c>
      <c r="I752" s="108" t="str">
        <f>VLOOKUP(A752,'BASE REGISTROS'!$A$1:$T$884,9,FALSE)</f>
        <v>Tres años (según Estatutos).</v>
      </c>
      <c r="J752" s="129" t="str">
        <f>VLOOKUP(A752,'BASE REGISTROS'!$A$1:$T$884,10,FALSE)</f>
        <v xml:space="preserve">De 27 de junio de 2018 a 27 de junio de 2021.
</v>
      </c>
      <c r="K752" s="108" t="str">
        <f>VLOOKUP(A752,'BASE REGISTROS'!$A$1:$T$884,11,FALSE)</f>
        <v xml:space="preserve">Bernarda Malgüe Pavez,           
Poder Coordinadora Institucional: Vanessa Evelyn Vidal Malgüe, 
</v>
      </c>
      <c r="L752" s="108" t="str">
        <f>VLOOKUP(A752,'BASE REGISTROS'!$A$1:$T$884,12,FALSE)</f>
        <v xml:space="preserve">Avda. El Molo Nº 171, Barrancas, comuna de San Antonio, Quinta Región.
</v>
      </c>
      <c r="M752" s="108" t="str">
        <f>VLOOKUP(A752,'BASE REGISTROS'!$A$1:$T$884,13,FALSE)</f>
        <v>V</v>
      </c>
      <c r="N752" s="108" t="str">
        <f>VLOOKUP(A752,'BASE REGISTROS'!$A$1:$T$884,14,FALSE)</f>
        <v>San Antonio</v>
      </c>
      <c r="O752" s="108" t="str">
        <f>VLOOKUP(A752,'BASE REGISTROS'!$A$1:$T$884,15,FALSE)</f>
        <v>322) 231184-231134-216552-977640343</v>
      </c>
      <c r="P752" s="108" t="str">
        <f>VLOOKUP(A752,'BASE REGISTROS'!$A$1:$T$884,16,FALSE)</f>
        <v xml:space="preserve"> centroapoyoninoyfamilia@gmail.com</v>
      </c>
      <c r="Q752" s="108">
        <f>VLOOKUP(A752,'BASE REGISTROS'!$A$1:$T$884,17,FALSE)</f>
        <v>0</v>
      </c>
      <c r="R752" s="108">
        <f>VLOOKUP(A752,'BASE REGISTROS'!$A$1:$T$884,18,FALSE)</f>
        <v>93401</v>
      </c>
      <c r="S752" s="108" t="str">
        <f>VLOOKUP(A752,'BASE REGISTROS'!$A$1:$T$884,19,FALSE)</f>
        <v>Antecedentes financieros correspondientes al año 2019 aprobados por el Sub Departamento de Supervisión Financiera</v>
      </c>
      <c r="T752" s="129">
        <f>VLOOKUP(A752,'BASE REGISTROS'!$A$1:$T$884,20,FALSE)</f>
        <v>38936</v>
      </c>
      <c r="U752" s="128">
        <v>7331</v>
      </c>
      <c r="V752" s="130">
        <v>44283526</v>
      </c>
      <c r="W752" s="130">
        <v>184995544</v>
      </c>
      <c r="X752" s="131">
        <v>44316</v>
      </c>
      <c r="Y752" s="132" t="s">
        <v>7743</v>
      </c>
      <c r="Z752" s="132" t="s">
        <v>7744</v>
      </c>
      <c r="AA752" s="128" t="s">
        <v>7797</v>
      </c>
    </row>
    <row r="753" spans="1:27" ht="15.75" customHeight="1" x14ac:dyDescent="0.2">
      <c r="A753" s="128">
        <v>7347</v>
      </c>
      <c r="B753" s="108" t="str">
        <f>VLOOKUP(A753,'BASE REGISTROS'!$A$1:$T$884,2,FALSE)</f>
        <v>Fundación León Bloy para la Promoción Integral de la Familia</v>
      </c>
      <c r="C753" s="136">
        <f>VLOOKUP(A753,'BASE REGISTROS'!$A$1:$T$884,3,FALSE)</f>
        <v>653176902</v>
      </c>
      <c r="D753" s="108" t="str">
        <f>VLOOKUP(A753,'BASE REGISTROS'!$A$1:$T$884,4,FALSE)</f>
        <v>Fundación de Derecho Privado.</v>
      </c>
      <c r="E753" s="108" t="str">
        <f>VLOOKUP(A753,'BASE REGISTROS'!$A$1:$T$884,5,FALSE)</f>
        <v>Otorgado por Decreto Supremo Nº 3080, de fecha 21 de septiembre de 2004, por el Ministerio de Justicia.</v>
      </c>
      <c r="F753" s="108" t="str">
        <f>VLOOKUP(A753,'BASE REGISTROS'!$A$1:$T$884,6,FALSE)</f>
        <v>Certificado de Vigencia, folio Nº 500355343116, emitido por el SRCeI con fecha 10 de noviembre de 2020.</v>
      </c>
      <c r="G753" s="108" t="str">
        <f>VLOOKUP(A753,'BASE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3" s="108" t="str">
        <f>VLOOKUP(A753,'BASE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3" s="108" t="str">
        <f>VLOOKUP(A753,'BASE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53" s="129" t="str">
        <f>VLOOKUP(A753,'BASE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53" s="108" t="str">
        <f>VLOOKUP(A753,'BASE REGISTROS'!$A$1:$T$884,11,FALSE)</f>
        <v xml:space="preserve">Representante Legal: 
Juan Alberto Rabah Cahbar, 
</v>
      </c>
      <c r="L753" s="108" t="str">
        <f>VLOOKUP(A753,'BASE REGISTROS'!$A$1:$T$884,12,FALSE)</f>
        <v xml:space="preserve">Coronel Santiago Bueras Nº 182, comuna de Santiago, Región Metropolitana.
</v>
      </c>
      <c r="M753" s="108" t="str">
        <f>VLOOKUP(A753,'BASE REGISTROS'!$A$1:$T$884,13,FALSE)</f>
        <v>XIII</v>
      </c>
      <c r="N753" s="108" t="str">
        <f>VLOOKUP(A753,'BASE REGISTROS'!$A$1:$T$884,14,FALSE)</f>
        <v>Santiago</v>
      </c>
      <c r="O753" s="108" t="str">
        <f>VLOOKUP(A753,'BASE REGISTROS'!$A$1:$T$884,15,FALSE)</f>
        <v>(02) 6648857- 6385219</v>
      </c>
      <c r="P753" s="108" t="str">
        <f>VLOOKUP(A753,'BASE REGISTROS'!$A$1:$T$884,16,FALSE)</f>
        <v xml:space="preserve">contacto@fundacionleonbloy.cl 
www.fundacionleonbloy.cl
</v>
      </c>
      <c r="Q753" s="108">
        <f>VLOOKUP(A753,'BASE REGISTROS'!$A$1:$T$884,17,FALSE)</f>
        <v>0</v>
      </c>
      <c r="R753" s="108" t="str">
        <f>VLOOKUP(A753,'BASE REGISTROS'!$A$1:$T$884,18,FALSE)</f>
        <v>93401: Instituciones de Asistencia Social.</v>
      </c>
      <c r="S753" s="108" t="str">
        <f>VLOOKUP(A753,'BASE REGISTROS'!$A$1:$T$884,19,FALSE)</f>
        <v xml:space="preserve">Certificado Financiero correspondiente al año 2019, aprobados por Subdepartamento de Supervisión Financiera. </v>
      </c>
      <c r="T753" s="129">
        <f>VLOOKUP(A753,'BASE REGISTROS'!$A$1:$T$884,20,FALSE)</f>
        <v>39143</v>
      </c>
      <c r="U753" s="128">
        <v>7347</v>
      </c>
      <c r="V753" s="130">
        <v>7375272</v>
      </c>
      <c r="W753" s="130">
        <v>29821752</v>
      </c>
      <c r="X753" s="131">
        <v>44316</v>
      </c>
      <c r="Y753" s="132" t="s">
        <v>7743</v>
      </c>
      <c r="Z753" s="132" t="s">
        <v>7744</v>
      </c>
      <c r="AA753" s="128" t="s">
        <v>7830</v>
      </c>
    </row>
    <row r="754" spans="1:27" ht="15.75" customHeight="1" x14ac:dyDescent="0.2">
      <c r="A754" s="128">
        <v>7347</v>
      </c>
      <c r="B754" s="108" t="str">
        <f>VLOOKUP(A754,'BASE REGISTROS'!$A$1:$T$884,2,FALSE)</f>
        <v>Fundación León Bloy para la Promoción Integral de la Familia</v>
      </c>
      <c r="C754" s="136">
        <f>VLOOKUP(A754,'BASE REGISTROS'!$A$1:$T$884,3,FALSE)</f>
        <v>653176902</v>
      </c>
      <c r="D754" s="108" t="str">
        <f>VLOOKUP(A754,'BASE REGISTROS'!$A$1:$T$884,4,FALSE)</f>
        <v>Fundación de Derecho Privado.</v>
      </c>
      <c r="E754" s="108" t="str">
        <f>VLOOKUP(A754,'BASE REGISTROS'!$A$1:$T$884,5,FALSE)</f>
        <v>Otorgado por Decreto Supremo Nº 3080, de fecha 21 de septiembre de 2004, por el Ministerio de Justicia.</v>
      </c>
      <c r="F754" s="108" t="str">
        <f>VLOOKUP(A754,'BASE REGISTROS'!$A$1:$T$884,6,FALSE)</f>
        <v>Certificado de Vigencia, folio Nº 500355343116, emitido por el SRCeI con fecha 10 de noviembre de 2020.</v>
      </c>
      <c r="G754" s="108" t="str">
        <f>VLOOKUP(A754,'BASE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4" s="108" t="str">
        <f>VLOOKUP(A754,'BASE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4" s="108" t="str">
        <f>VLOOKUP(A754,'BASE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54" s="129" t="str">
        <f>VLOOKUP(A754,'BASE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54" s="108" t="str">
        <f>VLOOKUP(A754,'BASE REGISTROS'!$A$1:$T$884,11,FALSE)</f>
        <v xml:space="preserve">Representante Legal: 
Juan Alberto Rabah Cahbar, 
</v>
      </c>
      <c r="L754" s="108" t="str">
        <f>VLOOKUP(A754,'BASE REGISTROS'!$A$1:$T$884,12,FALSE)</f>
        <v xml:space="preserve">Coronel Santiago Bueras Nº 182, comuna de Santiago, Región Metropolitana.
</v>
      </c>
      <c r="M754" s="108" t="str">
        <f>VLOOKUP(A754,'BASE REGISTROS'!$A$1:$T$884,13,FALSE)</f>
        <v>XIII</v>
      </c>
      <c r="N754" s="108" t="str">
        <f>VLOOKUP(A754,'BASE REGISTROS'!$A$1:$T$884,14,FALSE)</f>
        <v>Santiago</v>
      </c>
      <c r="O754" s="108" t="str">
        <f>VLOOKUP(A754,'BASE REGISTROS'!$A$1:$T$884,15,FALSE)</f>
        <v>(02) 6648857- 6385219</v>
      </c>
      <c r="P754" s="108" t="str">
        <f>VLOOKUP(A754,'BASE REGISTROS'!$A$1:$T$884,16,FALSE)</f>
        <v xml:space="preserve">contacto@fundacionleonbloy.cl 
www.fundacionleonbloy.cl
</v>
      </c>
      <c r="Q754" s="108">
        <f>VLOOKUP(A754,'BASE REGISTROS'!$A$1:$T$884,17,FALSE)</f>
        <v>0</v>
      </c>
      <c r="R754" s="108" t="str">
        <f>VLOOKUP(A754,'BASE REGISTROS'!$A$1:$T$884,18,FALSE)</f>
        <v>93401: Instituciones de Asistencia Social.</v>
      </c>
      <c r="S754" s="108" t="str">
        <f>VLOOKUP(A754,'BASE REGISTROS'!$A$1:$T$884,19,FALSE)</f>
        <v xml:space="preserve">Certificado Financiero correspondiente al año 2019, aprobados por Subdepartamento de Supervisión Financiera. </v>
      </c>
      <c r="T754" s="129">
        <f>VLOOKUP(A754,'BASE REGISTROS'!$A$1:$T$884,20,FALSE)</f>
        <v>39143</v>
      </c>
      <c r="U754" s="128">
        <v>7347</v>
      </c>
      <c r="V754" s="130">
        <v>10378480</v>
      </c>
      <c r="W754" s="130">
        <v>42106976</v>
      </c>
      <c r="X754" s="131">
        <v>44316</v>
      </c>
      <c r="Y754" s="132" t="s">
        <v>7743</v>
      </c>
      <c r="Z754" s="132" t="s">
        <v>7744</v>
      </c>
      <c r="AA754" s="128" t="s">
        <v>7824</v>
      </c>
    </row>
    <row r="755" spans="1:27" ht="15.75" customHeight="1" x14ac:dyDescent="0.2">
      <c r="A755" s="128">
        <v>7347</v>
      </c>
      <c r="B755" s="108" t="str">
        <f>VLOOKUP(A755,'BASE REGISTROS'!$A$1:$T$884,2,FALSE)</f>
        <v>Fundación León Bloy para la Promoción Integral de la Familia</v>
      </c>
      <c r="C755" s="136">
        <f>VLOOKUP(A755,'BASE REGISTROS'!$A$1:$T$884,3,FALSE)</f>
        <v>653176902</v>
      </c>
      <c r="D755" s="108" t="str">
        <f>VLOOKUP(A755,'BASE REGISTROS'!$A$1:$T$884,4,FALSE)</f>
        <v>Fundación de Derecho Privado.</v>
      </c>
      <c r="E755" s="108" t="str">
        <f>VLOOKUP(A755,'BASE REGISTROS'!$A$1:$T$884,5,FALSE)</f>
        <v>Otorgado por Decreto Supremo Nº 3080, de fecha 21 de septiembre de 2004, por el Ministerio de Justicia.</v>
      </c>
      <c r="F755" s="108" t="str">
        <f>VLOOKUP(A755,'BASE REGISTROS'!$A$1:$T$884,6,FALSE)</f>
        <v>Certificado de Vigencia, folio Nº 500355343116, emitido por el SRCeI con fecha 10 de noviembre de 2020.</v>
      </c>
      <c r="G755" s="108" t="str">
        <f>VLOOKUP(A755,'BASE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5" s="108" t="str">
        <f>VLOOKUP(A755,'BASE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5" s="108" t="str">
        <f>VLOOKUP(A755,'BASE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55" s="129" t="str">
        <f>VLOOKUP(A755,'BASE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55" s="108" t="str">
        <f>VLOOKUP(A755,'BASE REGISTROS'!$A$1:$T$884,11,FALSE)</f>
        <v xml:space="preserve">Representante Legal: 
Juan Alberto Rabah Cahbar, 
</v>
      </c>
      <c r="L755" s="108" t="str">
        <f>VLOOKUP(A755,'BASE REGISTROS'!$A$1:$T$884,12,FALSE)</f>
        <v xml:space="preserve">Coronel Santiago Bueras Nº 182, comuna de Santiago, Región Metropolitana.
</v>
      </c>
      <c r="M755" s="108" t="str">
        <f>VLOOKUP(A755,'BASE REGISTROS'!$A$1:$T$884,13,FALSE)</f>
        <v>XIII</v>
      </c>
      <c r="N755" s="108" t="str">
        <f>VLOOKUP(A755,'BASE REGISTROS'!$A$1:$T$884,14,FALSE)</f>
        <v>Santiago</v>
      </c>
      <c r="O755" s="108" t="str">
        <f>VLOOKUP(A755,'BASE REGISTROS'!$A$1:$T$884,15,FALSE)</f>
        <v>(02) 6648857- 6385219</v>
      </c>
      <c r="P755" s="108" t="str">
        <f>VLOOKUP(A755,'BASE REGISTROS'!$A$1:$T$884,16,FALSE)</f>
        <v xml:space="preserve">contacto@fundacionleonbloy.cl 
www.fundacionleonbloy.cl
</v>
      </c>
      <c r="Q755" s="108">
        <f>VLOOKUP(A755,'BASE REGISTROS'!$A$1:$T$884,17,FALSE)</f>
        <v>0</v>
      </c>
      <c r="R755" s="108" t="str">
        <f>VLOOKUP(A755,'BASE REGISTROS'!$A$1:$T$884,18,FALSE)</f>
        <v>93401: Instituciones de Asistencia Social.</v>
      </c>
      <c r="S755" s="108" t="str">
        <f>VLOOKUP(A755,'BASE REGISTROS'!$A$1:$T$884,19,FALSE)</f>
        <v xml:space="preserve">Certificado Financiero correspondiente al año 2019, aprobados por Subdepartamento de Supervisión Financiera. </v>
      </c>
      <c r="T755" s="129">
        <f>VLOOKUP(A755,'BASE REGISTROS'!$A$1:$T$884,20,FALSE)</f>
        <v>39143</v>
      </c>
      <c r="U755" s="128">
        <v>7347</v>
      </c>
      <c r="V755" s="130">
        <v>11119800</v>
      </c>
      <c r="W755" s="130">
        <v>40031280</v>
      </c>
      <c r="X755" s="131">
        <v>44316</v>
      </c>
      <c r="Y755" s="132" t="s">
        <v>7743</v>
      </c>
      <c r="Z755" s="132" t="s">
        <v>7744</v>
      </c>
      <c r="AA755" s="128" t="s">
        <v>7841</v>
      </c>
    </row>
    <row r="756" spans="1:27" ht="15.75" customHeight="1" x14ac:dyDescent="0.2">
      <c r="A756" s="128">
        <v>7347</v>
      </c>
      <c r="B756" s="108" t="str">
        <f>VLOOKUP(A756,'BASE REGISTROS'!$A$1:$T$884,2,FALSE)</f>
        <v>Fundación León Bloy para la Promoción Integral de la Familia</v>
      </c>
      <c r="C756" s="136">
        <f>VLOOKUP(A756,'BASE REGISTROS'!$A$1:$T$884,3,FALSE)</f>
        <v>653176902</v>
      </c>
      <c r="D756" s="108" t="str">
        <f>VLOOKUP(A756,'BASE REGISTROS'!$A$1:$T$884,4,FALSE)</f>
        <v>Fundación de Derecho Privado.</v>
      </c>
      <c r="E756" s="108" t="str">
        <f>VLOOKUP(A756,'BASE REGISTROS'!$A$1:$T$884,5,FALSE)</f>
        <v>Otorgado por Decreto Supremo Nº 3080, de fecha 21 de septiembre de 2004, por el Ministerio de Justicia.</v>
      </c>
      <c r="F756" s="108" t="str">
        <f>VLOOKUP(A756,'BASE REGISTROS'!$A$1:$T$884,6,FALSE)</f>
        <v>Certificado de Vigencia, folio Nº 500355343116, emitido por el SRCeI con fecha 10 de noviembre de 2020.</v>
      </c>
      <c r="G756" s="108" t="str">
        <f>VLOOKUP(A756,'BASE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6" s="108" t="str">
        <f>VLOOKUP(A756,'BASE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6" s="108" t="str">
        <f>VLOOKUP(A756,'BASE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56" s="129" t="str">
        <f>VLOOKUP(A756,'BASE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56" s="108" t="str">
        <f>VLOOKUP(A756,'BASE REGISTROS'!$A$1:$T$884,11,FALSE)</f>
        <v xml:space="preserve">Representante Legal: 
Juan Alberto Rabah Cahbar, 
</v>
      </c>
      <c r="L756" s="108" t="str">
        <f>VLOOKUP(A756,'BASE REGISTROS'!$A$1:$T$884,12,FALSE)</f>
        <v xml:space="preserve">Coronel Santiago Bueras Nº 182, comuna de Santiago, Región Metropolitana.
</v>
      </c>
      <c r="M756" s="108" t="str">
        <f>VLOOKUP(A756,'BASE REGISTROS'!$A$1:$T$884,13,FALSE)</f>
        <v>XIII</v>
      </c>
      <c r="N756" s="108" t="str">
        <f>VLOOKUP(A756,'BASE REGISTROS'!$A$1:$T$884,14,FALSE)</f>
        <v>Santiago</v>
      </c>
      <c r="O756" s="108" t="str">
        <f>VLOOKUP(A756,'BASE REGISTROS'!$A$1:$T$884,15,FALSE)</f>
        <v>(02) 6648857- 6385219</v>
      </c>
      <c r="P756" s="108" t="str">
        <f>VLOOKUP(A756,'BASE REGISTROS'!$A$1:$T$884,16,FALSE)</f>
        <v xml:space="preserve">contacto@fundacionleonbloy.cl 
www.fundacionleonbloy.cl
</v>
      </c>
      <c r="Q756" s="108">
        <f>VLOOKUP(A756,'BASE REGISTROS'!$A$1:$T$884,17,FALSE)</f>
        <v>0</v>
      </c>
      <c r="R756" s="108" t="str">
        <f>VLOOKUP(A756,'BASE REGISTROS'!$A$1:$T$884,18,FALSE)</f>
        <v>93401: Instituciones de Asistencia Social.</v>
      </c>
      <c r="S756" s="108" t="str">
        <f>VLOOKUP(A756,'BASE REGISTROS'!$A$1:$T$884,19,FALSE)</f>
        <v xml:space="preserve">Certificado Financiero correspondiente al año 2019, aprobados por Subdepartamento de Supervisión Financiera. </v>
      </c>
      <c r="T756" s="129">
        <f>VLOOKUP(A756,'BASE REGISTROS'!$A$1:$T$884,20,FALSE)</f>
        <v>39143</v>
      </c>
      <c r="U756" s="128">
        <v>7347</v>
      </c>
      <c r="V756" s="130">
        <v>7059780</v>
      </c>
      <c r="W756" s="130">
        <v>32273280</v>
      </c>
      <c r="X756" s="131">
        <v>44316</v>
      </c>
      <c r="Y756" s="132" t="s">
        <v>7743</v>
      </c>
      <c r="Z756" s="132" t="s">
        <v>7744</v>
      </c>
      <c r="AA756" s="128" t="s">
        <v>7950</v>
      </c>
    </row>
    <row r="757" spans="1:27" ht="15.75" customHeight="1" x14ac:dyDescent="0.2">
      <c r="A757" s="128">
        <v>7347</v>
      </c>
      <c r="B757" s="108" t="str">
        <f>VLOOKUP(A757,'BASE REGISTROS'!$A$1:$T$884,2,FALSE)</f>
        <v>Fundación León Bloy para la Promoción Integral de la Familia</v>
      </c>
      <c r="C757" s="136">
        <f>VLOOKUP(A757,'BASE REGISTROS'!$A$1:$T$884,3,FALSE)</f>
        <v>653176902</v>
      </c>
      <c r="D757" s="108" t="str">
        <f>VLOOKUP(A757,'BASE REGISTROS'!$A$1:$T$884,4,FALSE)</f>
        <v>Fundación de Derecho Privado.</v>
      </c>
      <c r="E757" s="108" t="str">
        <f>VLOOKUP(A757,'BASE REGISTROS'!$A$1:$T$884,5,FALSE)</f>
        <v>Otorgado por Decreto Supremo Nº 3080, de fecha 21 de septiembre de 2004, por el Ministerio de Justicia.</v>
      </c>
      <c r="F757" s="108" t="str">
        <f>VLOOKUP(A757,'BASE REGISTROS'!$A$1:$T$884,6,FALSE)</f>
        <v>Certificado de Vigencia, folio Nº 500355343116, emitido por el SRCeI con fecha 10 de noviembre de 2020.</v>
      </c>
      <c r="G757" s="108" t="str">
        <f>VLOOKUP(A757,'BASE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7" s="108" t="str">
        <f>VLOOKUP(A757,'BASE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7" s="108" t="str">
        <f>VLOOKUP(A757,'BASE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57" s="129" t="str">
        <f>VLOOKUP(A757,'BASE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57" s="108" t="str">
        <f>VLOOKUP(A757,'BASE REGISTROS'!$A$1:$T$884,11,FALSE)</f>
        <v xml:space="preserve">Representante Legal: 
Juan Alberto Rabah Cahbar, 
</v>
      </c>
      <c r="L757" s="108" t="str">
        <f>VLOOKUP(A757,'BASE REGISTROS'!$A$1:$T$884,12,FALSE)</f>
        <v xml:space="preserve">Coronel Santiago Bueras Nº 182, comuna de Santiago, Región Metropolitana.
</v>
      </c>
      <c r="M757" s="108" t="str">
        <f>VLOOKUP(A757,'BASE REGISTROS'!$A$1:$T$884,13,FALSE)</f>
        <v>XIII</v>
      </c>
      <c r="N757" s="108" t="str">
        <f>VLOOKUP(A757,'BASE REGISTROS'!$A$1:$T$884,14,FALSE)</f>
        <v>Santiago</v>
      </c>
      <c r="O757" s="108" t="str">
        <f>VLOOKUP(A757,'BASE REGISTROS'!$A$1:$T$884,15,FALSE)</f>
        <v>(02) 6648857- 6385219</v>
      </c>
      <c r="P757" s="108" t="str">
        <f>VLOOKUP(A757,'BASE REGISTROS'!$A$1:$T$884,16,FALSE)</f>
        <v xml:space="preserve">contacto@fundacionleonbloy.cl 
www.fundacionleonbloy.cl
</v>
      </c>
      <c r="Q757" s="108">
        <f>VLOOKUP(A757,'BASE REGISTROS'!$A$1:$T$884,17,FALSE)</f>
        <v>0</v>
      </c>
      <c r="R757" s="108" t="str">
        <f>VLOOKUP(A757,'BASE REGISTROS'!$A$1:$T$884,18,FALSE)</f>
        <v>93401: Instituciones de Asistencia Social.</v>
      </c>
      <c r="S757" s="108" t="str">
        <f>VLOOKUP(A757,'BASE REGISTROS'!$A$1:$T$884,19,FALSE)</f>
        <v xml:space="preserve">Certificado Financiero correspondiente al año 2019, aprobados por Subdepartamento de Supervisión Financiera. </v>
      </c>
      <c r="T757" s="129">
        <f>VLOOKUP(A757,'BASE REGISTROS'!$A$1:$T$884,20,FALSE)</f>
        <v>39143</v>
      </c>
      <c r="U757" s="128">
        <v>7347</v>
      </c>
      <c r="V757" s="130">
        <v>8016600</v>
      </c>
      <c r="W757" s="130">
        <v>45053292</v>
      </c>
      <c r="X757" s="131">
        <v>44316</v>
      </c>
      <c r="Y757" s="132" t="s">
        <v>7743</v>
      </c>
      <c r="Z757" s="132" t="s">
        <v>7744</v>
      </c>
      <c r="AA757" s="128" t="s">
        <v>7951</v>
      </c>
    </row>
    <row r="758" spans="1:27" ht="15.75" customHeight="1" x14ac:dyDescent="0.2">
      <c r="A758" s="128">
        <v>7347</v>
      </c>
      <c r="B758" s="108" t="str">
        <f>VLOOKUP(A758,'BASE REGISTROS'!$A$1:$T$884,2,FALSE)</f>
        <v>Fundación León Bloy para la Promoción Integral de la Familia</v>
      </c>
      <c r="C758" s="136">
        <f>VLOOKUP(A758,'BASE REGISTROS'!$A$1:$T$884,3,FALSE)</f>
        <v>653176902</v>
      </c>
      <c r="D758" s="108" t="str">
        <f>VLOOKUP(A758,'BASE REGISTROS'!$A$1:$T$884,4,FALSE)</f>
        <v>Fundación de Derecho Privado.</v>
      </c>
      <c r="E758" s="108" t="str">
        <f>VLOOKUP(A758,'BASE REGISTROS'!$A$1:$T$884,5,FALSE)</f>
        <v>Otorgado por Decreto Supremo Nº 3080, de fecha 21 de septiembre de 2004, por el Ministerio de Justicia.</v>
      </c>
      <c r="F758" s="108" t="str">
        <f>VLOOKUP(A758,'BASE REGISTROS'!$A$1:$T$884,6,FALSE)</f>
        <v>Certificado de Vigencia, folio Nº 500355343116, emitido por el SRCeI con fecha 10 de noviembre de 2020.</v>
      </c>
      <c r="G758" s="108" t="str">
        <f>VLOOKUP(A758,'BASE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8" s="108" t="str">
        <f>VLOOKUP(A758,'BASE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8" s="108" t="str">
        <f>VLOOKUP(A758,'BASE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58" s="129" t="str">
        <f>VLOOKUP(A758,'BASE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58" s="108" t="str">
        <f>VLOOKUP(A758,'BASE REGISTROS'!$A$1:$T$884,11,FALSE)</f>
        <v xml:space="preserve">Representante Legal: 
Juan Alberto Rabah Cahbar, 
</v>
      </c>
      <c r="L758" s="108" t="str">
        <f>VLOOKUP(A758,'BASE REGISTROS'!$A$1:$T$884,12,FALSE)</f>
        <v xml:space="preserve">Coronel Santiago Bueras Nº 182, comuna de Santiago, Región Metropolitana.
</v>
      </c>
      <c r="M758" s="108" t="str">
        <f>VLOOKUP(A758,'BASE REGISTROS'!$A$1:$T$884,13,FALSE)</f>
        <v>XIII</v>
      </c>
      <c r="N758" s="108" t="str">
        <f>VLOOKUP(A758,'BASE REGISTROS'!$A$1:$T$884,14,FALSE)</f>
        <v>Santiago</v>
      </c>
      <c r="O758" s="108" t="str">
        <f>VLOOKUP(A758,'BASE REGISTROS'!$A$1:$T$884,15,FALSE)</f>
        <v>(02) 6648857- 6385219</v>
      </c>
      <c r="P758" s="108" t="str">
        <f>VLOOKUP(A758,'BASE REGISTROS'!$A$1:$T$884,16,FALSE)</f>
        <v xml:space="preserve">contacto@fundacionleonbloy.cl 
www.fundacionleonbloy.cl
</v>
      </c>
      <c r="Q758" s="108">
        <f>VLOOKUP(A758,'BASE REGISTROS'!$A$1:$T$884,17,FALSE)</f>
        <v>0</v>
      </c>
      <c r="R758" s="108" t="str">
        <f>VLOOKUP(A758,'BASE REGISTROS'!$A$1:$T$884,18,FALSE)</f>
        <v>93401: Instituciones de Asistencia Social.</v>
      </c>
      <c r="S758" s="108" t="str">
        <f>VLOOKUP(A758,'BASE REGISTROS'!$A$1:$T$884,19,FALSE)</f>
        <v xml:space="preserve">Certificado Financiero correspondiente al año 2019, aprobados por Subdepartamento de Supervisión Financiera. </v>
      </c>
      <c r="T758" s="129">
        <f>VLOOKUP(A758,'BASE REGISTROS'!$A$1:$T$884,20,FALSE)</f>
        <v>39143</v>
      </c>
      <c r="U758" s="128">
        <v>7347</v>
      </c>
      <c r="V758" s="130">
        <v>6982200</v>
      </c>
      <c r="W758" s="130">
        <v>30721680</v>
      </c>
      <c r="X758" s="131">
        <v>44316</v>
      </c>
      <c r="Y758" s="132" t="s">
        <v>7743</v>
      </c>
      <c r="Z758" s="132" t="s">
        <v>7744</v>
      </c>
      <c r="AA758" s="128" t="s">
        <v>7882</v>
      </c>
    </row>
    <row r="759" spans="1:27" ht="15.75" customHeight="1" x14ac:dyDescent="0.2">
      <c r="A759" s="128">
        <v>7347</v>
      </c>
      <c r="B759" s="108" t="str">
        <f>VLOOKUP(A759,'BASE REGISTROS'!$A$1:$T$884,2,FALSE)</f>
        <v>Fundación León Bloy para la Promoción Integral de la Familia</v>
      </c>
      <c r="C759" s="136">
        <f>VLOOKUP(A759,'BASE REGISTROS'!$A$1:$T$884,3,FALSE)</f>
        <v>653176902</v>
      </c>
      <c r="D759" s="108" t="str">
        <f>VLOOKUP(A759,'BASE REGISTROS'!$A$1:$T$884,4,FALSE)</f>
        <v>Fundación de Derecho Privado.</v>
      </c>
      <c r="E759" s="108" t="str">
        <f>VLOOKUP(A759,'BASE REGISTROS'!$A$1:$T$884,5,FALSE)</f>
        <v>Otorgado por Decreto Supremo Nº 3080, de fecha 21 de septiembre de 2004, por el Ministerio de Justicia.</v>
      </c>
      <c r="F759" s="108" t="str">
        <f>VLOOKUP(A759,'BASE REGISTROS'!$A$1:$T$884,6,FALSE)</f>
        <v>Certificado de Vigencia, folio Nº 500355343116, emitido por el SRCeI con fecha 10 de noviembre de 2020.</v>
      </c>
      <c r="G759" s="108" t="str">
        <f>VLOOKUP(A759,'BASE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9" s="108" t="str">
        <f>VLOOKUP(A759,'BASE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9" s="108" t="str">
        <f>VLOOKUP(A759,'BASE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59" s="129" t="str">
        <f>VLOOKUP(A759,'BASE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59" s="108" t="str">
        <f>VLOOKUP(A759,'BASE REGISTROS'!$A$1:$T$884,11,FALSE)</f>
        <v xml:space="preserve">Representante Legal: 
Juan Alberto Rabah Cahbar, 
</v>
      </c>
      <c r="L759" s="108" t="str">
        <f>VLOOKUP(A759,'BASE REGISTROS'!$A$1:$T$884,12,FALSE)</f>
        <v xml:space="preserve">Coronel Santiago Bueras Nº 182, comuna de Santiago, Región Metropolitana.
</v>
      </c>
      <c r="M759" s="108" t="str">
        <f>VLOOKUP(A759,'BASE REGISTROS'!$A$1:$T$884,13,FALSE)</f>
        <v>XIII</v>
      </c>
      <c r="N759" s="108" t="str">
        <f>VLOOKUP(A759,'BASE REGISTROS'!$A$1:$T$884,14,FALSE)</f>
        <v>Santiago</v>
      </c>
      <c r="O759" s="108" t="str">
        <f>VLOOKUP(A759,'BASE REGISTROS'!$A$1:$T$884,15,FALSE)</f>
        <v>(02) 6648857- 6385219</v>
      </c>
      <c r="P759" s="108" t="str">
        <f>VLOOKUP(A759,'BASE REGISTROS'!$A$1:$T$884,16,FALSE)</f>
        <v xml:space="preserve">contacto@fundacionleonbloy.cl 
www.fundacionleonbloy.cl
</v>
      </c>
      <c r="Q759" s="108">
        <f>VLOOKUP(A759,'BASE REGISTROS'!$A$1:$T$884,17,FALSE)</f>
        <v>0</v>
      </c>
      <c r="R759" s="108" t="str">
        <f>VLOOKUP(A759,'BASE REGISTROS'!$A$1:$T$884,18,FALSE)</f>
        <v>93401: Instituciones de Asistencia Social.</v>
      </c>
      <c r="S759" s="108" t="str">
        <f>VLOOKUP(A759,'BASE REGISTROS'!$A$1:$T$884,19,FALSE)</f>
        <v xml:space="preserve">Certificado Financiero correspondiente al año 2019, aprobados por Subdepartamento de Supervisión Financiera. </v>
      </c>
      <c r="T759" s="129">
        <f>VLOOKUP(A759,'BASE REGISTROS'!$A$1:$T$884,20,FALSE)</f>
        <v>39143</v>
      </c>
      <c r="U759" s="128">
        <v>7347</v>
      </c>
      <c r="V759" s="130">
        <v>19586364</v>
      </c>
      <c r="W759" s="130">
        <v>86318243</v>
      </c>
      <c r="X759" s="131">
        <v>44316</v>
      </c>
      <c r="Y759" s="132" t="s">
        <v>7743</v>
      </c>
      <c r="Z759" s="132" t="s">
        <v>7744</v>
      </c>
      <c r="AA759" s="128" t="s">
        <v>7948</v>
      </c>
    </row>
    <row r="760" spans="1:27" ht="15.75" customHeight="1" x14ac:dyDescent="0.2">
      <c r="A760" s="128">
        <v>7347</v>
      </c>
      <c r="B760" s="108" t="str">
        <f>VLOOKUP(A760,'BASE REGISTROS'!$A$1:$T$884,2,FALSE)</f>
        <v>Fundación León Bloy para la Promoción Integral de la Familia</v>
      </c>
      <c r="C760" s="136">
        <f>VLOOKUP(A760,'BASE REGISTROS'!$A$1:$T$884,3,FALSE)</f>
        <v>653176902</v>
      </c>
      <c r="D760" s="108" t="str">
        <f>VLOOKUP(A760,'BASE REGISTROS'!$A$1:$T$884,4,FALSE)</f>
        <v>Fundación de Derecho Privado.</v>
      </c>
      <c r="E760" s="108" t="str">
        <f>VLOOKUP(A760,'BASE REGISTROS'!$A$1:$T$884,5,FALSE)</f>
        <v>Otorgado por Decreto Supremo Nº 3080, de fecha 21 de septiembre de 2004, por el Ministerio de Justicia.</v>
      </c>
      <c r="F760" s="108" t="str">
        <f>VLOOKUP(A760,'BASE REGISTROS'!$A$1:$T$884,6,FALSE)</f>
        <v>Certificado de Vigencia, folio Nº 500355343116, emitido por el SRCeI con fecha 10 de noviembre de 2020.</v>
      </c>
      <c r="G760" s="108" t="str">
        <f>VLOOKUP(A760,'BASE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0" s="108" t="str">
        <f>VLOOKUP(A760,'BASE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0" s="108" t="str">
        <f>VLOOKUP(A760,'BASE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0" s="129" t="str">
        <f>VLOOKUP(A760,'BASE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60" s="108" t="str">
        <f>VLOOKUP(A760,'BASE REGISTROS'!$A$1:$T$884,11,FALSE)</f>
        <v xml:space="preserve">Representante Legal: 
Juan Alberto Rabah Cahbar, 
</v>
      </c>
      <c r="L760" s="108" t="str">
        <f>VLOOKUP(A760,'BASE REGISTROS'!$A$1:$T$884,12,FALSE)</f>
        <v xml:space="preserve">Coronel Santiago Bueras Nº 182, comuna de Santiago, Región Metropolitana.
</v>
      </c>
      <c r="M760" s="108" t="str">
        <f>VLOOKUP(A760,'BASE REGISTROS'!$A$1:$T$884,13,FALSE)</f>
        <v>XIII</v>
      </c>
      <c r="N760" s="108" t="str">
        <f>VLOOKUP(A760,'BASE REGISTROS'!$A$1:$T$884,14,FALSE)</f>
        <v>Santiago</v>
      </c>
      <c r="O760" s="108" t="str">
        <f>VLOOKUP(A760,'BASE REGISTROS'!$A$1:$T$884,15,FALSE)</f>
        <v>(02) 6648857- 6385219</v>
      </c>
      <c r="P760" s="108" t="str">
        <f>VLOOKUP(A760,'BASE REGISTROS'!$A$1:$T$884,16,FALSE)</f>
        <v xml:space="preserve">contacto@fundacionleonbloy.cl 
www.fundacionleonbloy.cl
</v>
      </c>
      <c r="Q760" s="108">
        <f>VLOOKUP(A760,'BASE REGISTROS'!$A$1:$T$884,17,FALSE)</f>
        <v>0</v>
      </c>
      <c r="R760" s="108" t="str">
        <f>VLOOKUP(A760,'BASE REGISTROS'!$A$1:$T$884,18,FALSE)</f>
        <v>93401: Instituciones de Asistencia Social.</v>
      </c>
      <c r="S760" s="108" t="str">
        <f>VLOOKUP(A760,'BASE REGISTROS'!$A$1:$T$884,19,FALSE)</f>
        <v xml:space="preserve">Certificado Financiero correspondiente al año 2019, aprobados por Subdepartamento de Supervisión Financiera. </v>
      </c>
      <c r="T760" s="129">
        <f>VLOOKUP(A760,'BASE REGISTROS'!$A$1:$T$884,20,FALSE)</f>
        <v>39143</v>
      </c>
      <c r="U760" s="128">
        <v>7347</v>
      </c>
      <c r="V760" s="130">
        <v>8337264</v>
      </c>
      <c r="W760" s="130">
        <v>32868060</v>
      </c>
      <c r="X760" s="131">
        <v>44316</v>
      </c>
      <c r="Y760" s="132" t="s">
        <v>7743</v>
      </c>
      <c r="Z760" s="132" t="s">
        <v>7744</v>
      </c>
      <c r="AA760" s="128" t="s">
        <v>7790</v>
      </c>
    </row>
    <row r="761" spans="1:27" ht="15.75" customHeight="1" x14ac:dyDescent="0.2">
      <c r="A761" s="128">
        <v>7347</v>
      </c>
      <c r="B761" s="108" t="str">
        <f>VLOOKUP(A761,'BASE REGISTROS'!$A$1:$T$884,2,FALSE)</f>
        <v>Fundación León Bloy para la Promoción Integral de la Familia</v>
      </c>
      <c r="C761" s="136">
        <f>VLOOKUP(A761,'BASE REGISTROS'!$A$1:$T$884,3,FALSE)</f>
        <v>653176902</v>
      </c>
      <c r="D761" s="108" t="str">
        <f>VLOOKUP(A761,'BASE REGISTROS'!$A$1:$T$884,4,FALSE)</f>
        <v>Fundación de Derecho Privado.</v>
      </c>
      <c r="E761" s="108" t="str">
        <f>VLOOKUP(A761,'BASE REGISTROS'!$A$1:$T$884,5,FALSE)</f>
        <v>Otorgado por Decreto Supremo Nº 3080, de fecha 21 de septiembre de 2004, por el Ministerio de Justicia.</v>
      </c>
      <c r="F761" s="108" t="str">
        <f>VLOOKUP(A761,'BASE REGISTROS'!$A$1:$T$884,6,FALSE)</f>
        <v>Certificado de Vigencia, folio Nº 500355343116, emitido por el SRCeI con fecha 10 de noviembre de 2020.</v>
      </c>
      <c r="G761" s="108" t="str">
        <f>VLOOKUP(A761,'BASE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1" s="108" t="str">
        <f>VLOOKUP(A761,'BASE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1" s="108" t="str">
        <f>VLOOKUP(A761,'BASE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1" s="129" t="str">
        <f>VLOOKUP(A761,'BASE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61" s="108" t="str">
        <f>VLOOKUP(A761,'BASE REGISTROS'!$A$1:$T$884,11,FALSE)</f>
        <v xml:space="preserve">Representante Legal: 
Juan Alberto Rabah Cahbar, 
</v>
      </c>
      <c r="L761" s="108" t="str">
        <f>VLOOKUP(A761,'BASE REGISTROS'!$A$1:$T$884,12,FALSE)</f>
        <v xml:space="preserve">Coronel Santiago Bueras Nº 182, comuna de Santiago, Región Metropolitana.
</v>
      </c>
      <c r="M761" s="108" t="str">
        <f>VLOOKUP(A761,'BASE REGISTROS'!$A$1:$T$884,13,FALSE)</f>
        <v>XIII</v>
      </c>
      <c r="N761" s="108" t="str">
        <f>VLOOKUP(A761,'BASE REGISTROS'!$A$1:$T$884,14,FALSE)</f>
        <v>Santiago</v>
      </c>
      <c r="O761" s="108" t="str">
        <f>VLOOKUP(A761,'BASE REGISTROS'!$A$1:$T$884,15,FALSE)</f>
        <v>(02) 6648857- 6385219</v>
      </c>
      <c r="P761" s="108" t="str">
        <f>VLOOKUP(A761,'BASE REGISTROS'!$A$1:$T$884,16,FALSE)</f>
        <v xml:space="preserve">contacto@fundacionleonbloy.cl 
www.fundacionleonbloy.cl
</v>
      </c>
      <c r="Q761" s="108">
        <f>VLOOKUP(A761,'BASE REGISTROS'!$A$1:$T$884,17,FALSE)</f>
        <v>0</v>
      </c>
      <c r="R761" s="108" t="str">
        <f>VLOOKUP(A761,'BASE REGISTROS'!$A$1:$T$884,18,FALSE)</f>
        <v>93401: Instituciones de Asistencia Social.</v>
      </c>
      <c r="S761" s="108" t="str">
        <f>VLOOKUP(A761,'BASE REGISTROS'!$A$1:$T$884,19,FALSE)</f>
        <v xml:space="preserve">Certificado Financiero correspondiente al año 2019, aprobados por Subdepartamento de Supervisión Financiera. </v>
      </c>
      <c r="T761" s="129">
        <f>VLOOKUP(A761,'BASE REGISTROS'!$A$1:$T$884,20,FALSE)</f>
        <v>39143</v>
      </c>
      <c r="U761" s="128">
        <v>7347</v>
      </c>
      <c r="V761" s="130">
        <v>33830052</v>
      </c>
      <c r="W761" s="130">
        <v>137564856</v>
      </c>
      <c r="X761" s="131">
        <v>44316</v>
      </c>
      <c r="Y761" s="132" t="s">
        <v>7743</v>
      </c>
      <c r="Z761" s="132" t="s">
        <v>7744</v>
      </c>
      <c r="AA761" s="128" t="s">
        <v>7791</v>
      </c>
    </row>
    <row r="762" spans="1:27" ht="15.75" customHeight="1" x14ac:dyDescent="0.2">
      <c r="A762" s="128">
        <v>7347</v>
      </c>
      <c r="B762" s="108" t="str">
        <f>VLOOKUP(A762,'BASE REGISTROS'!$A$1:$T$884,2,FALSE)</f>
        <v>Fundación León Bloy para la Promoción Integral de la Familia</v>
      </c>
      <c r="C762" s="136">
        <f>VLOOKUP(A762,'BASE REGISTROS'!$A$1:$T$884,3,FALSE)</f>
        <v>653176902</v>
      </c>
      <c r="D762" s="108" t="str">
        <f>VLOOKUP(A762,'BASE REGISTROS'!$A$1:$T$884,4,FALSE)</f>
        <v>Fundación de Derecho Privado.</v>
      </c>
      <c r="E762" s="108" t="str">
        <f>VLOOKUP(A762,'BASE REGISTROS'!$A$1:$T$884,5,FALSE)</f>
        <v>Otorgado por Decreto Supremo Nº 3080, de fecha 21 de septiembre de 2004, por el Ministerio de Justicia.</v>
      </c>
      <c r="F762" s="108" t="str">
        <f>VLOOKUP(A762,'BASE REGISTROS'!$A$1:$T$884,6,FALSE)</f>
        <v>Certificado de Vigencia, folio Nº 500355343116, emitido por el SRCeI con fecha 10 de noviembre de 2020.</v>
      </c>
      <c r="G762" s="108" t="str">
        <f>VLOOKUP(A762,'BASE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2" s="108" t="str">
        <f>VLOOKUP(A762,'BASE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2" s="108" t="str">
        <f>VLOOKUP(A762,'BASE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2" s="129" t="str">
        <f>VLOOKUP(A762,'BASE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62" s="108" t="str">
        <f>VLOOKUP(A762,'BASE REGISTROS'!$A$1:$T$884,11,FALSE)</f>
        <v xml:space="preserve">Representante Legal: 
Juan Alberto Rabah Cahbar, 
</v>
      </c>
      <c r="L762" s="108" t="str">
        <f>VLOOKUP(A762,'BASE REGISTROS'!$A$1:$T$884,12,FALSE)</f>
        <v xml:space="preserve">Coronel Santiago Bueras Nº 182, comuna de Santiago, Región Metropolitana.
</v>
      </c>
      <c r="M762" s="108" t="str">
        <f>VLOOKUP(A762,'BASE REGISTROS'!$A$1:$T$884,13,FALSE)</f>
        <v>XIII</v>
      </c>
      <c r="N762" s="108" t="str">
        <f>VLOOKUP(A762,'BASE REGISTROS'!$A$1:$T$884,14,FALSE)</f>
        <v>Santiago</v>
      </c>
      <c r="O762" s="108" t="str">
        <f>VLOOKUP(A762,'BASE REGISTROS'!$A$1:$T$884,15,FALSE)</f>
        <v>(02) 6648857- 6385219</v>
      </c>
      <c r="P762" s="108" t="str">
        <f>VLOOKUP(A762,'BASE REGISTROS'!$A$1:$T$884,16,FALSE)</f>
        <v xml:space="preserve">contacto@fundacionleonbloy.cl 
www.fundacionleonbloy.cl
</v>
      </c>
      <c r="Q762" s="108">
        <f>VLOOKUP(A762,'BASE REGISTROS'!$A$1:$T$884,17,FALSE)</f>
        <v>0</v>
      </c>
      <c r="R762" s="108" t="str">
        <f>VLOOKUP(A762,'BASE REGISTROS'!$A$1:$T$884,18,FALSE)</f>
        <v>93401: Instituciones de Asistencia Social.</v>
      </c>
      <c r="S762" s="108" t="str">
        <f>VLOOKUP(A762,'BASE REGISTROS'!$A$1:$T$884,19,FALSE)</f>
        <v xml:space="preserve">Certificado Financiero correspondiente al año 2019, aprobados por Subdepartamento de Supervisión Financiera. </v>
      </c>
      <c r="T762" s="129">
        <f>VLOOKUP(A762,'BASE REGISTROS'!$A$1:$T$884,20,FALSE)</f>
        <v>39143</v>
      </c>
      <c r="U762" s="128">
        <v>7347</v>
      </c>
      <c r="V762" s="130">
        <v>27666752</v>
      </c>
      <c r="W762" s="130">
        <v>80993520</v>
      </c>
      <c r="X762" s="131">
        <v>44316</v>
      </c>
      <c r="Y762" s="132" t="s">
        <v>7743</v>
      </c>
      <c r="Z762" s="132" t="s">
        <v>7744</v>
      </c>
      <c r="AA762" s="128" t="s">
        <v>7762</v>
      </c>
    </row>
    <row r="763" spans="1:27" ht="15.75" customHeight="1" x14ac:dyDescent="0.2">
      <c r="A763" s="128">
        <v>7347</v>
      </c>
      <c r="B763" s="108" t="str">
        <f>VLOOKUP(A763,'BASE REGISTROS'!$A$1:$T$884,2,FALSE)</f>
        <v>Fundación León Bloy para la Promoción Integral de la Familia</v>
      </c>
      <c r="C763" s="136">
        <f>VLOOKUP(A763,'BASE REGISTROS'!$A$1:$T$884,3,FALSE)</f>
        <v>653176902</v>
      </c>
      <c r="D763" s="108" t="str">
        <f>VLOOKUP(A763,'BASE REGISTROS'!$A$1:$T$884,4,FALSE)</f>
        <v>Fundación de Derecho Privado.</v>
      </c>
      <c r="E763" s="108" t="str">
        <f>VLOOKUP(A763,'BASE REGISTROS'!$A$1:$T$884,5,FALSE)</f>
        <v>Otorgado por Decreto Supremo Nº 3080, de fecha 21 de septiembre de 2004, por el Ministerio de Justicia.</v>
      </c>
      <c r="F763" s="108" t="str">
        <f>VLOOKUP(A763,'BASE REGISTROS'!$A$1:$T$884,6,FALSE)</f>
        <v>Certificado de Vigencia, folio Nº 500355343116, emitido por el SRCeI con fecha 10 de noviembre de 2020.</v>
      </c>
      <c r="G763" s="108" t="str">
        <f>VLOOKUP(A763,'BASE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3" s="108" t="str">
        <f>VLOOKUP(A763,'BASE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3" s="108" t="str">
        <f>VLOOKUP(A763,'BASE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3" s="129" t="str">
        <f>VLOOKUP(A763,'BASE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63" s="108" t="str">
        <f>VLOOKUP(A763,'BASE REGISTROS'!$A$1:$T$884,11,FALSE)</f>
        <v xml:space="preserve">Representante Legal: 
Juan Alberto Rabah Cahbar, 
</v>
      </c>
      <c r="L763" s="108" t="str">
        <f>VLOOKUP(A763,'BASE REGISTROS'!$A$1:$T$884,12,FALSE)</f>
        <v xml:space="preserve">Coronel Santiago Bueras Nº 182, comuna de Santiago, Región Metropolitana.
</v>
      </c>
      <c r="M763" s="108" t="str">
        <f>VLOOKUP(A763,'BASE REGISTROS'!$A$1:$T$884,13,FALSE)</f>
        <v>XIII</v>
      </c>
      <c r="N763" s="108" t="str">
        <f>VLOOKUP(A763,'BASE REGISTROS'!$A$1:$T$884,14,FALSE)</f>
        <v>Santiago</v>
      </c>
      <c r="O763" s="108" t="str">
        <f>VLOOKUP(A763,'BASE REGISTROS'!$A$1:$T$884,15,FALSE)</f>
        <v>(02) 6648857- 6385219</v>
      </c>
      <c r="P763" s="108" t="str">
        <f>VLOOKUP(A763,'BASE REGISTROS'!$A$1:$T$884,16,FALSE)</f>
        <v xml:space="preserve">contacto@fundacionleonbloy.cl 
www.fundacionleonbloy.cl
</v>
      </c>
      <c r="Q763" s="108">
        <f>VLOOKUP(A763,'BASE REGISTROS'!$A$1:$T$884,17,FALSE)</f>
        <v>0</v>
      </c>
      <c r="R763" s="108" t="str">
        <f>VLOOKUP(A763,'BASE REGISTROS'!$A$1:$T$884,18,FALSE)</f>
        <v>93401: Instituciones de Asistencia Social.</v>
      </c>
      <c r="S763" s="108" t="str">
        <f>VLOOKUP(A763,'BASE REGISTROS'!$A$1:$T$884,19,FALSE)</f>
        <v xml:space="preserve">Certificado Financiero correspondiente al año 2019, aprobados por Subdepartamento de Supervisión Financiera. </v>
      </c>
      <c r="T763" s="129">
        <f>VLOOKUP(A763,'BASE REGISTROS'!$A$1:$T$884,20,FALSE)</f>
        <v>39143</v>
      </c>
      <c r="U763" s="128">
        <v>7347</v>
      </c>
      <c r="V763" s="130">
        <v>11704236</v>
      </c>
      <c r="W763" s="130">
        <v>44091300</v>
      </c>
      <c r="X763" s="131">
        <v>44316</v>
      </c>
      <c r="Y763" s="132" t="s">
        <v>7743</v>
      </c>
      <c r="Z763" s="132" t="s">
        <v>7744</v>
      </c>
      <c r="AA763" s="128" t="s">
        <v>7831</v>
      </c>
    </row>
    <row r="764" spans="1:27" ht="15.75" customHeight="1" x14ac:dyDescent="0.2">
      <c r="A764" s="128">
        <v>7347</v>
      </c>
      <c r="B764" s="108" t="str">
        <f>VLOOKUP(A764,'BASE REGISTROS'!$A$1:$T$884,2,FALSE)</f>
        <v>Fundación León Bloy para la Promoción Integral de la Familia</v>
      </c>
      <c r="C764" s="136">
        <f>VLOOKUP(A764,'BASE REGISTROS'!$A$1:$T$884,3,FALSE)</f>
        <v>653176902</v>
      </c>
      <c r="D764" s="108" t="str">
        <f>VLOOKUP(A764,'BASE REGISTROS'!$A$1:$T$884,4,FALSE)</f>
        <v>Fundación de Derecho Privado.</v>
      </c>
      <c r="E764" s="108" t="str">
        <f>VLOOKUP(A764,'BASE REGISTROS'!$A$1:$T$884,5,FALSE)</f>
        <v>Otorgado por Decreto Supremo Nº 3080, de fecha 21 de septiembre de 2004, por el Ministerio de Justicia.</v>
      </c>
      <c r="F764" s="108" t="str">
        <f>VLOOKUP(A764,'BASE REGISTROS'!$A$1:$T$884,6,FALSE)</f>
        <v>Certificado de Vigencia, folio Nº 500355343116, emitido por el SRCeI con fecha 10 de noviembre de 2020.</v>
      </c>
      <c r="G764" s="108" t="str">
        <f>VLOOKUP(A764,'BASE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4" s="108" t="str">
        <f>VLOOKUP(A764,'BASE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4" s="108" t="str">
        <f>VLOOKUP(A764,'BASE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4" s="129" t="str">
        <f>VLOOKUP(A764,'BASE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64" s="108" t="str">
        <f>VLOOKUP(A764,'BASE REGISTROS'!$A$1:$T$884,11,FALSE)</f>
        <v xml:space="preserve">Representante Legal: 
Juan Alberto Rabah Cahbar, 
</v>
      </c>
      <c r="L764" s="108" t="str">
        <f>VLOOKUP(A764,'BASE REGISTROS'!$A$1:$T$884,12,FALSE)</f>
        <v xml:space="preserve">Coronel Santiago Bueras Nº 182, comuna de Santiago, Región Metropolitana.
</v>
      </c>
      <c r="M764" s="108" t="str">
        <f>VLOOKUP(A764,'BASE REGISTROS'!$A$1:$T$884,13,FALSE)</f>
        <v>XIII</v>
      </c>
      <c r="N764" s="108" t="str">
        <f>VLOOKUP(A764,'BASE REGISTROS'!$A$1:$T$884,14,FALSE)</f>
        <v>Santiago</v>
      </c>
      <c r="O764" s="108" t="str">
        <f>VLOOKUP(A764,'BASE REGISTROS'!$A$1:$T$884,15,FALSE)</f>
        <v>(02) 6648857- 6385219</v>
      </c>
      <c r="P764" s="108" t="str">
        <f>VLOOKUP(A764,'BASE REGISTROS'!$A$1:$T$884,16,FALSE)</f>
        <v xml:space="preserve">contacto@fundacionleonbloy.cl 
www.fundacionleonbloy.cl
</v>
      </c>
      <c r="Q764" s="108">
        <f>VLOOKUP(A764,'BASE REGISTROS'!$A$1:$T$884,17,FALSE)</f>
        <v>0</v>
      </c>
      <c r="R764" s="108" t="str">
        <f>VLOOKUP(A764,'BASE REGISTROS'!$A$1:$T$884,18,FALSE)</f>
        <v>93401: Instituciones de Asistencia Social.</v>
      </c>
      <c r="S764" s="108" t="str">
        <f>VLOOKUP(A764,'BASE REGISTROS'!$A$1:$T$884,19,FALSE)</f>
        <v xml:space="preserve">Certificado Financiero correspondiente al año 2019, aprobados por Subdepartamento de Supervisión Financiera. </v>
      </c>
      <c r="T764" s="129">
        <f>VLOOKUP(A764,'BASE REGISTROS'!$A$1:$T$884,20,FALSE)</f>
        <v>39143</v>
      </c>
      <c r="U764" s="128">
        <v>7347</v>
      </c>
      <c r="V764" s="130">
        <v>16291800</v>
      </c>
      <c r="W764" s="130">
        <v>65167200</v>
      </c>
      <c r="X764" s="131">
        <v>44316</v>
      </c>
      <c r="Y764" s="132" t="s">
        <v>7743</v>
      </c>
      <c r="Z764" s="132" t="s">
        <v>7744</v>
      </c>
      <c r="AA764" s="128" t="s">
        <v>7864</v>
      </c>
    </row>
    <row r="765" spans="1:27" ht="15.75" customHeight="1" x14ac:dyDescent="0.2">
      <c r="A765" s="128">
        <v>7347</v>
      </c>
      <c r="B765" s="108" t="str">
        <f>VLOOKUP(A765,'BASE REGISTROS'!$A$1:$T$884,2,FALSE)</f>
        <v>Fundación León Bloy para la Promoción Integral de la Familia</v>
      </c>
      <c r="C765" s="136">
        <f>VLOOKUP(A765,'BASE REGISTROS'!$A$1:$T$884,3,FALSE)</f>
        <v>653176902</v>
      </c>
      <c r="D765" s="108" t="str">
        <f>VLOOKUP(A765,'BASE REGISTROS'!$A$1:$T$884,4,FALSE)</f>
        <v>Fundación de Derecho Privado.</v>
      </c>
      <c r="E765" s="108" t="str">
        <f>VLOOKUP(A765,'BASE REGISTROS'!$A$1:$T$884,5,FALSE)</f>
        <v>Otorgado por Decreto Supremo Nº 3080, de fecha 21 de septiembre de 2004, por el Ministerio de Justicia.</v>
      </c>
      <c r="F765" s="108" t="str">
        <f>VLOOKUP(A765,'BASE REGISTROS'!$A$1:$T$884,6,FALSE)</f>
        <v>Certificado de Vigencia, folio Nº 500355343116, emitido por el SRCeI con fecha 10 de noviembre de 2020.</v>
      </c>
      <c r="G765" s="108" t="str">
        <f>VLOOKUP(A765,'BASE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5" s="108" t="str">
        <f>VLOOKUP(A765,'BASE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5" s="108" t="str">
        <f>VLOOKUP(A765,'BASE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5" s="129" t="str">
        <f>VLOOKUP(A765,'BASE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65" s="108" t="str">
        <f>VLOOKUP(A765,'BASE REGISTROS'!$A$1:$T$884,11,FALSE)</f>
        <v xml:space="preserve">Representante Legal: 
Juan Alberto Rabah Cahbar, 
</v>
      </c>
      <c r="L765" s="108" t="str">
        <f>VLOOKUP(A765,'BASE REGISTROS'!$A$1:$T$884,12,FALSE)</f>
        <v xml:space="preserve">Coronel Santiago Bueras Nº 182, comuna de Santiago, Región Metropolitana.
</v>
      </c>
      <c r="M765" s="108" t="str">
        <f>VLOOKUP(A765,'BASE REGISTROS'!$A$1:$T$884,13,FALSE)</f>
        <v>XIII</v>
      </c>
      <c r="N765" s="108" t="str">
        <f>VLOOKUP(A765,'BASE REGISTROS'!$A$1:$T$884,14,FALSE)</f>
        <v>Santiago</v>
      </c>
      <c r="O765" s="108" t="str">
        <f>VLOOKUP(A765,'BASE REGISTROS'!$A$1:$T$884,15,FALSE)</f>
        <v>(02) 6648857- 6385219</v>
      </c>
      <c r="P765" s="108" t="str">
        <f>VLOOKUP(A765,'BASE REGISTROS'!$A$1:$T$884,16,FALSE)</f>
        <v xml:space="preserve">contacto@fundacionleonbloy.cl 
www.fundacionleonbloy.cl
</v>
      </c>
      <c r="Q765" s="108">
        <f>VLOOKUP(A765,'BASE REGISTROS'!$A$1:$T$884,17,FALSE)</f>
        <v>0</v>
      </c>
      <c r="R765" s="108" t="str">
        <f>VLOOKUP(A765,'BASE REGISTROS'!$A$1:$T$884,18,FALSE)</f>
        <v>93401: Instituciones de Asistencia Social.</v>
      </c>
      <c r="S765" s="108" t="str">
        <f>VLOOKUP(A765,'BASE REGISTROS'!$A$1:$T$884,19,FALSE)</f>
        <v xml:space="preserve">Certificado Financiero correspondiente al año 2019, aprobados por Subdepartamento de Supervisión Financiera. </v>
      </c>
      <c r="T765" s="129">
        <f>VLOOKUP(A765,'BASE REGISTROS'!$A$1:$T$884,20,FALSE)</f>
        <v>39143</v>
      </c>
      <c r="U765" s="128">
        <v>7347</v>
      </c>
      <c r="V765" s="130">
        <v>17438260</v>
      </c>
      <c r="W765" s="130">
        <v>69982332</v>
      </c>
      <c r="X765" s="131">
        <v>44316</v>
      </c>
      <c r="Y765" s="132" t="s">
        <v>7743</v>
      </c>
      <c r="Z765" s="132" t="s">
        <v>7744</v>
      </c>
      <c r="AA765" s="128" t="s">
        <v>7853</v>
      </c>
    </row>
    <row r="766" spans="1:27" ht="15.75" customHeight="1" x14ac:dyDescent="0.2">
      <c r="A766" s="128">
        <v>7347</v>
      </c>
      <c r="B766" s="108" t="str">
        <f>VLOOKUP(A766,'BASE REGISTROS'!$A$1:$T$884,2,FALSE)</f>
        <v>Fundación León Bloy para la Promoción Integral de la Familia</v>
      </c>
      <c r="C766" s="136">
        <f>VLOOKUP(A766,'BASE REGISTROS'!$A$1:$T$884,3,FALSE)</f>
        <v>653176902</v>
      </c>
      <c r="D766" s="108" t="str">
        <f>VLOOKUP(A766,'BASE REGISTROS'!$A$1:$T$884,4,FALSE)</f>
        <v>Fundación de Derecho Privado.</v>
      </c>
      <c r="E766" s="108" t="str">
        <f>VLOOKUP(A766,'BASE REGISTROS'!$A$1:$T$884,5,FALSE)</f>
        <v>Otorgado por Decreto Supremo Nº 3080, de fecha 21 de septiembre de 2004, por el Ministerio de Justicia.</v>
      </c>
      <c r="F766" s="108" t="str">
        <f>VLOOKUP(A766,'BASE REGISTROS'!$A$1:$T$884,6,FALSE)</f>
        <v>Certificado de Vigencia, folio Nº 500355343116, emitido por el SRCeI con fecha 10 de noviembre de 2020.</v>
      </c>
      <c r="G766" s="108" t="str">
        <f>VLOOKUP(A766,'BASE REGISTROS'!$A$1:$T$884,7,FALSE)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6" s="108" t="str">
        <f>VLOOKUP(A766,'BASE REGISTROS'!$A$1:$T$884,8,FALSE)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6" s="108" t="str">
        <f>VLOOKUP(A766,'BASE REGISTROS'!$A$1:$T$884,9,FALSE)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6" s="129" t="str">
        <f>VLOOKUP(A766,'BASE REGISTROS'!$A$1:$T$884,10,FALSE)</f>
        <v>: Según consta en escritura pública de Acta de Sesión extraordinaria, de fecha 22 de noviembre de 2016, reducida a escritura pública con fecha 07 de diciembre de 2016, ante don Alberto Mozo Aguilar, Titular de la Cuadragésima Notaría de Santiago.</v>
      </c>
      <c r="K766" s="108" t="str">
        <f>VLOOKUP(A766,'BASE REGISTROS'!$A$1:$T$884,11,FALSE)</f>
        <v xml:space="preserve">Representante Legal: 
Juan Alberto Rabah Cahbar, 
</v>
      </c>
      <c r="L766" s="108" t="str">
        <f>VLOOKUP(A766,'BASE REGISTROS'!$A$1:$T$884,12,FALSE)</f>
        <v xml:space="preserve">Coronel Santiago Bueras Nº 182, comuna de Santiago, Región Metropolitana.
</v>
      </c>
      <c r="M766" s="108" t="str">
        <f>VLOOKUP(A766,'BASE REGISTROS'!$A$1:$T$884,13,FALSE)</f>
        <v>XIII</v>
      </c>
      <c r="N766" s="108" t="str">
        <f>VLOOKUP(A766,'BASE REGISTROS'!$A$1:$T$884,14,FALSE)</f>
        <v>Santiago</v>
      </c>
      <c r="O766" s="108" t="str">
        <f>VLOOKUP(A766,'BASE REGISTROS'!$A$1:$T$884,15,FALSE)</f>
        <v>(02) 6648857- 6385219</v>
      </c>
      <c r="P766" s="108" t="str">
        <f>VLOOKUP(A766,'BASE REGISTROS'!$A$1:$T$884,16,FALSE)</f>
        <v xml:space="preserve">contacto@fundacionleonbloy.cl 
www.fundacionleonbloy.cl
</v>
      </c>
      <c r="Q766" s="108">
        <f>VLOOKUP(A766,'BASE REGISTROS'!$A$1:$T$884,17,FALSE)</f>
        <v>0</v>
      </c>
      <c r="R766" s="108" t="str">
        <f>VLOOKUP(A766,'BASE REGISTROS'!$A$1:$T$884,18,FALSE)</f>
        <v>93401: Instituciones de Asistencia Social.</v>
      </c>
      <c r="S766" s="108" t="str">
        <f>VLOOKUP(A766,'BASE REGISTROS'!$A$1:$T$884,19,FALSE)</f>
        <v xml:space="preserve">Certificado Financiero correspondiente al año 2019, aprobados por Subdepartamento de Supervisión Financiera. </v>
      </c>
      <c r="T766" s="129">
        <f>VLOOKUP(A766,'BASE REGISTROS'!$A$1:$T$884,20,FALSE)</f>
        <v>39143</v>
      </c>
      <c r="U766" s="128">
        <v>7347</v>
      </c>
      <c r="V766" s="130">
        <v>30413084</v>
      </c>
      <c r="W766" s="130">
        <v>119369021</v>
      </c>
      <c r="X766" s="131">
        <v>44316</v>
      </c>
      <c r="Y766" s="132" t="s">
        <v>7743</v>
      </c>
      <c r="Z766" s="132" t="s">
        <v>7744</v>
      </c>
      <c r="AA766" s="128" t="s">
        <v>6421</v>
      </c>
    </row>
    <row r="767" spans="1:27" ht="15.75" customHeight="1" x14ac:dyDescent="0.2">
      <c r="A767" s="128">
        <v>7350</v>
      </c>
      <c r="B767" s="108" t="str">
        <f>VLOOKUP(A767,'BASE REGISTROS'!$A$1:$T$884,2,FALSE)</f>
        <v>Organización No Gubernamental de Desarrollo Corporación de Desarrollo Social El Conquistador.</v>
      </c>
      <c r="C767" s="136">
        <f>VLOOKUP(A767,'BASE REGISTROS'!$A$1:$T$884,3,FALSE)</f>
        <v>650086104</v>
      </c>
      <c r="D767" s="108" t="str">
        <f>VLOOKUP(A767,'BASE REGISTROS'!$A$1:$T$884,4,FALSE)</f>
        <v>Corporación de Derecho Privado.</v>
      </c>
      <c r="E767" s="108" t="str">
        <f>VLOOKUP(A767,'BASE REGISTROS'!$A$1:$T$884,5,FALSE)</f>
        <v>Otorgado por Decreto Supremo Nº 170, de fecha 19 de febrero de 2001, del Ministerio de Justicia.</v>
      </c>
      <c r="F767" s="108" t="str">
        <f>VLOOKUP(A767,'BASE REGISTROS'!$A$1:$T$884,6,FALSE)</f>
        <v xml:space="preserve">Certificado de Vigencia de Persona Jurídica sin Fines de Lucro, emitido por el SRCEI, de fecha 2 de septiembre de 2020, folio 500343725819
</v>
      </c>
      <c r="G767" s="108" t="str">
        <f>VLOOKUP(A767,'BASE REGISTROS'!$A$1:$T$884,7,FALSE)</f>
        <v>Promoción del desarrollo, especialmente de las personas, familias, grupos y comunidades que viven en condiciones de pobreza y/o marginalidad.</v>
      </c>
      <c r="H767" s="108" t="str">
        <f>VLOOKUP(A767,'BASE REGISTROS'!$A$1:$T$884,8,FALSE)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67" s="108" t="str">
        <f>VLOOKUP(A767,'BASE REGISTROS'!$A$1:$T$884,9,FALSE)</f>
        <v>Se renueva cada dos años.</v>
      </c>
      <c r="J767" s="129" t="str">
        <f>VLOOKUP(A767,'BASE REGISTROS'!$A$1:$T$884,10,FALSE)</f>
        <v>De 12 de abril de 2019 a 12 de abril de 2021.</v>
      </c>
      <c r="K767" s="108" t="str">
        <f>VLOOKUP(A767,'BASE REGISTROS'!$A$1:$T$884,11,FALSE)</f>
        <v xml:space="preserve">Presidente: Carlos Eduardo Placencia Zapata             </v>
      </c>
      <c r="L767" s="108" t="str">
        <f>VLOOKUP(A767,'BASE REGISTROS'!$A$1:$T$884,12,FALSE)</f>
        <v>Ortiz de Rosas N° 395, Oficina N° 23 A, comuna de Quirihue, Provincia de Ñuble, Décimo Sexta Región.</v>
      </c>
      <c r="M767" s="108" t="str">
        <f>VLOOKUP(A767,'BASE REGISTROS'!$A$1:$T$884,13,FALSE)</f>
        <v>XVI</v>
      </c>
      <c r="N767" s="108" t="str">
        <f>VLOOKUP(A767,'BASE REGISTROS'!$A$1:$T$884,14,FALSE)</f>
        <v>Ñuble</v>
      </c>
      <c r="O767" s="108" t="str">
        <f>VLOOKUP(A767,'BASE REGISTROS'!$A$1:$T$884,15,FALSE)</f>
        <v>96456966-7498981</v>
      </c>
      <c r="P767" s="108" t="str">
        <f>VLOOKUP(A767,'BASE REGISTROS'!$A$1:$T$884,16,FALSE)</f>
        <v xml:space="preserve">corpelconquistador@gmail.com
corpelconquistador@yahoo.es </v>
      </c>
      <c r="Q767" s="108">
        <f>VLOOKUP(A767,'BASE REGISTROS'!$A$1:$T$884,17,FALSE)</f>
        <v>0</v>
      </c>
      <c r="R767" s="108" t="str">
        <f>VLOOKUP(A767,'BASE REGISTROS'!$A$1:$T$884,18,FALSE)</f>
        <v xml:space="preserve">93401: Institución de Asistencia Social  </v>
      </c>
      <c r="S767" s="108" t="str">
        <f>VLOOKUP(A767,'BASE REGISTROS'!$A$1:$T$884,19,FALSE)</f>
        <v>Certificado de Antecedentes Financieros correspondiente al año 2019, aprobados por el Subdepartamento de Supervisión Nacional.</v>
      </c>
      <c r="T767" s="129">
        <f>VLOOKUP(A767,'BASE REGISTROS'!$A$1:$T$884,20,FALSE)</f>
        <v>39171</v>
      </c>
      <c r="U767" s="128">
        <v>7350</v>
      </c>
      <c r="V767" s="130">
        <v>18395770</v>
      </c>
      <c r="W767" s="130">
        <v>54479780</v>
      </c>
      <c r="X767" s="131">
        <v>44316</v>
      </c>
      <c r="Y767" s="132" t="s">
        <v>7743</v>
      </c>
      <c r="Z767" s="132" t="s">
        <v>7744</v>
      </c>
      <c r="AA767" s="128" t="s">
        <v>7765</v>
      </c>
    </row>
    <row r="768" spans="1:27" ht="15.75" customHeight="1" x14ac:dyDescent="0.2">
      <c r="A768" s="128">
        <v>7350</v>
      </c>
      <c r="B768" s="108" t="str">
        <f>VLOOKUP(A768,'BASE REGISTROS'!$A$1:$T$884,2,FALSE)</f>
        <v>Organización No Gubernamental de Desarrollo Corporación de Desarrollo Social El Conquistador.</v>
      </c>
      <c r="C768" s="136">
        <f>VLOOKUP(A768,'BASE REGISTROS'!$A$1:$T$884,3,FALSE)</f>
        <v>650086104</v>
      </c>
      <c r="D768" s="108" t="str">
        <f>VLOOKUP(A768,'BASE REGISTROS'!$A$1:$T$884,4,FALSE)</f>
        <v>Corporación de Derecho Privado.</v>
      </c>
      <c r="E768" s="108" t="str">
        <f>VLOOKUP(A768,'BASE REGISTROS'!$A$1:$T$884,5,FALSE)</f>
        <v>Otorgado por Decreto Supremo Nº 170, de fecha 19 de febrero de 2001, del Ministerio de Justicia.</v>
      </c>
      <c r="F768" s="108" t="str">
        <f>VLOOKUP(A768,'BASE REGISTROS'!$A$1:$T$884,6,FALSE)</f>
        <v xml:space="preserve">Certificado de Vigencia de Persona Jurídica sin Fines de Lucro, emitido por el SRCEI, de fecha 2 de septiembre de 2020, folio 500343725819
</v>
      </c>
      <c r="G768" s="108" t="str">
        <f>VLOOKUP(A768,'BASE REGISTROS'!$A$1:$T$884,7,FALSE)</f>
        <v>Promoción del desarrollo, especialmente de las personas, familias, grupos y comunidades que viven en condiciones de pobreza y/o marginalidad.</v>
      </c>
      <c r="H768" s="108" t="str">
        <f>VLOOKUP(A768,'BASE REGISTROS'!$A$1:$T$884,8,FALSE)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68" s="108" t="str">
        <f>VLOOKUP(A768,'BASE REGISTROS'!$A$1:$T$884,9,FALSE)</f>
        <v>Se renueva cada dos años.</v>
      </c>
      <c r="J768" s="129" t="str">
        <f>VLOOKUP(A768,'BASE REGISTROS'!$A$1:$T$884,10,FALSE)</f>
        <v>De 12 de abril de 2019 a 12 de abril de 2021.</v>
      </c>
      <c r="K768" s="108" t="str">
        <f>VLOOKUP(A768,'BASE REGISTROS'!$A$1:$T$884,11,FALSE)</f>
        <v xml:space="preserve">Presidente: Carlos Eduardo Placencia Zapata             </v>
      </c>
      <c r="L768" s="108" t="str">
        <f>VLOOKUP(A768,'BASE REGISTROS'!$A$1:$T$884,12,FALSE)</f>
        <v>Ortiz de Rosas N° 395, Oficina N° 23 A, comuna de Quirihue, Provincia de Ñuble, Décimo Sexta Región.</v>
      </c>
      <c r="M768" s="108" t="str">
        <f>VLOOKUP(A768,'BASE REGISTROS'!$A$1:$T$884,13,FALSE)</f>
        <v>XVI</v>
      </c>
      <c r="N768" s="108" t="str">
        <f>VLOOKUP(A768,'BASE REGISTROS'!$A$1:$T$884,14,FALSE)</f>
        <v>Ñuble</v>
      </c>
      <c r="O768" s="108" t="str">
        <f>VLOOKUP(A768,'BASE REGISTROS'!$A$1:$T$884,15,FALSE)</f>
        <v>96456966-7498981</v>
      </c>
      <c r="P768" s="108" t="str">
        <f>VLOOKUP(A768,'BASE REGISTROS'!$A$1:$T$884,16,FALSE)</f>
        <v xml:space="preserve">corpelconquistador@gmail.com
corpelconquistador@yahoo.es </v>
      </c>
      <c r="Q768" s="108">
        <f>VLOOKUP(A768,'BASE REGISTROS'!$A$1:$T$884,17,FALSE)</f>
        <v>0</v>
      </c>
      <c r="R768" s="108" t="str">
        <f>VLOOKUP(A768,'BASE REGISTROS'!$A$1:$T$884,18,FALSE)</f>
        <v xml:space="preserve">93401: Institución de Asistencia Social  </v>
      </c>
      <c r="S768" s="108" t="str">
        <f>VLOOKUP(A768,'BASE REGISTROS'!$A$1:$T$884,19,FALSE)</f>
        <v>Certificado de Antecedentes Financieros correspondiente al año 2019, aprobados por el Subdepartamento de Supervisión Nacional.</v>
      </c>
      <c r="T768" s="129">
        <f>VLOOKUP(A768,'BASE REGISTROS'!$A$1:$T$884,20,FALSE)</f>
        <v>39171</v>
      </c>
      <c r="U768" s="128">
        <v>7350</v>
      </c>
      <c r="V768" s="130">
        <v>8844120</v>
      </c>
      <c r="W768" s="130">
        <v>43247747</v>
      </c>
      <c r="X768" s="131">
        <v>44316</v>
      </c>
      <c r="Y768" s="132" t="s">
        <v>7743</v>
      </c>
      <c r="Z768" s="132" t="s">
        <v>7744</v>
      </c>
      <c r="AA768" s="128" t="s">
        <v>7939</v>
      </c>
    </row>
    <row r="769" spans="1:27" ht="15.75" customHeight="1" x14ac:dyDescent="0.2">
      <c r="A769" s="128">
        <v>7350</v>
      </c>
      <c r="B769" s="108" t="str">
        <f>VLOOKUP(A769,'BASE REGISTROS'!$A$1:$T$884,2,FALSE)</f>
        <v>Organización No Gubernamental de Desarrollo Corporación de Desarrollo Social El Conquistador.</v>
      </c>
      <c r="C769" s="136">
        <f>VLOOKUP(A769,'BASE REGISTROS'!$A$1:$T$884,3,FALSE)</f>
        <v>650086104</v>
      </c>
      <c r="D769" s="108" t="str">
        <f>VLOOKUP(A769,'BASE REGISTROS'!$A$1:$T$884,4,FALSE)</f>
        <v>Corporación de Derecho Privado.</v>
      </c>
      <c r="E769" s="108" t="str">
        <f>VLOOKUP(A769,'BASE REGISTROS'!$A$1:$T$884,5,FALSE)</f>
        <v>Otorgado por Decreto Supremo Nº 170, de fecha 19 de febrero de 2001, del Ministerio de Justicia.</v>
      </c>
      <c r="F769" s="108" t="str">
        <f>VLOOKUP(A769,'BASE REGISTROS'!$A$1:$T$884,6,FALSE)</f>
        <v xml:space="preserve">Certificado de Vigencia de Persona Jurídica sin Fines de Lucro, emitido por el SRCEI, de fecha 2 de septiembre de 2020, folio 500343725819
</v>
      </c>
      <c r="G769" s="108" t="str">
        <f>VLOOKUP(A769,'BASE REGISTROS'!$A$1:$T$884,7,FALSE)</f>
        <v>Promoción del desarrollo, especialmente de las personas, familias, grupos y comunidades que viven en condiciones de pobreza y/o marginalidad.</v>
      </c>
      <c r="H769" s="108" t="str">
        <f>VLOOKUP(A769,'BASE REGISTROS'!$A$1:$T$884,8,FALSE)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69" s="108" t="str">
        <f>VLOOKUP(A769,'BASE REGISTROS'!$A$1:$T$884,9,FALSE)</f>
        <v>Se renueva cada dos años.</v>
      </c>
      <c r="J769" s="129" t="str">
        <f>VLOOKUP(A769,'BASE REGISTROS'!$A$1:$T$884,10,FALSE)</f>
        <v>De 12 de abril de 2019 a 12 de abril de 2021.</v>
      </c>
      <c r="K769" s="108" t="str">
        <f>VLOOKUP(A769,'BASE REGISTROS'!$A$1:$T$884,11,FALSE)</f>
        <v xml:space="preserve">Presidente: Carlos Eduardo Placencia Zapata             </v>
      </c>
      <c r="L769" s="108" t="str">
        <f>VLOOKUP(A769,'BASE REGISTROS'!$A$1:$T$884,12,FALSE)</f>
        <v>Ortiz de Rosas N° 395, Oficina N° 23 A, comuna de Quirihue, Provincia de Ñuble, Décimo Sexta Región.</v>
      </c>
      <c r="M769" s="108" t="str">
        <f>VLOOKUP(A769,'BASE REGISTROS'!$A$1:$T$884,13,FALSE)</f>
        <v>XVI</v>
      </c>
      <c r="N769" s="108" t="str">
        <f>VLOOKUP(A769,'BASE REGISTROS'!$A$1:$T$884,14,FALSE)</f>
        <v>Ñuble</v>
      </c>
      <c r="O769" s="108" t="str">
        <f>VLOOKUP(A769,'BASE REGISTROS'!$A$1:$T$884,15,FALSE)</f>
        <v>96456966-7498981</v>
      </c>
      <c r="P769" s="108" t="str">
        <f>VLOOKUP(A769,'BASE REGISTROS'!$A$1:$T$884,16,FALSE)</f>
        <v xml:space="preserve">corpelconquistador@gmail.com
corpelconquistador@yahoo.es </v>
      </c>
      <c r="Q769" s="108">
        <f>VLOOKUP(A769,'BASE REGISTROS'!$A$1:$T$884,17,FALSE)</f>
        <v>0</v>
      </c>
      <c r="R769" s="108" t="str">
        <f>VLOOKUP(A769,'BASE REGISTROS'!$A$1:$T$884,18,FALSE)</f>
        <v xml:space="preserve">93401: Institución de Asistencia Social  </v>
      </c>
      <c r="S769" s="108" t="str">
        <f>VLOOKUP(A769,'BASE REGISTROS'!$A$1:$T$884,19,FALSE)</f>
        <v>Certificado de Antecedentes Financieros correspondiente al año 2019, aprobados por el Subdepartamento de Supervisión Nacional.</v>
      </c>
      <c r="T769" s="129">
        <f>VLOOKUP(A769,'BASE REGISTROS'!$A$1:$T$884,20,FALSE)</f>
        <v>39171</v>
      </c>
      <c r="U769" s="128">
        <v>7350</v>
      </c>
      <c r="V769" s="130">
        <v>5837119</v>
      </c>
      <c r="W769" s="130">
        <v>47758247</v>
      </c>
      <c r="X769" s="131">
        <v>44316</v>
      </c>
      <c r="Y769" s="132" t="s">
        <v>7743</v>
      </c>
      <c r="Z769" s="132" t="s">
        <v>7744</v>
      </c>
      <c r="AA769" s="128" t="s">
        <v>7940</v>
      </c>
    </row>
    <row r="770" spans="1:27" ht="15.75" customHeight="1" x14ac:dyDescent="0.2">
      <c r="A770" s="128">
        <v>7350</v>
      </c>
      <c r="B770" s="108" t="str">
        <f>VLOOKUP(A770,'BASE REGISTROS'!$A$1:$T$884,2,FALSE)</f>
        <v>Organización No Gubernamental de Desarrollo Corporación de Desarrollo Social El Conquistador.</v>
      </c>
      <c r="C770" s="136">
        <f>VLOOKUP(A770,'BASE REGISTROS'!$A$1:$T$884,3,FALSE)</f>
        <v>650086104</v>
      </c>
      <c r="D770" s="108" t="str">
        <f>VLOOKUP(A770,'BASE REGISTROS'!$A$1:$T$884,4,FALSE)</f>
        <v>Corporación de Derecho Privado.</v>
      </c>
      <c r="E770" s="108" t="str">
        <f>VLOOKUP(A770,'BASE REGISTROS'!$A$1:$T$884,5,FALSE)</f>
        <v>Otorgado por Decreto Supremo Nº 170, de fecha 19 de febrero de 2001, del Ministerio de Justicia.</v>
      </c>
      <c r="F770" s="108" t="str">
        <f>VLOOKUP(A770,'BASE REGISTROS'!$A$1:$T$884,6,FALSE)</f>
        <v xml:space="preserve">Certificado de Vigencia de Persona Jurídica sin Fines de Lucro, emitido por el SRCEI, de fecha 2 de septiembre de 2020, folio 500343725819
</v>
      </c>
      <c r="G770" s="108" t="str">
        <f>VLOOKUP(A770,'BASE REGISTROS'!$A$1:$T$884,7,FALSE)</f>
        <v>Promoción del desarrollo, especialmente de las personas, familias, grupos y comunidades que viven en condiciones de pobreza y/o marginalidad.</v>
      </c>
      <c r="H770" s="108" t="str">
        <f>VLOOKUP(A770,'BASE REGISTROS'!$A$1:$T$884,8,FALSE)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0" s="108" t="str">
        <f>VLOOKUP(A770,'BASE REGISTROS'!$A$1:$T$884,9,FALSE)</f>
        <v>Se renueva cada dos años.</v>
      </c>
      <c r="J770" s="129" t="str">
        <f>VLOOKUP(A770,'BASE REGISTROS'!$A$1:$T$884,10,FALSE)</f>
        <v>De 12 de abril de 2019 a 12 de abril de 2021.</v>
      </c>
      <c r="K770" s="108" t="str">
        <f>VLOOKUP(A770,'BASE REGISTROS'!$A$1:$T$884,11,FALSE)</f>
        <v xml:space="preserve">Presidente: Carlos Eduardo Placencia Zapata             </v>
      </c>
      <c r="L770" s="108" t="str">
        <f>VLOOKUP(A770,'BASE REGISTROS'!$A$1:$T$884,12,FALSE)</f>
        <v>Ortiz de Rosas N° 395, Oficina N° 23 A, comuna de Quirihue, Provincia de Ñuble, Décimo Sexta Región.</v>
      </c>
      <c r="M770" s="108" t="str">
        <f>VLOOKUP(A770,'BASE REGISTROS'!$A$1:$T$884,13,FALSE)</f>
        <v>XVI</v>
      </c>
      <c r="N770" s="108" t="str">
        <f>VLOOKUP(A770,'BASE REGISTROS'!$A$1:$T$884,14,FALSE)</f>
        <v>Ñuble</v>
      </c>
      <c r="O770" s="108" t="str">
        <f>VLOOKUP(A770,'BASE REGISTROS'!$A$1:$T$884,15,FALSE)</f>
        <v>96456966-7498981</v>
      </c>
      <c r="P770" s="108" t="str">
        <f>VLOOKUP(A770,'BASE REGISTROS'!$A$1:$T$884,16,FALSE)</f>
        <v xml:space="preserve">corpelconquistador@gmail.com
corpelconquistador@yahoo.es </v>
      </c>
      <c r="Q770" s="108">
        <f>VLOOKUP(A770,'BASE REGISTROS'!$A$1:$T$884,17,FALSE)</f>
        <v>0</v>
      </c>
      <c r="R770" s="108" t="str">
        <f>VLOOKUP(A770,'BASE REGISTROS'!$A$1:$T$884,18,FALSE)</f>
        <v xml:space="preserve">93401: Institución de Asistencia Social  </v>
      </c>
      <c r="S770" s="108" t="str">
        <f>VLOOKUP(A770,'BASE REGISTROS'!$A$1:$T$884,19,FALSE)</f>
        <v>Certificado de Antecedentes Financieros correspondiente al año 2019, aprobados por el Subdepartamento de Supervisión Nacional.</v>
      </c>
      <c r="T770" s="129">
        <f>VLOOKUP(A770,'BASE REGISTROS'!$A$1:$T$884,20,FALSE)</f>
        <v>39171</v>
      </c>
      <c r="U770" s="128">
        <v>7350</v>
      </c>
      <c r="V770" s="130">
        <v>5748678</v>
      </c>
      <c r="W770" s="130">
        <v>31573508</v>
      </c>
      <c r="X770" s="131">
        <v>44316</v>
      </c>
      <c r="Y770" s="132" t="s">
        <v>7743</v>
      </c>
      <c r="Z770" s="132" t="s">
        <v>7744</v>
      </c>
      <c r="AA770" s="128" t="s">
        <v>7952</v>
      </c>
    </row>
    <row r="771" spans="1:27" ht="15.75" customHeight="1" x14ac:dyDescent="0.2">
      <c r="A771" s="128">
        <v>7350</v>
      </c>
      <c r="B771" s="108" t="str">
        <f>VLOOKUP(A771,'BASE REGISTROS'!$A$1:$T$884,2,FALSE)</f>
        <v>Organización No Gubernamental de Desarrollo Corporación de Desarrollo Social El Conquistador.</v>
      </c>
      <c r="C771" s="136">
        <f>VLOOKUP(A771,'BASE REGISTROS'!$A$1:$T$884,3,FALSE)</f>
        <v>650086104</v>
      </c>
      <c r="D771" s="108" t="str">
        <f>VLOOKUP(A771,'BASE REGISTROS'!$A$1:$T$884,4,FALSE)</f>
        <v>Corporación de Derecho Privado.</v>
      </c>
      <c r="E771" s="108" t="str">
        <f>VLOOKUP(A771,'BASE REGISTROS'!$A$1:$T$884,5,FALSE)</f>
        <v>Otorgado por Decreto Supremo Nº 170, de fecha 19 de febrero de 2001, del Ministerio de Justicia.</v>
      </c>
      <c r="F771" s="108" t="str">
        <f>VLOOKUP(A771,'BASE REGISTROS'!$A$1:$T$884,6,FALSE)</f>
        <v xml:space="preserve">Certificado de Vigencia de Persona Jurídica sin Fines de Lucro, emitido por el SRCEI, de fecha 2 de septiembre de 2020, folio 500343725819
</v>
      </c>
      <c r="G771" s="108" t="str">
        <f>VLOOKUP(A771,'BASE REGISTROS'!$A$1:$T$884,7,FALSE)</f>
        <v>Promoción del desarrollo, especialmente de las personas, familias, grupos y comunidades que viven en condiciones de pobreza y/o marginalidad.</v>
      </c>
      <c r="H771" s="108" t="str">
        <f>VLOOKUP(A771,'BASE REGISTROS'!$A$1:$T$884,8,FALSE)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1" s="108" t="str">
        <f>VLOOKUP(A771,'BASE REGISTROS'!$A$1:$T$884,9,FALSE)</f>
        <v>Se renueva cada dos años.</v>
      </c>
      <c r="J771" s="129" t="str">
        <f>VLOOKUP(A771,'BASE REGISTROS'!$A$1:$T$884,10,FALSE)</f>
        <v>De 12 de abril de 2019 a 12 de abril de 2021.</v>
      </c>
      <c r="K771" s="108" t="str">
        <f>VLOOKUP(A771,'BASE REGISTROS'!$A$1:$T$884,11,FALSE)</f>
        <v xml:space="preserve">Presidente: Carlos Eduardo Placencia Zapata             </v>
      </c>
      <c r="L771" s="108" t="str">
        <f>VLOOKUP(A771,'BASE REGISTROS'!$A$1:$T$884,12,FALSE)</f>
        <v>Ortiz de Rosas N° 395, Oficina N° 23 A, comuna de Quirihue, Provincia de Ñuble, Décimo Sexta Región.</v>
      </c>
      <c r="M771" s="108" t="str">
        <f>VLOOKUP(A771,'BASE REGISTROS'!$A$1:$T$884,13,FALSE)</f>
        <v>XVI</v>
      </c>
      <c r="N771" s="108" t="str">
        <f>VLOOKUP(A771,'BASE REGISTROS'!$A$1:$T$884,14,FALSE)</f>
        <v>Ñuble</v>
      </c>
      <c r="O771" s="108" t="str">
        <f>VLOOKUP(A771,'BASE REGISTROS'!$A$1:$T$884,15,FALSE)</f>
        <v>96456966-7498981</v>
      </c>
      <c r="P771" s="108" t="str">
        <f>VLOOKUP(A771,'BASE REGISTROS'!$A$1:$T$884,16,FALSE)</f>
        <v xml:space="preserve">corpelconquistador@gmail.com
corpelconquistador@yahoo.es </v>
      </c>
      <c r="Q771" s="108">
        <f>VLOOKUP(A771,'BASE REGISTROS'!$A$1:$T$884,17,FALSE)</f>
        <v>0</v>
      </c>
      <c r="R771" s="108" t="str">
        <f>VLOOKUP(A771,'BASE REGISTROS'!$A$1:$T$884,18,FALSE)</f>
        <v xml:space="preserve">93401: Institución de Asistencia Social  </v>
      </c>
      <c r="S771" s="108" t="str">
        <f>VLOOKUP(A771,'BASE REGISTROS'!$A$1:$T$884,19,FALSE)</f>
        <v>Certificado de Antecedentes Financieros correspondiente al año 2019, aprobados por el Subdepartamento de Supervisión Nacional.</v>
      </c>
      <c r="T771" s="129">
        <f>VLOOKUP(A771,'BASE REGISTROS'!$A$1:$T$884,20,FALSE)</f>
        <v>39171</v>
      </c>
      <c r="U771" s="128">
        <v>7350</v>
      </c>
      <c r="V771" s="130">
        <v>11055150</v>
      </c>
      <c r="W771" s="130">
        <v>36437774</v>
      </c>
      <c r="X771" s="131">
        <v>44316</v>
      </c>
      <c r="Y771" s="132" t="s">
        <v>7743</v>
      </c>
      <c r="Z771" s="132" t="s">
        <v>7744</v>
      </c>
      <c r="AA771" s="128" t="s">
        <v>7941</v>
      </c>
    </row>
    <row r="772" spans="1:27" ht="15.75" customHeight="1" x14ac:dyDescent="0.2">
      <c r="A772" s="128">
        <v>7350</v>
      </c>
      <c r="B772" s="108" t="str">
        <f>VLOOKUP(A772,'BASE REGISTROS'!$A$1:$T$884,2,FALSE)</f>
        <v>Organización No Gubernamental de Desarrollo Corporación de Desarrollo Social El Conquistador.</v>
      </c>
      <c r="C772" s="136">
        <f>VLOOKUP(A772,'BASE REGISTROS'!$A$1:$T$884,3,FALSE)</f>
        <v>650086104</v>
      </c>
      <c r="D772" s="108" t="str">
        <f>VLOOKUP(A772,'BASE REGISTROS'!$A$1:$T$884,4,FALSE)</f>
        <v>Corporación de Derecho Privado.</v>
      </c>
      <c r="E772" s="108" t="str">
        <f>VLOOKUP(A772,'BASE REGISTROS'!$A$1:$T$884,5,FALSE)</f>
        <v>Otorgado por Decreto Supremo Nº 170, de fecha 19 de febrero de 2001, del Ministerio de Justicia.</v>
      </c>
      <c r="F772" s="108" t="str">
        <f>VLOOKUP(A772,'BASE REGISTROS'!$A$1:$T$884,6,FALSE)</f>
        <v xml:space="preserve">Certificado de Vigencia de Persona Jurídica sin Fines de Lucro, emitido por el SRCEI, de fecha 2 de septiembre de 2020, folio 500343725819
</v>
      </c>
      <c r="G772" s="108" t="str">
        <f>VLOOKUP(A772,'BASE REGISTROS'!$A$1:$T$884,7,FALSE)</f>
        <v>Promoción del desarrollo, especialmente de las personas, familias, grupos y comunidades que viven en condiciones de pobreza y/o marginalidad.</v>
      </c>
      <c r="H772" s="108" t="str">
        <f>VLOOKUP(A772,'BASE REGISTROS'!$A$1:$T$884,8,FALSE)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2" s="108" t="str">
        <f>VLOOKUP(A772,'BASE REGISTROS'!$A$1:$T$884,9,FALSE)</f>
        <v>Se renueva cada dos años.</v>
      </c>
      <c r="J772" s="129" t="str">
        <f>VLOOKUP(A772,'BASE REGISTROS'!$A$1:$T$884,10,FALSE)</f>
        <v>De 12 de abril de 2019 a 12 de abril de 2021.</v>
      </c>
      <c r="K772" s="108" t="str">
        <f>VLOOKUP(A772,'BASE REGISTROS'!$A$1:$T$884,11,FALSE)</f>
        <v xml:space="preserve">Presidente: Carlos Eduardo Placencia Zapata             </v>
      </c>
      <c r="L772" s="108" t="str">
        <f>VLOOKUP(A772,'BASE REGISTROS'!$A$1:$T$884,12,FALSE)</f>
        <v>Ortiz de Rosas N° 395, Oficina N° 23 A, comuna de Quirihue, Provincia de Ñuble, Décimo Sexta Región.</v>
      </c>
      <c r="M772" s="108" t="str">
        <f>VLOOKUP(A772,'BASE REGISTROS'!$A$1:$T$884,13,FALSE)</f>
        <v>XVI</v>
      </c>
      <c r="N772" s="108" t="str">
        <f>VLOOKUP(A772,'BASE REGISTROS'!$A$1:$T$884,14,FALSE)</f>
        <v>Ñuble</v>
      </c>
      <c r="O772" s="108" t="str">
        <f>VLOOKUP(A772,'BASE REGISTROS'!$A$1:$T$884,15,FALSE)</f>
        <v>96456966-7498981</v>
      </c>
      <c r="P772" s="108" t="str">
        <f>VLOOKUP(A772,'BASE REGISTROS'!$A$1:$T$884,16,FALSE)</f>
        <v xml:space="preserve">corpelconquistador@gmail.com
corpelconquistador@yahoo.es </v>
      </c>
      <c r="Q772" s="108">
        <f>VLOOKUP(A772,'BASE REGISTROS'!$A$1:$T$884,17,FALSE)</f>
        <v>0</v>
      </c>
      <c r="R772" s="108" t="str">
        <f>VLOOKUP(A772,'BASE REGISTROS'!$A$1:$T$884,18,FALSE)</f>
        <v xml:space="preserve">93401: Institución de Asistencia Social  </v>
      </c>
      <c r="S772" s="108" t="str">
        <f>VLOOKUP(A772,'BASE REGISTROS'!$A$1:$T$884,19,FALSE)</f>
        <v>Certificado de Antecedentes Financieros correspondiente al año 2019, aprobados por el Subdepartamento de Supervisión Nacional.</v>
      </c>
      <c r="T772" s="129">
        <f>VLOOKUP(A772,'BASE REGISTROS'!$A$1:$T$884,20,FALSE)</f>
        <v>39171</v>
      </c>
      <c r="U772" s="128">
        <v>7350</v>
      </c>
      <c r="V772" s="130">
        <v>15536171</v>
      </c>
      <c r="W772" s="130">
        <v>50081303</v>
      </c>
      <c r="X772" s="131">
        <v>44316</v>
      </c>
      <c r="Y772" s="132" t="s">
        <v>7743</v>
      </c>
      <c r="Z772" s="132" t="s">
        <v>7744</v>
      </c>
      <c r="AA772" s="128" t="s">
        <v>7896</v>
      </c>
    </row>
    <row r="773" spans="1:27" ht="15.75" customHeight="1" x14ac:dyDescent="0.2">
      <c r="A773" s="128">
        <v>7350</v>
      </c>
      <c r="B773" s="108" t="str">
        <f>VLOOKUP(A773,'BASE REGISTROS'!$A$1:$T$884,2,FALSE)</f>
        <v>Organización No Gubernamental de Desarrollo Corporación de Desarrollo Social El Conquistador.</v>
      </c>
      <c r="C773" s="136">
        <f>VLOOKUP(A773,'BASE REGISTROS'!$A$1:$T$884,3,FALSE)</f>
        <v>650086104</v>
      </c>
      <c r="D773" s="108" t="str">
        <f>VLOOKUP(A773,'BASE REGISTROS'!$A$1:$T$884,4,FALSE)</f>
        <v>Corporación de Derecho Privado.</v>
      </c>
      <c r="E773" s="108" t="str">
        <f>VLOOKUP(A773,'BASE REGISTROS'!$A$1:$T$884,5,FALSE)</f>
        <v>Otorgado por Decreto Supremo Nº 170, de fecha 19 de febrero de 2001, del Ministerio de Justicia.</v>
      </c>
      <c r="F773" s="108" t="str">
        <f>VLOOKUP(A773,'BASE REGISTROS'!$A$1:$T$884,6,FALSE)</f>
        <v xml:space="preserve">Certificado de Vigencia de Persona Jurídica sin Fines de Lucro, emitido por el SRCEI, de fecha 2 de septiembre de 2020, folio 500343725819
</v>
      </c>
      <c r="G773" s="108" t="str">
        <f>VLOOKUP(A773,'BASE REGISTROS'!$A$1:$T$884,7,FALSE)</f>
        <v>Promoción del desarrollo, especialmente de las personas, familias, grupos y comunidades que viven en condiciones de pobreza y/o marginalidad.</v>
      </c>
      <c r="H773" s="108" t="str">
        <f>VLOOKUP(A773,'BASE REGISTROS'!$A$1:$T$884,8,FALSE)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3" s="108" t="str">
        <f>VLOOKUP(A773,'BASE REGISTROS'!$A$1:$T$884,9,FALSE)</f>
        <v>Se renueva cada dos años.</v>
      </c>
      <c r="J773" s="129" t="str">
        <f>VLOOKUP(A773,'BASE REGISTROS'!$A$1:$T$884,10,FALSE)</f>
        <v>De 12 de abril de 2019 a 12 de abril de 2021.</v>
      </c>
      <c r="K773" s="108" t="str">
        <f>VLOOKUP(A773,'BASE REGISTROS'!$A$1:$T$884,11,FALSE)</f>
        <v xml:space="preserve">Presidente: Carlos Eduardo Placencia Zapata             </v>
      </c>
      <c r="L773" s="108" t="str">
        <f>VLOOKUP(A773,'BASE REGISTROS'!$A$1:$T$884,12,FALSE)</f>
        <v>Ortiz de Rosas N° 395, Oficina N° 23 A, comuna de Quirihue, Provincia de Ñuble, Décimo Sexta Región.</v>
      </c>
      <c r="M773" s="108" t="str">
        <f>VLOOKUP(A773,'BASE REGISTROS'!$A$1:$T$884,13,FALSE)</f>
        <v>XVI</v>
      </c>
      <c r="N773" s="108" t="str">
        <f>VLOOKUP(A773,'BASE REGISTROS'!$A$1:$T$884,14,FALSE)</f>
        <v>Ñuble</v>
      </c>
      <c r="O773" s="108" t="str">
        <f>VLOOKUP(A773,'BASE REGISTROS'!$A$1:$T$884,15,FALSE)</f>
        <v>96456966-7498981</v>
      </c>
      <c r="P773" s="108" t="str">
        <f>VLOOKUP(A773,'BASE REGISTROS'!$A$1:$T$884,16,FALSE)</f>
        <v xml:space="preserve">corpelconquistador@gmail.com
corpelconquistador@yahoo.es </v>
      </c>
      <c r="Q773" s="108">
        <f>VLOOKUP(A773,'BASE REGISTROS'!$A$1:$T$884,17,FALSE)</f>
        <v>0</v>
      </c>
      <c r="R773" s="108" t="str">
        <f>VLOOKUP(A773,'BASE REGISTROS'!$A$1:$T$884,18,FALSE)</f>
        <v xml:space="preserve">93401: Institución de Asistencia Social  </v>
      </c>
      <c r="S773" s="108" t="str">
        <f>VLOOKUP(A773,'BASE REGISTROS'!$A$1:$T$884,19,FALSE)</f>
        <v>Certificado de Antecedentes Financieros correspondiente al año 2019, aprobados por el Subdepartamento de Supervisión Nacional.</v>
      </c>
      <c r="T773" s="129">
        <f>VLOOKUP(A773,'BASE REGISTROS'!$A$1:$T$884,20,FALSE)</f>
        <v>39171</v>
      </c>
      <c r="U773" s="128">
        <v>7350</v>
      </c>
      <c r="V773" s="130">
        <v>18837976</v>
      </c>
      <c r="W773" s="130">
        <v>53418485</v>
      </c>
      <c r="X773" s="131">
        <v>44316</v>
      </c>
      <c r="Y773" s="132" t="s">
        <v>7743</v>
      </c>
      <c r="Z773" s="132" t="s">
        <v>7744</v>
      </c>
      <c r="AA773" s="128" t="s">
        <v>7804</v>
      </c>
    </row>
    <row r="774" spans="1:27" ht="15.75" customHeight="1" x14ac:dyDescent="0.2">
      <c r="A774" s="128">
        <v>7350</v>
      </c>
      <c r="B774" s="108" t="str">
        <f>VLOOKUP(A774,'BASE REGISTROS'!$A$1:$T$884,2,FALSE)</f>
        <v>Organización No Gubernamental de Desarrollo Corporación de Desarrollo Social El Conquistador.</v>
      </c>
      <c r="C774" s="136">
        <f>VLOOKUP(A774,'BASE REGISTROS'!$A$1:$T$884,3,FALSE)</f>
        <v>650086104</v>
      </c>
      <c r="D774" s="108" t="str">
        <f>VLOOKUP(A774,'BASE REGISTROS'!$A$1:$T$884,4,FALSE)</f>
        <v>Corporación de Derecho Privado.</v>
      </c>
      <c r="E774" s="108" t="str">
        <f>VLOOKUP(A774,'BASE REGISTROS'!$A$1:$T$884,5,FALSE)</f>
        <v>Otorgado por Decreto Supremo Nº 170, de fecha 19 de febrero de 2001, del Ministerio de Justicia.</v>
      </c>
      <c r="F774" s="108" t="str">
        <f>VLOOKUP(A774,'BASE REGISTROS'!$A$1:$T$884,6,FALSE)</f>
        <v xml:space="preserve">Certificado de Vigencia de Persona Jurídica sin Fines de Lucro, emitido por el SRCEI, de fecha 2 de septiembre de 2020, folio 500343725819
</v>
      </c>
      <c r="G774" s="108" t="str">
        <f>VLOOKUP(A774,'BASE REGISTROS'!$A$1:$T$884,7,FALSE)</f>
        <v>Promoción del desarrollo, especialmente de las personas, familias, grupos y comunidades que viven en condiciones de pobreza y/o marginalidad.</v>
      </c>
      <c r="H774" s="108" t="str">
        <f>VLOOKUP(A774,'BASE REGISTROS'!$A$1:$T$884,8,FALSE)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4" s="108" t="str">
        <f>VLOOKUP(A774,'BASE REGISTROS'!$A$1:$T$884,9,FALSE)</f>
        <v>Se renueva cada dos años.</v>
      </c>
      <c r="J774" s="129" t="str">
        <f>VLOOKUP(A774,'BASE REGISTROS'!$A$1:$T$884,10,FALSE)</f>
        <v>De 12 de abril de 2019 a 12 de abril de 2021.</v>
      </c>
      <c r="K774" s="108" t="str">
        <f>VLOOKUP(A774,'BASE REGISTROS'!$A$1:$T$884,11,FALSE)</f>
        <v xml:space="preserve">Presidente: Carlos Eduardo Placencia Zapata             </v>
      </c>
      <c r="L774" s="108" t="str">
        <f>VLOOKUP(A774,'BASE REGISTROS'!$A$1:$T$884,12,FALSE)</f>
        <v>Ortiz de Rosas N° 395, Oficina N° 23 A, comuna de Quirihue, Provincia de Ñuble, Décimo Sexta Región.</v>
      </c>
      <c r="M774" s="108" t="str">
        <f>VLOOKUP(A774,'BASE REGISTROS'!$A$1:$T$884,13,FALSE)</f>
        <v>XVI</v>
      </c>
      <c r="N774" s="108" t="str">
        <f>VLOOKUP(A774,'BASE REGISTROS'!$A$1:$T$884,14,FALSE)</f>
        <v>Ñuble</v>
      </c>
      <c r="O774" s="108" t="str">
        <f>VLOOKUP(A774,'BASE REGISTROS'!$A$1:$T$884,15,FALSE)</f>
        <v>96456966-7498981</v>
      </c>
      <c r="P774" s="108" t="str">
        <f>VLOOKUP(A774,'BASE REGISTROS'!$A$1:$T$884,16,FALSE)</f>
        <v xml:space="preserve">corpelconquistador@gmail.com
corpelconquistador@yahoo.es </v>
      </c>
      <c r="Q774" s="108">
        <f>VLOOKUP(A774,'BASE REGISTROS'!$A$1:$T$884,17,FALSE)</f>
        <v>0</v>
      </c>
      <c r="R774" s="108" t="str">
        <f>VLOOKUP(A774,'BASE REGISTROS'!$A$1:$T$884,18,FALSE)</f>
        <v xml:space="preserve">93401: Institución de Asistencia Social  </v>
      </c>
      <c r="S774" s="108" t="str">
        <f>VLOOKUP(A774,'BASE REGISTROS'!$A$1:$T$884,19,FALSE)</f>
        <v>Certificado de Antecedentes Financieros correspondiente al año 2019, aprobados por el Subdepartamento de Supervisión Nacional.</v>
      </c>
      <c r="T774" s="129">
        <f>VLOOKUP(A774,'BASE REGISTROS'!$A$1:$T$884,20,FALSE)</f>
        <v>39171</v>
      </c>
      <c r="U774" s="128">
        <v>7350</v>
      </c>
      <c r="V774" s="130">
        <v>7959708</v>
      </c>
      <c r="W774" s="130">
        <v>59078721</v>
      </c>
      <c r="X774" s="131">
        <v>44316</v>
      </c>
      <c r="Y774" s="132" t="s">
        <v>7743</v>
      </c>
      <c r="Z774" s="132" t="s">
        <v>7744</v>
      </c>
      <c r="AA774" s="128" t="s">
        <v>7897</v>
      </c>
    </row>
    <row r="775" spans="1:27" ht="15.75" customHeight="1" x14ac:dyDescent="0.2">
      <c r="A775" s="128">
        <v>7354</v>
      </c>
      <c r="B775" s="108" t="str">
        <f>VLOOKUP(A775,'BASE REGISTROS'!$A$1:$T$884,2,FALSE)</f>
        <v xml:space="preserve">
I. Municipalidad de Padre Hurtado
</v>
      </c>
      <c r="C775" s="136">
        <f>VLOOKUP(A775,'BASE REGISTROS'!$A$1:$T$884,3,FALSE)</f>
        <v>692614003</v>
      </c>
      <c r="D775" s="108" t="str">
        <f>VLOOKUP(A775,'BASE REGISTROS'!$A$1:$T$884,4,FALSE)</f>
        <v>Municipalidad</v>
      </c>
      <c r="E775" s="108" t="str">
        <f>VLOOKUP(A775,'BASE REGISTROS'!$A$1:$T$884,5,FALSE)</f>
        <v>Constitución Política de la República, artículo 107</v>
      </c>
      <c r="F775" s="108" t="str">
        <f>VLOOKUP(A775,'BASE REGISTROS'!$A$1:$T$884,6,FALSE)</f>
        <v>Indefinida</v>
      </c>
      <c r="G775" s="108" t="str">
        <f>VLOOKUP(A775,'BASE REGISTROS'!$A$1:$T$884,7,FALSE)</f>
        <v>Según Ley Orgánica Nº 18.695, artículos 1º al  4º</v>
      </c>
      <c r="H775" s="108" t="str">
        <f>VLOOKUP(A775,'BASE REGISTROS'!$A$1:$T$884,8,FALSE)</f>
        <v>no tiene</v>
      </c>
      <c r="I775" s="108">
        <f>VLOOKUP(A775,'BASE REGISTROS'!$A$1:$T$884,9,FALSE)</f>
        <v>0</v>
      </c>
      <c r="J775" s="129">
        <f>VLOOKUP(A775,'BASE REGISTROS'!$A$1:$T$884,10,FALSE)</f>
        <v>0</v>
      </c>
      <c r="K775" s="108" t="str">
        <f>VLOOKUP(A775,'BASE REGISTROS'!$A$1:$T$884,11,FALSE)</f>
        <v xml:space="preserve">José Miguel Arellano Merino
</v>
      </c>
      <c r="L775" s="108" t="str">
        <f>VLOOKUP(A775,'BASE REGISTROS'!$A$1:$T$884,12,FALSE)</f>
        <v xml:space="preserve">Avenida San Alberto Hurtado Nº3295 (ex camino a Melipilla), comuna de Padre Hurtado, Región Metropolitana.
</v>
      </c>
      <c r="M775" s="108" t="str">
        <f>VLOOKUP(A775,'BASE REGISTROS'!$A$1:$T$884,13,FALSE)</f>
        <v>XIII</v>
      </c>
      <c r="N775" s="108" t="str">
        <f>VLOOKUP(A775,'BASE REGISTROS'!$A$1:$T$884,14,FALSE)</f>
        <v>Padre Hurtado</v>
      </c>
      <c r="O775" s="108" t="str">
        <f>VLOOKUP(A775,'BASE REGISTROS'!$A$1:$T$884,15,FALSE)</f>
        <v>Fono: 430 6000</v>
      </c>
      <c r="P775" s="108" t="str">
        <f>VLOOKUP(A775,'BASE REGISTROS'!$A$1:$T$884,16,FALSE)</f>
        <v xml:space="preserve"> contacto@mph.cl
</v>
      </c>
      <c r="Q775" s="108">
        <f>VLOOKUP(A775,'BASE REGISTROS'!$A$1:$T$884,17,FALSE)</f>
        <v>0</v>
      </c>
      <c r="R775" s="108">
        <f>VLOOKUP(A775,'BASE REGISTROS'!$A$1:$T$884,18,FALSE)</f>
        <v>91001</v>
      </c>
      <c r="S775" s="108" t="str">
        <f>VLOOKUP(A775,'BASE REGISTROS'!$A$1:$T$884,19,FALSE)</f>
        <v>No se acompañan. Aplica Informe Jurídico Nº 09, de fecha 14 de marzo de 2011 del Departamento Jurídico y Dictamen Nº 070791, de 2009, de la Contraloría General de la República.</v>
      </c>
      <c r="T775" s="129">
        <f>VLOOKUP(A775,'BASE REGISTROS'!$A$1:$T$884,20,FALSE)</f>
        <v>39212</v>
      </c>
      <c r="U775" s="128">
        <v>7354</v>
      </c>
      <c r="V775" s="130">
        <v>2861840</v>
      </c>
      <c r="W775" s="130">
        <v>8668520</v>
      </c>
      <c r="X775" s="131">
        <v>44316</v>
      </c>
      <c r="Y775" s="132" t="s">
        <v>7743</v>
      </c>
      <c r="Z775" s="132" t="s">
        <v>7744</v>
      </c>
      <c r="AA775" s="128" t="s">
        <v>7953</v>
      </c>
    </row>
    <row r="776" spans="1:27" ht="15.75" customHeight="1" x14ac:dyDescent="0.2">
      <c r="A776" s="128">
        <v>7355</v>
      </c>
      <c r="B776" s="107" t="str">
        <f>VLOOKUP(A776,'BASE REGISTROS'!$A$1:$T$884,2,FALSE)</f>
        <v xml:space="preserve">
I. Municipalidad de La Unión 
</v>
      </c>
      <c r="C776" s="136">
        <f>VLOOKUP(A776,'BASE REGISTROS'!$A$1:$T$884,3,FALSE)</f>
        <v>692008006</v>
      </c>
      <c r="D776" s="108" t="str">
        <f>VLOOKUP(A776,'BASE REGISTROS'!$A$1:$T$884,4,FALSE)</f>
        <v>Municipalidad</v>
      </c>
      <c r="E776" s="108" t="str">
        <f>VLOOKUP(A776,'BASE REGISTROS'!$A$1:$T$884,5,FALSE)</f>
        <v>Constitución Política de la República, art. 107.</v>
      </c>
      <c r="F776" s="108" t="str">
        <f>VLOOKUP(A776,'BASE REGISTROS'!$A$1:$T$884,6,FALSE)</f>
        <v>Indefinida.</v>
      </c>
      <c r="G776" s="108" t="str">
        <f>VLOOKUP(A776,'BASE REGISTROS'!$A$1:$T$884,7,FALSE)</f>
        <v>Según Ley Orgánica Nº 18.695, arts. 1º al 4º.</v>
      </c>
      <c r="H776" s="108" t="str">
        <f>VLOOKUP(A776,'BASE REGISTROS'!$A$1:$T$884,8,FALSE)</f>
        <v>no tiene</v>
      </c>
      <c r="I776" s="108">
        <f>VLOOKUP(A776,'BASE REGISTROS'!$A$1:$T$884,9,FALSE)</f>
        <v>0</v>
      </c>
      <c r="J776" s="129">
        <f>VLOOKUP(A776,'BASE REGISTROS'!$A$1:$T$884,10,FALSE)</f>
        <v>0</v>
      </c>
      <c r="K776" s="108" t="str">
        <f>VLOOKUP(A776,'BASE REGISTROS'!$A$1:$T$884,11,FALSE)</f>
        <v>Aldo Rodrigo Pinuer Solis      Alcaldesa(S): Loreto Cabezas Soto (desde 12-03-2021 al 12-04-2021)</v>
      </c>
      <c r="L776" s="108" t="str">
        <f>VLOOKUP(A776,'BASE REGISTROS'!$A$1:$T$884,12,FALSE)</f>
        <v xml:space="preserve">Arturo Prat  N° 680, comuna de La Unión, Décima Región.
</v>
      </c>
      <c r="M776" s="108" t="str">
        <f>VLOOKUP(A776,'BASE REGISTROS'!$A$1:$T$884,13,FALSE)</f>
        <v>X</v>
      </c>
      <c r="N776" s="108" t="str">
        <f>VLOOKUP(A776,'BASE REGISTROS'!$A$1:$T$884,14,FALSE)</f>
        <v xml:space="preserve"> La Unión</v>
      </c>
      <c r="O776" s="108" t="str">
        <f>VLOOKUP(A776,'BASE REGISTROS'!$A$1:$T$884,15,FALSE)</f>
        <v>Fonos (64) 322441- 322445</v>
      </c>
      <c r="P776" s="108">
        <f>VLOOKUP(A776,'BASE REGISTROS'!$A$1:$T$884,16,FALSE)</f>
        <v>0</v>
      </c>
      <c r="Q776" s="108">
        <f>VLOOKUP(A776,'BASE REGISTROS'!$A$1:$T$884,17,FALSE)</f>
        <v>0</v>
      </c>
      <c r="R776" s="108">
        <f>VLOOKUP(A776,'BASE REGISTROS'!$A$1:$T$884,18,FALSE)</f>
        <v>91001</v>
      </c>
      <c r="S776" s="108" t="str">
        <f>VLOOKUP(A776,'BASE REGISTROS'!$A$1:$T$884,19,FALSE)</f>
        <v xml:space="preserve">No se acompañan. Aplica Informe Jurídico Nº 09, de  fecha 14 de marzo de 2011 del Departamento Jurídico y Dictamen Nº 070791, de 2009, de la Contraloría General de la República.  
</v>
      </c>
      <c r="T776" s="129">
        <f>VLOOKUP(A776,'BASE REGISTROS'!$A$1:$T$884,20,FALSE)</f>
        <v>39212</v>
      </c>
      <c r="U776" s="128">
        <v>7355</v>
      </c>
      <c r="V776" s="130">
        <v>4893746</v>
      </c>
      <c r="W776" s="130">
        <v>19574984</v>
      </c>
      <c r="X776" s="131">
        <v>44316</v>
      </c>
      <c r="Y776" s="132" t="s">
        <v>7743</v>
      </c>
      <c r="Z776" s="132" t="s">
        <v>7744</v>
      </c>
      <c r="AA776" s="128" t="s">
        <v>7782</v>
      </c>
    </row>
    <row r="777" spans="1:27" ht="15.75" customHeight="1" x14ac:dyDescent="0.2">
      <c r="A777" s="128">
        <v>7356</v>
      </c>
      <c r="B777" s="108" t="str">
        <f>VLOOKUP(A777,'BASE REGISTROS'!$A$1:$T$884,2,FALSE)</f>
        <v>I. Municipalidad de San Pablo</v>
      </c>
      <c r="C777" s="136">
        <f>VLOOKUP(A777,'BASE REGISTROS'!$A$1:$T$884,3,FALSE)</f>
        <v>692102002</v>
      </c>
      <c r="D777" s="108" t="str">
        <f>VLOOKUP(A777,'BASE REGISTROS'!$A$1:$T$884,4,FALSE)</f>
        <v>Institución eclesiástica</v>
      </c>
      <c r="E777" s="108" t="str">
        <f>VLOOKUP(A777,'BASE REGISTROS'!$A$1:$T$884,5,FALSE)</f>
        <v>Constitución Política de la República, art. 107.</v>
      </c>
      <c r="F777" s="108" t="str">
        <f>VLOOKUP(A777,'BASE REGISTROS'!$A$1:$T$884,6,FALSE)</f>
        <v>Indefinida</v>
      </c>
      <c r="G777" s="108" t="str">
        <f>VLOOKUP(A777,'BASE REGISTROS'!$A$1:$T$884,7,FALSE)</f>
        <v>Según Ley Orgánica Nº 18.695, arts. 1º al 4º.</v>
      </c>
      <c r="H777" s="108" t="str">
        <f>VLOOKUP(A777,'BASE REGISTROS'!$A$1:$T$884,8,FALSE)</f>
        <v>no tiene</v>
      </c>
      <c r="I777" s="108">
        <f>VLOOKUP(A777,'BASE REGISTROS'!$A$1:$T$884,9,FALSE)</f>
        <v>0</v>
      </c>
      <c r="J777" s="129">
        <f>VLOOKUP(A777,'BASE REGISTROS'!$A$1:$T$884,10,FALSE)</f>
        <v>0</v>
      </c>
      <c r="K777" s="108" t="str">
        <f>VLOOKUP(A777,'BASE REGISTROS'!$A$1:$T$884,11,FALSE)</f>
        <v xml:space="preserve">Omar Alvarado Agüero </v>
      </c>
      <c r="L777" s="108" t="str">
        <f>VLOOKUP(A777,'BASE REGISTROS'!$A$1:$T$884,12,FALSE)</f>
        <v xml:space="preserve">Calle Bolivia N° 498, comuna de San Pablo,  Décima Región.
</v>
      </c>
      <c r="M777" s="108" t="str">
        <f>VLOOKUP(A777,'BASE REGISTROS'!$A$1:$T$884,13,FALSE)</f>
        <v>X</v>
      </c>
      <c r="N777" s="108" t="str">
        <f>VLOOKUP(A777,'BASE REGISTROS'!$A$1:$T$884,14,FALSE)</f>
        <v>San Pablo</v>
      </c>
      <c r="O777" s="108" t="str">
        <f>VLOOKUP(A777,'BASE REGISTROS'!$A$1:$T$884,15,FALSE)</f>
        <v>Fonos (64) 381425-381429</v>
      </c>
      <c r="P777" s="108">
        <f>VLOOKUP(A777,'BASE REGISTROS'!$A$1:$T$884,16,FALSE)</f>
        <v>0</v>
      </c>
      <c r="Q777" s="108">
        <f>VLOOKUP(A777,'BASE REGISTROS'!$A$1:$T$884,17,FALSE)</f>
        <v>0</v>
      </c>
      <c r="R777" s="108">
        <f>VLOOKUP(A777,'BASE REGISTROS'!$A$1:$T$884,18,FALSE)</f>
        <v>91001</v>
      </c>
      <c r="S777" s="108" t="str">
        <f>VLOOKUP(A777,'BASE REGISTROS'!$A$1:$T$884,19,FALSE)</f>
        <v xml:space="preserve">No se acompañan. Aplica Informe Jurídico Nº 09, de  fecha 14 de marzo de 2011 del Departamento Jurídico y Dictamen Nº 070791, de 2009, de la Contraloría General de la República.  </v>
      </c>
      <c r="T777" s="129">
        <f>VLOOKUP(A777,'BASE REGISTROS'!$A$1:$T$884,20,FALSE)</f>
        <v>39212</v>
      </c>
      <c r="U777" s="128">
        <v>7356</v>
      </c>
      <c r="V777" s="130">
        <v>3262498</v>
      </c>
      <c r="W777" s="130">
        <v>9882114</v>
      </c>
      <c r="X777" s="131">
        <v>44316</v>
      </c>
      <c r="Y777" s="132" t="s">
        <v>7743</v>
      </c>
      <c r="Z777" s="132" t="s">
        <v>7744</v>
      </c>
      <c r="AA777" s="128" t="s">
        <v>8497</v>
      </c>
    </row>
    <row r="778" spans="1:27" ht="15.75" customHeight="1" x14ac:dyDescent="0.2">
      <c r="A778" s="128">
        <v>7362</v>
      </c>
      <c r="B778" s="108" t="str">
        <f>VLOOKUP(A778,'BASE REGISTROS'!$A$1:$T$884,2,FALSE)</f>
        <v xml:space="preserve">
Organización no gubernamental de desarrollo La Casona de los Jóvenes.
</v>
      </c>
      <c r="C778" s="136">
        <f>VLOOKUP(A778,'BASE REGISTROS'!$A$1:$T$884,3,FALSE)</f>
        <v>657798800</v>
      </c>
      <c r="D778" s="108" t="str">
        <f>VLOOKUP(A778,'BASE REGISTROS'!$A$1:$T$884,4,FALSE)</f>
        <v>Corporación de Derecho Privado.</v>
      </c>
      <c r="E778" s="108" t="str">
        <f>VLOOKUP(A778,'BASE REGISTROS'!$A$1:$T$884,5,FALSE)</f>
        <v>Decreto Nº 3636, de 9 de noviembre de 2006, del Ministerio de Justicia.</v>
      </c>
      <c r="F778" s="108" t="str">
        <f>VLOOKUP(A778,'BASE REGISTROS'!$A$1:$T$884,6,FALSE)</f>
        <v>Certificado de Vigencia Nº 500338199991, de 04 de agosto de 2020, del SRCI.</v>
      </c>
      <c r="G778" s="108" t="str">
        <f>VLOOKUP(A778,'BASE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78" s="108" t="str">
        <f>VLOOKUP(A778,'BASE REGISTROS'!$A$1:$T$884,8,FALSE)</f>
        <v xml:space="preserve">Presidente: Miguel Fonseca Carrillo 
Vicepdte.: Alfredo Jacob Feres Reyes 
Secretaria: Rosa Carrillo Salas 
Tesorero: Washington Lizama Ormazábal 
Director: Alejandro Ignacio Ortiz Quintana 
</v>
      </c>
      <c r="I778" s="108" t="str">
        <f>VLOOKUP(A778,'BASE REGISTROS'!$A$1:$T$884,9,FALSE)</f>
        <v>Durarán dos años en sus cargos (según sus estatutos).</v>
      </c>
      <c r="J778" s="129" t="str">
        <f>VLOOKUP(A778,'BASE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78" s="108" t="str">
        <f>VLOOKUP(A778,'BASE REGISTROS'!$A$1:$T$884,11,FALSE)</f>
        <v xml:space="preserve">Miguel Ángel Fonseca Carrillo  Pdte.
Zarelli Fonseca Carrillo, Secretaria Ejecutiva.
Washington Lizama Ormazábal  Tesorero. 
Pueden actuar individualmente.
</v>
      </c>
      <c r="L778" s="108" t="str">
        <f>VLOOKUP(A778,'BASE REGISTROS'!$A$1:$T$884,12,FALSE)</f>
        <v xml:space="preserve">Dr. Eduardo Cruz-Cocke N° 372, Santiago Región Metropolitana.
</v>
      </c>
      <c r="M778" s="108" t="str">
        <f>VLOOKUP(A778,'BASE REGISTROS'!$A$1:$T$884,13,FALSE)</f>
        <v>XIII</v>
      </c>
      <c r="N778" s="108" t="str">
        <f>VLOOKUP(A778,'BASE REGISTROS'!$A$1:$T$884,14,FALSE)</f>
        <v>Santiago</v>
      </c>
      <c r="O778" s="108">
        <f>VLOOKUP(A778,'BASE REGISTROS'!$A$1:$T$884,15,FALSE)</f>
        <v>56232475099</v>
      </c>
      <c r="P778" s="108" t="str">
        <f>VLOOKUP(A778,'BASE REGISTROS'!$A$1:$T$884,16,FALSE)</f>
        <v>dirección@onglacasona.cl</v>
      </c>
      <c r="Q778" s="108">
        <f>VLOOKUP(A778,'BASE REGISTROS'!$A$1:$T$884,17,FALSE)</f>
        <v>0</v>
      </c>
      <c r="R778" s="108" t="str">
        <f>VLOOKUP(A778,'BASE REGISTROS'!$A$1:$T$884,18,FALSE)</f>
        <v>93401 Institución de Asistencia Social.</v>
      </c>
      <c r="S778" s="108" t="str">
        <f>VLOOKUP(A778,'BASE REGISTROS'!$A$1:$T$884,19,FALSE)</f>
        <v xml:space="preserve">Se acompañan Certificado de Antecedentes Financieros Institucionales del año 2019, aprobados por el Sub-Departamento de Supervisión Financiera Nacional, del SENAME.
</v>
      </c>
      <c r="T778" s="129">
        <f>VLOOKUP(A778,'BASE REGISTROS'!$A$1:$T$884,20,FALSE)</f>
        <v>39269</v>
      </c>
      <c r="U778" s="128">
        <v>7362</v>
      </c>
      <c r="V778" s="130">
        <v>10671698</v>
      </c>
      <c r="W778" s="130">
        <v>46989199</v>
      </c>
      <c r="X778" s="131">
        <v>44316</v>
      </c>
      <c r="Y778" s="132" t="s">
        <v>7743</v>
      </c>
      <c r="Z778" s="132" t="s">
        <v>7744</v>
      </c>
      <c r="AA778" s="128" t="s">
        <v>7746</v>
      </c>
    </row>
    <row r="779" spans="1:27" ht="15.75" customHeight="1" x14ac:dyDescent="0.2">
      <c r="A779" s="128">
        <v>7362</v>
      </c>
      <c r="B779" s="108" t="str">
        <f>VLOOKUP(A779,'BASE REGISTROS'!$A$1:$T$884,2,FALSE)</f>
        <v xml:space="preserve">
Organización no gubernamental de desarrollo La Casona de los Jóvenes.
</v>
      </c>
      <c r="C779" s="136">
        <f>VLOOKUP(A779,'BASE REGISTROS'!$A$1:$T$884,3,FALSE)</f>
        <v>657798800</v>
      </c>
      <c r="D779" s="108" t="str">
        <f>VLOOKUP(A779,'BASE REGISTROS'!$A$1:$T$884,4,FALSE)</f>
        <v>Corporación de Derecho Privado.</v>
      </c>
      <c r="E779" s="108" t="str">
        <f>VLOOKUP(A779,'BASE REGISTROS'!$A$1:$T$884,5,FALSE)</f>
        <v>Decreto Nº 3636, de 9 de noviembre de 2006, del Ministerio de Justicia.</v>
      </c>
      <c r="F779" s="108" t="str">
        <f>VLOOKUP(A779,'BASE REGISTROS'!$A$1:$T$884,6,FALSE)</f>
        <v>Certificado de Vigencia Nº 500338199991, de 04 de agosto de 2020, del SRCI.</v>
      </c>
      <c r="G779" s="108" t="str">
        <f>VLOOKUP(A779,'BASE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79" s="108" t="str">
        <f>VLOOKUP(A779,'BASE REGISTROS'!$A$1:$T$884,8,FALSE)</f>
        <v xml:space="preserve">Presidente: Miguel Fonseca Carrillo 
Vicepdte.: Alfredo Jacob Feres Reyes 
Secretaria: Rosa Carrillo Salas 
Tesorero: Washington Lizama Ormazábal 
Director: Alejandro Ignacio Ortiz Quintana 
</v>
      </c>
      <c r="I779" s="108" t="str">
        <f>VLOOKUP(A779,'BASE REGISTROS'!$A$1:$T$884,9,FALSE)</f>
        <v>Durarán dos años en sus cargos (según sus estatutos).</v>
      </c>
      <c r="J779" s="129" t="str">
        <f>VLOOKUP(A779,'BASE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79" s="108" t="str">
        <f>VLOOKUP(A779,'BASE REGISTROS'!$A$1:$T$884,11,FALSE)</f>
        <v xml:space="preserve">Miguel Ángel Fonseca Carrillo  Pdte.
Zarelli Fonseca Carrillo, Secretaria Ejecutiva.
Washington Lizama Ormazábal  Tesorero. 
Pueden actuar individualmente.
</v>
      </c>
      <c r="L779" s="108" t="str">
        <f>VLOOKUP(A779,'BASE REGISTROS'!$A$1:$T$884,12,FALSE)</f>
        <v xml:space="preserve">Dr. Eduardo Cruz-Cocke N° 372, Santiago Región Metropolitana.
</v>
      </c>
      <c r="M779" s="108" t="str">
        <f>VLOOKUP(A779,'BASE REGISTROS'!$A$1:$T$884,13,FALSE)</f>
        <v>XIII</v>
      </c>
      <c r="N779" s="108" t="str">
        <f>VLOOKUP(A779,'BASE REGISTROS'!$A$1:$T$884,14,FALSE)</f>
        <v>Santiago</v>
      </c>
      <c r="O779" s="108">
        <f>VLOOKUP(A779,'BASE REGISTROS'!$A$1:$T$884,15,FALSE)</f>
        <v>56232475099</v>
      </c>
      <c r="P779" s="108" t="str">
        <f>VLOOKUP(A779,'BASE REGISTROS'!$A$1:$T$884,16,FALSE)</f>
        <v>dirección@onglacasona.cl</v>
      </c>
      <c r="Q779" s="108">
        <f>VLOOKUP(A779,'BASE REGISTROS'!$A$1:$T$884,17,FALSE)</f>
        <v>0</v>
      </c>
      <c r="R779" s="108" t="str">
        <f>VLOOKUP(A779,'BASE REGISTROS'!$A$1:$T$884,18,FALSE)</f>
        <v>93401 Institución de Asistencia Social.</v>
      </c>
      <c r="S779" s="108" t="str">
        <f>VLOOKUP(A779,'BASE REGISTROS'!$A$1:$T$884,19,FALSE)</f>
        <v xml:space="preserve">Se acompañan Certificado de Antecedentes Financieros Institucionales del año 2019, aprobados por el Sub-Departamento de Supervisión Financiera Nacional, del SENAME.
</v>
      </c>
      <c r="T779" s="129">
        <f>VLOOKUP(A779,'BASE REGISTROS'!$A$1:$T$884,20,FALSE)</f>
        <v>39269</v>
      </c>
      <c r="U779" s="128">
        <v>7362</v>
      </c>
      <c r="V779" s="130">
        <v>7798548</v>
      </c>
      <c r="W779" s="130">
        <v>30988968</v>
      </c>
      <c r="X779" s="131">
        <v>44316</v>
      </c>
      <c r="Y779" s="132" t="s">
        <v>7743</v>
      </c>
      <c r="Z779" s="132" t="s">
        <v>7744</v>
      </c>
      <c r="AA779" s="128" t="s">
        <v>184</v>
      </c>
    </row>
    <row r="780" spans="1:27" ht="15.75" customHeight="1" x14ac:dyDescent="0.2">
      <c r="A780" s="128">
        <v>7362</v>
      </c>
      <c r="B780" s="108" t="str">
        <f>VLOOKUP(A780,'BASE REGISTROS'!$A$1:$T$884,2,FALSE)</f>
        <v xml:space="preserve">
Organización no gubernamental de desarrollo La Casona de los Jóvenes.
</v>
      </c>
      <c r="C780" s="136">
        <f>VLOOKUP(A780,'BASE REGISTROS'!$A$1:$T$884,3,FALSE)</f>
        <v>657798800</v>
      </c>
      <c r="D780" s="108" t="str">
        <f>VLOOKUP(A780,'BASE REGISTROS'!$A$1:$T$884,4,FALSE)</f>
        <v>Corporación de Derecho Privado.</v>
      </c>
      <c r="E780" s="108" t="str">
        <f>VLOOKUP(A780,'BASE REGISTROS'!$A$1:$T$884,5,FALSE)</f>
        <v>Decreto Nº 3636, de 9 de noviembre de 2006, del Ministerio de Justicia.</v>
      </c>
      <c r="F780" s="108" t="str">
        <f>VLOOKUP(A780,'BASE REGISTROS'!$A$1:$T$884,6,FALSE)</f>
        <v>Certificado de Vigencia Nº 500338199991, de 04 de agosto de 2020, del SRCI.</v>
      </c>
      <c r="G780" s="108" t="str">
        <f>VLOOKUP(A780,'BASE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0" s="108" t="str">
        <f>VLOOKUP(A780,'BASE REGISTROS'!$A$1:$T$884,8,FALSE)</f>
        <v xml:space="preserve">Presidente: Miguel Fonseca Carrillo 
Vicepdte.: Alfredo Jacob Feres Reyes 
Secretaria: Rosa Carrillo Salas 
Tesorero: Washington Lizama Ormazábal 
Director: Alejandro Ignacio Ortiz Quintana 
</v>
      </c>
      <c r="I780" s="108" t="str">
        <f>VLOOKUP(A780,'BASE REGISTROS'!$A$1:$T$884,9,FALSE)</f>
        <v>Durarán dos años en sus cargos (según sus estatutos).</v>
      </c>
      <c r="J780" s="129" t="str">
        <f>VLOOKUP(A780,'BASE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0" s="108" t="str">
        <f>VLOOKUP(A780,'BASE REGISTROS'!$A$1:$T$884,11,FALSE)</f>
        <v xml:space="preserve">Miguel Ángel Fonseca Carrillo  Pdte.
Zarelli Fonseca Carrillo, Secretaria Ejecutiva.
Washington Lizama Ormazábal  Tesorero. 
Pueden actuar individualmente.
</v>
      </c>
      <c r="L780" s="108" t="str">
        <f>VLOOKUP(A780,'BASE REGISTROS'!$A$1:$T$884,12,FALSE)</f>
        <v xml:space="preserve">Dr. Eduardo Cruz-Cocke N° 372, Santiago Región Metropolitana.
</v>
      </c>
      <c r="M780" s="108" t="str">
        <f>VLOOKUP(A780,'BASE REGISTROS'!$A$1:$T$884,13,FALSE)</f>
        <v>XIII</v>
      </c>
      <c r="N780" s="108" t="str">
        <f>VLOOKUP(A780,'BASE REGISTROS'!$A$1:$T$884,14,FALSE)</f>
        <v>Santiago</v>
      </c>
      <c r="O780" s="108">
        <f>VLOOKUP(A780,'BASE REGISTROS'!$A$1:$T$884,15,FALSE)</f>
        <v>56232475099</v>
      </c>
      <c r="P780" s="108" t="str">
        <f>VLOOKUP(A780,'BASE REGISTROS'!$A$1:$T$884,16,FALSE)</f>
        <v>dirección@onglacasona.cl</v>
      </c>
      <c r="Q780" s="108">
        <f>VLOOKUP(A780,'BASE REGISTROS'!$A$1:$T$884,17,FALSE)</f>
        <v>0</v>
      </c>
      <c r="R780" s="108" t="str">
        <f>VLOOKUP(A780,'BASE REGISTROS'!$A$1:$T$884,18,FALSE)</f>
        <v>93401 Institución de Asistencia Social.</v>
      </c>
      <c r="S780" s="108" t="str">
        <f>VLOOKUP(A780,'BASE REGISTROS'!$A$1:$T$884,19,FALSE)</f>
        <v xml:space="preserve">Se acompañan Certificado de Antecedentes Financieros Institucionales del año 2019, aprobados por el Sub-Departamento de Supervisión Financiera Nacional, del SENAME.
</v>
      </c>
      <c r="T780" s="129">
        <f>VLOOKUP(A780,'BASE REGISTROS'!$A$1:$T$884,20,FALSE)</f>
        <v>39269</v>
      </c>
      <c r="U780" s="128">
        <v>7362</v>
      </c>
      <c r="V780" s="130">
        <v>17181384</v>
      </c>
      <c r="W780" s="130">
        <v>62808768</v>
      </c>
      <c r="X780" s="131">
        <v>44316</v>
      </c>
      <c r="Y780" s="132" t="s">
        <v>7743</v>
      </c>
      <c r="Z780" s="132" t="s">
        <v>7744</v>
      </c>
      <c r="AA780" s="128" t="s">
        <v>7824</v>
      </c>
    </row>
    <row r="781" spans="1:27" ht="15.75" customHeight="1" x14ac:dyDescent="0.2">
      <c r="A781" s="128">
        <v>7362</v>
      </c>
      <c r="B781" s="108" t="str">
        <f>VLOOKUP(A781,'BASE REGISTROS'!$A$1:$T$884,2,FALSE)</f>
        <v xml:space="preserve">
Organización no gubernamental de desarrollo La Casona de los Jóvenes.
</v>
      </c>
      <c r="C781" s="136">
        <f>VLOOKUP(A781,'BASE REGISTROS'!$A$1:$T$884,3,FALSE)</f>
        <v>657798800</v>
      </c>
      <c r="D781" s="108" t="str">
        <f>VLOOKUP(A781,'BASE REGISTROS'!$A$1:$T$884,4,FALSE)</f>
        <v>Corporación de Derecho Privado.</v>
      </c>
      <c r="E781" s="108" t="str">
        <f>VLOOKUP(A781,'BASE REGISTROS'!$A$1:$T$884,5,FALSE)</f>
        <v>Decreto Nº 3636, de 9 de noviembre de 2006, del Ministerio de Justicia.</v>
      </c>
      <c r="F781" s="108" t="str">
        <f>VLOOKUP(A781,'BASE REGISTROS'!$A$1:$T$884,6,FALSE)</f>
        <v>Certificado de Vigencia Nº 500338199991, de 04 de agosto de 2020, del SRCI.</v>
      </c>
      <c r="G781" s="108" t="str">
        <f>VLOOKUP(A781,'BASE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1" s="108" t="str">
        <f>VLOOKUP(A781,'BASE REGISTROS'!$A$1:$T$884,8,FALSE)</f>
        <v xml:space="preserve">Presidente: Miguel Fonseca Carrillo 
Vicepdte.: Alfredo Jacob Feres Reyes 
Secretaria: Rosa Carrillo Salas 
Tesorero: Washington Lizama Ormazábal 
Director: Alejandro Ignacio Ortiz Quintana 
</v>
      </c>
      <c r="I781" s="108" t="str">
        <f>VLOOKUP(A781,'BASE REGISTROS'!$A$1:$T$884,9,FALSE)</f>
        <v>Durarán dos años en sus cargos (según sus estatutos).</v>
      </c>
      <c r="J781" s="129" t="str">
        <f>VLOOKUP(A781,'BASE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1" s="108" t="str">
        <f>VLOOKUP(A781,'BASE REGISTROS'!$A$1:$T$884,11,FALSE)</f>
        <v xml:space="preserve">Miguel Ángel Fonseca Carrillo  Pdte.
Zarelli Fonseca Carrillo, Secretaria Ejecutiva.
Washington Lizama Ormazábal  Tesorero. 
Pueden actuar individualmente.
</v>
      </c>
      <c r="L781" s="108" t="str">
        <f>VLOOKUP(A781,'BASE REGISTROS'!$A$1:$T$884,12,FALSE)</f>
        <v xml:space="preserve">Dr. Eduardo Cruz-Cocke N° 372, Santiago Región Metropolitana.
</v>
      </c>
      <c r="M781" s="108" t="str">
        <f>VLOOKUP(A781,'BASE REGISTROS'!$A$1:$T$884,13,FALSE)</f>
        <v>XIII</v>
      </c>
      <c r="N781" s="108" t="str">
        <f>VLOOKUP(A781,'BASE REGISTROS'!$A$1:$T$884,14,FALSE)</f>
        <v>Santiago</v>
      </c>
      <c r="O781" s="108">
        <f>VLOOKUP(A781,'BASE REGISTROS'!$A$1:$T$884,15,FALSE)</f>
        <v>56232475099</v>
      </c>
      <c r="P781" s="108" t="str">
        <f>VLOOKUP(A781,'BASE REGISTROS'!$A$1:$T$884,16,FALSE)</f>
        <v>dirección@onglacasona.cl</v>
      </c>
      <c r="Q781" s="108">
        <f>VLOOKUP(A781,'BASE REGISTROS'!$A$1:$T$884,17,FALSE)</f>
        <v>0</v>
      </c>
      <c r="R781" s="108" t="str">
        <f>VLOOKUP(A781,'BASE REGISTROS'!$A$1:$T$884,18,FALSE)</f>
        <v>93401 Institución de Asistencia Social.</v>
      </c>
      <c r="S781" s="108" t="str">
        <f>VLOOKUP(A781,'BASE REGISTROS'!$A$1:$T$884,19,FALSE)</f>
        <v xml:space="preserve">Se acompañan Certificado de Antecedentes Financieros Institucionales del año 2019, aprobados por el Sub-Departamento de Supervisión Financiera Nacional, del SENAME.
</v>
      </c>
      <c r="T781" s="129">
        <f>VLOOKUP(A781,'BASE REGISTROS'!$A$1:$T$884,20,FALSE)</f>
        <v>39269</v>
      </c>
      <c r="U781" s="128">
        <v>7362</v>
      </c>
      <c r="V781" s="130">
        <v>0</v>
      </c>
      <c r="W781" s="130">
        <v>22606812</v>
      </c>
      <c r="X781" s="131">
        <v>44316</v>
      </c>
      <c r="Y781" s="132" t="s">
        <v>7743</v>
      </c>
      <c r="Z781" s="132" t="s">
        <v>7744</v>
      </c>
      <c r="AA781" s="128" t="s">
        <v>7841</v>
      </c>
    </row>
    <row r="782" spans="1:27" ht="15.75" customHeight="1" x14ac:dyDescent="0.2">
      <c r="A782" s="128">
        <v>7362</v>
      </c>
      <c r="B782" s="108" t="str">
        <f>VLOOKUP(A782,'BASE REGISTROS'!$A$1:$T$884,2,FALSE)</f>
        <v xml:space="preserve">
Organización no gubernamental de desarrollo La Casona de los Jóvenes.
</v>
      </c>
      <c r="C782" s="136">
        <f>VLOOKUP(A782,'BASE REGISTROS'!$A$1:$T$884,3,FALSE)</f>
        <v>657798800</v>
      </c>
      <c r="D782" s="108" t="str">
        <f>VLOOKUP(A782,'BASE REGISTROS'!$A$1:$T$884,4,FALSE)</f>
        <v>Corporación de Derecho Privado.</v>
      </c>
      <c r="E782" s="108" t="str">
        <f>VLOOKUP(A782,'BASE REGISTROS'!$A$1:$T$884,5,FALSE)</f>
        <v>Decreto Nº 3636, de 9 de noviembre de 2006, del Ministerio de Justicia.</v>
      </c>
      <c r="F782" s="108" t="str">
        <f>VLOOKUP(A782,'BASE REGISTROS'!$A$1:$T$884,6,FALSE)</f>
        <v>Certificado de Vigencia Nº 500338199991, de 04 de agosto de 2020, del SRCI.</v>
      </c>
      <c r="G782" s="108" t="str">
        <f>VLOOKUP(A782,'BASE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2" s="108" t="str">
        <f>VLOOKUP(A782,'BASE REGISTROS'!$A$1:$T$884,8,FALSE)</f>
        <v xml:space="preserve">Presidente: Miguel Fonseca Carrillo 
Vicepdte.: Alfredo Jacob Feres Reyes 
Secretaria: Rosa Carrillo Salas 
Tesorero: Washington Lizama Ormazábal 
Director: Alejandro Ignacio Ortiz Quintana 
</v>
      </c>
      <c r="I782" s="108" t="str">
        <f>VLOOKUP(A782,'BASE REGISTROS'!$A$1:$T$884,9,FALSE)</f>
        <v>Durarán dos años en sus cargos (según sus estatutos).</v>
      </c>
      <c r="J782" s="129" t="str">
        <f>VLOOKUP(A782,'BASE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2" s="108" t="str">
        <f>VLOOKUP(A782,'BASE REGISTROS'!$A$1:$T$884,11,FALSE)</f>
        <v xml:space="preserve">Miguel Ángel Fonseca Carrillo  Pdte.
Zarelli Fonseca Carrillo, Secretaria Ejecutiva.
Washington Lizama Ormazábal  Tesorero. 
Pueden actuar individualmente.
</v>
      </c>
      <c r="L782" s="108" t="str">
        <f>VLOOKUP(A782,'BASE REGISTROS'!$A$1:$T$884,12,FALSE)</f>
        <v xml:space="preserve">Dr. Eduardo Cruz-Cocke N° 372, Santiago Región Metropolitana.
</v>
      </c>
      <c r="M782" s="108" t="str">
        <f>VLOOKUP(A782,'BASE REGISTROS'!$A$1:$T$884,13,FALSE)</f>
        <v>XIII</v>
      </c>
      <c r="N782" s="108" t="str">
        <f>VLOOKUP(A782,'BASE REGISTROS'!$A$1:$T$884,14,FALSE)</f>
        <v>Santiago</v>
      </c>
      <c r="O782" s="108">
        <f>VLOOKUP(A782,'BASE REGISTROS'!$A$1:$T$884,15,FALSE)</f>
        <v>56232475099</v>
      </c>
      <c r="P782" s="108" t="str">
        <f>VLOOKUP(A782,'BASE REGISTROS'!$A$1:$T$884,16,FALSE)</f>
        <v>dirección@onglacasona.cl</v>
      </c>
      <c r="Q782" s="108">
        <f>VLOOKUP(A782,'BASE REGISTROS'!$A$1:$T$884,17,FALSE)</f>
        <v>0</v>
      </c>
      <c r="R782" s="108" t="str">
        <f>VLOOKUP(A782,'BASE REGISTROS'!$A$1:$T$884,18,FALSE)</f>
        <v>93401 Institución de Asistencia Social.</v>
      </c>
      <c r="S782" s="108" t="str">
        <f>VLOOKUP(A782,'BASE REGISTROS'!$A$1:$T$884,19,FALSE)</f>
        <v xml:space="preserve">Se acompañan Certificado de Antecedentes Financieros Institucionales del año 2019, aprobados por el Sub-Departamento de Supervisión Financiera Nacional, del SENAME.
</v>
      </c>
      <c r="T782" s="129">
        <f>VLOOKUP(A782,'BASE REGISTROS'!$A$1:$T$884,20,FALSE)</f>
        <v>39269</v>
      </c>
      <c r="U782" s="128">
        <v>7362</v>
      </c>
      <c r="V782" s="130">
        <v>6252948</v>
      </c>
      <c r="W782" s="130">
        <v>25172124</v>
      </c>
      <c r="X782" s="131">
        <v>44316</v>
      </c>
      <c r="Y782" s="132" t="s">
        <v>7743</v>
      </c>
      <c r="Z782" s="132" t="s">
        <v>7744</v>
      </c>
      <c r="AA782" s="128" t="s">
        <v>7842</v>
      </c>
    </row>
    <row r="783" spans="1:27" ht="15.75" customHeight="1" x14ac:dyDescent="0.2">
      <c r="A783" s="128">
        <v>7362</v>
      </c>
      <c r="B783" s="108" t="str">
        <f>VLOOKUP(A783,'BASE REGISTROS'!$A$1:$T$884,2,FALSE)</f>
        <v xml:space="preserve">
Organización no gubernamental de desarrollo La Casona de los Jóvenes.
</v>
      </c>
      <c r="C783" s="136">
        <f>VLOOKUP(A783,'BASE REGISTROS'!$A$1:$T$884,3,FALSE)</f>
        <v>657798800</v>
      </c>
      <c r="D783" s="108" t="str">
        <f>VLOOKUP(A783,'BASE REGISTROS'!$A$1:$T$884,4,FALSE)</f>
        <v>Corporación de Derecho Privado.</v>
      </c>
      <c r="E783" s="108" t="str">
        <f>VLOOKUP(A783,'BASE REGISTROS'!$A$1:$T$884,5,FALSE)</f>
        <v>Decreto Nº 3636, de 9 de noviembre de 2006, del Ministerio de Justicia.</v>
      </c>
      <c r="F783" s="108" t="str">
        <f>VLOOKUP(A783,'BASE REGISTROS'!$A$1:$T$884,6,FALSE)</f>
        <v>Certificado de Vigencia Nº 500338199991, de 04 de agosto de 2020, del SRCI.</v>
      </c>
      <c r="G783" s="108" t="str">
        <f>VLOOKUP(A783,'BASE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3" s="108" t="str">
        <f>VLOOKUP(A783,'BASE REGISTROS'!$A$1:$T$884,8,FALSE)</f>
        <v xml:space="preserve">Presidente: Miguel Fonseca Carrillo 
Vicepdte.: Alfredo Jacob Feres Reyes 
Secretaria: Rosa Carrillo Salas 
Tesorero: Washington Lizama Ormazábal 
Director: Alejandro Ignacio Ortiz Quintana 
</v>
      </c>
      <c r="I783" s="108" t="str">
        <f>VLOOKUP(A783,'BASE REGISTROS'!$A$1:$T$884,9,FALSE)</f>
        <v>Durarán dos años en sus cargos (según sus estatutos).</v>
      </c>
      <c r="J783" s="129" t="str">
        <f>VLOOKUP(A783,'BASE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3" s="108" t="str">
        <f>VLOOKUP(A783,'BASE REGISTROS'!$A$1:$T$884,11,FALSE)</f>
        <v xml:space="preserve">Miguel Ángel Fonseca Carrillo  Pdte.
Zarelli Fonseca Carrillo, Secretaria Ejecutiva.
Washington Lizama Ormazábal  Tesorero. 
Pueden actuar individualmente.
</v>
      </c>
      <c r="L783" s="108" t="str">
        <f>VLOOKUP(A783,'BASE REGISTROS'!$A$1:$T$884,12,FALSE)</f>
        <v xml:space="preserve">Dr. Eduardo Cruz-Cocke N° 372, Santiago Región Metropolitana.
</v>
      </c>
      <c r="M783" s="108" t="str">
        <f>VLOOKUP(A783,'BASE REGISTROS'!$A$1:$T$884,13,FALSE)</f>
        <v>XIII</v>
      </c>
      <c r="N783" s="108" t="str">
        <f>VLOOKUP(A783,'BASE REGISTROS'!$A$1:$T$884,14,FALSE)</f>
        <v>Santiago</v>
      </c>
      <c r="O783" s="108">
        <f>VLOOKUP(A783,'BASE REGISTROS'!$A$1:$T$884,15,FALSE)</f>
        <v>56232475099</v>
      </c>
      <c r="P783" s="108" t="str">
        <f>VLOOKUP(A783,'BASE REGISTROS'!$A$1:$T$884,16,FALSE)</f>
        <v>dirección@onglacasona.cl</v>
      </c>
      <c r="Q783" s="108">
        <f>VLOOKUP(A783,'BASE REGISTROS'!$A$1:$T$884,17,FALSE)</f>
        <v>0</v>
      </c>
      <c r="R783" s="108" t="str">
        <f>VLOOKUP(A783,'BASE REGISTROS'!$A$1:$T$884,18,FALSE)</f>
        <v>93401 Institución de Asistencia Social.</v>
      </c>
      <c r="S783" s="108" t="str">
        <f>VLOOKUP(A783,'BASE REGISTROS'!$A$1:$T$884,19,FALSE)</f>
        <v xml:space="preserve">Se acompañan Certificado de Antecedentes Financieros Institucionales del año 2019, aprobados por el Sub-Departamento de Supervisión Financiera Nacional, del SENAME.
</v>
      </c>
      <c r="T783" s="129">
        <f>VLOOKUP(A783,'BASE REGISTROS'!$A$1:$T$884,20,FALSE)</f>
        <v>39269</v>
      </c>
      <c r="U783" s="128">
        <v>7362</v>
      </c>
      <c r="V783" s="130">
        <v>6413280</v>
      </c>
      <c r="W783" s="130">
        <v>25653120</v>
      </c>
      <c r="X783" s="131">
        <v>44316</v>
      </c>
      <c r="Y783" s="132" t="s">
        <v>7743</v>
      </c>
      <c r="Z783" s="132" t="s">
        <v>7744</v>
      </c>
      <c r="AA783" s="128" t="s">
        <v>7843</v>
      </c>
    </row>
    <row r="784" spans="1:27" ht="15.75" customHeight="1" x14ac:dyDescent="0.2">
      <c r="A784" s="128">
        <v>7362</v>
      </c>
      <c r="B784" s="108" t="str">
        <f>VLOOKUP(A784,'BASE REGISTROS'!$A$1:$T$884,2,FALSE)</f>
        <v xml:space="preserve">
Organización no gubernamental de desarrollo La Casona de los Jóvenes.
</v>
      </c>
      <c r="C784" s="136">
        <f>VLOOKUP(A784,'BASE REGISTROS'!$A$1:$T$884,3,FALSE)</f>
        <v>657798800</v>
      </c>
      <c r="D784" s="108" t="str">
        <f>VLOOKUP(A784,'BASE REGISTROS'!$A$1:$T$884,4,FALSE)</f>
        <v>Corporación de Derecho Privado.</v>
      </c>
      <c r="E784" s="108" t="str">
        <f>VLOOKUP(A784,'BASE REGISTROS'!$A$1:$T$884,5,FALSE)</f>
        <v>Decreto Nº 3636, de 9 de noviembre de 2006, del Ministerio de Justicia.</v>
      </c>
      <c r="F784" s="108" t="str">
        <f>VLOOKUP(A784,'BASE REGISTROS'!$A$1:$T$884,6,FALSE)</f>
        <v>Certificado de Vigencia Nº 500338199991, de 04 de agosto de 2020, del SRCI.</v>
      </c>
      <c r="G784" s="108" t="str">
        <f>VLOOKUP(A784,'BASE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4" s="108" t="str">
        <f>VLOOKUP(A784,'BASE REGISTROS'!$A$1:$T$884,8,FALSE)</f>
        <v xml:space="preserve">Presidente: Miguel Fonseca Carrillo 
Vicepdte.: Alfredo Jacob Feres Reyes 
Secretaria: Rosa Carrillo Salas 
Tesorero: Washington Lizama Ormazábal 
Director: Alejandro Ignacio Ortiz Quintana 
</v>
      </c>
      <c r="I784" s="108" t="str">
        <f>VLOOKUP(A784,'BASE REGISTROS'!$A$1:$T$884,9,FALSE)</f>
        <v>Durarán dos años en sus cargos (según sus estatutos).</v>
      </c>
      <c r="J784" s="129" t="str">
        <f>VLOOKUP(A784,'BASE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4" s="108" t="str">
        <f>VLOOKUP(A784,'BASE REGISTROS'!$A$1:$T$884,11,FALSE)</f>
        <v xml:space="preserve">Miguel Ángel Fonseca Carrillo  Pdte.
Zarelli Fonseca Carrillo, Secretaria Ejecutiva.
Washington Lizama Ormazábal  Tesorero. 
Pueden actuar individualmente.
</v>
      </c>
      <c r="L784" s="108" t="str">
        <f>VLOOKUP(A784,'BASE REGISTROS'!$A$1:$T$884,12,FALSE)</f>
        <v xml:space="preserve">Dr. Eduardo Cruz-Cocke N° 372, Santiago Región Metropolitana.
</v>
      </c>
      <c r="M784" s="108" t="str">
        <f>VLOOKUP(A784,'BASE REGISTROS'!$A$1:$T$884,13,FALSE)</f>
        <v>XIII</v>
      </c>
      <c r="N784" s="108" t="str">
        <f>VLOOKUP(A784,'BASE REGISTROS'!$A$1:$T$884,14,FALSE)</f>
        <v>Santiago</v>
      </c>
      <c r="O784" s="108">
        <f>VLOOKUP(A784,'BASE REGISTROS'!$A$1:$T$884,15,FALSE)</f>
        <v>56232475099</v>
      </c>
      <c r="P784" s="108" t="str">
        <f>VLOOKUP(A784,'BASE REGISTROS'!$A$1:$T$884,16,FALSE)</f>
        <v>dirección@onglacasona.cl</v>
      </c>
      <c r="Q784" s="108">
        <f>VLOOKUP(A784,'BASE REGISTROS'!$A$1:$T$884,17,FALSE)</f>
        <v>0</v>
      </c>
      <c r="R784" s="108" t="str">
        <f>VLOOKUP(A784,'BASE REGISTROS'!$A$1:$T$884,18,FALSE)</f>
        <v>93401 Institución de Asistencia Social.</v>
      </c>
      <c r="S784" s="108" t="str">
        <f>VLOOKUP(A784,'BASE REGISTROS'!$A$1:$T$884,19,FALSE)</f>
        <v xml:space="preserve">Se acompañan Certificado de Antecedentes Financieros Institucionales del año 2019, aprobados por el Sub-Departamento de Supervisión Financiera Nacional, del SENAME.
</v>
      </c>
      <c r="T784" s="129">
        <f>VLOOKUP(A784,'BASE REGISTROS'!$A$1:$T$884,20,FALSE)</f>
        <v>39269</v>
      </c>
      <c r="U784" s="128">
        <v>7362</v>
      </c>
      <c r="V784" s="130">
        <v>33990384</v>
      </c>
      <c r="W784" s="130">
        <v>135159876</v>
      </c>
      <c r="X784" s="131">
        <v>44316</v>
      </c>
      <c r="Y784" s="132" t="s">
        <v>7743</v>
      </c>
      <c r="Z784" s="132" t="s">
        <v>7744</v>
      </c>
      <c r="AA784" s="128" t="s">
        <v>7785</v>
      </c>
    </row>
    <row r="785" spans="1:27" ht="15.75" customHeight="1" x14ac:dyDescent="0.2">
      <c r="A785" s="128">
        <v>7362</v>
      </c>
      <c r="B785" s="108" t="str">
        <f>VLOOKUP(A785,'BASE REGISTROS'!$A$1:$T$884,2,FALSE)</f>
        <v xml:space="preserve">
Organización no gubernamental de desarrollo La Casona de los Jóvenes.
</v>
      </c>
      <c r="C785" s="136">
        <f>VLOOKUP(A785,'BASE REGISTROS'!$A$1:$T$884,3,FALSE)</f>
        <v>657798800</v>
      </c>
      <c r="D785" s="108" t="str">
        <f>VLOOKUP(A785,'BASE REGISTROS'!$A$1:$T$884,4,FALSE)</f>
        <v>Corporación de Derecho Privado.</v>
      </c>
      <c r="E785" s="108" t="str">
        <f>VLOOKUP(A785,'BASE REGISTROS'!$A$1:$T$884,5,FALSE)</f>
        <v>Decreto Nº 3636, de 9 de noviembre de 2006, del Ministerio de Justicia.</v>
      </c>
      <c r="F785" s="108" t="str">
        <f>VLOOKUP(A785,'BASE REGISTROS'!$A$1:$T$884,6,FALSE)</f>
        <v>Certificado de Vigencia Nº 500338199991, de 04 de agosto de 2020, del SRCI.</v>
      </c>
      <c r="G785" s="108" t="str">
        <f>VLOOKUP(A785,'BASE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5" s="108" t="str">
        <f>VLOOKUP(A785,'BASE REGISTROS'!$A$1:$T$884,8,FALSE)</f>
        <v xml:space="preserve">Presidente: Miguel Fonseca Carrillo 
Vicepdte.: Alfredo Jacob Feres Reyes 
Secretaria: Rosa Carrillo Salas 
Tesorero: Washington Lizama Ormazábal 
Director: Alejandro Ignacio Ortiz Quintana 
</v>
      </c>
      <c r="I785" s="108" t="str">
        <f>VLOOKUP(A785,'BASE REGISTROS'!$A$1:$T$884,9,FALSE)</f>
        <v>Durarán dos años en sus cargos (según sus estatutos).</v>
      </c>
      <c r="J785" s="129" t="str">
        <f>VLOOKUP(A785,'BASE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5" s="108" t="str">
        <f>VLOOKUP(A785,'BASE REGISTROS'!$A$1:$T$884,11,FALSE)</f>
        <v xml:space="preserve">Miguel Ángel Fonseca Carrillo  Pdte.
Zarelli Fonseca Carrillo, Secretaria Ejecutiva.
Washington Lizama Ormazábal  Tesorero. 
Pueden actuar individualmente.
</v>
      </c>
      <c r="L785" s="108" t="str">
        <f>VLOOKUP(A785,'BASE REGISTROS'!$A$1:$T$884,12,FALSE)</f>
        <v xml:space="preserve">Dr. Eduardo Cruz-Cocke N° 372, Santiago Región Metropolitana.
</v>
      </c>
      <c r="M785" s="108" t="str">
        <f>VLOOKUP(A785,'BASE REGISTROS'!$A$1:$T$884,13,FALSE)</f>
        <v>XIII</v>
      </c>
      <c r="N785" s="108" t="str">
        <f>VLOOKUP(A785,'BASE REGISTROS'!$A$1:$T$884,14,FALSE)</f>
        <v>Santiago</v>
      </c>
      <c r="O785" s="108">
        <f>VLOOKUP(A785,'BASE REGISTROS'!$A$1:$T$884,15,FALSE)</f>
        <v>56232475099</v>
      </c>
      <c r="P785" s="108" t="str">
        <f>VLOOKUP(A785,'BASE REGISTROS'!$A$1:$T$884,16,FALSE)</f>
        <v>dirección@onglacasona.cl</v>
      </c>
      <c r="Q785" s="108">
        <f>VLOOKUP(A785,'BASE REGISTROS'!$A$1:$T$884,17,FALSE)</f>
        <v>0</v>
      </c>
      <c r="R785" s="108" t="str">
        <f>VLOOKUP(A785,'BASE REGISTROS'!$A$1:$T$884,18,FALSE)</f>
        <v>93401 Institución de Asistencia Social.</v>
      </c>
      <c r="S785" s="108" t="str">
        <f>VLOOKUP(A785,'BASE REGISTROS'!$A$1:$T$884,19,FALSE)</f>
        <v xml:space="preserve">Se acompañan Certificado de Antecedentes Financieros Institucionales del año 2019, aprobados por el Sub-Departamento de Supervisión Financiera Nacional, del SENAME.
</v>
      </c>
      <c r="T785" s="129">
        <f>VLOOKUP(A785,'BASE REGISTROS'!$A$1:$T$884,20,FALSE)</f>
        <v>39269</v>
      </c>
      <c r="U785" s="128">
        <v>7362</v>
      </c>
      <c r="V785" s="130">
        <v>13948884</v>
      </c>
      <c r="W785" s="130">
        <v>37036692</v>
      </c>
      <c r="X785" s="131">
        <v>44316</v>
      </c>
      <c r="Y785" s="132" t="s">
        <v>7743</v>
      </c>
      <c r="Z785" s="132" t="s">
        <v>7744</v>
      </c>
      <c r="AA785" s="128" t="s">
        <v>7815</v>
      </c>
    </row>
    <row r="786" spans="1:27" ht="15.75" customHeight="1" x14ac:dyDescent="0.2">
      <c r="A786" s="128">
        <v>7362</v>
      </c>
      <c r="B786" s="108" t="str">
        <f>VLOOKUP(A786,'BASE REGISTROS'!$A$1:$T$884,2,FALSE)</f>
        <v xml:space="preserve">
Organización no gubernamental de desarrollo La Casona de los Jóvenes.
</v>
      </c>
      <c r="C786" s="136">
        <f>VLOOKUP(A786,'BASE REGISTROS'!$A$1:$T$884,3,FALSE)</f>
        <v>657798800</v>
      </c>
      <c r="D786" s="108" t="str">
        <f>VLOOKUP(A786,'BASE REGISTROS'!$A$1:$T$884,4,FALSE)</f>
        <v>Corporación de Derecho Privado.</v>
      </c>
      <c r="E786" s="108" t="str">
        <f>VLOOKUP(A786,'BASE REGISTROS'!$A$1:$T$884,5,FALSE)</f>
        <v>Decreto Nº 3636, de 9 de noviembre de 2006, del Ministerio de Justicia.</v>
      </c>
      <c r="F786" s="108" t="str">
        <f>VLOOKUP(A786,'BASE REGISTROS'!$A$1:$T$884,6,FALSE)</f>
        <v>Certificado de Vigencia Nº 500338199991, de 04 de agosto de 2020, del SRCI.</v>
      </c>
      <c r="G786" s="108" t="str">
        <f>VLOOKUP(A786,'BASE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6" s="108" t="str">
        <f>VLOOKUP(A786,'BASE REGISTROS'!$A$1:$T$884,8,FALSE)</f>
        <v xml:space="preserve">Presidente: Miguel Fonseca Carrillo 
Vicepdte.: Alfredo Jacob Feres Reyes 
Secretaria: Rosa Carrillo Salas 
Tesorero: Washington Lizama Ormazábal 
Director: Alejandro Ignacio Ortiz Quintana 
</v>
      </c>
      <c r="I786" s="108" t="str">
        <f>VLOOKUP(A786,'BASE REGISTROS'!$A$1:$T$884,9,FALSE)</f>
        <v>Durarán dos años en sus cargos (según sus estatutos).</v>
      </c>
      <c r="J786" s="129" t="str">
        <f>VLOOKUP(A786,'BASE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6" s="108" t="str">
        <f>VLOOKUP(A786,'BASE REGISTROS'!$A$1:$T$884,11,FALSE)</f>
        <v xml:space="preserve">Miguel Ángel Fonseca Carrillo  Pdte.
Zarelli Fonseca Carrillo, Secretaria Ejecutiva.
Washington Lizama Ormazábal  Tesorero. 
Pueden actuar individualmente.
</v>
      </c>
      <c r="L786" s="108" t="str">
        <f>VLOOKUP(A786,'BASE REGISTROS'!$A$1:$T$884,12,FALSE)</f>
        <v xml:space="preserve">Dr. Eduardo Cruz-Cocke N° 372, Santiago Región Metropolitana.
</v>
      </c>
      <c r="M786" s="108" t="str">
        <f>VLOOKUP(A786,'BASE REGISTROS'!$A$1:$T$884,13,FALSE)</f>
        <v>XIII</v>
      </c>
      <c r="N786" s="108" t="str">
        <f>VLOOKUP(A786,'BASE REGISTROS'!$A$1:$T$884,14,FALSE)</f>
        <v>Santiago</v>
      </c>
      <c r="O786" s="108">
        <f>VLOOKUP(A786,'BASE REGISTROS'!$A$1:$T$884,15,FALSE)</f>
        <v>56232475099</v>
      </c>
      <c r="P786" s="108" t="str">
        <f>VLOOKUP(A786,'BASE REGISTROS'!$A$1:$T$884,16,FALSE)</f>
        <v>dirección@onglacasona.cl</v>
      </c>
      <c r="Q786" s="108">
        <f>VLOOKUP(A786,'BASE REGISTROS'!$A$1:$T$884,17,FALSE)</f>
        <v>0</v>
      </c>
      <c r="R786" s="108" t="str">
        <f>VLOOKUP(A786,'BASE REGISTROS'!$A$1:$T$884,18,FALSE)</f>
        <v>93401 Institución de Asistencia Social.</v>
      </c>
      <c r="S786" s="108" t="str">
        <f>VLOOKUP(A786,'BASE REGISTROS'!$A$1:$T$884,19,FALSE)</f>
        <v xml:space="preserve">Se acompañan Certificado de Antecedentes Financieros Institucionales del año 2019, aprobados por el Sub-Departamento de Supervisión Financiera Nacional, del SENAME.
</v>
      </c>
      <c r="T786" s="129">
        <f>VLOOKUP(A786,'BASE REGISTROS'!$A$1:$T$884,20,FALSE)</f>
        <v>39269</v>
      </c>
      <c r="U786" s="128">
        <v>7362</v>
      </c>
      <c r="V786" s="130">
        <v>12826560</v>
      </c>
      <c r="W786" s="130">
        <v>25332456</v>
      </c>
      <c r="X786" s="131">
        <v>44316</v>
      </c>
      <c r="Y786" s="132" t="s">
        <v>7743</v>
      </c>
      <c r="Z786" s="132" t="s">
        <v>7744</v>
      </c>
      <c r="AA786" s="128" t="s">
        <v>7790</v>
      </c>
    </row>
    <row r="787" spans="1:27" ht="15.75" customHeight="1" x14ac:dyDescent="0.2">
      <c r="A787" s="128">
        <v>7362</v>
      </c>
      <c r="B787" s="108" t="str">
        <f>VLOOKUP(A787,'BASE REGISTROS'!$A$1:$T$884,2,FALSE)</f>
        <v xml:space="preserve">
Organización no gubernamental de desarrollo La Casona de los Jóvenes.
</v>
      </c>
      <c r="C787" s="136">
        <f>VLOOKUP(A787,'BASE REGISTROS'!$A$1:$T$884,3,FALSE)</f>
        <v>657798800</v>
      </c>
      <c r="D787" s="108" t="str">
        <f>VLOOKUP(A787,'BASE REGISTROS'!$A$1:$T$884,4,FALSE)</f>
        <v>Corporación de Derecho Privado.</v>
      </c>
      <c r="E787" s="108" t="str">
        <f>VLOOKUP(A787,'BASE REGISTROS'!$A$1:$T$884,5,FALSE)</f>
        <v>Decreto Nº 3636, de 9 de noviembre de 2006, del Ministerio de Justicia.</v>
      </c>
      <c r="F787" s="108" t="str">
        <f>VLOOKUP(A787,'BASE REGISTROS'!$A$1:$T$884,6,FALSE)</f>
        <v>Certificado de Vigencia Nº 500338199991, de 04 de agosto de 2020, del SRCI.</v>
      </c>
      <c r="G787" s="108" t="str">
        <f>VLOOKUP(A787,'BASE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7" s="108" t="str">
        <f>VLOOKUP(A787,'BASE REGISTROS'!$A$1:$T$884,8,FALSE)</f>
        <v xml:space="preserve">Presidente: Miguel Fonseca Carrillo 
Vicepdte.: Alfredo Jacob Feres Reyes 
Secretaria: Rosa Carrillo Salas 
Tesorero: Washington Lizama Ormazábal 
Director: Alejandro Ignacio Ortiz Quintana 
</v>
      </c>
      <c r="I787" s="108" t="str">
        <f>VLOOKUP(A787,'BASE REGISTROS'!$A$1:$T$884,9,FALSE)</f>
        <v>Durarán dos años en sus cargos (según sus estatutos).</v>
      </c>
      <c r="J787" s="129" t="str">
        <f>VLOOKUP(A787,'BASE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7" s="108" t="str">
        <f>VLOOKUP(A787,'BASE REGISTROS'!$A$1:$T$884,11,FALSE)</f>
        <v xml:space="preserve">Miguel Ángel Fonseca Carrillo  Pdte.
Zarelli Fonseca Carrillo, Secretaria Ejecutiva.
Washington Lizama Ormazábal  Tesorero. 
Pueden actuar individualmente.
</v>
      </c>
      <c r="L787" s="108" t="str">
        <f>VLOOKUP(A787,'BASE REGISTROS'!$A$1:$T$884,12,FALSE)</f>
        <v xml:space="preserve">Dr. Eduardo Cruz-Cocke N° 372, Santiago Región Metropolitana.
</v>
      </c>
      <c r="M787" s="108" t="str">
        <f>VLOOKUP(A787,'BASE REGISTROS'!$A$1:$T$884,13,FALSE)</f>
        <v>XIII</v>
      </c>
      <c r="N787" s="108" t="str">
        <f>VLOOKUP(A787,'BASE REGISTROS'!$A$1:$T$884,14,FALSE)</f>
        <v>Santiago</v>
      </c>
      <c r="O787" s="108">
        <f>VLOOKUP(A787,'BASE REGISTROS'!$A$1:$T$884,15,FALSE)</f>
        <v>56232475099</v>
      </c>
      <c r="P787" s="108" t="str">
        <f>VLOOKUP(A787,'BASE REGISTROS'!$A$1:$T$884,16,FALSE)</f>
        <v>dirección@onglacasona.cl</v>
      </c>
      <c r="Q787" s="108">
        <f>VLOOKUP(A787,'BASE REGISTROS'!$A$1:$T$884,17,FALSE)</f>
        <v>0</v>
      </c>
      <c r="R787" s="108" t="str">
        <f>VLOOKUP(A787,'BASE REGISTROS'!$A$1:$T$884,18,FALSE)</f>
        <v>93401 Institución de Asistencia Social.</v>
      </c>
      <c r="S787" s="108" t="str">
        <f>VLOOKUP(A787,'BASE REGISTROS'!$A$1:$T$884,19,FALSE)</f>
        <v xml:space="preserve">Se acompañan Certificado de Antecedentes Financieros Institucionales del año 2019, aprobados por el Sub-Departamento de Supervisión Financiera Nacional, del SENAME.
</v>
      </c>
      <c r="T787" s="129">
        <f>VLOOKUP(A787,'BASE REGISTROS'!$A$1:$T$884,20,FALSE)</f>
        <v>39269</v>
      </c>
      <c r="U787" s="128">
        <v>7362</v>
      </c>
      <c r="V787" s="130">
        <v>22927476</v>
      </c>
      <c r="W787" s="130">
        <v>90908244</v>
      </c>
      <c r="X787" s="131">
        <v>44316</v>
      </c>
      <c r="Y787" s="132" t="s">
        <v>7743</v>
      </c>
      <c r="Z787" s="132" t="s">
        <v>7744</v>
      </c>
      <c r="AA787" s="128" t="s">
        <v>7794</v>
      </c>
    </row>
    <row r="788" spans="1:27" ht="15.75" customHeight="1" x14ac:dyDescent="0.2">
      <c r="A788" s="128">
        <v>7362</v>
      </c>
      <c r="B788" s="108" t="str">
        <f>VLOOKUP(A788,'BASE REGISTROS'!$A$1:$T$884,2,FALSE)</f>
        <v xml:space="preserve">
Organización no gubernamental de desarrollo La Casona de los Jóvenes.
</v>
      </c>
      <c r="C788" s="136">
        <f>VLOOKUP(A788,'BASE REGISTROS'!$A$1:$T$884,3,FALSE)</f>
        <v>657798800</v>
      </c>
      <c r="D788" s="108" t="str">
        <f>VLOOKUP(A788,'BASE REGISTROS'!$A$1:$T$884,4,FALSE)</f>
        <v>Corporación de Derecho Privado.</v>
      </c>
      <c r="E788" s="108" t="str">
        <f>VLOOKUP(A788,'BASE REGISTROS'!$A$1:$T$884,5,FALSE)</f>
        <v>Decreto Nº 3636, de 9 de noviembre de 2006, del Ministerio de Justicia.</v>
      </c>
      <c r="F788" s="108" t="str">
        <f>VLOOKUP(A788,'BASE REGISTROS'!$A$1:$T$884,6,FALSE)</f>
        <v>Certificado de Vigencia Nº 500338199991, de 04 de agosto de 2020, del SRCI.</v>
      </c>
      <c r="G788" s="108" t="str">
        <f>VLOOKUP(A788,'BASE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8" s="108" t="str">
        <f>VLOOKUP(A788,'BASE REGISTROS'!$A$1:$T$884,8,FALSE)</f>
        <v xml:space="preserve">Presidente: Miguel Fonseca Carrillo 
Vicepdte.: Alfredo Jacob Feres Reyes 
Secretaria: Rosa Carrillo Salas 
Tesorero: Washington Lizama Ormazábal 
Director: Alejandro Ignacio Ortiz Quintana 
</v>
      </c>
      <c r="I788" s="108" t="str">
        <f>VLOOKUP(A788,'BASE REGISTROS'!$A$1:$T$884,9,FALSE)</f>
        <v>Durarán dos años en sus cargos (según sus estatutos).</v>
      </c>
      <c r="J788" s="129" t="str">
        <f>VLOOKUP(A788,'BASE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8" s="108" t="str">
        <f>VLOOKUP(A788,'BASE REGISTROS'!$A$1:$T$884,11,FALSE)</f>
        <v xml:space="preserve">Miguel Ángel Fonseca Carrillo  Pdte.
Zarelli Fonseca Carrillo, Secretaria Ejecutiva.
Washington Lizama Ormazábal  Tesorero. 
Pueden actuar individualmente.
</v>
      </c>
      <c r="L788" s="108" t="str">
        <f>VLOOKUP(A788,'BASE REGISTROS'!$A$1:$T$884,12,FALSE)</f>
        <v xml:space="preserve">Dr. Eduardo Cruz-Cocke N° 372, Santiago Región Metropolitana.
</v>
      </c>
      <c r="M788" s="108" t="str">
        <f>VLOOKUP(A788,'BASE REGISTROS'!$A$1:$T$884,13,FALSE)</f>
        <v>XIII</v>
      </c>
      <c r="N788" s="108" t="str">
        <f>VLOOKUP(A788,'BASE REGISTROS'!$A$1:$T$884,14,FALSE)</f>
        <v>Santiago</v>
      </c>
      <c r="O788" s="108">
        <f>VLOOKUP(A788,'BASE REGISTROS'!$A$1:$T$884,15,FALSE)</f>
        <v>56232475099</v>
      </c>
      <c r="P788" s="108" t="str">
        <f>VLOOKUP(A788,'BASE REGISTROS'!$A$1:$T$884,16,FALSE)</f>
        <v>dirección@onglacasona.cl</v>
      </c>
      <c r="Q788" s="108">
        <f>VLOOKUP(A788,'BASE REGISTROS'!$A$1:$T$884,17,FALSE)</f>
        <v>0</v>
      </c>
      <c r="R788" s="108" t="str">
        <f>VLOOKUP(A788,'BASE REGISTROS'!$A$1:$T$884,18,FALSE)</f>
        <v>93401 Institución de Asistencia Social.</v>
      </c>
      <c r="S788" s="108" t="str">
        <f>VLOOKUP(A788,'BASE REGISTROS'!$A$1:$T$884,19,FALSE)</f>
        <v xml:space="preserve">Se acompañan Certificado de Antecedentes Financieros Institucionales del año 2019, aprobados por el Sub-Departamento de Supervisión Financiera Nacional, del SENAME.
</v>
      </c>
      <c r="T788" s="129">
        <f>VLOOKUP(A788,'BASE REGISTROS'!$A$1:$T$884,20,FALSE)</f>
        <v>39269</v>
      </c>
      <c r="U788" s="128">
        <v>7362</v>
      </c>
      <c r="V788" s="130">
        <v>6092616</v>
      </c>
      <c r="W788" s="130">
        <v>23087808</v>
      </c>
      <c r="X788" s="131">
        <v>44316</v>
      </c>
      <c r="Y788" s="132" t="s">
        <v>7743</v>
      </c>
      <c r="Z788" s="132" t="s">
        <v>7744</v>
      </c>
      <c r="AA788" s="128" t="s">
        <v>7795</v>
      </c>
    </row>
    <row r="789" spans="1:27" ht="15.75" customHeight="1" x14ac:dyDescent="0.2">
      <c r="A789" s="128">
        <v>7362</v>
      </c>
      <c r="B789" s="108" t="str">
        <f>VLOOKUP(A789,'BASE REGISTROS'!$A$1:$T$884,2,FALSE)</f>
        <v xml:space="preserve">
Organización no gubernamental de desarrollo La Casona de los Jóvenes.
</v>
      </c>
      <c r="C789" s="136">
        <f>VLOOKUP(A789,'BASE REGISTROS'!$A$1:$T$884,3,FALSE)</f>
        <v>657798800</v>
      </c>
      <c r="D789" s="108" t="str">
        <f>VLOOKUP(A789,'BASE REGISTROS'!$A$1:$T$884,4,FALSE)</f>
        <v>Corporación de Derecho Privado.</v>
      </c>
      <c r="E789" s="108" t="str">
        <f>VLOOKUP(A789,'BASE REGISTROS'!$A$1:$T$884,5,FALSE)</f>
        <v>Decreto Nº 3636, de 9 de noviembre de 2006, del Ministerio de Justicia.</v>
      </c>
      <c r="F789" s="108" t="str">
        <f>VLOOKUP(A789,'BASE REGISTROS'!$A$1:$T$884,6,FALSE)</f>
        <v>Certificado de Vigencia Nº 500338199991, de 04 de agosto de 2020, del SRCI.</v>
      </c>
      <c r="G789" s="108" t="str">
        <f>VLOOKUP(A789,'BASE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9" s="108" t="str">
        <f>VLOOKUP(A789,'BASE REGISTROS'!$A$1:$T$884,8,FALSE)</f>
        <v xml:space="preserve">Presidente: Miguel Fonseca Carrillo 
Vicepdte.: Alfredo Jacob Feres Reyes 
Secretaria: Rosa Carrillo Salas 
Tesorero: Washington Lizama Ormazábal 
Director: Alejandro Ignacio Ortiz Quintana 
</v>
      </c>
      <c r="I789" s="108" t="str">
        <f>VLOOKUP(A789,'BASE REGISTROS'!$A$1:$T$884,9,FALSE)</f>
        <v>Durarán dos años en sus cargos (según sus estatutos).</v>
      </c>
      <c r="J789" s="129" t="str">
        <f>VLOOKUP(A789,'BASE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9" s="108" t="str">
        <f>VLOOKUP(A789,'BASE REGISTROS'!$A$1:$T$884,11,FALSE)</f>
        <v xml:space="preserve">Miguel Ángel Fonseca Carrillo  Pdte.
Zarelli Fonseca Carrillo, Secretaria Ejecutiva.
Washington Lizama Ormazábal  Tesorero. 
Pueden actuar individualmente.
</v>
      </c>
      <c r="L789" s="108" t="str">
        <f>VLOOKUP(A789,'BASE REGISTROS'!$A$1:$T$884,12,FALSE)</f>
        <v xml:space="preserve">Dr. Eduardo Cruz-Cocke N° 372, Santiago Región Metropolitana.
</v>
      </c>
      <c r="M789" s="108" t="str">
        <f>VLOOKUP(A789,'BASE REGISTROS'!$A$1:$T$884,13,FALSE)</f>
        <v>XIII</v>
      </c>
      <c r="N789" s="108" t="str">
        <f>VLOOKUP(A789,'BASE REGISTROS'!$A$1:$T$884,14,FALSE)</f>
        <v>Santiago</v>
      </c>
      <c r="O789" s="108">
        <f>VLOOKUP(A789,'BASE REGISTROS'!$A$1:$T$884,15,FALSE)</f>
        <v>56232475099</v>
      </c>
      <c r="P789" s="108" t="str">
        <f>VLOOKUP(A789,'BASE REGISTROS'!$A$1:$T$884,16,FALSE)</f>
        <v>dirección@onglacasona.cl</v>
      </c>
      <c r="Q789" s="108">
        <f>VLOOKUP(A789,'BASE REGISTROS'!$A$1:$T$884,17,FALSE)</f>
        <v>0</v>
      </c>
      <c r="R789" s="108" t="str">
        <f>VLOOKUP(A789,'BASE REGISTROS'!$A$1:$T$884,18,FALSE)</f>
        <v>93401 Institución de Asistencia Social.</v>
      </c>
      <c r="S789" s="108" t="str">
        <f>VLOOKUP(A789,'BASE REGISTROS'!$A$1:$T$884,19,FALSE)</f>
        <v xml:space="preserve">Se acompañan Certificado de Antecedentes Financieros Institucionales del año 2019, aprobados por el Sub-Departamento de Supervisión Financiera Nacional, del SENAME.
</v>
      </c>
      <c r="T789" s="129">
        <f>VLOOKUP(A789,'BASE REGISTROS'!$A$1:$T$884,20,FALSE)</f>
        <v>39269</v>
      </c>
      <c r="U789" s="128">
        <v>7362</v>
      </c>
      <c r="V789" s="130">
        <v>8337264</v>
      </c>
      <c r="W789" s="130">
        <v>32707728</v>
      </c>
      <c r="X789" s="131">
        <v>44316</v>
      </c>
      <c r="Y789" s="132" t="s">
        <v>7743</v>
      </c>
      <c r="Z789" s="132" t="s">
        <v>7744</v>
      </c>
      <c r="AA789" s="128" t="s">
        <v>7833</v>
      </c>
    </row>
    <row r="790" spans="1:27" ht="15.75" customHeight="1" x14ac:dyDescent="0.2">
      <c r="A790" s="128">
        <v>7362</v>
      </c>
      <c r="B790" s="108" t="str">
        <f>VLOOKUP(A790,'BASE REGISTROS'!$A$1:$T$884,2,FALSE)</f>
        <v xml:space="preserve">
Organización no gubernamental de desarrollo La Casona de los Jóvenes.
</v>
      </c>
      <c r="C790" s="136">
        <f>VLOOKUP(A790,'BASE REGISTROS'!$A$1:$T$884,3,FALSE)</f>
        <v>657798800</v>
      </c>
      <c r="D790" s="108" t="str">
        <f>VLOOKUP(A790,'BASE REGISTROS'!$A$1:$T$884,4,FALSE)</f>
        <v>Corporación de Derecho Privado.</v>
      </c>
      <c r="E790" s="108" t="str">
        <f>VLOOKUP(A790,'BASE REGISTROS'!$A$1:$T$884,5,FALSE)</f>
        <v>Decreto Nº 3636, de 9 de noviembre de 2006, del Ministerio de Justicia.</v>
      </c>
      <c r="F790" s="108" t="str">
        <f>VLOOKUP(A790,'BASE REGISTROS'!$A$1:$T$884,6,FALSE)</f>
        <v>Certificado de Vigencia Nº 500338199991, de 04 de agosto de 2020, del SRCI.</v>
      </c>
      <c r="G790" s="108" t="str">
        <f>VLOOKUP(A790,'BASE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0" s="108" t="str">
        <f>VLOOKUP(A790,'BASE REGISTROS'!$A$1:$T$884,8,FALSE)</f>
        <v xml:space="preserve">Presidente: Miguel Fonseca Carrillo 
Vicepdte.: Alfredo Jacob Feres Reyes 
Secretaria: Rosa Carrillo Salas 
Tesorero: Washington Lizama Ormazábal 
Director: Alejandro Ignacio Ortiz Quintana 
</v>
      </c>
      <c r="I790" s="108" t="str">
        <f>VLOOKUP(A790,'BASE REGISTROS'!$A$1:$T$884,9,FALSE)</f>
        <v>Durarán dos años en sus cargos (según sus estatutos).</v>
      </c>
      <c r="J790" s="129" t="str">
        <f>VLOOKUP(A790,'BASE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0" s="108" t="str">
        <f>VLOOKUP(A790,'BASE REGISTROS'!$A$1:$T$884,11,FALSE)</f>
        <v xml:space="preserve">Miguel Ángel Fonseca Carrillo  Pdte.
Zarelli Fonseca Carrillo, Secretaria Ejecutiva.
Washington Lizama Ormazábal  Tesorero. 
Pueden actuar individualmente.
</v>
      </c>
      <c r="L790" s="108" t="str">
        <f>VLOOKUP(A790,'BASE REGISTROS'!$A$1:$T$884,12,FALSE)</f>
        <v xml:space="preserve">Dr. Eduardo Cruz-Cocke N° 372, Santiago Región Metropolitana.
</v>
      </c>
      <c r="M790" s="108" t="str">
        <f>VLOOKUP(A790,'BASE REGISTROS'!$A$1:$T$884,13,FALSE)</f>
        <v>XIII</v>
      </c>
      <c r="N790" s="108" t="str">
        <f>VLOOKUP(A790,'BASE REGISTROS'!$A$1:$T$884,14,FALSE)</f>
        <v>Santiago</v>
      </c>
      <c r="O790" s="108">
        <f>VLOOKUP(A790,'BASE REGISTROS'!$A$1:$T$884,15,FALSE)</f>
        <v>56232475099</v>
      </c>
      <c r="P790" s="108" t="str">
        <f>VLOOKUP(A790,'BASE REGISTROS'!$A$1:$T$884,16,FALSE)</f>
        <v>dirección@onglacasona.cl</v>
      </c>
      <c r="Q790" s="108">
        <f>VLOOKUP(A790,'BASE REGISTROS'!$A$1:$T$884,17,FALSE)</f>
        <v>0</v>
      </c>
      <c r="R790" s="108" t="str">
        <f>VLOOKUP(A790,'BASE REGISTROS'!$A$1:$T$884,18,FALSE)</f>
        <v>93401 Institución de Asistencia Social.</v>
      </c>
      <c r="S790" s="108" t="str">
        <f>VLOOKUP(A790,'BASE REGISTROS'!$A$1:$T$884,19,FALSE)</f>
        <v xml:space="preserve">Se acompañan Certificado de Antecedentes Financieros Institucionales del año 2019, aprobados por el Sub-Departamento de Supervisión Financiera Nacional, del SENAME.
</v>
      </c>
      <c r="T790" s="129">
        <f>VLOOKUP(A790,'BASE REGISTROS'!$A$1:$T$884,20,FALSE)</f>
        <v>39269</v>
      </c>
      <c r="U790" s="128">
        <v>7362</v>
      </c>
      <c r="V790" s="130">
        <v>18277848</v>
      </c>
      <c r="W790" s="130">
        <v>69638601</v>
      </c>
      <c r="X790" s="131">
        <v>44316</v>
      </c>
      <c r="Y790" s="132" t="s">
        <v>7743</v>
      </c>
      <c r="Z790" s="132" t="s">
        <v>7744</v>
      </c>
      <c r="AA790" s="128" t="s">
        <v>195</v>
      </c>
    </row>
    <row r="791" spans="1:27" ht="15.75" customHeight="1" x14ac:dyDescent="0.2">
      <c r="A791" s="128">
        <v>7362</v>
      </c>
      <c r="B791" s="108" t="str">
        <f>VLOOKUP(A791,'BASE REGISTROS'!$A$1:$T$884,2,FALSE)</f>
        <v xml:space="preserve">
Organización no gubernamental de desarrollo La Casona de los Jóvenes.
</v>
      </c>
      <c r="C791" s="136">
        <f>VLOOKUP(A791,'BASE REGISTROS'!$A$1:$T$884,3,FALSE)</f>
        <v>657798800</v>
      </c>
      <c r="D791" s="108" t="str">
        <f>VLOOKUP(A791,'BASE REGISTROS'!$A$1:$T$884,4,FALSE)</f>
        <v>Corporación de Derecho Privado.</v>
      </c>
      <c r="E791" s="108" t="str">
        <f>VLOOKUP(A791,'BASE REGISTROS'!$A$1:$T$884,5,FALSE)</f>
        <v>Decreto Nº 3636, de 9 de noviembre de 2006, del Ministerio de Justicia.</v>
      </c>
      <c r="F791" s="108" t="str">
        <f>VLOOKUP(A791,'BASE REGISTROS'!$A$1:$T$884,6,FALSE)</f>
        <v>Certificado de Vigencia Nº 500338199991, de 04 de agosto de 2020, del SRCI.</v>
      </c>
      <c r="G791" s="108" t="str">
        <f>VLOOKUP(A791,'BASE REGISTROS'!$A$1:$T$884,7,FALSE)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1" s="108" t="str">
        <f>VLOOKUP(A791,'BASE REGISTROS'!$A$1:$T$884,8,FALSE)</f>
        <v xml:space="preserve">Presidente: Miguel Fonseca Carrillo 
Vicepdte.: Alfredo Jacob Feres Reyes 
Secretaria: Rosa Carrillo Salas 
Tesorero: Washington Lizama Ormazábal 
Director: Alejandro Ignacio Ortiz Quintana 
</v>
      </c>
      <c r="I791" s="108" t="str">
        <f>VLOOKUP(A791,'BASE REGISTROS'!$A$1:$T$884,9,FALSE)</f>
        <v>Durarán dos años en sus cargos (según sus estatutos).</v>
      </c>
      <c r="J791" s="129" t="str">
        <f>VLOOKUP(A791,'BASE REGISTROS'!$A$1:$T$884,10,FALSE)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1" s="108" t="str">
        <f>VLOOKUP(A791,'BASE REGISTROS'!$A$1:$T$884,11,FALSE)</f>
        <v xml:space="preserve">Miguel Ángel Fonseca Carrillo  Pdte.
Zarelli Fonseca Carrillo, Secretaria Ejecutiva.
Washington Lizama Ormazábal  Tesorero. 
Pueden actuar individualmente.
</v>
      </c>
      <c r="L791" s="108" t="str">
        <f>VLOOKUP(A791,'BASE REGISTROS'!$A$1:$T$884,12,FALSE)</f>
        <v xml:space="preserve">Dr. Eduardo Cruz-Cocke N° 372, Santiago Región Metropolitana.
</v>
      </c>
      <c r="M791" s="108" t="str">
        <f>VLOOKUP(A791,'BASE REGISTROS'!$A$1:$T$884,13,FALSE)</f>
        <v>XIII</v>
      </c>
      <c r="N791" s="108" t="str">
        <f>VLOOKUP(A791,'BASE REGISTROS'!$A$1:$T$884,14,FALSE)</f>
        <v>Santiago</v>
      </c>
      <c r="O791" s="108">
        <f>VLOOKUP(A791,'BASE REGISTROS'!$A$1:$T$884,15,FALSE)</f>
        <v>56232475099</v>
      </c>
      <c r="P791" s="108" t="str">
        <f>VLOOKUP(A791,'BASE REGISTROS'!$A$1:$T$884,16,FALSE)</f>
        <v>dirección@onglacasona.cl</v>
      </c>
      <c r="Q791" s="108">
        <f>VLOOKUP(A791,'BASE REGISTROS'!$A$1:$T$884,17,FALSE)</f>
        <v>0</v>
      </c>
      <c r="R791" s="108" t="str">
        <f>VLOOKUP(A791,'BASE REGISTROS'!$A$1:$T$884,18,FALSE)</f>
        <v>93401 Institución de Asistencia Social.</v>
      </c>
      <c r="S791" s="108" t="str">
        <f>VLOOKUP(A791,'BASE REGISTROS'!$A$1:$T$884,19,FALSE)</f>
        <v xml:space="preserve">Se acompañan Certificado de Antecedentes Financieros Institucionales del año 2019, aprobados por el Sub-Departamento de Supervisión Financiera Nacional, del SENAME.
</v>
      </c>
      <c r="T791" s="129">
        <f>VLOOKUP(A791,'BASE REGISTROS'!$A$1:$T$884,20,FALSE)</f>
        <v>39269</v>
      </c>
      <c r="U791" s="128">
        <v>7362</v>
      </c>
      <c r="V791" s="130">
        <v>6413280</v>
      </c>
      <c r="W791" s="130">
        <v>25973784</v>
      </c>
      <c r="X791" s="131">
        <v>44316</v>
      </c>
      <c r="Y791" s="132" t="s">
        <v>7743</v>
      </c>
      <c r="Z791" s="132" t="s">
        <v>7744</v>
      </c>
      <c r="AA791" s="128" t="s">
        <v>7753</v>
      </c>
    </row>
    <row r="792" spans="1:27" ht="15.75" customHeight="1" x14ac:dyDescent="0.2">
      <c r="A792" s="128">
        <v>7367</v>
      </c>
      <c r="B792" s="108" t="str">
        <f>VLOOKUP(A792,'BASE REGISTROS'!$A$1:$T$884,2,FALSE)</f>
        <v xml:space="preserve">Organización No Gubernamental de Desarrollo, Acción Cultural y Comunitaria de Reivindicación de Derechos – 
O.N.G. ACCORDES. 
</v>
      </c>
      <c r="C792" s="136">
        <f>VLOOKUP(A792,'BASE REGISTROS'!$A$1:$T$884,3,FALSE)</f>
        <v>655778705</v>
      </c>
      <c r="D792" s="108" t="str">
        <f>VLOOKUP(A792,'BASE REGISTROS'!$A$1:$T$884,4,FALSE)</f>
        <v>Organización No Gubernamental.</v>
      </c>
      <c r="E792" s="108" t="str">
        <f>VLOOKUP(A792,'BASE REGISTROS'!$A$1:$T$884,5,FALSE)</f>
        <v>Otorgado por Decreto Supremo Nº 3084, de fecha 21 de Septiembre de 2004,  por el Ministerio de Justicia.</v>
      </c>
      <c r="F792" s="108" t="str">
        <f>VLOOKUP(A792,'BASE REGISTROS'!$A$1:$T$884,6,FALSE)</f>
        <v xml:space="preserve">Certificado de Vigencia Folio Nº 500340494180, de fecha 13 de agosto de 2020, del Servicio de Registro Civil. </v>
      </c>
      <c r="G792" s="108" t="str">
        <f>VLOOKUP(A792,'BASE REGISTROS'!$A$1:$T$884,7,FALSE)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792" s="108" t="str">
        <f>VLOOKUP(A792,'BASE REGISTROS'!$A$1:$T$884,8,FALSE)</f>
        <v xml:space="preserve">Presidente: 
Delfina Amalia Ibacache Estay                                       
Vicepresidente: 
Bárbara Angélica Vásquez Elos                  
Secretario: 
Eva Barcelisa Gamboa Castillo,                                         
Tesorera:
Janela Viviana Vicencio Cepeda,                         
Director:
José Saavedra Ibacache,                            
</v>
      </c>
      <c r="I792" s="108" t="str">
        <f>VLOOKUP(A792,'BASE REGISTROS'!$A$1:$T$884,9,FALSE)</f>
        <v>Durarán dos años en sus cargos.</v>
      </c>
      <c r="J792" s="129" t="str">
        <f>VLOOKUP(A792,'BASE REGISTROS'!$A$1:$T$884,10,FALSE)</f>
        <v>Hasta 22-10-2020.</v>
      </c>
      <c r="K792" s="108" t="str">
        <f>VLOOKUP(A792,'BASE REGISTROS'!$A$1:$T$884,11,FALSE)</f>
        <v xml:space="preserve">Presidente: 
Delfina Amalia Ibacache Estay                
</v>
      </c>
      <c r="L792" s="108" t="str">
        <f>VLOOKUP(A792,'BASE REGISTROS'!$A$1:$T$884,12,FALSE)</f>
        <v xml:space="preserve">Calle Cuartel Nº 65, Hijuelas, Provincia de Quillota, Quinta Región.
</v>
      </c>
      <c r="M792" s="108" t="str">
        <f>VLOOKUP(A792,'BASE REGISTROS'!$A$1:$T$884,13,FALSE)</f>
        <v>V</v>
      </c>
      <c r="N792" s="108" t="str">
        <f>VLOOKUP(A792,'BASE REGISTROS'!$A$1:$T$884,14,FALSE)</f>
        <v>Quillota</v>
      </c>
      <c r="O792" s="108" t="str">
        <f>VLOOKUP(A792,'BASE REGISTROS'!$A$1:$T$884,15,FALSE)</f>
        <v>Teléfono: (56-33) 271219</v>
      </c>
      <c r="P792" s="108" t="str">
        <f>VLOOKUP(A792,'BASE REGISTROS'!$A$1:$T$884,16,FALSE)</f>
        <v xml:space="preserve"> ongaccordes@gmail.com</v>
      </c>
      <c r="Q792" s="108">
        <f>VLOOKUP(A792,'BASE REGISTROS'!$A$1:$T$884,17,FALSE)</f>
        <v>0</v>
      </c>
      <c r="R792" s="108" t="str">
        <f>VLOOKUP(A792,'BASE REGISTROS'!$A$1:$T$884,18,FALSE)</f>
        <v>93401: Instituciones de Asistencia Social.</v>
      </c>
      <c r="S792" s="108" t="str">
        <f>VLOOKUP(A792,'BASE REGISTROS'!$A$1:$T$884,19,FALSE)</f>
        <v>Certificado de antecedente financiero año 2019, aprobado por parte del Sub Departamento de Supervisión Financiera Nacional.</v>
      </c>
      <c r="T792" s="129">
        <f>VLOOKUP(A792,'BASE REGISTROS'!$A$1:$T$884,20,FALSE)</f>
        <v>39308</v>
      </c>
      <c r="U792" s="128">
        <v>7367</v>
      </c>
      <c r="V792" s="130">
        <v>7758000</v>
      </c>
      <c r="W792" s="130">
        <v>32195700</v>
      </c>
      <c r="X792" s="131">
        <v>44316</v>
      </c>
      <c r="Y792" s="132" t="s">
        <v>7743</v>
      </c>
      <c r="Z792" s="132" t="s">
        <v>7744</v>
      </c>
      <c r="AA792" s="128" t="s">
        <v>7954</v>
      </c>
    </row>
    <row r="793" spans="1:27" ht="15.75" customHeight="1" x14ac:dyDescent="0.2">
      <c r="A793" s="128">
        <v>7369</v>
      </c>
      <c r="B793" s="108" t="str">
        <f>VLOOKUP(A793,'BASE REGISTROS'!$A$1:$T$884,2,FALSE)</f>
        <v>Fundación Vida Compartida.</v>
      </c>
      <c r="C793" s="136">
        <f>VLOOKUP(A793,'BASE REGISTROS'!$A$1:$T$884,3,FALSE)</f>
        <v>653823304</v>
      </c>
      <c r="D793" s="108" t="str">
        <f>VLOOKUP(A793,'BASE REGISTROS'!$A$1:$T$884,4,FALSE)</f>
        <v>Fundación.</v>
      </c>
      <c r="E793" s="108" t="str">
        <f>VLOOKUP(A793,'BASE REGISTROS'!$A$1:$T$884,5,FALSE)</f>
        <v>Otorgado por Decreto Supremo Nº 1293, de fecha 20 de Abril de 2004,  por el Ministerio de Justicia.</v>
      </c>
      <c r="F793" s="108" t="str">
        <f>VLOOKUP(A793,'BASE REGISTROS'!$A$1:$T$884,6,FALSE)</f>
        <v>Certificado de Vigencia Folio Nº 500354092124, de fecha 04 de noviembre de 2020, del Servicio de Registro Civil e Identificación.</v>
      </c>
      <c r="G793" s="108" t="str">
        <f>VLOOKUP(A793,'BASE REGISTROS'!$A$1:$T$884,7,FALSE)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93" s="108" t="str">
        <f>VLOOKUP(A793,'BASE REGISTROS'!$A$1:$T$884,8,FALSE)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793" s="108" t="str">
        <f>VLOOKUP(A793,'BASE REGISTROS'!$A$1:$T$884,9,FALSE)</f>
        <v>Durarán tres años en sus cargos. (aun no es actualizado en el certificado de directorio) si en la escritura publica de año 2019</v>
      </c>
      <c r="J793" s="129" t="str">
        <f>VLOOKUP(A793,'BASE REGISTROS'!$A$1:$T$884,10,FALSE)</f>
        <v>07-06-2017 y cesó el 7 de junio de 2020.</v>
      </c>
      <c r="K793" s="108" t="str">
        <f>VLOOKUP(A793,'BASE REGISTROS'!$A$1:$T$884,11,FALSE)</f>
        <v xml:space="preserve">
Presidente: Víctor Mora Rivera, 
Director Ejecutivo: Sergio Mercado Cajales, 
</v>
      </c>
      <c r="L793" s="108" t="str">
        <f>VLOOKUP(A793,'BASE REGISTROS'!$A$1:$T$884,12,FALSE)</f>
        <v xml:space="preserve">Alameda Libertador Bernardo O’Higgins N°2361, Comuna de Santiago, Región Metropolitana.
</v>
      </c>
      <c r="M793" s="108" t="str">
        <f>VLOOKUP(A793,'BASE REGISTROS'!$A$1:$T$884,13,FALSE)</f>
        <v>XIII</v>
      </c>
      <c r="N793" s="108" t="str">
        <f>VLOOKUP(A793,'BASE REGISTROS'!$A$1:$T$884,14,FALSE)</f>
        <v>Santiago</v>
      </c>
      <c r="O793" s="108" t="str">
        <f>VLOOKUP(A793,'BASE REGISTROS'!$A$1:$T$884,15,FALSE)</f>
        <v>Teléfono: (56-2) 6970245-6963687</v>
      </c>
      <c r="P793" s="108">
        <f>VLOOKUP(A793,'BASE REGISTROS'!$A$1:$T$884,16,FALSE)</f>
        <v>0</v>
      </c>
      <c r="Q793" s="108">
        <f>VLOOKUP(A793,'BASE REGISTROS'!$A$1:$T$884,17,FALSE)</f>
        <v>0</v>
      </c>
      <c r="R793" s="108" t="str">
        <f>VLOOKUP(A793,'BASE REGISTROS'!$A$1:$T$884,18,FALSE)</f>
        <v>93401: Instituciones de Asistencia Social.</v>
      </c>
      <c r="S793" s="108" t="str">
        <f>VLOOKUP(A793,'BASE REGISTROS'!$A$1:$T$884,19,FALSE)</f>
        <v>Certificado financiero año 2019, aprobados por el Sub Departamento de Supervisión Financiera Nacional .</v>
      </c>
      <c r="T793" s="129">
        <f>VLOOKUP(A793,'BASE REGISTROS'!$A$1:$T$884,20,FALSE)</f>
        <v>39317</v>
      </c>
      <c r="U793" s="128">
        <v>7369</v>
      </c>
      <c r="V793" s="130">
        <v>7695936</v>
      </c>
      <c r="W793" s="130">
        <v>30944076</v>
      </c>
      <c r="X793" s="131">
        <v>44316</v>
      </c>
      <c r="Y793" s="132" t="s">
        <v>7743</v>
      </c>
      <c r="Z793" s="132" t="s">
        <v>7744</v>
      </c>
      <c r="AA793" s="128" t="s">
        <v>7791</v>
      </c>
    </row>
    <row r="794" spans="1:27" ht="15.75" customHeight="1" x14ac:dyDescent="0.2">
      <c r="A794" s="128">
        <v>7369</v>
      </c>
      <c r="B794" s="108" t="str">
        <f>VLOOKUP(A794,'BASE REGISTROS'!$A$1:$T$884,2,FALSE)</f>
        <v>Fundación Vida Compartida.</v>
      </c>
      <c r="C794" s="136">
        <f>VLOOKUP(A794,'BASE REGISTROS'!$A$1:$T$884,3,FALSE)</f>
        <v>653823304</v>
      </c>
      <c r="D794" s="108" t="str">
        <f>VLOOKUP(A794,'BASE REGISTROS'!$A$1:$T$884,4,FALSE)</f>
        <v>Fundación.</v>
      </c>
      <c r="E794" s="108" t="str">
        <f>VLOOKUP(A794,'BASE REGISTROS'!$A$1:$T$884,5,FALSE)</f>
        <v>Otorgado por Decreto Supremo Nº 1293, de fecha 20 de Abril de 2004,  por el Ministerio de Justicia.</v>
      </c>
      <c r="F794" s="108" t="str">
        <f>VLOOKUP(A794,'BASE REGISTROS'!$A$1:$T$884,6,FALSE)</f>
        <v>Certificado de Vigencia Folio Nº 500354092124, de fecha 04 de noviembre de 2020, del Servicio de Registro Civil e Identificación.</v>
      </c>
      <c r="G794" s="108" t="str">
        <f>VLOOKUP(A794,'BASE REGISTROS'!$A$1:$T$884,7,FALSE)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94" s="108" t="str">
        <f>VLOOKUP(A794,'BASE REGISTROS'!$A$1:$T$884,8,FALSE)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794" s="108" t="str">
        <f>VLOOKUP(A794,'BASE REGISTROS'!$A$1:$T$884,9,FALSE)</f>
        <v>Durarán tres años en sus cargos. (aun no es actualizado en el certificado de directorio) si en la escritura publica de año 2019</v>
      </c>
      <c r="J794" s="129" t="str">
        <f>VLOOKUP(A794,'BASE REGISTROS'!$A$1:$T$884,10,FALSE)</f>
        <v>07-06-2017 y cesó el 7 de junio de 2020.</v>
      </c>
      <c r="K794" s="108" t="str">
        <f>VLOOKUP(A794,'BASE REGISTROS'!$A$1:$T$884,11,FALSE)</f>
        <v xml:space="preserve">
Presidente: Víctor Mora Rivera, 
Director Ejecutivo: Sergio Mercado Cajales, 
</v>
      </c>
      <c r="L794" s="108" t="str">
        <f>VLOOKUP(A794,'BASE REGISTROS'!$A$1:$T$884,12,FALSE)</f>
        <v xml:space="preserve">Alameda Libertador Bernardo O’Higgins N°2361, Comuna de Santiago, Región Metropolitana.
</v>
      </c>
      <c r="M794" s="108" t="str">
        <f>VLOOKUP(A794,'BASE REGISTROS'!$A$1:$T$884,13,FALSE)</f>
        <v>XIII</v>
      </c>
      <c r="N794" s="108" t="str">
        <f>VLOOKUP(A794,'BASE REGISTROS'!$A$1:$T$884,14,FALSE)</f>
        <v>Santiago</v>
      </c>
      <c r="O794" s="108" t="str">
        <f>VLOOKUP(A794,'BASE REGISTROS'!$A$1:$T$884,15,FALSE)</f>
        <v>Teléfono: (56-2) 6970245-6963687</v>
      </c>
      <c r="P794" s="108">
        <f>VLOOKUP(A794,'BASE REGISTROS'!$A$1:$T$884,16,FALSE)</f>
        <v>0</v>
      </c>
      <c r="Q794" s="108">
        <f>VLOOKUP(A794,'BASE REGISTROS'!$A$1:$T$884,17,FALSE)</f>
        <v>0</v>
      </c>
      <c r="R794" s="108" t="str">
        <f>VLOOKUP(A794,'BASE REGISTROS'!$A$1:$T$884,18,FALSE)</f>
        <v>93401: Instituciones de Asistencia Social.</v>
      </c>
      <c r="S794" s="108" t="str">
        <f>VLOOKUP(A794,'BASE REGISTROS'!$A$1:$T$884,19,FALSE)</f>
        <v>Certificado financiero año 2019, aprobados por el Sub Departamento de Supervisión Financiera Nacional .</v>
      </c>
      <c r="T794" s="129">
        <f>VLOOKUP(A794,'BASE REGISTROS'!$A$1:$T$884,20,FALSE)</f>
        <v>39317</v>
      </c>
      <c r="U794" s="128">
        <v>7369</v>
      </c>
      <c r="V794" s="130">
        <v>7695936</v>
      </c>
      <c r="W794" s="130">
        <v>31264740</v>
      </c>
      <c r="X794" s="131">
        <v>44316</v>
      </c>
      <c r="Y794" s="132" t="s">
        <v>7743</v>
      </c>
      <c r="Z794" s="132" t="s">
        <v>7744</v>
      </c>
      <c r="AA794" s="128" t="s">
        <v>6421</v>
      </c>
    </row>
    <row r="795" spans="1:27" ht="15.75" customHeight="1" x14ac:dyDescent="0.2">
      <c r="A795" s="128">
        <v>7369</v>
      </c>
      <c r="B795" s="108" t="str">
        <f>VLOOKUP(A795,'BASE REGISTROS'!$A$1:$T$884,2,FALSE)</f>
        <v>Fundación Vida Compartida.</v>
      </c>
      <c r="C795" s="136">
        <f>VLOOKUP(A795,'BASE REGISTROS'!$A$1:$T$884,3,FALSE)</f>
        <v>653823304</v>
      </c>
      <c r="D795" s="108" t="str">
        <f>VLOOKUP(A795,'BASE REGISTROS'!$A$1:$T$884,4,FALSE)</f>
        <v>Fundación.</v>
      </c>
      <c r="E795" s="108" t="str">
        <f>VLOOKUP(A795,'BASE REGISTROS'!$A$1:$T$884,5,FALSE)</f>
        <v>Otorgado por Decreto Supremo Nº 1293, de fecha 20 de Abril de 2004,  por el Ministerio de Justicia.</v>
      </c>
      <c r="F795" s="108" t="str">
        <f>VLOOKUP(A795,'BASE REGISTROS'!$A$1:$T$884,6,FALSE)</f>
        <v>Certificado de Vigencia Folio Nº 500354092124, de fecha 04 de noviembre de 2020, del Servicio de Registro Civil e Identificación.</v>
      </c>
      <c r="G795" s="108" t="str">
        <f>VLOOKUP(A795,'BASE REGISTROS'!$A$1:$T$884,7,FALSE)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95" s="108" t="str">
        <f>VLOOKUP(A795,'BASE REGISTROS'!$A$1:$T$884,8,FALSE)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795" s="108" t="str">
        <f>VLOOKUP(A795,'BASE REGISTROS'!$A$1:$T$884,9,FALSE)</f>
        <v>Durarán tres años en sus cargos. (aun no es actualizado en el certificado de directorio) si en la escritura publica de año 2019</v>
      </c>
      <c r="J795" s="129" t="str">
        <f>VLOOKUP(A795,'BASE REGISTROS'!$A$1:$T$884,10,FALSE)</f>
        <v>07-06-2017 y cesó el 7 de junio de 2020.</v>
      </c>
      <c r="K795" s="108" t="str">
        <f>VLOOKUP(A795,'BASE REGISTROS'!$A$1:$T$884,11,FALSE)</f>
        <v xml:space="preserve">
Presidente: Víctor Mora Rivera, 
Director Ejecutivo: Sergio Mercado Cajales, 
</v>
      </c>
      <c r="L795" s="108" t="str">
        <f>VLOOKUP(A795,'BASE REGISTROS'!$A$1:$T$884,12,FALSE)</f>
        <v xml:space="preserve">Alameda Libertador Bernardo O’Higgins N°2361, Comuna de Santiago, Región Metropolitana.
</v>
      </c>
      <c r="M795" s="108" t="str">
        <f>VLOOKUP(A795,'BASE REGISTROS'!$A$1:$T$884,13,FALSE)</f>
        <v>XIII</v>
      </c>
      <c r="N795" s="108" t="str">
        <f>VLOOKUP(A795,'BASE REGISTROS'!$A$1:$T$884,14,FALSE)</f>
        <v>Santiago</v>
      </c>
      <c r="O795" s="108" t="str">
        <f>VLOOKUP(A795,'BASE REGISTROS'!$A$1:$T$884,15,FALSE)</f>
        <v>Teléfono: (56-2) 6970245-6963687</v>
      </c>
      <c r="P795" s="108">
        <f>VLOOKUP(A795,'BASE REGISTROS'!$A$1:$T$884,16,FALSE)</f>
        <v>0</v>
      </c>
      <c r="Q795" s="108">
        <f>VLOOKUP(A795,'BASE REGISTROS'!$A$1:$T$884,17,FALSE)</f>
        <v>0</v>
      </c>
      <c r="R795" s="108" t="str">
        <f>VLOOKUP(A795,'BASE REGISTROS'!$A$1:$T$884,18,FALSE)</f>
        <v>93401: Instituciones de Asistencia Social.</v>
      </c>
      <c r="S795" s="108" t="str">
        <f>VLOOKUP(A795,'BASE REGISTROS'!$A$1:$T$884,19,FALSE)</f>
        <v>Certificado financiero año 2019, aprobados por el Sub Departamento de Supervisión Financiera Nacional .</v>
      </c>
      <c r="T795" s="129">
        <f>VLOOKUP(A795,'BASE REGISTROS'!$A$1:$T$884,20,FALSE)</f>
        <v>39317</v>
      </c>
      <c r="U795" s="128">
        <v>7369</v>
      </c>
      <c r="V795" s="130">
        <v>7758000</v>
      </c>
      <c r="W795" s="130">
        <v>33592140</v>
      </c>
      <c r="X795" s="131">
        <v>44316</v>
      </c>
      <c r="Y795" s="132" t="s">
        <v>7743</v>
      </c>
      <c r="Z795" s="132" t="s">
        <v>7744</v>
      </c>
      <c r="AA795" s="128" t="s">
        <v>7752</v>
      </c>
    </row>
    <row r="796" spans="1:27" ht="15.75" customHeight="1" x14ac:dyDescent="0.2">
      <c r="A796" s="128">
        <v>7376</v>
      </c>
      <c r="B796" s="107" t="str">
        <f>VLOOKUP(A796,'BASE REGISTROS'!$A$1:$T$884,2,FALSE)</f>
        <v xml:space="preserve">
Fundación Beata Laura Vicuña. 
</v>
      </c>
      <c r="C796" s="136">
        <f>VLOOKUP(A796,'BASE REGISTROS'!$A$1:$T$884,3,FALSE)</f>
        <v>719991009</v>
      </c>
      <c r="D796" s="108" t="str">
        <f>VLOOKUP(A796,'BASE REGISTROS'!$A$1:$T$884,4,FALSE)</f>
        <v>Fundación de derecho privado</v>
      </c>
      <c r="E796" s="108" t="str">
        <f>VLOOKUP(A796,'BASE REGISTROS'!$A$1:$T$884,5,FALSE)</f>
        <v xml:space="preserve">Decreto Nº 1427, de fecha 27 de noviembre de 1991, del Ministerio de Justicia.
</v>
      </c>
      <c r="F796" s="108" t="str">
        <f>VLOOKUP(A796,'BASE REGISTROS'!$A$1:$T$884,6,FALSE)</f>
        <v xml:space="preserve">Certificado de Vigencia folio N° 500355546266, emitido el 11 de noviembre de 2020, por el Servicio de Registro Civil e Identificación. </v>
      </c>
      <c r="G796" s="108" t="str">
        <f>VLOOKUP(A796,'BASE REGISTROS'!$A$1:$T$884,7,FALSE)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796" s="108" t="str">
        <f>VLOOKUP(A796,'BASE REGISTROS'!$A$1:$T$884,8,FALSE)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796" s="108" t="str">
        <f>VLOOKUP(A796,'BASE REGISTROS'!$A$1:$T$884,9,FALSE)</f>
        <v>Cuatro años</v>
      </c>
      <c r="J796" s="129" t="str">
        <f>VLOOKUP(A796,'BASE REGISTROS'!$A$1:$T$884,10,FALSE)</f>
        <v>Al 08-08-2022</v>
      </c>
      <c r="K796" s="108" t="str">
        <f>VLOOKUP(A796,'BASE REGISTROS'!$A$1:$T$884,11,FALSE)</f>
        <v xml:space="preserve">Presidenta: Ximena Oyarzo Mancilla, 
Poder general de representación y Administración a sor Brohana Angulo Saldivia,en calidad de gerente general, quién para actuar requiere la firma conjunta de uno o cualquiera de los miembros del directorio.
</v>
      </c>
      <c r="L796" s="108" t="str">
        <f>VLOOKUP(A796,'BASE REGISTROS'!$A$1:$T$884,12,FALSE)</f>
        <v xml:space="preserve">Avenida Manuel Antonio Matta Nº 762, comuna de Santiago, Región Metropolitana 
</v>
      </c>
      <c r="M796" s="108" t="str">
        <f>VLOOKUP(A796,'BASE REGISTROS'!$A$1:$T$884,13,FALSE)</f>
        <v>XIII</v>
      </c>
      <c r="N796" s="108" t="str">
        <f>VLOOKUP(A796,'BASE REGISTROS'!$A$1:$T$884,14,FALSE)</f>
        <v>Santiago</v>
      </c>
      <c r="O796" s="108" t="str">
        <f>VLOOKUP(A796,'BASE REGISTROS'!$A$1:$T$884,15,FALSE)</f>
        <v>56-2 9126775</v>
      </c>
      <c r="P796" s="108" t="str">
        <f>VLOOKUP(A796,'BASE REGISTROS'!$A$1:$T$884,16,FALSE)</f>
        <v>directora@fundacionlauravicuna.cl</v>
      </c>
      <c r="Q796" s="108">
        <f>VLOOKUP(A796,'BASE REGISTROS'!$A$1:$T$884,17,FALSE)</f>
        <v>0</v>
      </c>
      <c r="R796" s="108">
        <f>VLOOKUP(A796,'BASE REGISTROS'!$A$1:$T$884,18,FALSE)</f>
        <v>93401</v>
      </c>
      <c r="S796" s="108" t="str">
        <f>VLOOKUP(A796,'BASE REGISTROS'!$A$1:$T$884,19,FALSE)</f>
        <v>Se acompaña Certificado Financiero año 2019 aprobado por el Subdepartamento de Supervisión Financiera Nacional .</v>
      </c>
      <c r="T796" s="129">
        <f>VLOOKUP(A796,'BASE REGISTROS'!$A$1:$T$884,20,FALSE)</f>
        <v>39352</v>
      </c>
      <c r="U796" s="128">
        <v>7376</v>
      </c>
      <c r="V796" s="130">
        <v>39547698</v>
      </c>
      <c r="W796" s="130">
        <v>84514084</v>
      </c>
      <c r="X796" s="131">
        <v>44316</v>
      </c>
      <c r="Y796" s="132" t="s">
        <v>7743</v>
      </c>
      <c r="Z796" s="132" t="s">
        <v>7744</v>
      </c>
      <c r="AA796" s="128" t="s">
        <v>7795</v>
      </c>
    </row>
    <row r="797" spans="1:27" ht="15.75" customHeight="1" x14ac:dyDescent="0.2">
      <c r="A797" s="128">
        <v>7379</v>
      </c>
      <c r="B797" s="108" t="str">
        <f>VLOOKUP(A797,'BASE REGISTROS'!$A$1:$T$884,2,FALSE)</f>
        <v>Aldeas Infantiles S.O.S. Chile.</v>
      </c>
      <c r="C797" s="136">
        <f>VLOOKUP(A797,'BASE REGISTROS'!$A$1:$T$884,3,FALSE)</f>
        <v>735972006</v>
      </c>
      <c r="D797" s="108" t="str">
        <f>VLOOKUP(A797,'BASE REGISTROS'!$A$1:$T$884,4,FALSE)</f>
        <v>Corporación de Derecho Privado</v>
      </c>
      <c r="E797" s="108" t="str">
        <f>VLOOKUP(A797,'BASE REGISTROS'!$A$1:$T$884,5,FALSE)</f>
        <v>Otorgado por Decreto Supremo Nº 171, de 26 de febrero 1997, del Ministerio de Justicia.</v>
      </c>
      <c r="F797" s="108" t="str">
        <f>VLOOKUP(A797,'BASE REGISTROS'!$A$1:$T$884,6,FALSE)</f>
        <v xml:space="preserve">Certificado de vigencia Folio N° 5003722101472 de 19 de febrero de 2021, emitido por el Servicio de Registro Civil e Identificación. </v>
      </c>
      <c r="G797" s="108" t="str">
        <f>VLOOKUP(A797,'BASE REGISTROS'!$A$1:$T$884,7,FALSE)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97" s="108" t="str">
        <f>VLOOKUP(A797,'BASE REGISTROS'!$A$1:$T$884,8,FALSE)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97" s="108" t="str">
        <f>VLOOKUP(A797,'BASE REGISTROS'!$A$1:$T$884,9,FALSE)</f>
        <v>2 años.</v>
      </c>
      <c r="J797" s="129" t="str">
        <f>VLOOKUP(A797,'BASE REGISTROS'!$A$1:$T$884,10,FALSE)</f>
        <v xml:space="preserve">29 de marzo de 2019 al 29 de marzo de 2021, según lo que indica Certificado de directorio de persona jurídica sin fines lucro Folio N° 500372101475, de 19 de febrero de 2021, emitido por el Servicio de Registro Civil e Identificación. </v>
      </c>
      <c r="K797" s="108" t="str">
        <f>VLOOKUP(A797,'BASE REGISTROS'!$A$1:$T$884,11,FALSE)</f>
        <v xml:space="preserve">María Cecilia Suárez Indart 
Director Nacional: 
CARLOS ARACENA MELLADO
Jorge Lavanderos Svec
</v>
      </c>
      <c r="L797" s="108" t="str">
        <f>VLOOKUP(A797,'BASE REGISTROS'!$A$1:$T$884,12,FALSE)</f>
        <v>Los Leones Nº382, Oficina 501, Providencia.</v>
      </c>
      <c r="M797" s="108" t="str">
        <f>VLOOKUP(A797,'BASE REGISTROS'!$A$1:$T$884,13,FALSE)</f>
        <v>XIII</v>
      </c>
      <c r="N797" s="108" t="str">
        <f>VLOOKUP(A797,'BASE REGISTROS'!$A$1:$T$884,14,FALSE)</f>
        <v>PROVIDENCIA</v>
      </c>
      <c r="O797" s="108">
        <f>VLOOKUP(A797,'BASE REGISTROS'!$A$1:$T$884,15,FALSE)</f>
        <v>228798000</v>
      </c>
      <c r="P797" s="108" t="str">
        <f>VLOOKUP(A797,'BASE REGISTROS'!$A$1:$T$884,16,FALSE)</f>
        <v>Correo: recepcion@aldeasinfantiles.cl Joel.valenzuela@aldeasinfantiles.cl</v>
      </c>
      <c r="Q797" s="108">
        <f>VLOOKUP(A797,'BASE REGISTROS'!$A$1:$T$884,17,FALSE)</f>
        <v>0</v>
      </c>
      <c r="R797" s="108" t="str">
        <f>VLOOKUP(A797,'BASE REGISTROS'!$A$1:$T$884,18,FALSE)</f>
        <v>93509: Otras asociaciones.</v>
      </c>
      <c r="S797" s="108" t="str">
        <f>VLOOKUP(A797,'BASE REGISTROS'!$A$1:$T$884,19,FALSE)</f>
        <v>Certificado de antecedentes financieros correspondientes al año 2019, aprobado por el Subdepartamento de Supervisión Financiera Nacional. (ante notario público)</v>
      </c>
      <c r="T797" s="129">
        <f>VLOOKUP(A797,'BASE REGISTROS'!$A$1:$T$884,20,FALSE)</f>
        <v>39381</v>
      </c>
      <c r="U797" s="128">
        <v>7379</v>
      </c>
      <c r="V797" s="130">
        <v>35856649</v>
      </c>
      <c r="W797" s="130">
        <v>140030139</v>
      </c>
      <c r="X797" s="131">
        <v>44316</v>
      </c>
      <c r="Y797" s="132" t="s">
        <v>7743</v>
      </c>
      <c r="Z797" s="132" t="s">
        <v>7744</v>
      </c>
      <c r="AA797" s="128" t="s">
        <v>7771</v>
      </c>
    </row>
    <row r="798" spans="1:27" ht="15.75" customHeight="1" x14ac:dyDescent="0.2">
      <c r="A798" s="128">
        <v>7379</v>
      </c>
      <c r="B798" s="108" t="str">
        <f>VLOOKUP(A798,'BASE REGISTROS'!$A$1:$T$884,2,FALSE)</f>
        <v>Aldeas Infantiles S.O.S. Chile.</v>
      </c>
      <c r="C798" s="136">
        <f>VLOOKUP(A798,'BASE REGISTROS'!$A$1:$T$884,3,FALSE)</f>
        <v>735972006</v>
      </c>
      <c r="D798" s="108" t="str">
        <f>VLOOKUP(A798,'BASE REGISTROS'!$A$1:$T$884,4,FALSE)</f>
        <v>Corporación de Derecho Privado</v>
      </c>
      <c r="E798" s="108" t="str">
        <f>VLOOKUP(A798,'BASE REGISTROS'!$A$1:$T$884,5,FALSE)</f>
        <v>Otorgado por Decreto Supremo Nº 171, de 26 de febrero 1997, del Ministerio de Justicia.</v>
      </c>
      <c r="F798" s="108" t="str">
        <f>VLOOKUP(A798,'BASE REGISTROS'!$A$1:$T$884,6,FALSE)</f>
        <v xml:space="preserve">Certificado de vigencia Folio N° 5003722101472 de 19 de febrero de 2021, emitido por el Servicio de Registro Civil e Identificación. </v>
      </c>
      <c r="G798" s="108" t="str">
        <f>VLOOKUP(A798,'BASE REGISTROS'!$A$1:$T$884,7,FALSE)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98" s="108" t="str">
        <f>VLOOKUP(A798,'BASE REGISTROS'!$A$1:$T$884,8,FALSE)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98" s="108" t="str">
        <f>VLOOKUP(A798,'BASE REGISTROS'!$A$1:$T$884,9,FALSE)</f>
        <v>2 años.</v>
      </c>
      <c r="J798" s="129" t="str">
        <f>VLOOKUP(A798,'BASE REGISTROS'!$A$1:$T$884,10,FALSE)</f>
        <v xml:space="preserve">29 de marzo de 2019 al 29 de marzo de 2021, según lo que indica Certificado de directorio de persona jurídica sin fines lucro Folio N° 500372101475, de 19 de febrero de 2021, emitido por el Servicio de Registro Civil e Identificación. </v>
      </c>
      <c r="K798" s="108" t="str">
        <f>VLOOKUP(A798,'BASE REGISTROS'!$A$1:$T$884,11,FALSE)</f>
        <v xml:space="preserve">María Cecilia Suárez Indart 
Director Nacional: 
CARLOS ARACENA MELLADO
Jorge Lavanderos Svec
</v>
      </c>
      <c r="L798" s="108" t="str">
        <f>VLOOKUP(A798,'BASE REGISTROS'!$A$1:$T$884,12,FALSE)</f>
        <v>Los Leones Nº382, Oficina 501, Providencia.</v>
      </c>
      <c r="M798" s="108" t="str">
        <f>VLOOKUP(A798,'BASE REGISTROS'!$A$1:$T$884,13,FALSE)</f>
        <v>XIII</v>
      </c>
      <c r="N798" s="108" t="str">
        <f>VLOOKUP(A798,'BASE REGISTROS'!$A$1:$T$884,14,FALSE)</f>
        <v>PROVIDENCIA</v>
      </c>
      <c r="O798" s="108">
        <f>VLOOKUP(A798,'BASE REGISTROS'!$A$1:$T$884,15,FALSE)</f>
        <v>228798000</v>
      </c>
      <c r="P798" s="108" t="str">
        <f>VLOOKUP(A798,'BASE REGISTROS'!$A$1:$T$884,16,FALSE)</f>
        <v>Correo: recepcion@aldeasinfantiles.cl Joel.valenzuela@aldeasinfantiles.cl</v>
      </c>
      <c r="Q798" s="108">
        <f>VLOOKUP(A798,'BASE REGISTROS'!$A$1:$T$884,17,FALSE)</f>
        <v>0</v>
      </c>
      <c r="R798" s="108" t="str">
        <f>VLOOKUP(A798,'BASE REGISTROS'!$A$1:$T$884,18,FALSE)</f>
        <v>93509: Otras asociaciones.</v>
      </c>
      <c r="S798" s="108" t="str">
        <f>VLOOKUP(A798,'BASE REGISTROS'!$A$1:$T$884,19,FALSE)</f>
        <v>Certificado de antecedentes financieros correspondientes al año 2019, aprobado por el Subdepartamento de Supervisión Financiera Nacional. (ante notario público)</v>
      </c>
      <c r="T798" s="129">
        <f>VLOOKUP(A798,'BASE REGISTROS'!$A$1:$T$884,20,FALSE)</f>
        <v>39381</v>
      </c>
      <c r="U798" s="128">
        <v>7379</v>
      </c>
      <c r="V798" s="130">
        <v>24616756</v>
      </c>
      <c r="W798" s="130">
        <v>79277049</v>
      </c>
      <c r="X798" s="131">
        <v>44316</v>
      </c>
      <c r="Y798" s="132" t="s">
        <v>7743</v>
      </c>
      <c r="Z798" s="132" t="s">
        <v>7744</v>
      </c>
      <c r="AA798" s="128" t="s">
        <v>227</v>
      </c>
    </row>
    <row r="799" spans="1:27" ht="15.75" customHeight="1" x14ac:dyDescent="0.2">
      <c r="A799" s="128">
        <v>7379</v>
      </c>
      <c r="B799" s="108" t="str">
        <f>VLOOKUP(A799,'BASE REGISTROS'!$A$1:$T$884,2,FALSE)</f>
        <v>Aldeas Infantiles S.O.S. Chile.</v>
      </c>
      <c r="C799" s="136">
        <f>VLOOKUP(A799,'BASE REGISTROS'!$A$1:$T$884,3,FALSE)</f>
        <v>735972006</v>
      </c>
      <c r="D799" s="108" t="str">
        <f>VLOOKUP(A799,'BASE REGISTROS'!$A$1:$T$884,4,FALSE)</f>
        <v>Corporación de Derecho Privado</v>
      </c>
      <c r="E799" s="108" t="str">
        <f>VLOOKUP(A799,'BASE REGISTROS'!$A$1:$T$884,5,FALSE)</f>
        <v>Otorgado por Decreto Supremo Nº 171, de 26 de febrero 1997, del Ministerio de Justicia.</v>
      </c>
      <c r="F799" s="108" t="str">
        <f>VLOOKUP(A799,'BASE REGISTROS'!$A$1:$T$884,6,FALSE)</f>
        <v xml:space="preserve">Certificado de vigencia Folio N° 5003722101472 de 19 de febrero de 2021, emitido por el Servicio de Registro Civil e Identificación. </v>
      </c>
      <c r="G799" s="108" t="str">
        <f>VLOOKUP(A799,'BASE REGISTROS'!$A$1:$T$884,7,FALSE)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99" s="108" t="str">
        <f>VLOOKUP(A799,'BASE REGISTROS'!$A$1:$T$884,8,FALSE)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99" s="108" t="str">
        <f>VLOOKUP(A799,'BASE REGISTROS'!$A$1:$T$884,9,FALSE)</f>
        <v>2 años.</v>
      </c>
      <c r="J799" s="129" t="str">
        <f>VLOOKUP(A799,'BASE REGISTROS'!$A$1:$T$884,10,FALSE)</f>
        <v xml:space="preserve">29 de marzo de 2019 al 29 de marzo de 2021, según lo que indica Certificado de directorio de persona jurídica sin fines lucro Folio N° 500372101475, de 19 de febrero de 2021, emitido por el Servicio de Registro Civil e Identificación. </v>
      </c>
      <c r="K799" s="108" t="str">
        <f>VLOOKUP(A799,'BASE REGISTROS'!$A$1:$T$884,11,FALSE)</f>
        <v xml:space="preserve">María Cecilia Suárez Indart 
Director Nacional: 
CARLOS ARACENA MELLADO
Jorge Lavanderos Svec
</v>
      </c>
      <c r="L799" s="108" t="str">
        <f>VLOOKUP(A799,'BASE REGISTROS'!$A$1:$T$884,12,FALSE)</f>
        <v>Los Leones Nº382, Oficina 501, Providencia.</v>
      </c>
      <c r="M799" s="108" t="str">
        <f>VLOOKUP(A799,'BASE REGISTROS'!$A$1:$T$884,13,FALSE)</f>
        <v>XIII</v>
      </c>
      <c r="N799" s="108" t="str">
        <f>VLOOKUP(A799,'BASE REGISTROS'!$A$1:$T$884,14,FALSE)</f>
        <v>PROVIDENCIA</v>
      </c>
      <c r="O799" s="108">
        <f>VLOOKUP(A799,'BASE REGISTROS'!$A$1:$T$884,15,FALSE)</f>
        <v>228798000</v>
      </c>
      <c r="P799" s="108" t="str">
        <f>VLOOKUP(A799,'BASE REGISTROS'!$A$1:$T$884,16,FALSE)</f>
        <v>Correo: recepcion@aldeasinfantiles.cl Joel.valenzuela@aldeasinfantiles.cl</v>
      </c>
      <c r="Q799" s="108">
        <f>VLOOKUP(A799,'BASE REGISTROS'!$A$1:$T$884,17,FALSE)</f>
        <v>0</v>
      </c>
      <c r="R799" s="108" t="str">
        <f>VLOOKUP(A799,'BASE REGISTROS'!$A$1:$T$884,18,FALSE)</f>
        <v>93509: Otras asociaciones.</v>
      </c>
      <c r="S799" s="108" t="str">
        <f>VLOOKUP(A799,'BASE REGISTROS'!$A$1:$T$884,19,FALSE)</f>
        <v>Certificado de antecedentes financieros correspondientes al año 2019, aprobado por el Subdepartamento de Supervisión Financiera Nacional. (ante notario público)</v>
      </c>
      <c r="T799" s="129">
        <f>VLOOKUP(A799,'BASE REGISTROS'!$A$1:$T$884,20,FALSE)</f>
        <v>39381</v>
      </c>
      <c r="U799" s="128">
        <v>7379</v>
      </c>
      <c r="V799" s="130">
        <v>34182848</v>
      </c>
      <c r="W799" s="130">
        <v>170500958</v>
      </c>
      <c r="X799" s="131">
        <v>44316</v>
      </c>
      <c r="Y799" s="132" t="s">
        <v>7743</v>
      </c>
      <c r="Z799" s="132" t="s">
        <v>7744</v>
      </c>
      <c r="AA799" s="128" t="s">
        <v>7746</v>
      </c>
    </row>
    <row r="800" spans="1:27" ht="15.75" customHeight="1" x14ac:dyDescent="0.2">
      <c r="A800" s="128">
        <v>7379</v>
      </c>
      <c r="B800" s="108" t="str">
        <f>VLOOKUP(A800,'BASE REGISTROS'!$A$1:$T$884,2,FALSE)</f>
        <v>Aldeas Infantiles S.O.S. Chile.</v>
      </c>
      <c r="C800" s="136">
        <f>VLOOKUP(A800,'BASE REGISTROS'!$A$1:$T$884,3,FALSE)</f>
        <v>735972006</v>
      </c>
      <c r="D800" s="108" t="str">
        <f>VLOOKUP(A800,'BASE REGISTROS'!$A$1:$T$884,4,FALSE)</f>
        <v>Corporación de Derecho Privado</v>
      </c>
      <c r="E800" s="108" t="str">
        <f>VLOOKUP(A800,'BASE REGISTROS'!$A$1:$T$884,5,FALSE)</f>
        <v>Otorgado por Decreto Supremo Nº 171, de 26 de febrero 1997, del Ministerio de Justicia.</v>
      </c>
      <c r="F800" s="108" t="str">
        <f>VLOOKUP(A800,'BASE REGISTROS'!$A$1:$T$884,6,FALSE)</f>
        <v xml:space="preserve">Certificado de vigencia Folio N° 5003722101472 de 19 de febrero de 2021, emitido por el Servicio de Registro Civil e Identificación. </v>
      </c>
      <c r="G800" s="108" t="str">
        <f>VLOOKUP(A800,'BASE REGISTROS'!$A$1:$T$884,7,FALSE)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0" s="108" t="str">
        <f>VLOOKUP(A800,'BASE REGISTROS'!$A$1:$T$884,8,FALSE)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0" s="108" t="str">
        <f>VLOOKUP(A800,'BASE REGISTROS'!$A$1:$T$884,9,FALSE)</f>
        <v>2 años.</v>
      </c>
      <c r="J800" s="129" t="str">
        <f>VLOOKUP(A800,'BASE REGISTROS'!$A$1:$T$884,10,FALSE)</f>
        <v xml:space="preserve">29 de marzo de 2019 al 29 de marzo de 2021, según lo que indica Certificado de directorio de persona jurídica sin fines lucro Folio N° 500372101475, de 19 de febrero de 2021, emitido por el Servicio de Registro Civil e Identificación. </v>
      </c>
      <c r="K800" s="108" t="str">
        <f>VLOOKUP(A800,'BASE REGISTROS'!$A$1:$T$884,11,FALSE)</f>
        <v xml:space="preserve">María Cecilia Suárez Indart 
Director Nacional: 
CARLOS ARACENA MELLADO
Jorge Lavanderos Svec
</v>
      </c>
      <c r="L800" s="108" t="str">
        <f>VLOOKUP(A800,'BASE REGISTROS'!$A$1:$T$884,12,FALSE)</f>
        <v>Los Leones Nº382, Oficina 501, Providencia.</v>
      </c>
      <c r="M800" s="108" t="str">
        <f>VLOOKUP(A800,'BASE REGISTROS'!$A$1:$T$884,13,FALSE)</f>
        <v>XIII</v>
      </c>
      <c r="N800" s="108" t="str">
        <f>VLOOKUP(A800,'BASE REGISTROS'!$A$1:$T$884,14,FALSE)</f>
        <v>PROVIDENCIA</v>
      </c>
      <c r="O800" s="108">
        <f>VLOOKUP(A800,'BASE REGISTROS'!$A$1:$T$884,15,FALSE)</f>
        <v>228798000</v>
      </c>
      <c r="P800" s="108" t="str">
        <f>VLOOKUP(A800,'BASE REGISTROS'!$A$1:$T$884,16,FALSE)</f>
        <v>Correo: recepcion@aldeasinfantiles.cl Joel.valenzuela@aldeasinfantiles.cl</v>
      </c>
      <c r="Q800" s="108">
        <f>VLOOKUP(A800,'BASE REGISTROS'!$A$1:$T$884,17,FALSE)</f>
        <v>0</v>
      </c>
      <c r="R800" s="108" t="str">
        <f>VLOOKUP(A800,'BASE REGISTROS'!$A$1:$T$884,18,FALSE)</f>
        <v>93509: Otras asociaciones.</v>
      </c>
      <c r="S800" s="108" t="str">
        <f>VLOOKUP(A800,'BASE REGISTROS'!$A$1:$T$884,19,FALSE)</f>
        <v>Certificado de antecedentes financieros correspondientes al año 2019, aprobado por el Subdepartamento de Supervisión Financiera Nacional. (ante notario público)</v>
      </c>
      <c r="T800" s="129">
        <f>VLOOKUP(A800,'BASE REGISTROS'!$A$1:$T$884,20,FALSE)</f>
        <v>39381</v>
      </c>
      <c r="U800" s="128">
        <v>7379</v>
      </c>
      <c r="V800" s="130">
        <v>16550193</v>
      </c>
      <c r="W800" s="130">
        <v>57495841</v>
      </c>
      <c r="X800" s="131">
        <v>44316</v>
      </c>
      <c r="Y800" s="132" t="s">
        <v>7743</v>
      </c>
      <c r="Z800" s="132" t="s">
        <v>7744</v>
      </c>
      <c r="AA800" s="128" t="s">
        <v>7764</v>
      </c>
    </row>
    <row r="801" spans="1:27" ht="15.75" customHeight="1" x14ac:dyDescent="0.2">
      <c r="A801" s="128">
        <v>7379</v>
      </c>
      <c r="B801" s="108" t="str">
        <f>VLOOKUP(A801,'BASE REGISTROS'!$A$1:$T$884,2,FALSE)</f>
        <v>Aldeas Infantiles S.O.S. Chile.</v>
      </c>
      <c r="C801" s="136">
        <f>VLOOKUP(A801,'BASE REGISTROS'!$A$1:$T$884,3,FALSE)</f>
        <v>735972006</v>
      </c>
      <c r="D801" s="108" t="str">
        <f>VLOOKUP(A801,'BASE REGISTROS'!$A$1:$T$884,4,FALSE)</f>
        <v>Corporación de Derecho Privado</v>
      </c>
      <c r="E801" s="108" t="str">
        <f>VLOOKUP(A801,'BASE REGISTROS'!$A$1:$T$884,5,FALSE)</f>
        <v>Otorgado por Decreto Supremo Nº 171, de 26 de febrero 1997, del Ministerio de Justicia.</v>
      </c>
      <c r="F801" s="108" t="str">
        <f>VLOOKUP(A801,'BASE REGISTROS'!$A$1:$T$884,6,FALSE)</f>
        <v xml:space="preserve">Certificado de vigencia Folio N° 5003722101472 de 19 de febrero de 2021, emitido por el Servicio de Registro Civil e Identificación. </v>
      </c>
      <c r="G801" s="108" t="str">
        <f>VLOOKUP(A801,'BASE REGISTROS'!$A$1:$T$884,7,FALSE)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1" s="108" t="str">
        <f>VLOOKUP(A801,'BASE REGISTROS'!$A$1:$T$884,8,FALSE)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1" s="108" t="str">
        <f>VLOOKUP(A801,'BASE REGISTROS'!$A$1:$T$884,9,FALSE)</f>
        <v>2 años.</v>
      </c>
      <c r="J801" s="129" t="str">
        <f>VLOOKUP(A801,'BASE REGISTROS'!$A$1:$T$884,10,FALSE)</f>
        <v xml:space="preserve">29 de marzo de 2019 al 29 de marzo de 2021, según lo que indica Certificado de directorio de persona jurídica sin fines lucro Folio N° 500372101475, de 19 de febrero de 2021, emitido por el Servicio de Registro Civil e Identificación. </v>
      </c>
      <c r="K801" s="108" t="str">
        <f>VLOOKUP(A801,'BASE REGISTROS'!$A$1:$T$884,11,FALSE)</f>
        <v xml:space="preserve">María Cecilia Suárez Indart 
Director Nacional: 
CARLOS ARACENA MELLADO
Jorge Lavanderos Svec
</v>
      </c>
      <c r="L801" s="108" t="str">
        <f>VLOOKUP(A801,'BASE REGISTROS'!$A$1:$T$884,12,FALSE)</f>
        <v>Los Leones Nº382, Oficina 501, Providencia.</v>
      </c>
      <c r="M801" s="108" t="str">
        <f>VLOOKUP(A801,'BASE REGISTROS'!$A$1:$T$884,13,FALSE)</f>
        <v>XIII</v>
      </c>
      <c r="N801" s="108" t="str">
        <f>VLOOKUP(A801,'BASE REGISTROS'!$A$1:$T$884,14,FALSE)</f>
        <v>PROVIDENCIA</v>
      </c>
      <c r="O801" s="108">
        <f>VLOOKUP(A801,'BASE REGISTROS'!$A$1:$T$884,15,FALSE)</f>
        <v>228798000</v>
      </c>
      <c r="P801" s="108" t="str">
        <f>VLOOKUP(A801,'BASE REGISTROS'!$A$1:$T$884,16,FALSE)</f>
        <v>Correo: recepcion@aldeasinfantiles.cl Joel.valenzuela@aldeasinfantiles.cl</v>
      </c>
      <c r="Q801" s="108">
        <f>VLOOKUP(A801,'BASE REGISTROS'!$A$1:$T$884,17,FALSE)</f>
        <v>0</v>
      </c>
      <c r="R801" s="108" t="str">
        <f>VLOOKUP(A801,'BASE REGISTROS'!$A$1:$T$884,18,FALSE)</f>
        <v>93509: Otras asociaciones.</v>
      </c>
      <c r="S801" s="108" t="str">
        <f>VLOOKUP(A801,'BASE REGISTROS'!$A$1:$T$884,19,FALSE)</f>
        <v>Certificado de antecedentes financieros correspondientes al año 2019, aprobado por el Subdepartamento de Supervisión Financiera Nacional. (ante notario público)</v>
      </c>
      <c r="T801" s="129">
        <f>VLOOKUP(A801,'BASE REGISTROS'!$A$1:$T$884,20,FALSE)</f>
        <v>39381</v>
      </c>
      <c r="U801" s="128">
        <v>7379</v>
      </c>
      <c r="V801" s="130">
        <v>46271815</v>
      </c>
      <c r="W801" s="130">
        <v>145790287</v>
      </c>
      <c r="X801" s="131">
        <v>44316</v>
      </c>
      <c r="Y801" s="132" t="s">
        <v>7743</v>
      </c>
      <c r="Z801" s="132" t="s">
        <v>7744</v>
      </c>
      <c r="AA801" s="128" t="s">
        <v>159</v>
      </c>
    </row>
    <row r="802" spans="1:27" ht="15.75" customHeight="1" x14ac:dyDescent="0.2">
      <c r="A802" s="128">
        <v>7379</v>
      </c>
      <c r="B802" s="108" t="str">
        <f>VLOOKUP(A802,'BASE REGISTROS'!$A$1:$T$884,2,FALSE)</f>
        <v>Aldeas Infantiles S.O.S. Chile.</v>
      </c>
      <c r="C802" s="136">
        <f>VLOOKUP(A802,'BASE REGISTROS'!$A$1:$T$884,3,FALSE)</f>
        <v>735972006</v>
      </c>
      <c r="D802" s="108" t="str">
        <f>VLOOKUP(A802,'BASE REGISTROS'!$A$1:$T$884,4,FALSE)</f>
        <v>Corporación de Derecho Privado</v>
      </c>
      <c r="E802" s="108" t="str">
        <f>VLOOKUP(A802,'BASE REGISTROS'!$A$1:$T$884,5,FALSE)</f>
        <v>Otorgado por Decreto Supremo Nº 171, de 26 de febrero 1997, del Ministerio de Justicia.</v>
      </c>
      <c r="F802" s="108" t="str">
        <f>VLOOKUP(A802,'BASE REGISTROS'!$A$1:$T$884,6,FALSE)</f>
        <v xml:space="preserve">Certificado de vigencia Folio N° 5003722101472 de 19 de febrero de 2021, emitido por el Servicio de Registro Civil e Identificación. </v>
      </c>
      <c r="G802" s="108" t="str">
        <f>VLOOKUP(A802,'BASE REGISTROS'!$A$1:$T$884,7,FALSE)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2" s="108" t="str">
        <f>VLOOKUP(A802,'BASE REGISTROS'!$A$1:$T$884,8,FALSE)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2" s="108" t="str">
        <f>VLOOKUP(A802,'BASE REGISTROS'!$A$1:$T$884,9,FALSE)</f>
        <v>2 años.</v>
      </c>
      <c r="J802" s="129" t="str">
        <f>VLOOKUP(A802,'BASE REGISTROS'!$A$1:$T$884,10,FALSE)</f>
        <v xml:space="preserve">29 de marzo de 2019 al 29 de marzo de 2021, según lo que indica Certificado de directorio de persona jurídica sin fines lucro Folio N° 500372101475, de 19 de febrero de 2021, emitido por el Servicio de Registro Civil e Identificación. </v>
      </c>
      <c r="K802" s="108" t="str">
        <f>VLOOKUP(A802,'BASE REGISTROS'!$A$1:$T$884,11,FALSE)</f>
        <v xml:space="preserve">María Cecilia Suárez Indart 
Director Nacional: 
CARLOS ARACENA MELLADO
Jorge Lavanderos Svec
</v>
      </c>
      <c r="L802" s="108" t="str">
        <f>VLOOKUP(A802,'BASE REGISTROS'!$A$1:$T$884,12,FALSE)</f>
        <v>Los Leones Nº382, Oficina 501, Providencia.</v>
      </c>
      <c r="M802" s="108" t="str">
        <f>VLOOKUP(A802,'BASE REGISTROS'!$A$1:$T$884,13,FALSE)</f>
        <v>XIII</v>
      </c>
      <c r="N802" s="108" t="str">
        <f>VLOOKUP(A802,'BASE REGISTROS'!$A$1:$T$884,14,FALSE)</f>
        <v>PROVIDENCIA</v>
      </c>
      <c r="O802" s="108">
        <f>VLOOKUP(A802,'BASE REGISTROS'!$A$1:$T$884,15,FALSE)</f>
        <v>228798000</v>
      </c>
      <c r="P802" s="108" t="str">
        <f>VLOOKUP(A802,'BASE REGISTROS'!$A$1:$T$884,16,FALSE)</f>
        <v>Correo: recepcion@aldeasinfantiles.cl Joel.valenzuela@aldeasinfantiles.cl</v>
      </c>
      <c r="Q802" s="108">
        <f>VLOOKUP(A802,'BASE REGISTROS'!$A$1:$T$884,17,FALSE)</f>
        <v>0</v>
      </c>
      <c r="R802" s="108" t="str">
        <f>VLOOKUP(A802,'BASE REGISTROS'!$A$1:$T$884,18,FALSE)</f>
        <v>93509: Otras asociaciones.</v>
      </c>
      <c r="S802" s="108" t="str">
        <f>VLOOKUP(A802,'BASE REGISTROS'!$A$1:$T$884,19,FALSE)</f>
        <v>Certificado de antecedentes financieros correspondientes al año 2019, aprobado por el Subdepartamento de Supervisión Financiera Nacional. (ante notario público)</v>
      </c>
      <c r="T802" s="129">
        <f>VLOOKUP(A802,'BASE REGISTROS'!$A$1:$T$884,20,FALSE)</f>
        <v>39381</v>
      </c>
      <c r="U802" s="128">
        <v>7379</v>
      </c>
      <c r="V802" s="130">
        <v>38828306</v>
      </c>
      <c r="W802" s="130">
        <v>132168614</v>
      </c>
      <c r="X802" s="131">
        <v>44316</v>
      </c>
      <c r="Y802" s="132" t="s">
        <v>7743</v>
      </c>
      <c r="Z802" s="132" t="s">
        <v>7744</v>
      </c>
      <c r="AA802" s="128" t="s">
        <v>7778</v>
      </c>
    </row>
    <row r="803" spans="1:27" ht="15.75" customHeight="1" x14ac:dyDescent="0.2">
      <c r="A803" s="128">
        <v>7379</v>
      </c>
      <c r="B803" s="108" t="str">
        <f>VLOOKUP(A803,'BASE REGISTROS'!$A$1:$T$884,2,FALSE)</f>
        <v>Aldeas Infantiles S.O.S. Chile.</v>
      </c>
      <c r="C803" s="136">
        <f>VLOOKUP(A803,'BASE REGISTROS'!$A$1:$T$884,3,FALSE)</f>
        <v>735972006</v>
      </c>
      <c r="D803" s="108" t="str">
        <f>VLOOKUP(A803,'BASE REGISTROS'!$A$1:$T$884,4,FALSE)</f>
        <v>Corporación de Derecho Privado</v>
      </c>
      <c r="E803" s="108" t="str">
        <f>VLOOKUP(A803,'BASE REGISTROS'!$A$1:$T$884,5,FALSE)</f>
        <v>Otorgado por Decreto Supremo Nº 171, de 26 de febrero 1997, del Ministerio de Justicia.</v>
      </c>
      <c r="F803" s="108" t="str">
        <f>VLOOKUP(A803,'BASE REGISTROS'!$A$1:$T$884,6,FALSE)</f>
        <v xml:space="preserve">Certificado de vigencia Folio N° 5003722101472 de 19 de febrero de 2021, emitido por el Servicio de Registro Civil e Identificación. </v>
      </c>
      <c r="G803" s="108" t="str">
        <f>VLOOKUP(A803,'BASE REGISTROS'!$A$1:$T$884,7,FALSE)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3" s="108" t="str">
        <f>VLOOKUP(A803,'BASE REGISTROS'!$A$1:$T$884,8,FALSE)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3" s="108" t="str">
        <f>VLOOKUP(A803,'BASE REGISTROS'!$A$1:$T$884,9,FALSE)</f>
        <v>2 años.</v>
      </c>
      <c r="J803" s="129" t="str">
        <f>VLOOKUP(A803,'BASE REGISTROS'!$A$1:$T$884,10,FALSE)</f>
        <v xml:space="preserve">29 de marzo de 2019 al 29 de marzo de 2021, según lo que indica Certificado de directorio de persona jurídica sin fines lucro Folio N° 500372101475, de 19 de febrero de 2021, emitido por el Servicio de Registro Civil e Identificación. </v>
      </c>
      <c r="K803" s="108" t="str">
        <f>VLOOKUP(A803,'BASE REGISTROS'!$A$1:$T$884,11,FALSE)</f>
        <v xml:space="preserve">María Cecilia Suárez Indart 
Director Nacional: 
CARLOS ARACENA MELLADO
Jorge Lavanderos Svec
</v>
      </c>
      <c r="L803" s="108" t="str">
        <f>VLOOKUP(A803,'BASE REGISTROS'!$A$1:$T$884,12,FALSE)</f>
        <v>Los Leones Nº382, Oficina 501, Providencia.</v>
      </c>
      <c r="M803" s="108" t="str">
        <f>VLOOKUP(A803,'BASE REGISTROS'!$A$1:$T$884,13,FALSE)</f>
        <v>XIII</v>
      </c>
      <c r="N803" s="108" t="str">
        <f>VLOOKUP(A803,'BASE REGISTROS'!$A$1:$T$884,14,FALSE)</f>
        <v>PROVIDENCIA</v>
      </c>
      <c r="O803" s="108">
        <f>VLOOKUP(A803,'BASE REGISTROS'!$A$1:$T$884,15,FALSE)</f>
        <v>228798000</v>
      </c>
      <c r="P803" s="108" t="str">
        <f>VLOOKUP(A803,'BASE REGISTROS'!$A$1:$T$884,16,FALSE)</f>
        <v>Correo: recepcion@aldeasinfantiles.cl Joel.valenzuela@aldeasinfantiles.cl</v>
      </c>
      <c r="Q803" s="108">
        <f>VLOOKUP(A803,'BASE REGISTROS'!$A$1:$T$884,17,FALSE)</f>
        <v>0</v>
      </c>
      <c r="R803" s="108" t="str">
        <f>VLOOKUP(A803,'BASE REGISTROS'!$A$1:$T$884,18,FALSE)</f>
        <v>93509: Otras asociaciones.</v>
      </c>
      <c r="S803" s="108" t="str">
        <f>VLOOKUP(A803,'BASE REGISTROS'!$A$1:$T$884,19,FALSE)</f>
        <v>Certificado de antecedentes financieros correspondientes al año 2019, aprobado por el Subdepartamento de Supervisión Financiera Nacional. (ante notario público)</v>
      </c>
      <c r="T803" s="129">
        <f>VLOOKUP(A803,'BASE REGISTROS'!$A$1:$T$884,20,FALSE)</f>
        <v>39381</v>
      </c>
      <c r="U803" s="128">
        <v>7379</v>
      </c>
      <c r="V803" s="130">
        <v>37261090</v>
      </c>
      <c r="W803" s="130">
        <v>152781020</v>
      </c>
      <c r="X803" s="131">
        <v>44316</v>
      </c>
      <c r="Y803" s="132" t="s">
        <v>7743</v>
      </c>
      <c r="Z803" s="132" t="s">
        <v>7744</v>
      </c>
      <c r="AA803" s="128" t="s">
        <v>7814</v>
      </c>
    </row>
    <row r="804" spans="1:27" ht="15.75" customHeight="1" x14ac:dyDescent="0.2">
      <c r="A804" s="128">
        <v>7379</v>
      </c>
      <c r="B804" s="108" t="str">
        <f>VLOOKUP(A804,'BASE REGISTROS'!$A$1:$T$884,2,FALSE)</f>
        <v>Aldeas Infantiles S.O.S. Chile.</v>
      </c>
      <c r="C804" s="136">
        <f>VLOOKUP(A804,'BASE REGISTROS'!$A$1:$T$884,3,FALSE)</f>
        <v>735972006</v>
      </c>
      <c r="D804" s="108" t="str">
        <f>VLOOKUP(A804,'BASE REGISTROS'!$A$1:$T$884,4,FALSE)</f>
        <v>Corporación de Derecho Privado</v>
      </c>
      <c r="E804" s="108" t="str">
        <f>VLOOKUP(A804,'BASE REGISTROS'!$A$1:$T$884,5,FALSE)</f>
        <v>Otorgado por Decreto Supremo Nº 171, de 26 de febrero 1997, del Ministerio de Justicia.</v>
      </c>
      <c r="F804" s="108" t="str">
        <f>VLOOKUP(A804,'BASE REGISTROS'!$A$1:$T$884,6,FALSE)</f>
        <v xml:space="preserve">Certificado de vigencia Folio N° 5003722101472 de 19 de febrero de 2021, emitido por el Servicio de Registro Civil e Identificación. </v>
      </c>
      <c r="G804" s="108" t="str">
        <f>VLOOKUP(A804,'BASE REGISTROS'!$A$1:$T$884,7,FALSE)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4" s="108" t="str">
        <f>VLOOKUP(A804,'BASE REGISTROS'!$A$1:$T$884,8,FALSE)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4" s="108" t="str">
        <f>VLOOKUP(A804,'BASE REGISTROS'!$A$1:$T$884,9,FALSE)</f>
        <v>2 años.</v>
      </c>
      <c r="J804" s="129" t="str">
        <f>VLOOKUP(A804,'BASE REGISTROS'!$A$1:$T$884,10,FALSE)</f>
        <v xml:space="preserve">29 de marzo de 2019 al 29 de marzo de 2021, según lo que indica Certificado de directorio de persona jurídica sin fines lucro Folio N° 500372101475, de 19 de febrero de 2021, emitido por el Servicio de Registro Civil e Identificación. </v>
      </c>
      <c r="K804" s="108" t="str">
        <f>VLOOKUP(A804,'BASE REGISTROS'!$A$1:$T$884,11,FALSE)</f>
        <v xml:space="preserve">María Cecilia Suárez Indart 
Director Nacional: 
CARLOS ARACENA MELLADO
Jorge Lavanderos Svec
</v>
      </c>
      <c r="L804" s="108" t="str">
        <f>VLOOKUP(A804,'BASE REGISTROS'!$A$1:$T$884,12,FALSE)</f>
        <v>Los Leones Nº382, Oficina 501, Providencia.</v>
      </c>
      <c r="M804" s="108" t="str">
        <f>VLOOKUP(A804,'BASE REGISTROS'!$A$1:$T$884,13,FALSE)</f>
        <v>XIII</v>
      </c>
      <c r="N804" s="108" t="str">
        <f>VLOOKUP(A804,'BASE REGISTROS'!$A$1:$T$884,14,FALSE)</f>
        <v>PROVIDENCIA</v>
      </c>
      <c r="O804" s="108">
        <f>VLOOKUP(A804,'BASE REGISTROS'!$A$1:$T$884,15,FALSE)</f>
        <v>228798000</v>
      </c>
      <c r="P804" s="108" t="str">
        <f>VLOOKUP(A804,'BASE REGISTROS'!$A$1:$T$884,16,FALSE)</f>
        <v>Correo: recepcion@aldeasinfantiles.cl Joel.valenzuela@aldeasinfantiles.cl</v>
      </c>
      <c r="Q804" s="108">
        <f>VLOOKUP(A804,'BASE REGISTROS'!$A$1:$T$884,17,FALSE)</f>
        <v>0</v>
      </c>
      <c r="R804" s="108" t="str">
        <f>VLOOKUP(A804,'BASE REGISTROS'!$A$1:$T$884,18,FALSE)</f>
        <v>93509: Otras asociaciones.</v>
      </c>
      <c r="S804" s="108" t="str">
        <f>VLOOKUP(A804,'BASE REGISTROS'!$A$1:$T$884,19,FALSE)</f>
        <v>Certificado de antecedentes financieros correspondientes al año 2019, aprobado por el Subdepartamento de Supervisión Financiera Nacional. (ante notario público)</v>
      </c>
      <c r="T804" s="129">
        <f>VLOOKUP(A804,'BASE REGISTROS'!$A$1:$T$884,20,FALSE)</f>
        <v>39381</v>
      </c>
      <c r="U804" s="128">
        <v>7379</v>
      </c>
      <c r="V804" s="130">
        <v>19415354</v>
      </c>
      <c r="W804" s="130">
        <v>37372538</v>
      </c>
      <c r="X804" s="131">
        <v>44316</v>
      </c>
      <c r="Y804" s="132" t="s">
        <v>7743</v>
      </c>
      <c r="Z804" s="132" t="s">
        <v>7744</v>
      </c>
      <c r="AA804" s="128" t="s">
        <v>7810</v>
      </c>
    </row>
    <row r="805" spans="1:27" ht="15.75" customHeight="1" x14ac:dyDescent="0.2">
      <c r="A805" s="128">
        <v>7379</v>
      </c>
      <c r="B805" s="108" t="str">
        <f>VLOOKUP(A805,'BASE REGISTROS'!$A$1:$T$884,2,FALSE)</f>
        <v>Aldeas Infantiles S.O.S. Chile.</v>
      </c>
      <c r="C805" s="136">
        <f>VLOOKUP(A805,'BASE REGISTROS'!$A$1:$T$884,3,FALSE)</f>
        <v>735972006</v>
      </c>
      <c r="D805" s="108" t="str">
        <f>VLOOKUP(A805,'BASE REGISTROS'!$A$1:$T$884,4,FALSE)</f>
        <v>Corporación de Derecho Privado</v>
      </c>
      <c r="E805" s="108" t="str">
        <f>VLOOKUP(A805,'BASE REGISTROS'!$A$1:$T$884,5,FALSE)</f>
        <v>Otorgado por Decreto Supremo Nº 171, de 26 de febrero 1997, del Ministerio de Justicia.</v>
      </c>
      <c r="F805" s="108" t="str">
        <f>VLOOKUP(A805,'BASE REGISTROS'!$A$1:$T$884,6,FALSE)</f>
        <v xml:space="preserve">Certificado de vigencia Folio N° 5003722101472 de 19 de febrero de 2021, emitido por el Servicio de Registro Civil e Identificación. </v>
      </c>
      <c r="G805" s="108" t="str">
        <f>VLOOKUP(A805,'BASE REGISTROS'!$A$1:$T$884,7,FALSE)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5" s="108" t="str">
        <f>VLOOKUP(A805,'BASE REGISTROS'!$A$1:$T$884,8,FALSE)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5" s="108" t="str">
        <f>VLOOKUP(A805,'BASE REGISTROS'!$A$1:$T$884,9,FALSE)</f>
        <v>2 años.</v>
      </c>
      <c r="J805" s="129" t="str">
        <f>VLOOKUP(A805,'BASE REGISTROS'!$A$1:$T$884,10,FALSE)</f>
        <v xml:space="preserve">29 de marzo de 2019 al 29 de marzo de 2021, según lo que indica Certificado de directorio de persona jurídica sin fines lucro Folio N° 500372101475, de 19 de febrero de 2021, emitido por el Servicio de Registro Civil e Identificación. </v>
      </c>
      <c r="K805" s="108" t="str">
        <f>VLOOKUP(A805,'BASE REGISTROS'!$A$1:$T$884,11,FALSE)</f>
        <v xml:space="preserve">María Cecilia Suárez Indart 
Director Nacional: 
CARLOS ARACENA MELLADO
Jorge Lavanderos Svec
</v>
      </c>
      <c r="L805" s="108" t="str">
        <f>VLOOKUP(A805,'BASE REGISTROS'!$A$1:$T$884,12,FALSE)</f>
        <v>Los Leones Nº382, Oficina 501, Providencia.</v>
      </c>
      <c r="M805" s="108" t="str">
        <f>VLOOKUP(A805,'BASE REGISTROS'!$A$1:$T$884,13,FALSE)</f>
        <v>XIII</v>
      </c>
      <c r="N805" s="108" t="str">
        <f>VLOOKUP(A805,'BASE REGISTROS'!$A$1:$T$884,14,FALSE)</f>
        <v>PROVIDENCIA</v>
      </c>
      <c r="O805" s="108">
        <f>VLOOKUP(A805,'BASE REGISTROS'!$A$1:$T$884,15,FALSE)</f>
        <v>228798000</v>
      </c>
      <c r="P805" s="108" t="str">
        <f>VLOOKUP(A805,'BASE REGISTROS'!$A$1:$T$884,16,FALSE)</f>
        <v>Correo: recepcion@aldeasinfantiles.cl Joel.valenzuela@aldeasinfantiles.cl</v>
      </c>
      <c r="Q805" s="108">
        <f>VLOOKUP(A805,'BASE REGISTROS'!$A$1:$T$884,17,FALSE)</f>
        <v>0</v>
      </c>
      <c r="R805" s="108" t="str">
        <f>VLOOKUP(A805,'BASE REGISTROS'!$A$1:$T$884,18,FALSE)</f>
        <v>93509: Otras asociaciones.</v>
      </c>
      <c r="S805" s="108" t="str">
        <f>VLOOKUP(A805,'BASE REGISTROS'!$A$1:$T$884,19,FALSE)</f>
        <v>Certificado de antecedentes financieros correspondientes al año 2019, aprobado por el Subdepartamento de Supervisión Financiera Nacional. (ante notario público)</v>
      </c>
      <c r="T805" s="129">
        <f>VLOOKUP(A805,'BASE REGISTROS'!$A$1:$T$884,20,FALSE)</f>
        <v>39381</v>
      </c>
      <c r="U805" s="128">
        <v>7379</v>
      </c>
      <c r="V805" s="130">
        <v>17750304</v>
      </c>
      <c r="W805" s="130">
        <v>79752448</v>
      </c>
      <c r="X805" s="131">
        <v>44316</v>
      </c>
      <c r="Y805" s="132" t="s">
        <v>7743</v>
      </c>
      <c r="Z805" s="132" t="s">
        <v>7744</v>
      </c>
      <c r="AA805" s="128" t="s">
        <v>7915</v>
      </c>
    </row>
    <row r="806" spans="1:27" ht="15.75" customHeight="1" x14ac:dyDescent="0.2">
      <c r="A806" s="128">
        <v>7379</v>
      </c>
      <c r="B806" s="108" t="str">
        <f>VLOOKUP(A806,'BASE REGISTROS'!$A$1:$T$884,2,FALSE)</f>
        <v>Aldeas Infantiles S.O.S. Chile.</v>
      </c>
      <c r="C806" s="136">
        <f>VLOOKUP(A806,'BASE REGISTROS'!$A$1:$T$884,3,FALSE)</f>
        <v>735972006</v>
      </c>
      <c r="D806" s="108" t="str">
        <f>VLOOKUP(A806,'BASE REGISTROS'!$A$1:$T$884,4,FALSE)</f>
        <v>Corporación de Derecho Privado</v>
      </c>
      <c r="E806" s="108" t="str">
        <f>VLOOKUP(A806,'BASE REGISTROS'!$A$1:$T$884,5,FALSE)</f>
        <v>Otorgado por Decreto Supremo Nº 171, de 26 de febrero 1997, del Ministerio de Justicia.</v>
      </c>
      <c r="F806" s="108" t="str">
        <f>VLOOKUP(A806,'BASE REGISTROS'!$A$1:$T$884,6,FALSE)</f>
        <v xml:space="preserve">Certificado de vigencia Folio N° 5003722101472 de 19 de febrero de 2021, emitido por el Servicio de Registro Civil e Identificación. </v>
      </c>
      <c r="G806" s="108" t="str">
        <f>VLOOKUP(A806,'BASE REGISTROS'!$A$1:$T$884,7,FALSE)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6" s="108" t="str">
        <f>VLOOKUP(A806,'BASE REGISTROS'!$A$1:$T$884,8,FALSE)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6" s="108" t="str">
        <f>VLOOKUP(A806,'BASE REGISTROS'!$A$1:$T$884,9,FALSE)</f>
        <v>2 años.</v>
      </c>
      <c r="J806" s="129" t="str">
        <f>VLOOKUP(A806,'BASE REGISTROS'!$A$1:$T$884,10,FALSE)</f>
        <v xml:space="preserve">29 de marzo de 2019 al 29 de marzo de 2021, según lo que indica Certificado de directorio de persona jurídica sin fines lucro Folio N° 500372101475, de 19 de febrero de 2021, emitido por el Servicio de Registro Civil e Identificación. </v>
      </c>
      <c r="K806" s="108" t="str">
        <f>VLOOKUP(A806,'BASE REGISTROS'!$A$1:$T$884,11,FALSE)</f>
        <v xml:space="preserve">María Cecilia Suárez Indart 
Director Nacional: 
CARLOS ARACENA MELLADO
Jorge Lavanderos Svec
</v>
      </c>
      <c r="L806" s="108" t="str">
        <f>VLOOKUP(A806,'BASE REGISTROS'!$A$1:$T$884,12,FALSE)</f>
        <v>Los Leones Nº382, Oficina 501, Providencia.</v>
      </c>
      <c r="M806" s="108" t="str">
        <f>VLOOKUP(A806,'BASE REGISTROS'!$A$1:$T$884,13,FALSE)</f>
        <v>XIII</v>
      </c>
      <c r="N806" s="108" t="str">
        <f>VLOOKUP(A806,'BASE REGISTROS'!$A$1:$T$884,14,FALSE)</f>
        <v>PROVIDENCIA</v>
      </c>
      <c r="O806" s="108">
        <f>VLOOKUP(A806,'BASE REGISTROS'!$A$1:$T$884,15,FALSE)</f>
        <v>228798000</v>
      </c>
      <c r="P806" s="108" t="str">
        <f>VLOOKUP(A806,'BASE REGISTROS'!$A$1:$T$884,16,FALSE)</f>
        <v>Correo: recepcion@aldeasinfantiles.cl Joel.valenzuela@aldeasinfantiles.cl</v>
      </c>
      <c r="Q806" s="108">
        <f>VLOOKUP(A806,'BASE REGISTROS'!$A$1:$T$884,17,FALSE)</f>
        <v>0</v>
      </c>
      <c r="R806" s="108" t="str">
        <f>VLOOKUP(A806,'BASE REGISTROS'!$A$1:$T$884,18,FALSE)</f>
        <v>93509: Otras asociaciones.</v>
      </c>
      <c r="S806" s="108" t="str">
        <f>VLOOKUP(A806,'BASE REGISTROS'!$A$1:$T$884,19,FALSE)</f>
        <v>Certificado de antecedentes financieros correspondientes al año 2019, aprobado por el Subdepartamento de Supervisión Financiera Nacional. (ante notario público)</v>
      </c>
      <c r="T806" s="129">
        <f>VLOOKUP(A806,'BASE REGISTROS'!$A$1:$T$884,20,FALSE)</f>
        <v>39381</v>
      </c>
      <c r="U806" s="128">
        <v>7379</v>
      </c>
      <c r="V806" s="130">
        <v>55601706</v>
      </c>
      <c r="W806" s="130">
        <v>192637718</v>
      </c>
      <c r="X806" s="131">
        <v>44316</v>
      </c>
      <c r="Y806" s="132" t="s">
        <v>7743</v>
      </c>
      <c r="Z806" s="132" t="s">
        <v>7744</v>
      </c>
      <c r="AA806" s="128" t="s">
        <v>7883</v>
      </c>
    </row>
    <row r="807" spans="1:27" ht="15.75" customHeight="1" x14ac:dyDescent="0.2">
      <c r="A807" s="128">
        <v>7379</v>
      </c>
      <c r="B807" s="108" t="str">
        <f>VLOOKUP(A807,'BASE REGISTROS'!$A$1:$T$884,2,FALSE)</f>
        <v>Aldeas Infantiles S.O.S. Chile.</v>
      </c>
      <c r="C807" s="136">
        <f>VLOOKUP(A807,'BASE REGISTROS'!$A$1:$T$884,3,FALSE)</f>
        <v>735972006</v>
      </c>
      <c r="D807" s="108" t="str">
        <f>VLOOKUP(A807,'BASE REGISTROS'!$A$1:$T$884,4,FALSE)</f>
        <v>Corporación de Derecho Privado</v>
      </c>
      <c r="E807" s="108" t="str">
        <f>VLOOKUP(A807,'BASE REGISTROS'!$A$1:$T$884,5,FALSE)</f>
        <v>Otorgado por Decreto Supremo Nº 171, de 26 de febrero 1997, del Ministerio de Justicia.</v>
      </c>
      <c r="F807" s="108" t="str">
        <f>VLOOKUP(A807,'BASE REGISTROS'!$A$1:$T$884,6,FALSE)</f>
        <v xml:space="preserve">Certificado de vigencia Folio N° 5003722101472 de 19 de febrero de 2021, emitido por el Servicio de Registro Civil e Identificación. </v>
      </c>
      <c r="G807" s="108" t="str">
        <f>VLOOKUP(A807,'BASE REGISTROS'!$A$1:$T$884,7,FALSE)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7" s="108" t="str">
        <f>VLOOKUP(A807,'BASE REGISTROS'!$A$1:$T$884,8,FALSE)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7" s="108" t="str">
        <f>VLOOKUP(A807,'BASE REGISTROS'!$A$1:$T$884,9,FALSE)</f>
        <v>2 años.</v>
      </c>
      <c r="J807" s="129" t="str">
        <f>VLOOKUP(A807,'BASE REGISTROS'!$A$1:$T$884,10,FALSE)</f>
        <v xml:space="preserve">29 de marzo de 2019 al 29 de marzo de 2021, según lo que indica Certificado de directorio de persona jurídica sin fines lucro Folio N° 500372101475, de 19 de febrero de 2021, emitido por el Servicio de Registro Civil e Identificación. </v>
      </c>
      <c r="K807" s="108" t="str">
        <f>VLOOKUP(A807,'BASE REGISTROS'!$A$1:$T$884,11,FALSE)</f>
        <v xml:space="preserve">María Cecilia Suárez Indart 
Director Nacional: 
CARLOS ARACENA MELLADO
Jorge Lavanderos Svec
</v>
      </c>
      <c r="L807" s="108" t="str">
        <f>VLOOKUP(A807,'BASE REGISTROS'!$A$1:$T$884,12,FALSE)</f>
        <v>Los Leones Nº382, Oficina 501, Providencia.</v>
      </c>
      <c r="M807" s="108" t="str">
        <f>VLOOKUP(A807,'BASE REGISTROS'!$A$1:$T$884,13,FALSE)</f>
        <v>XIII</v>
      </c>
      <c r="N807" s="108" t="str">
        <f>VLOOKUP(A807,'BASE REGISTROS'!$A$1:$T$884,14,FALSE)</f>
        <v>PROVIDENCIA</v>
      </c>
      <c r="O807" s="108">
        <f>VLOOKUP(A807,'BASE REGISTROS'!$A$1:$T$884,15,FALSE)</f>
        <v>228798000</v>
      </c>
      <c r="P807" s="108" t="str">
        <f>VLOOKUP(A807,'BASE REGISTROS'!$A$1:$T$884,16,FALSE)</f>
        <v>Correo: recepcion@aldeasinfantiles.cl Joel.valenzuela@aldeasinfantiles.cl</v>
      </c>
      <c r="Q807" s="108">
        <f>VLOOKUP(A807,'BASE REGISTROS'!$A$1:$T$884,17,FALSE)</f>
        <v>0</v>
      </c>
      <c r="R807" s="108" t="str">
        <f>VLOOKUP(A807,'BASE REGISTROS'!$A$1:$T$884,18,FALSE)</f>
        <v>93509: Otras asociaciones.</v>
      </c>
      <c r="S807" s="108" t="str">
        <f>VLOOKUP(A807,'BASE REGISTROS'!$A$1:$T$884,19,FALSE)</f>
        <v>Certificado de antecedentes financieros correspondientes al año 2019, aprobado por el Subdepartamento de Supervisión Financiera Nacional. (ante notario público)</v>
      </c>
      <c r="T807" s="129">
        <f>VLOOKUP(A807,'BASE REGISTROS'!$A$1:$T$884,20,FALSE)</f>
        <v>39381</v>
      </c>
      <c r="U807" s="128">
        <v>7379</v>
      </c>
      <c r="V807" s="130">
        <v>31807800</v>
      </c>
      <c r="W807" s="130">
        <v>139417161</v>
      </c>
      <c r="X807" s="131">
        <v>44316</v>
      </c>
      <c r="Y807" s="132" t="s">
        <v>7743</v>
      </c>
      <c r="Z807" s="132" t="s">
        <v>7744</v>
      </c>
      <c r="AA807" s="128" t="s">
        <v>7750</v>
      </c>
    </row>
    <row r="808" spans="1:27" ht="15.75" customHeight="1" x14ac:dyDescent="0.2">
      <c r="A808" s="128">
        <v>7381</v>
      </c>
      <c r="B808" s="108" t="str">
        <f>VLOOKUP(A808,'BASE REGISTROS'!$A$1:$T$884,2,FALSE)</f>
        <v xml:space="preserve">
Organización no Gubernamental de Desarrollo Renuevo Centro Integral u ONG Renuevo
</v>
      </c>
      <c r="C808" s="136">
        <f>VLOOKUP(A808,'BASE REGISTROS'!$A$1:$T$884,3,FALSE)</f>
        <v>658279203</v>
      </c>
      <c r="D808" s="108" t="str">
        <f>VLOOKUP(A808,'BASE REGISTROS'!$A$1:$T$884,4,FALSE)</f>
        <v xml:space="preserve">Corporación de derecho privado.
</v>
      </c>
      <c r="E808" s="108" t="str">
        <f>VLOOKUP(A808,'BASE REGISTROS'!$A$1:$T$884,5,FALSE)</f>
        <v xml:space="preserve">Otorgado por Decreto Supremo N° 1885, de 25 de junio de 2007, del Ministerio de Justicia.
</v>
      </c>
      <c r="F808" s="108" t="str">
        <f>VLOOKUP(A808,'BASE REGISTROS'!$A$1:$T$884,6,FALSE)</f>
        <v xml:space="preserve">Certificado de Vigencia de Persona Jurídica sin fines de lucro Folio N° 500368123755, de 26 de enero de 2021.
</v>
      </c>
      <c r="G808" s="108" t="str">
        <f>VLOOKUP(A808,'BASE REGISTROS'!$A$1:$T$884,7,FALSE)</f>
        <v xml:space="preserve">La promoción del desarrollo, especialmente de las personas, familias, grupos y comunidades que viven en condiciones de pobreza y/o marginalidad.
</v>
      </c>
      <c r="H808" s="108" t="str">
        <f>VLOOKUP(A808,'BASE REGISTROS'!$A$1:$T$884,8,FALSE)</f>
        <v xml:space="preserve">Presidente:
Adolfo Andrés Farías Salgado, 
Vicepresidente: 
Miguel Ormeño Pitriqueo, 
Secretario: 
Jorge Eliazar Bravo Cáceres,
Tesorera: 
Eugenia Margarita Fernández Espinoza, 
Director: 
Pedro Esteban García Villagra, 
 </v>
      </c>
      <c r="I808" s="108" t="str">
        <f>VLOOKUP(A808,'BASE REGISTROS'!$A$1:$T$884,9,FALSE)</f>
        <v xml:space="preserve">dura dos años en su cargo. </v>
      </c>
      <c r="J808" s="129" t="str">
        <f>VLOOKUP(A808,'BASE REGISTROS'!$A$1:$T$884,10,FALSE)</f>
        <v>30-3-2020 hasta el 30-3-2022</v>
      </c>
      <c r="K808" s="108" t="str">
        <f>VLOOKUP(A808,'BASE REGISTROS'!$A$1:$T$884,11,FALSE)</f>
        <v xml:space="preserve">Adolfo Andrés Farías Salgado, </v>
      </c>
      <c r="L808" s="108" t="str">
        <f>VLOOKUP(A808,'BASE REGISTROS'!$A$1:$T$884,12,FALSE)</f>
        <v xml:space="preserve">Avenida Salvador Allende N° 92, Oficina 10, comuna de San Joaquín
</v>
      </c>
      <c r="M808" s="108" t="str">
        <f>VLOOKUP(A808,'BASE REGISTROS'!$A$1:$T$884,13,FALSE)</f>
        <v>XIII</v>
      </c>
      <c r="N808" s="108" t="str">
        <f>VLOOKUP(A808,'BASE REGISTROS'!$A$1:$T$884,14,FALSE)</f>
        <v>San Joaquín</v>
      </c>
      <c r="O808" s="108" t="str">
        <f>VLOOKUP(A808,'BASE REGISTROS'!$A$1:$T$884,15,FALSE)</f>
        <v xml:space="preserve"> 225529266/ 984508386</v>
      </c>
      <c r="P808" s="108" t="str">
        <f>VLOOKUP(A808,'BASE REGISTROS'!$A$1:$T$884,16,FALSE)</f>
        <v xml:space="preserve">ado.farias@gmail.com
</v>
      </c>
      <c r="Q808" s="108">
        <f>VLOOKUP(A808,'BASE REGISTROS'!$A$1:$T$884,17,FALSE)</f>
        <v>0</v>
      </c>
      <c r="R808" s="108" t="str">
        <f>VLOOKUP(A808,'BASE REGISTROS'!$A$1:$T$884,18,FALSE)</f>
        <v>93401 Institución de Asistencia Social.</v>
      </c>
      <c r="S808" s="108" t="str">
        <f>VLOOKUP(A808,'BASE REGISTROS'!$A$1:$T$884,19,FALSE)</f>
        <v>Certificado Financiero 2019 APROBADO  por el Subdepartamento de Supervisión financiera.</v>
      </c>
      <c r="T808" s="129">
        <f>VLOOKUP(A808,'BASE REGISTROS'!$A$1:$T$884,20,FALSE)</f>
        <v>39392</v>
      </c>
      <c r="U808" s="128">
        <v>7381</v>
      </c>
      <c r="V808" s="130">
        <v>15566046</v>
      </c>
      <c r="W808" s="130">
        <v>56537965</v>
      </c>
      <c r="X808" s="131">
        <v>44316</v>
      </c>
      <c r="Y808" s="132" t="s">
        <v>7743</v>
      </c>
      <c r="Z808" s="132" t="s">
        <v>7744</v>
      </c>
      <c r="AA808" s="128" t="s">
        <v>7836</v>
      </c>
    </row>
    <row r="809" spans="1:27" ht="15.75" customHeight="1" x14ac:dyDescent="0.2">
      <c r="A809" s="128">
        <v>7381</v>
      </c>
      <c r="B809" s="108" t="str">
        <f>VLOOKUP(A809,'BASE REGISTROS'!$A$1:$T$884,2,FALSE)</f>
        <v xml:space="preserve">
Organización no Gubernamental de Desarrollo Renuevo Centro Integral u ONG Renuevo
</v>
      </c>
      <c r="C809" s="136">
        <f>VLOOKUP(A809,'BASE REGISTROS'!$A$1:$T$884,3,FALSE)</f>
        <v>658279203</v>
      </c>
      <c r="D809" s="108" t="str">
        <f>VLOOKUP(A809,'BASE REGISTROS'!$A$1:$T$884,4,FALSE)</f>
        <v xml:space="preserve">Corporación de derecho privado.
</v>
      </c>
      <c r="E809" s="108" t="str">
        <f>VLOOKUP(A809,'BASE REGISTROS'!$A$1:$T$884,5,FALSE)</f>
        <v xml:space="preserve">Otorgado por Decreto Supremo N° 1885, de 25 de junio de 2007, del Ministerio de Justicia.
</v>
      </c>
      <c r="F809" s="108" t="str">
        <f>VLOOKUP(A809,'BASE REGISTROS'!$A$1:$T$884,6,FALSE)</f>
        <v xml:space="preserve">Certificado de Vigencia de Persona Jurídica sin fines de lucro Folio N° 500368123755, de 26 de enero de 2021.
</v>
      </c>
      <c r="G809" s="108" t="str">
        <f>VLOOKUP(A809,'BASE REGISTROS'!$A$1:$T$884,7,FALSE)</f>
        <v xml:space="preserve">La promoción del desarrollo, especialmente de las personas, familias, grupos y comunidades que viven en condiciones de pobreza y/o marginalidad.
</v>
      </c>
      <c r="H809" s="108" t="str">
        <f>VLOOKUP(A809,'BASE REGISTROS'!$A$1:$T$884,8,FALSE)</f>
        <v xml:space="preserve">Presidente:
Adolfo Andrés Farías Salgado, 
Vicepresidente: 
Miguel Ormeño Pitriqueo, 
Secretario: 
Jorge Eliazar Bravo Cáceres,
Tesorera: 
Eugenia Margarita Fernández Espinoza, 
Director: 
Pedro Esteban García Villagra, 
 </v>
      </c>
      <c r="I809" s="108" t="str">
        <f>VLOOKUP(A809,'BASE REGISTROS'!$A$1:$T$884,9,FALSE)</f>
        <v xml:space="preserve">dura dos años en su cargo. </v>
      </c>
      <c r="J809" s="129" t="str">
        <f>VLOOKUP(A809,'BASE REGISTROS'!$A$1:$T$884,10,FALSE)</f>
        <v>30-3-2020 hasta el 30-3-2022</v>
      </c>
      <c r="K809" s="108" t="str">
        <f>VLOOKUP(A809,'BASE REGISTROS'!$A$1:$T$884,11,FALSE)</f>
        <v xml:space="preserve">Adolfo Andrés Farías Salgado, </v>
      </c>
      <c r="L809" s="108" t="str">
        <f>VLOOKUP(A809,'BASE REGISTROS'!$A$1:$T$884,12,FALSE)</f>
        <v xml:space="preserve">Avenida Salvador Allende N° 92, Oficina 10, comuna de San Joaquín
</v>
      </c>
      <c r="M809" s="108" t="str">
        <f>VLOOKUP(A809,'BASE REGISTROS'!$A$1:$T$884,13,FALSE)</f>
        <v>XIII</v>
      </c>
      <c r="N809" s="108" t="str">
        <f>VLOOKUP(A809,'BASE REGISTROS'!$A$1:$T$884,14,FALSE)</f>
        <v>San Joaquín</v>
      </c>
      <c r="O809" s="108" t="str">
        <f>VLOOKUP(A809,'BASE REGISTROS'!$A$1:$T$884,15,FALSE)</f>
        <v xml:space="preserve"> 225529266/ 984508386</v>
      </c>
      <c r="P809" s="108" t="str">
        <f>VLOOKUP(A809,'BASE REGISTROS'!$A$1:$T$884,16,FALSE)</f>
        <v xml:space="preserve">ado.farias@gmail.com
</v>
      </c>
      <c r="Q809" s="108">
        <f>VLOOKUP(A809,'BASE REGISTROS'!$A$1:$T$884,17,FALSE)</f>
        <v>0</v>
      </c>
      <c r="R809" s="108" t="str">
        <f>VLOOKUP(A809,'BASE REGISTROS'!$A$1:$T$884,18,FALSE)</f>
        <v>93401 Institución de Asistencia Social.</v>
      </c>
      <c r="S809" s="108" t="str">
        <f>VLOOKUP(A809,'BASE REGISTROS'!$A$1:$T$884,19,FALSE)</f>
        <v>Certificado Financiero 2019 APROBADO  por el Subdepartamento de Supervisión financiera.</v>
      </c>
      <c r="T809" s="129">
        <f>VLOOKUP(A809,'BASE REGISTROS'!$A$1:$T$884,20,FALSE)</f>
        <v>39392</v>
      </c>
      <c r="U809" s="128">
        <v>7381</v>
      </c>
      <c r="V809" s="130">
        <v>26547876</v>
      </c>
      <c r="W809" s="130">
        <v>75258687</v>
      </c>
      <c r="X809" s="131">
        <v>44316</v>
      </c>
      <c r="Y809" s="132" t="s">
        <v>7743</v>
      </c>
      <c r="Z809" s="132" t="s">
        <v>7744</v>
      </c>
      <c r="AA809" s="128" t="s">
        <v>7766</v>
      </c>
    </row>
    <row r="810" spans="1:27" ht="15.75" customHeight="1" x14ac:dyDescent="0.2">
      <c r="A810" s="128">
        <v>7386</v>
      </c>
      <c r="B810" s="108" t="str">
        <f>VLOOKUP(A810,'BASE REGISTROS'!$A$1:$T$884,2,FALSE)</f>
        <v xml:space="preserve">
I. Municipalidad de Cabildo
</v>
      </c>
      <c r="C810" s="136">
        <f>VLOOKUP(A810,'BASE REGISTROS'!$A$1:$T$884,3,FALSE)</f>
        <v>690502003</v>
      </c>
      <c r="D810" s="108" t="str">
        <f>VLOOKUP(A810,'BASE REGISTROS'!$A$1:$T$884,4,FALSE)</f>
        <v>Municipalidad</v>
      </c>
      <c r="E810" s="108" t="str">
        <f>VLOOKUP(A810,'BASE REGISTROS'!$A$1:$T$884,5,FALSE)</f>
        <v>Constitución Política de la República, artículo 107</v>
      </c>
      <c r="F810" s="108" t="str">
        <f>VLOOKUP(A810,'BASE REGISTROS'!$A$1:$T$884,6,FALSE)</f>
        <v>Indefinida</v>
      </c>
      <c r="G810" s="108" t="str">
        <f>VLOOKUP(A810,'BASE REGISTROS'!$A$1:$T$884,7,FALSE)</f>
        <v>Según Ley Orgánica Nº 18.695, artículos 1º al  4º</v>
      </c>
      <c r="H810" s="108" t="str">
        <f>VLOOKUP(A810,'BASE REGISTROS'!$A$1:$T$884,8,FALSE)</f>
        <v>no tiene</v>
      </c>
      <c r="I810" s="108">
        <f>VLOOKUP(A810,'BASE REGISTROS'!$A$1:$T$884,9,FALSE)</f>
        <v>0</v>
      </c>
      <c r="J810" s="129">
        <f>VLOOKUP(A810,'BASE REGISTROS'!$A$1:$T$884,10,FALSE)</f>
        <v>0</v>
      </c>
      <c r="K810" s="108" t="str">
        <f>VLOOKUP(A810,'BASE REGISTROS'!$A$1:$T$884,11,FALSE)</f>
        <v xml:space="preserve">Alberto Patricio Aliaga Díaz </v>
      </c>
      <c r="L810" s="108" t="str">
        <f>VLOOKUP(A810,'BASE REGISTROS'!$A$1:$T$884,12,FALSE)</f>
        <v xml:space="preserve">Avenida Humeres Nº 499, comuna de Cabildo, Quinta Región.
</v>
      </c>
      <c r="M810" s="108" t="str">
        <f>VLOOKUP(A810,'BASE REGISTROS'!$A$1:$T$884,13,FALSE)</f>
        <v>V</v>
      </c>
      <c r="N810" s="108" t="str">
        <f>VLOOKUP(A810,'BASE REGISTROS'!$A$1:$T$884,14,FALSE)</f>
        <v>Cabildo</v>
      </c>
      <c r="O810" s="108">
        <f>VLOOKUP(A810,'BASE REGISTROS'!$A$1:$T$884,15,FALSE)</f>
        <v>0</v>
      </c>
      <c r="P810" s="108" t="str">
        <f>VLOOKUP(A810,'BASE REGISTROS'!$A$1:$T$884,16,FALSE)</f>
        <v>E mail: contacto@municipiocabildo.cl</v>
      </c>
      <c r="Q810" s="108">
        <f>VLOOKUP(A810,'BASE REGISTROS'!$A$1:$T$884,17,FALSE)</f>
        <v>0</v>
      </c>
      <c r="R810" s="108">
        <f>VLOOKUP(A810,'BASE REGISTROS'!$A$1:$T$884,18,FALSE)</f>
        <v>91001</v>
      </c>
      <c r="S810" s="108" t="str">
        <f>VLOOKUP(A810,'BASE REGISTROS'!$A$1:$T$884,19,FALSE)</f>
        <v xml:space="preserve">No se acompañan. Aplica Informe Jurídico Nº 09, de  fecha 14 de marzo de 2011 del Departamento Jurídico y Dictamen Nº 070791, de 2009, de la Contraloría General de la República.  
</v>
      </c>
      <c r="T810" s="129">
        <f>VLOOKUP(A810,'BASE REGISTROS'!$A$1:$T$884,20,FALSE)</f>
        <v>39434</v>
      </c>
      <c r="U810" s="128">
        <v>7386</v>
      </c>
      <c r="V810" s="130">
        <v>2861840</v>
      </c>
      <c r="W810" s="130">
        <v>7010063</v>
      </c>
      <c r="X810" s="131">
        <v>44316</v>
      </c>
      <c r="Y810" s="132" t="s">
        <v>7743</v>
      </c>
      <c r="Z810" s="132" t="s">
        <v>7744</v>
      </c>
      <c r="AA810" s="128" t="s">
        <v>7888</v>
      </c>
    </row>
    <row r="811" spans="1:27" ht="15.75" customHeight="1" x14ac:dyDescent="0.2">
      <c r="A811" s="128">
        <v>7388</v>
      </c>
      <c r="B811" s="108" t="str">
        <f>VLOOKUP(A811,'BASE REGISTROS'!$A$1:$T$884,2,FALSE)</f>
        <v>Corporación Privada de Desarrollo Social IX Región, CORPRIX</v>
      </c>
      <c r="C811" s="136">
        <f>VLOOKUP(A811,'BASE REGISTROS'!$A$1:$T$884,3,FALSE)</f>
        <v>713394009</v>
      </c>
      <c r="D811" s="108" t="str">
        <f>VLOOKUP(A811,'BASE REGISTROS'!$A$1:$T$884,4,FALSE)</f>
        <v>Corporación de Derecho Privado</v>
      </c>
      <c r="E811" s="108" t="str">
        <f>VLOOKUP(A811,'BASE REGISTROS'!$A$1:$T$884,5,FALSE)</f>
        <v>Otorgada por Decreto Exento N° 1297, de 14 de octubre de 1977, modificado por Decreto Exento N° 199, ambos del Ministerio de Justicia.</v>
      </c>
      <c r="F811" s="108" t="str">
        <f>VLOOKUP(A811,'BASE REGISTROS'!$A$1:$T$884,6,FALSE)</f>
        <v>Certificado de Vigencia de persona jurídica sin fines de lucro folio N° 500352851025, de fecha 28 de octubre de 2020, emitido por el Servicio de Registro Civil e Identificación.</v>
      </c>
      <c r="G811" s="108" t="str">
        <f>VLOOKUP(A811,'BASE REGISTROS'!$A$1:$T$884,7,FALSE)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1" s="108" t="str">
        <f>VLOOKUP(A811,'BASE REGISTROS'!$A$1:$T$884,8,FALSE)</f>
        <v>Presidente: 
Ermes Andrade Barría, 
Vice Presidenta: 
María Victoria Gyllen López
Tesorero: 
Iris Chávez Chaparro
Secretario: 
Marina Inés González Cabeza</v>
      </c>
      <c r="I811" s="108" t="str">
        <f>VLOOKUP(A811,'BASE REGISTROS'!$A$1:$T$884,9,FALSE)</f>
        <v>Dos años en sus cargos.</v>
      </c>
      <c r="J811" s="129" t="str">
        <f>VLOOKUP(A811,'BASE REGISTROS'!$A$1:$T$884,10,FALSE)</f>
        <v>De 31 de octubre de 2018 a 31 de octubre de 2020.</v>
      </c>
      <c r="K811" s="108" t="str">
        <f>VLOOKUP(A811,'BASE REGISTROS'!$A$1:$T$884,11,FALSE)</f>
        <v xml:space="preserve">Presidente: Ermes Andrade Barría,
</v>
      </c>
      <c r="L811" s="108" t="str">
        <f>VLOOKUP(A811,'BASE REGISTROS'!$A$1:$T$884,12,FALSE)</f>
        <v xml:space="preserve">Arturo Prat N° 350, Ciudad de Temuco
</v>
      </c>
      <c r="M811" s="108" t="str">
        <f>VLOOKUP(A811,'BASE REGISTROS'!$A$1:$T$884,13,FALSE)</f>
        <v>IX</v>
      </c>
      <c r="N811" s="108" t="str">
        <f>VLOOKUP(A811,'BASE REGISTROS'!$A$1:$T$884,14,FALSE)</f>
        <v>Temuco</v>
      </c>
      <c r="O811" s="108" t="str">
        <f>VLOOKUP(A811,'BASE REGISTROS'!$A$1:$T$884,15,FALSE)</f>
        <v xml:space="preserve">Fono: (45) 2407654
</v>
      </c>
      <c r="P811" s="108" t="str">
        <f>VLOOKUP(A811,'BASE REGISTROS'!$A$1:$T$884,16,FALSE)</f>
        <v xml:space="preserve">corprix@gmail.cl
</v>
      </c>
      <c r="Q811" s="108">
        <f>VLOOKUP(A811,'BASE REGISTROS'!$A$1:$T$884,17,FALSE)</f>
        <v>0</v>
      </c>
      <c r="R811" s="108">
        <f>VLOOKUP(A811,'BASE REGISTROS'!$A$1:$T$884,18,FALSE)</f>
        <v>93401</v>
      </c>
      <c r="S811" s="108" t="str">
        <f>VLOOKUP(A811,'BASE REGISTROS'!$A$1:$T$884,19,FALSE)</f>
        <v>Se acompaña certificado financiero correspondiente al año 2019, aprobado por el Subdepartamento de Supervisión Financiera Nacional.</v>
      </c>
      <c r="T811" s="129">
        <f>VLOOKUP(A811,'BASE REGISTROS'!$A$1:$T$884,20,FALSE)</f>
        <v>39476</v>
      </c>
      <c r="U811" s="128">
        <v>7388</v>
      </c>
      <c r="V811" s="130">
        <v>16628527</v>
      </c>
      <c r="W811" s="130">
        <v>59212271</v>
      </c>
      <c r="X811" s="131">
        <v>44316</v>
      </c>
      <c r="Y811" s="132" t="s">
        <v>7743</v>
      </c>
      <c r="Z811" s="132" t="s">
        <v>7744</v>
      </c>
      <c r="AA811" s="128" t="s">
        <v>227</v>
      </c>
    </row>
    <row r="812" spans="1:27" ht="15.75" customHeight="1" x14ac:dyDescent="0.2">
      <c r="A812" s="128">
        <v>7388</v>
      </c>
      <c r="B812" s="108" t="str">
        <f>VLOOKUP(A812,'BASE REGISTROS'!$A$1:$T$884,2,FALSE)</f>
        <v>Corporación Privada de Desarrollo Social IX Región, CORPRIX</v>
      </c>
      <c r="C812" s="136">
        <f>VLOOKUP(A812,'BASE REGISTROS'!$A$1:$T$884,3,FALSE)</f>
        <v>713394009</v>
      </c>
      <c r="D812" s="108" t="str">
        <f>VLOOKUP(A812,'BASE REGISTROS'!$A$1:$T$884,4,FALSE)</f>
        <v>Corporación de Derecho Privado</v>
      </c>
      <c r="E812" s="108" t="str">
        <f>VLOOKUP(A812,'BASE REGISTROS'!$A$1:$T$884,5,FALSE)</f>
        <v>Otorgada por Decreto Exento N° 1297, de 14 de octubre de 1977, modificado por Decreto Exento N° 199, ambos del Ministerio de Justicia.</v>
      </c>
      <c r="F812" s="108" t="str">
        <f>VLOOKUP(A812,'BASE REGISTROS'!$A$1:$T$884,6,FALSE)</f>
        <v>Certificado de Vigencia de persona jurídica sin fines de lucro folio N° 500352851025, de fecha 28 de octubre de 2020, emitido por el Servicio de Registro Civil e Identificación.</v>
      </c>
      <c r="G812" s="108" t="str">
        <f>VLOOKUP(A812,'BASE REGISTROS'!$A$1:$T$884,7,FALSE)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2" s="108" t="str">
        <f>VLOOKUP(A812,'BASE REGISTROS'!$A$1:$T$884,8,FALSE)</f>
        <v>Presidente: 
Ermes Andrade Barría, 
Vice Presidenta: 
María Victoria Gyllen López
Tesorero: 
Iris Chávez Chaparro
Secretario: 
Marina Inés González Cabeza</v>
      </c>
      <c r="I812" s="108" t="str">
        <f>VLOOKUP(A812,'BASE REGISTROS'!$A$1:$T$884,9,FALSE)</f>
        <v>Dos años en sus cargos.</v>
      </c>
      <c r="J812" s="129" t="str">
        <f>VLOOKUP(A812,'BASE REGISTROS'!$A$1:$T$884,10,FALSE)</f>
        <v>De 31 de octubre de 2018 a 31 de octubre de 2020.</v>
      </c>
      <c r="K812" s="108" t="str">
        <f>VLOOKUP(A812,'BASE REGISTROS'!$A$1:$T$884,11,FALSE)</f>
        <v xml:space="preserve">Presidente: Ermes Andrade Barría,
</v>
      </c>
      <c r="L812" s="108" t="str">
        <f>VLOOKUP(A812,'BASE REGISTROS'!$A$1:$T$884,12,FALSE)</f>
        <v xml:space="preserve">Arturo Prat N° 350, Ciudad de Temuco
</v>
      </c>
      <c r="M812" s="108" t="str">
        <f>VLOOKUP(A812,'BASE REGISTROS'!$A$1:$T$884,13,FALSE)</f>
        <v>IX</v>
      </c>
      <c r="N812" s="108" t="str">
        <f>VLOOKUP(A812,'BASE REGISTROS'!$A$1:$T$884,14,FALSE)</f>
        <v>Temuco</v>
      </c>
      <c r="O812" s="108" t="str">
        <f>VLOOKUP(A812,'BASE REGISTROS'!$A$1:$T$884,15,FALSE)</f>
        <v xml:space="preserve">Fono: (45) 2407654
</v>
      </c>
      <c r="P812" s="108" t="str">
        <f>VLOOKUP(A812,'BASE REGISTROS'!$A$1:$T$884,16,FALSE)</f>
        <v xml:space="preserve">corprix@gmail.cl
</v>
      </c>
      <c r="Q812" s="108">
        <f>VLOOKUP(A812,'BASE REGISTROS'!$A$1:$T$884,17,FALSE)</f>
        <v>0</v>
      </c>
      <c r="R812" s="108">
        <f>VLOOKUP(A812,'BASE REGISTROS'!$A$1:$T$884,18,FALSE)</f>
        <v>93401</v>
      </c>
      <c r="S812" s="108" t="str">
        <f>VLOOKUP(A812,'BASE REGISTROS'!$A$1:$T$884,19,FALSE)</f>
        <v>Se acompaña certificado financiero correspondiente al año 2019, aprobado por el Subdepartamento de Supervisión Financiera Nacional.</v>
      </c>
      <c r="T812" s="129">
        <f>VLOOKUP(A812,'BASE REGISTROS'!$A$1:$T$884,20,FALSE)</f>
        <v>39476</v>
      </c>
      <c r="U812" s="128">
        <v>7388</v>
      </c>
      <c r="V812" s="130">
        <v>21700077</v>
      </c>
      <c r="W812" s="130">
        <v>95839892</v>
      </c>
      <c r="X812" s="131">
        <v>44316</v>
      </c>
      <c r="Y812" s="132" t="s">
        <v>7743</v>
      </c>
      <c r="Z812" s="132" t="s">
        <v>7744</v>
      </c>
      <c r="AA812" s="128" t="s">
        <v>7932</v>
      </c>
    </row>
    <row r="813" spans="1:27" ht="15.75" customHeight="1" x14ac:dyDescent="0.2">
      <c r="A813" s="128">
        <v>7388</v>
      </c>
      <c r="B813" s="108" t="str">
        <f>VLOOKUP(A813,'BASE REGISTROS'!$A$1:$T$884,2,FALSE)</f>
        <v>Corporación Privada de Desarrollo Social IX Región, CORPRIX</v>
      </c>
      <c r="C813" s="136">
        <f>VLOOKUP(A813,'BASE REGISTROS'!$A$1:$T$884,3,FALSE)</f>
        <v>713394009</v>
      </c>
      <c r="D813" s="108" t="str">
        <f>VLOOKUP(A813,'BASE REGISTROS'!$A$1:$T$884,4,FALSE)</f>
        <v>Corporación de Derecho Privado</v>
      </c>
      <c r="E813" s="108" t="str">
        <f>VLOOKUP(A813,'BASE REGISTROS'!$A$1:$T$884,5,FALSE)</f>
        <v>Otorgada por Decreto Exento N° 1297, de 14 de octubre de 1977, modificado por Decreto Exento N° 199, ambos del Ministerio de Justicia.</v>
      </c>
      <c r="F813" s="108" t="str">
        <f>VLOOKUP(A813,'BASE REGISTROS'!$A$1:$T$884,6,FALSE)</f>
        <v>Certificado de Vigencia de persona jurídica sin fines de lucro folio N° 500352851025, de fecha 28 de octubre de 2020, emitido por el Servicio de Registro Civil e Identificación.</v>
      </c>
      <c r="G813" s="108" t="str">
        <f>VLOOKUP(A813,'BASE REGISTROS'!$A$1:$T$884,7,FALSE)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3" s="108" t="str">
        <f>VLOOKUP(A813,'BASE REGISTROS'!$A$1:$T$884,8,FALSE)</f>
        <v>Presidente: 
Ermes Andrade Barría, 
Vice Presidenta: 
María Victoria Gyllen López
Tesorero: 
Iris Chávez Chaparro
Secretario: 
Marina Inés González Cabeza</v>
      </c>
      <c r="I813" s="108" t="str">
        <f>VLOOKUP(A813,'BASE REGISTROS'!$A$1:$T$884,9,FALSE)</f>
        <v>Dos años en sus cargos.</v>
      </c>
      <c r="J813" s="129" t="str">
        <f>VLOOKUP(A813,'BASE REGISTROS'!$A$1:$T$884,10,FALSE)</f>
        <v>De 31 de octubre de 2018 a 31 de octubre de 2020.</v>
      </c>
      <c r="K813" s="108" t="str">
        <f>VLOOKUP(A813,'BASE REGISTROS'!$A$1:$T$884,11,FALSE)</f>
        <v xml:space="preserve">Presidente: Ermes Andrade Barría,
</v>
      </c>
      <c r="L813" s="108" t="str">
        <f>VLOOKUP(A813,'BASE REGISTROS'!$A$1:$T$884,12,FALSE)</f>
        <v xml:space="preserve">Arturo Prat N° 350, Ciudad de Temuco
</v>
      </c>
      <c r="M813" s="108" t="str">
        <f>VLOOKUP(A813,'BASE REGISTROS'!$A$1:$T$884,13,FALSE)</f>
        <v>IX</v>
      </c>
      <c r="N813" s="108" t="str">
        <f>VLOOKUP(A813,'BASE REGISTROS'!$A$1:$T$884,14,FALSE)</f>
        <v>Temuco</v>
      </c>
      <c r="O813" s="108" t="str">
        <f>VLOOKUP(A813,'BASE REGISTROS'!$A$1:$T$884,15,FALSE)</f>
        <v xml:space="preserve">Fono: (45) 2407654
</v>
      </c>
      <c r="P813" s="108" t="str">
        <f>VLOOKUP(A813,'BASE REGISTROS'!$A$1:$T$884,16,FALSE)</f>
        <v xml:space="preserve">corprix@gmail.cl
</v>
      </c>
      <c r="Q813" s="108">
        <f>VLOOKUP(A813,'BASE REGISTROS'!$A$1:$T$884,17,FALSE)</f>
        <v>0</v>
      </c>
      <c r="R813" s="108">
        <f>VLOOKUP(A813,'BASE REGISTROS'!$A$1:$T$884,18,FALSE)</f>
        <v>93401</v>
      </c>
      <c r="S813" s="108" t="str">
        <f>VLOOKUP(A813,'BASE REGISTROS'!$A$1:$T$884,19,FALSE)</f>
        <v>Se acompaña certificado financiero correspondiente al año 2019, aprobado por el Subdepartamento de Supervisión Financiera Nacional.</v>
      </c>
      <c r="T813" s="129">
        <f>VLOOKUP(A813,'BASE REGISTROS'!$A$1:$T$884,20,FALSE)</f>
        <v>39476</v>
      </c>
      <c r="U813" s="128">
        <v>7388</v>
      </c>
      <c r="V813" s="130">
        <v>16512127</v>
      </c>
      <c r="W813" s="130">
        <v>55108686</v>
      </c>
      <c r="X813" s="131">
        <v>44316</v>
      </c>
      <c r="Y813" s="132" t="s">
        <v>7743</v>
      </c>
      <c r="Z813" s="132" t="s">
        <v>7744</v>
      </c>
      <c r="AA813" s="128" t="s">
        <v>195</v>
      </c>
    </row>
    <row r="814" spans="1:27" ht="15.75" customHeight="1" x14ac:dyDescent="0.2">
      <c r="A814" s="128">
        <v>7388</v>
      </c>
      <c r="B814" s="108" t="str">
        <f>VLOOKUP(A814,'BASE REGISTROS'!$A$1:$T$884,2,FALSE)</f>
        <v>Corporación Privada de Desarrollo Social IX Región, CORPRIX</v>
      </c>
      <c r="C814" s="136">
        <f>VLOOKUP(A814,'BASE REGISTROS'!$A$1:$T$884,3,FALSE)</f>
        <v>713394009</v>
      </c>
      <c r="D814" s="108" t="str">
        <f>VLOOKUP(A814,'BASE REGISTROS'!$A$1:$T$884,4,FALSE)</f>
        <v>Corporación de Derecho Privado</v>
      </c>
      <c r="E814" s="108" t="str">
        <f>VLOOKUP(A814,'BASE REGISTROS'!$A$1:$T$884,5,FALSE)</f>
        <v>Otorgada por Decreto Exento N° 1297, de 14 de octubre de 1977, modificado por Decreto Exento N° 199, ambos del Ministerio de Justicia.</v>
      </c>
      <c r="F814" s="108" t="str">
        <f>VLOOKUP(A814,'BASE REGISTROS'!$A$1:$T$884,6,FALSE)</f>
        <v>Certificado de Vigencia de persona jurídica sin fines de lucro folio N° 500352851025, de fecha 28 de octubre de 2020, emitido por el Servicio de Registro Civil e Identificación.</v>
      </c>
      <c r="G814" s="108" t="str">
        <f>VLOOKUP(A814,'BASE REGISTROS'!$A$1:$T$884,7,FALSE)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4" s="108" t="str">
        <f>VLOOKUP(A814,'BASE REGISTROS'!$A$1:$T$884,8,FALSE)</f>
        <v>Presidente: 
Ermes Andrade Barría, 
Vice Presidenta: 
María Victoria Gyllen López
Tesorero: 
Iris Chávez Chaparro
Secretario: 
Marina Inés González Cabeza</v>
      </c>
      <c r="I814" s="108" t="str">
        <f>VLOOKUP(A814,'BASE REGISTROS'!$A$1:$T$884,9,FALSE)</f>
        <v>Dos años en sus cargos.</v>
      </c>
      <c r="J814" s="129" t="str">
        <f>VLOOKUP(A814,'BASE REGISTROS'!$A$1:$T$884,10,FALSE)</f>
        <v>De 31 de octubre de 2018 a 31 de octubre de 2020.</v>
      </c>
      <c r="K814" s="108" t="str">
        <f>VLOOKUP(A814,'BASE REGISTROS'!$A$1:$T$884,11,FALSE)</f>
        <v xml:space="preserve">Presidente: Ermes Andrade Barría,
</v>
      </c>
      <c r="L814" s="108" t="str">
        <f>VLOOKUP(A814,'BASE REGISTROS'!$A$1:$T$884,12,FALSE)</f>
        <v xml:space="preserve">Arturo Prat N° 350, Ciudad de Temuco
</v>
      </c>
      <c r="M814" s="108" t="str">
        <f>VLOOKUP(A814,'BASE REGISTROS'!$A$1:$T$884,13,FALSE)</f>
        <v>IX</v>
      </c>
      <c r="N814" s="108" t="str">
        <f>VLOOKUP(A814,'BASE REGISTROS'!$A$1:$T$884,14,FALSE)</f>
        <v>Temuco</v>
      </c>
      <c r="O814" s="108" t="str">
        <f>VLOOKUP(A814,'BASE REGISTROS'!$A$1:$T$884,15,FALSE)</f>
        <v xml:space="preserve">Fono: (45) 2407654
</v>
      </c>
      <c r="P814" s="108" t="str">
        <f>VLOOKUP(A814,'BASE REGISTROS'!$A$1:$T$884,16,FALSE)</f>
        <v xml:space="preserve">corprix@gmail.cl
</v>
      </c>
      <c r="Q814" s="108">
        <f>VLOOKUP(A814,'BASE REGISTROS'!$A$1:$T$884,17,FALSE)</f>
        <v>0</v>
      </c>
      <c r="R814" s="108">
        <f>VLOOKUP(A814,'BASE REGISTROS'!$A$1:$T$884,18,FALSE)</f>
        <v>93401</v>
      </c>
      <c r="S814" s="108" t="str">
        <f>VLOOKUP(A814,'BASE REGISTROS'!$A$1:$T$884,19,FALSE)</f>
        <v>Se acompaña certificado financiero correspondiente al año 2019, aprobado por el Subdepartamento de Supervisión Financiera Nacional.</v>
      </c>
      <c r="T814" s="129">
        <f>VLOOKUP(A814,'BASE REGISTROS'!$A$1:$T$884,20,FALSE)</f>
        <v>39476</v>
      </c>
      <c r="U814" s="128">
        <v>7388</v>
      </c>
      <c r="V814" s="130">
        <v>43501279</v>
      </c>
      <c r="W814" s="130">
        <v>165000977</v>
      </c>
      <c r="X814" s="131">
        <v>44316</v>
      </c>
      <c r="Y814" s="132" t="s">
        <v>7743</v>
      </c>
      <c r="Z814" s="132" t="s">
        <v>7744</v>
      </c>
      <c r="AA814" s="128" t="s">
        <v>7754</v>
      </c>
    </row>
    <row r="815" spans="1:27" ht="15.75" customHeight="1" x14ac:dyDescent="0.2">
      <c r="A815" s="128">
        <v>7390</v>
      </c>
      <c r="B815" s="108" t="str">
        <f>VLOOKUP(A815,'BASE REGISTROS'!$A$1:$T$884,2,FALSE)</f>
        <v xml:space="preserve">
I. Municipalidad de Linares
</v>
      </c>
      <c r="C815" s="136">
        <f>VLOOKUP(A815,'BASE REGISTROS'!$A$1:$T$884,3,FALSE)</f>
        <v>691303004</v>
      </c>
      <c r="D815" s="108" t="str">
        <f>VLOOKUP(A815,'BASE REGISTROS'!$A$1:$T$884,4,FALSE)</f>
        <v>Municipalidad</v>
      </c>
      <c r="E815" s="108" t="str">
        <f>VLOOKUP(A815,'BASE REGISTROS'!$A$1:$T$884,5,FALSE)</f>
        <v>Constitución Política de la República, artículo 107</v>
      </c>
      <c r="F815" s="108" t="str">
        <f>VLOOKUP(A815,'BASE REGISTROS'!$A$1:$T$884,6,FALSE)</f>
        <v>Indefinida</v>
      </c>
      <c r="G815" s="108" t="str">
        <f>VLOOKUP(A815,'BASE REGISTROS'!$A$1:$T$884,7,FALSE)</f>
        <v>Según Ley Orgánica Nº 18.695, artículos 1º al  4º</v>
      </c>
      <c r="H815" s="108" t="str">
        <f>VLOOKUP(A815,'BASE REGISTROS'!$A$1:$T$884,8,FALSE)</f>
        <v>no tiene</v>
      </c>
      <c r="I815" s="108">
        <f>VLOOKUP(A815,'BASE REGISTROS'!$A$1:$T$884,9,FALSE)</f>
        <v>0</v>
      </c>
      <c r="J815" s="129">
        <f>VLOOKUP(A815,'BASE REGISTROS'!$A$1:$T$884,10,FALSE)</f>
        <v>0</v>
      </c>
      <c r="K815" s="108" t="str">
        <f>VLOOKUP(A815,'BASE REGISTROS'!$A$1:$T$884,11,FALSE)</f>
        <v xml:space="preserve">Rolando Rentería Moller, </v>
      </c>
      <c r="L815" s="108" t="str">
        <f>VLOOKUP(A815,'BASE REGISTROS'!$A$1:$T$884,12,FALSE)</f>
        <v xml:space="preserve">Calle Kurt Moller Nº 391, comuna de Linares, Séptima Región.
</v>
      </c>
      <c r="M815" s="108" t="str">
        <f>VLOOKUP(A815,'BASE REGISTROS'!$A$1:$T$884,13,FALSE)</f>
        <v>VII</v>
      </c>
      <c r="N815" s="108" t="str">
        <f>VLOOKUP(A815,'BASE REGISTROS'!$A$1:$T$884,14,FALSE)</f>
        <v>Linares</v>
      </c>
      <c r="O815" s="108" t="str">
        <f>VLOOKUP(A815,'BASE REGISTROS'!$A$1:$T$884,15,FALSE)</f>
        <v xml:space="preserve">Fono: (73) 634513 - </v>
      </c>
      <c r="P815" s="108">
        <f>VLOOKUP(A815,'BASE REGISTROS'!$A$1:$T$884,16,FALSE)</f>
        <v>0</v>
      </c>
      <c r="Q815" s="108">
        <f>VLOOKUP(A815,'BASE REGISTROS'!$A$1:$T$884,17,FALSE)</f>
        <v>0</v>
      </c>
      <c r="R815" s="108">
        <f>VLOOKUP(A815,'BASE REGISTROS'!$A$1:$T$884,18,FALSE)</f>
        <v>91001</v>
      </c>
      <c r="S815" s="108" t="str">
        <f>VLOOKUP(A815,'BASE REGISTROS'!$A$1:$T$884,19,FALSE)</f>
        <v xml:space="preserve">No se acompañan. Aplica Informe Jurídico Nº 09, de  fecha 14 de marzo de 2011 del Departamento Jurídico y Dictamen Nº 070791, de 2009, de la Contraloría General de la República.  
</v>
      </c>
      <c r="T815" s="129">
        <f>VLOOKUP(A815,'BASE REGISTROS'!$A$1:$T$884,20,FALSE)</f>
        <v>39581</v>
      </c>
      <c r="U815" s="128">
        <v>7390</v>
      </c>
      <c r="V815" s="130">
        <v>6439140</v>
      </c>
      <c r="W815" s="130">
        <v>17719170</v>
      </c>
      <c r="X815" s="131">
        <v>44316</v>
      </c>
      <c r="Y815" s="132" t="s">
        <v>7743</v>
      </c>
      <c r="Z815" s="132" t="s">
        <v>7744</v>
      </c>
      <c r="AA815" s="128" t="s">
        <v>7857</v>
      </c>
    </row>
    <row r="816" spans="1:27" ht="15.75" customHeight="1" x14ac:dyDescent="0.2">
      <c r="A816" s="128">
        <v>7395</v>
      </c>
      <c r="B816" s="108" t="str">
        <f>VLOOKUP(A816,'BASE REGISTROS'!$A$1:$T$884,2,FALSE)</f>
        <v xml:space="preserve">
I. Municipalidad de Lo Espejo
</v>
      </c>
      <c r="C816" s="136">
        <f>VLOOKUP(A816,'BASE REGISTROS'!$A$1:$T$884,3,FALSE)</f>
        <v>692551001</v>
      </c>
      <c r="D816" s="108" t="str">
        <f>VLOOKUP(A816,'BASE REGISTROS'!$A$1:$T$884,4,FALSE)</f>
        <v>Municipalidad</v>
      </c>
      <c r="E816" s="108" t="str">
        <f>VLOOKUP(A816,'BASE REGISTROS'!$A$1:$T$884,5,FALSE)</f>
        <v>Constitución Política de la República, art. 107.</v>
      </c>
      <c r="F816" s="108" t="str">
        <f>VLOOKUP(A816,'BASE REGISTROS'!$A$1:$T$884,6,FALSE)</f>
        <v>Indefinida.</v>
      </c>
      <c r="G816" s="108" t="str">
        <f>VLOOKUP(A816,'BASE REGISTROS'!$A$1:$T$884,7,FALSE)</f>
        <v>Según Ley Orgánica Nº 18.695, arts. 1º al 4º.</v>
      </c>
      <c r="H816" s="108" t="str">
        <f>VLOOKUP(A816,'BASE REGISTROS'!$A$1:$T$884,8,FALSE)</f>
        <v>no tiene</v>
      </c>
      <c r="I816" s="108">
        <f>VLOOKUP(A816,'BASE REGISTROS'!$A$1:$T$884,9,FALSE)</f>
        <v>0</v>
      </c>
      <c r="J816" s="129">
        <f>VLOOKUP(A816,'BASE REGISTROS'!$A$1:$T$884,10,FALSE)</f>
        <v>0</v>
      </c>
      <c r="K816" s="108" t="str">
        <f>VLOOKUP(A816,'BASE REGISTROS'!$A$1:$T$884,11,FALSE)</f>
        <v>Nelson Antonio Santana Hernández,</v>
      </c>
      <c r="L816" s="108" t="str">
        <f>VLOOKUP(A816,'BASE REGISTROS'!$A$1:$T$884,12,FALSE)</f>
        <v xml:space="preserve">Avenida Central Raúl Silva Henríquez N° 8321, Lo Espejo, Región Metropolitana.
</v>
      </c>
      <c r="M816" s="108" t="str">
        <f>VLOOKUP(A816,'BASE REGISTROS'!$A$1:$T$884,13,FALSE)</f>
        <v>XIII</v>
      </c>
      <c r="N816" s="108" t="str">
        <f>VLOOKUP(A816,'BASE REGISTROS'!$A$1:$T$884,14,FALSE)</f>
        <v>Lo Espejo</v>
      </c>
      <c r="O816" s="108" t="str">
        <f>VLOOKUP(A816,'BASE REGISTROS'!$A$1:$T$884,15,FALSE)</f>
        <v>Teléfono: 29636606</v>
      </c>
      <c r="P816" s="108" t="str">
        <f>VLOOKUP(A816,'BASE REGISTROS'!$A$1:$T$884,16,FALSE)</f>
        <v xml:space="preserve">Correo electrónico:
alcaldía@loespejo.cl      
municipalidad@loespejo.cl
</v>
      </c>
      <c r="Q816" s="108">
        <f>VLOOKUP(A816,'BASE REGISTROS'!$A$1:$T$884,17,FALSE)</f>
        <v>0</v>
      </c>
      <c r="R816" s="108">
        <f>VLOOKUP(A816,'BASE REGISTROS'!$A$1:$T$884,18,FALSE)</f>
        <v>91001</v>
      </c>
      <c r="S816" s="108" t="str">
        <f>VLOOKUP(A816,'BASE REGISTROS'!$A$1:$T$884,19,FALSE)</f>
        <v xml:space="preserve">No se acompañan. Aplica Informe Jurídico Nº 09, de  fecha 14 de marzo de 2011 del Departamento Jurídico y Dictamen Nº 070791, de 2009, de la Contraloría General de la República.  
.
</v>
      </c>
      <c r="T816" s="129">
        <f>VLOOKUP(A816,'BASE REGISTROS'!$A$1:$T$884,20,FALSE)</f>
        <v>39612</v>
      </c>
      <c r="U816" s="128">
        <v>7395</v>
      </c>
      <c r="V816" s="130">
        <v>9730256</v>
      </c>
      <c r="W816" s="130">
        <v>38921024</v>
      </c>
      <c r="X816" s="131">
        <v>44316</v>
      </c>
      <c r="Y816" s="132" t="s">
        <v>7743</v>
      </c>
      <c r="Z816" s="132" t="s">
        <v>7744</v>
      </c>
      <c r="AA816" s="128" t="s">
        <v>7858</v>
      </c>
    </row>
    <row r="817" spans="1:27" ht="15.75" customHeight="1" x14ac:dyDescent="0.2">
      <c r="A817" s="128">
        <v>7411</v>
      </c>
      <c r="B817" s="107" t="str">
        <f>VLOOKUP(A817,'BASE REGISTROS'!$A$1:$T$884,2,FALSE)</f>
        <v xml:space="preserve">
I. Municipalidad de San Fernando 
</v>
      </c>
      <c r="C817" s="136">
        <f>VLOOKUP(A817,'BASE REGISTROS'!$A$1:$T$884,3,FALSE)</f>
        <v>690901005</v>
      </c>
      <c r="D817" s="108" t="str">
        <f>VLOOKUP(A817,'BASE REGISTROS'!$A$1:$T$884,4,FALSE)</f>
        <v>Municipalidad</v>
      </c>
      <c r="E817" s="108" t="str">
        <f>VLOOKUP(A817,'BASE REGISTROS'!$A$1:$T$884,5,FALSE)</f>
        <v>Constitución Política de la República, art. 107.</v>
      </c>
      <c r="F817" s="108" t="str">
        <f>VLOOKUP(A817,'BASE REGISTROS'!$A$1:$T$884,6,FALSE)</f>
        <v>Indefinida.</v>
      </c>
      <c r="G817" s="108" t="str">
        <f>VLOOKUP(A817,'BASE REGISTROS'!$A$1:$T$884,7,FALSE)</f>
        <v>Según Ley Orgánica Nº 18.695, arts. 1º al 4º.</v>
      </c>
      <c r="H817" s="108" t="str">
        <f>VLOOKUP(A817,'BASE REGISTROS'!$A$1:$T$884,8,FALSE)</f>
        <v>no tiene</v>
      </c>
      <c r="I817" s="108">
        <f>VLOOKUP(A817,'BASE REGISTROS'!$A$1:$T$884,9,FALSE)</f>
        <v>0</v>
      </c>
      <c r="J817" s="129">
        <f>VLOOKUP(A817,'BASE REGISTROS'!$A$1:$T$884,10,FALSE)</f>
        <v>0</v>
      </c>
      <c r="K817" s="108" t="str">
        <f>VLOOKUP(A817,'BASE REGISTROS'!$A$1:$T$884,11,FALSE)</f>
        <v xml:space="preserve">Luis Antonio Berwart Araya    </v>
      </c>
      <c r="L817" s="108" t="str">
        <f>VLOOKUP(A817,'BASE REGISTROS'!$A$1:$T$884,12,FALSE)</f>
        <v xml:space="preserve">Calle  Argomedo Nº 480, comuna de San Fernando, Región del Libertador Bernardo O`Higgins.
</v>
      </c>
      <c r="M817" s="108" t="str">
        <f>VLOOKUP(A817,'BASE REGISTROS'!$A$1:$T$884,13,FALSE)</f>
        <v>VI</v>
      </c>
      <c r="N817" s="108" t="str">
        <f>VLOOKUP(A817,'BASE REGISTROS'!$A$1:$T$884,14,FALSE)</f>
        <v>San Fernando</v>
      </c>
      <c r="O817" s="108">
        <f>VLOOKUP(A817,'BASE REGISTROS'!$A$1:$T$884,15,FALSE)</f>
        <v>0</v>
      </c>
      <c r="P817" s="108">
        <f>VLOOKUP(A817,'BASE REGISTROS'!$A$1:$T$884,16,FALSE)</f>
        <v>0</v>
      </c>
      <c r="Q817" s="108">
        <f>VLOOKUP(A817,'BASE REGISTROS'!$A$1:$T$884,17,FALSE)</f>
        <v>0</v>
      </c>
      <c r="R817" s="108">
        <f>VLOOKUP(A817,'BASE REGISTROS'!$A$1:$T$884,18,FALSE)</f>
        <v>91001</v>
      </c>
      <c r="S817" s="108" t="str">
        <f>VLOOKUP(A817,'BASE REGISTROS'!$A$1:$T$884,19,FALSE)</f>
        <v xml:space="preserve">No se acompañan. Aplica Informe Jurídico Nº 09, de  fecha 14 de marzo de 2011 del Departamento Jurídico y Dictamen Nº 070791, de 2009, de la Contraloría General de la República.  
</v>
      </c>
      <c r="T817" s="129">
        <f>VLOOKUP(A817,'BASE REGISTROS'!$A$1:$T$884,20,FALSE)</f>
        <v>39912</v>
      </c>
      <c r="U817" s="128">
        <v>7411</v>
      </c>
      <c r="V817" s="130">
        <v>5008220</v>
      </c>
      <c r="W817" s="130">
        <v>15169910</v>
      </c>
      <c r="X817" s="131">
        <v>44316</v>
      </c>
      <c r="Y817" s="132" t="s">
        <v>7743</v>
      </c>
      <c r="Z817" s="132" t="s">
        <v>7744</v>
      </c>
      <c r="AA817" s="128" t="s">
        <v>7798</v>
      </c>
    </row>
    <row r="818" spans="1:27" ht="15.75" customHeight="1" x14ac:dyDescent="0.2">
      <c r="A818" s="128">
        <v>7412</v>
      </c>
      <c r="B818" s="108" t="str">
        <f>VLOOKUP(A818,'BASE REGISTROS'!$A$1:$T$884,2,FALSE)</f>
        <v xml:space="preserve">
Fundación Tabor.
</v>
      </c>
      <c r="C818" s="136" t="str">
        <f>VLOOKUP(A818,'BASE REGISTROS'!$A$1:$T$884,3,FALSE)</f>
        <v>65766670K</v>
      </c>
      <c r="D818" s="108" t="str">
        <f>VLOOKUP(A818,'BASE REGISTROS'!$A$1:$T$884,4,FALSE)</f>
        <v>Fundación de Derecho Privado.</v>
      </c>
      <c r="E818" s="108" t="str">
        <f>VLOOKUP(A818,'BASE REGISTROS'!$A$1:$T$884,5,FALSE)</f>
        <v>Otorgada mediante Decreto Supremo N°4924, de fecha 29 de diciembre de 2006.</v>
      </c>
      <c r="F818" s="108" t="str">
        <f>VLOOKUP(A818,'BASE REGISTROS'!$A$1:$T$884,6,FALSE)</f>
        <v>Certificado de Vigencia, folio Nº 500355509281, emitido por el SRCeI con fecha 11 de noviembre de 2020.</v>
      </c>
      <c r="G818" s="108" t="str">
        <f>VLOOKUP(A818,'BASE REGISTROS'!$A$1:$T$884,7,FALSE)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818" s="108" t="str">
        <f>VLOOKUP(A818,'BASE REGISTROS'!$A$1:$T$884,8,FALSE)</f>
        <v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v>
      </c>
      <c r="I818" s="108" t="str">
        <f>VLOOKUP(A818,'BASE REGISTROS'!$A$1:$T$884,9,FALSE)</f>
        <v xml:space="preserve">2 años. 
</v>
      </c>
      <c r="J818" s="129" t="str">
        <f>VLOOKUP(A818,'BASE REGISTROS'!$A$1:$T$884,10,FALSE)</f>
        <v>25 de enero de 2018.</v>
      </c>
      <c r="K818" s="108" t="str">
        <f>VLOOKUP(A818,'BASE REGISTROS'!$A$1:$T$884,11,FALSE)</f>
        <v xml:space="preserve">Presidente y Representante Legal: 
 Sergio Maureira Arzich,          
El Presidente de la Fundación tendrá la representación judicial y extrajudicial de la institución.
</v>
      </c>
      <c r="L818" s="108" t="str">
        <f>VLOOKUP(A818,'BASE REGISTROS'!$A$1:$T$884,12,FALSE)</f>
        <v xml:space="preserve">Domicilio: calle Bellavista N°3846, ciudad de Antofagasta, 
</v>
      </c>
      <c r="M818" s="108" t="str">
        <f>VLOOKUP(A818,'BASE REGISTROS'!$A$1:$T$884,13,FALSE)</f>
        <v>III</v>
      </c>
      <c r="N818" s="108" t="str">
        <f>VLOOKUP(A818,'BASE REGISTROS'!$A$1:$T$884,14,FALSE)</f>
        <v>Antofagasta</v>
      </c>
      <c r="O818" s="108" t="str">
        <f>VLOOKUP(A818,'BASE REGISTROS'!$A$1:$T$884,15,FALSE)</f>
        <v>teléfono 798858</v>
      </c>
      <c r="P818" s="108" t="str">
        <f>VLOOKUP(A818,'BASE REGISTROS'!$A$1:$T$884,16,FALSE)</f>
        <v>tabor@vtr.net</v>
      </c>
      <c r="Q818" s="108">
        <f>VLOOKUP(A818,'BASE REGISTROS'!$A$1:$T$884,17,FALSE)</f>
        <v>0</v>
      </c>
      <c r="R818" s="108">
        <f>VLOOKUP(A818,'BASE REGISTROS'!$A$1:$T$884,18,FALSE)</f>
        <v>93401</v>
      </c>
      <c r="S818" s="108" t="str">
        <f>VLOOKUP(A818,'BASE REGISTROS'!$A$1:$T$884,19,FALSE)</f>
        <v xml:space="preserve">Se adjunta certificado de Antecedentes Financieros correspondiente al año 2019, aprobados por el Departamento de Supervisión Financiera Nacional. </v>
      </c>
      <c r="T818" s="129">
        <f>VLOOKUP(A818,'BASE REGISTROS'!$A$1:$T$884,20,FALSE)</f>
        <v>39938</v>
      </c>
      <c r="U818" s="128">
        <v>7412</v>
      </c>
      <c r="V818" s="130">
        <v>19701596</v>
      </c>
      <c r="W818" s="130">
        <v>82500434</v>
      </c>
      <c r="X818" s="131">
        <v>44316</v>
      </c>
      <c r="Y818" s="132" t="s">
        <v>7743</v>
      </c>
      <c r="Z818" s="132" t="s">
        <v>7744</v>
      </c>
      <c r="AA818" s="128" t="s">
        <v>7746</v>
      </c>
    </row>
    <row r="819" spans="1:27" ht="15.75" customHeight="1" x14ac:dyDescent="0.2">
      <c r="A819" s="128">
        <v>7418</v>
      </c>
      <c r="B819" s="107" t="str">
        <f>VLOOKUP(A819,'BASE REGISTROS'!$A$1:$T$884,2,FALSE)</f>
        <v xml:space="preserve">
I. Municipalidad de Renca
</v>
      </c>
      <c r="C819" s="136">
        <f>VLOOKUP(A819,'BASE REGISTROS'!$A$1:$T$884,3,FALSE)</f>
        <v>690712008</v>
      </c>
      <c r="D819" s="108" t="str">
        <f>VLOOKUP(A819,'BASE REGISTROS'!$A$1:$T$884,4,FALSE)</f>
        <v xml:space="preserve">
Municipalidad
</v>
      </c>
      <c r="E819" s="108" t="str">
        <f>VLOOKUP(A819,'BASE REGISTROS'!$A$1:$T$884,5,FALSE)</f>
        <v xml:space="preserve">
Constitución Política de la República, artículo 107
</v>
      </c>
      <c r="F819" s="108" t="str">
        <f>VLOOKUP(A819,'BASE REGISTROS'!$A$1:$T$884,6,FALSE)</f>
        <v>Indefinida</v>
      </c>
      <c r="G819" s="108" t="str">
        <f>VLOOKUP(A819,'BASE REGISTROS'!$A$1:$T$884,7,FALSE)</f>
        <v xml:space="preserve">
Según ley Orgánica N° 18.695, artículos 1° al 4°
</v>
      </c>
      <c r="H819" s="108" t="str">
        <f>VLOOKUP(A819,'BASE REGISTROS'!$A$1:$T$884,8,FALSE)</f>
        <v>no tiene</v>
      </c>
      <c r="I819" s="108">
        <f>VLOOKUP(A819,'BASE REGISTROS'!$A$1:$T$884,9,FALSE)</f>
        <v>0</v>
      </c>
      <c r="J819" s="129">
        <f>VLOOKUP(A819,'BASE REGISTROS'!$A$1:$T$884,10,FALSE)</f>
        <v>0</v>
      </c>
      <c r="K819" s="108" t="str">
        <f>VLOOKUP(A819,'BASE REGISTROS'!$A$1:$T$884,11,FALSE)</f>
        <v xml:space="preserve">CLAUDIO NICOLAS SALAS CASTRO, </v>
      </c>
      <c r="L819" s="108" t="str">
        <f>VLOOKUP(A819,'BASE REGISTROS'!$A$1:$T$884,12,FALSE)</f>
        <v xml:space="preserve">Avenida Blanco Encalada N°1335, comuna de Renca, Región Metropolitana.
</v>
      </c>
      <c r="M819" s="108" t="str">
        <f>VLOOKUP(A819,'BASE REGISTROS'!$A$1:$T$884,13,FALSE)</f>
        <v>XIII</v>
      </c>
      <c r="N819" s="108" t="str">
        <f>VLOOKUP(A819,'BASE REGISTROS'!$A$1:$T$884,14,FALSE)</f>
        <v>Renca</v>
      </c>
      <c r="O819" s="108" t="str">
        <f>VLOOKUP(A819,'BASE REGISTROS'!$A$1:$T$884,15,FALSE)</f>
        <v>Fonos:  685 66 00 / 800-202-836</v>
      </c>
      <c r="P819" s="108" t="str">
        <f>VLOOKUP(A819,'BASE REGISTROS'!$A$1:$T$884,16,FALSE)</f>
        <v>Página web: www.renca.cl</v>
      </c>
      <c r="Q819" s="108">
        <f>VLOOKUP(A819,'BASE REGISTROS'!$A$1:$T$884,17,FALSE)</f>
        <v>0</v>
      </c>
      <c r="R819" s="108">
        <f>VLOOKUP(A819,'BASE REGISTROS'!$A$1:$T$884,18,FALSE)</f>
        <v>91001</v>
      </c>
      <c r="S819" s="108" t="str">
        <f>VLOOKUP(A819,'BASE REGISTROS'!$A$1:$T$884,19,FALSE)</f>
        <v xml:space="preserve">No se acompañan. Aplica Informe Jurídico Nº 09, de fecha 14 de marzo de 2011 del Departamento Jurídico y Dictamen Nº 070791, de 2009, de la Contraloría General de la República.  </v>
      </c>
      <c r="T819" s="129">
        <f>VLOOKUP(A819,'BASE REGISTROS'!$A$1:$T$884,20,FALSE)</f>
        <v>40057</v>
      </c>
      <c r="U819" s="128">
        <v>7418</v>
      </c>
      <c r="V819" s="130">
        <v>14309200</v>
      </c>
      <c r="W819" s="130">
        <v>21671300</v>
      </c>
      <c r="X819" s="131">
        <v>44316</v>
      </c>
      <c r="Y819" s="132" t="s">
        <v>7743</v>
      </c>
      <c r="Z819" s="132" t="s">
        <v>7744</v>
      </c>
      <c r="AA819" s="128" t="s">
        <v>7795</v>
      </c>
    </row>
    <row r="820" spans="1:27" ht="15.75" customHeight="1" x14ac:dyDescent="0.2">
      <c r="A820" s="128">
        <v>7423</v>
      </c>
      <c r="B820" s="108" t="str">
        <f>VLOOKUP(A820,'BASE REGISTROS'!$A$1:$T$884,2,FALSE)</f>
        <v xml:space="preserve">
I. Municipalidad de Olmué
</v>
      </c>
      <c r="C820" s="136">
        <f>VLOOKUP(A820,'BASE REGISTROS'!$A$1:$T$884,3,FALSE)</f>
        <v>690612003</v>
      </c>
      <c r="D820" s="108" t="str">
        <f>VLOOKUP(A820,'BASE REGISTROS'!$A$1:$T$884,4,FALSE)</f>
        <v>Municipalidad</v>
      </c>
      <c r="E820" s="108" t="str">
        <f>VLOOKUP(A820,'BASE REGISTROS'!$A$1:$T$884,5,FALSE)</f>
        <v>Constitución Política de la República, artículo 107.</v>
      </c>
      <c r="F820" s="108" t="str">
        <f>VLOOKUP(A820,'BASE REGISTROS'!$A$1:$T$884,6,FALSE)</f>
        <v>Indefinida.</v>
      </c>
      <c r="G820" s="108" t="str">
        <f>VLOOKUP(A820,'BASE REGISTROS'!$A$1:$T$884,7,FALSE)</f>
        <v>Según Ley Orgánica Nº 18.695, artículos 1º al 4º.</v>
      </c>
      <c r="H820" s="108" t="str">
        <f>VLOOKUP(A820,'BASE REGISTROS'!$A$1:$T$884,8,FALSE)</f>
        <v>no tiene</v>
      </c>
      <c r="I820" s="108">
        <f>VLOOKUP(A820,'BASE REGISTROS'!$A$1:$T$884,9,FALSE)</f>
        <v>0</v>
      </c>
      <c r="J820" s="129">
        <f>VLOOKUP(A820,'BASE REGISTROS'!$A$1:$T$884,10,FALSE)</f>
        <v>0</v>
      </c>
      <c r="K820" s="108" t="str">
        <f>VLOOKUP(A820,'BASE REGISTROS'!$A$1:$T$884,11,FALSE)</f>
        <v xml:space="preserve">Macarena Santelices Cañas </v>
      </c>
      <c r="L820" s="108" t="str">
        <f>VLOOKUP(A820,'BASE REGISTROS'!$A$1:$T$884,12,FALSE)</f>
        <v xml:space="preserve">Calle Prat N° 12, comuna de Olmué, Quinta Región.
</v>
      </c>
      <c r="M820" s="108" t="str">
        <f>VLOOKUP(A820,'BASE REGISTROS'!$A$1:$T$884,13,FALSE)</f>
        <v>V</v>
      </c>
      <c r="N820" s="108">
        <f>VLOOKUP(A820,'BASE REGISTROS'!$A$1:$T$884,14,FALSE)</f>
        <v>0</v>
      </c>
      <c r="O820" s="108" t="str">
        <f>VLOOKUP(A820,'BASE REGISTROS'!$A$1:$T$884,15,FALSE)</f>
        <v>Fono: (56-33) 44 24 48</v>
      </c>
      <c r="P820" s="108" t="str">
        <f>VLOOKUP(A820,'BASE REGISTROS'!$A$1:$T$884,16,FALSE)</f>
        <v xml:space="preserve"> dideco@olmue.cl
</v>
      </c>
      <c r="Q820" s="108">
        <f>VLOOKUP(A820,'BASE REGISTROS'!$A$1:$T$884,17,FALSE)</f>
        <v>0</v>
      </c>
      <c r="R820" s="108">
        <f>VLOOKUP(A820,'BASE REGISTROS'!$A$1:$T$884,18,FALSE)</f>
        <v>91001</v>
      </c>
      <c r="S820" s="108" t="str">
        <f>VLOOKUP(A820,'BASE REGISTROS'!$A$1:$T$884,19,FALSE)</f>
        <v xml:space="preserve">No se acompañan. Aplica Informe Jurídico Nº 09, de  fecha 14 de marzo de 2011 del Departamento Jurídico y Dictamen Nº 070791, de 2009, de la Contraloría General de la República.  
</v>
      </c>
      <c r="T820" s="129">
        <f>VLOOKUP(A820,'BASE REGISTROS'!$A$1:$T$884,20,FALSE)</f>
        <v>40190</v>
      </c>
      <c r="U820" s="128">
        <v>7423</v>
      </c>
      <c r="V820" s="130">
        <v>0</v>
      </c>
      <c r="W820" s="130">
        <v>2861840</v>
      </c>
      <c r="X820" s="131">
        <v>44316</v>
      </c>
      <c r="Y820" s="132" t="s">
        <v>7743</v>
      </c>
      <c r="Z820" s="132" t="s">
        <v>7744</v>
      </c>
      <c r="AA820" s="128" t="s">
        <v>7892</v>
      </c>
    </row>
    <row r="821" spans="1:27" ht="15.75" customHeight="1" x14ac:dyDescent="0.2">
      <c r="A821" s="128">
        <v>7425</v>
      </c>
      <c r="B821" s="108" t="str">
        <f>VLOOKUP(A821,'BASE REGISTROS'!$A$1:$T$884,2,FALSE)</f>
        <v xml:space="preserve">
I. Municipalidad de Chillán Viejo
</v>
      </c>
      <c r="C821" s="136">
        <f>VLOOKUP(A821,'BASE REGISTROS'!$A$1:$T$884,3,FALSE)</f>
        <v>692665007</v>
      </c>
      <c r="D821" s="108" t="str">
        <f>VLOOKUP(A821,'BASE REGISTROS'!$A$1:$T$884,4,FALSE)</f>
        <v>Municipalidad</v>
      </c>
      <c r="E821" s="108" t="str">
        <f>VLOOKUP(A821,'BASE REGISTROS'!$A$1:$T$884,5,FALSE)</f>
        <v>Constitución Política de la República, artículo 107.</v>
      </c>
      <c r="F821" s="108" t="str">
        <f>VLOOKUP(A821,'BASE REGISTROS'!$A$1:$T$884,6,FALSE)</f>
        <v>Indefinida.</v>
      </c>
      <c r="G821" s="108" t="str">
        <f>VLOOKUP(A821,'BASE REGISTROS'!$A$1:$T$884,7,FALSE)</f>
        <v>Según Ley Orgánica Nº 18.695, artículos 1º al 4º.</v>
      </c>
      <c r="H821" s="108" t="str">
        <f>VLOOKUP(A821,'BASE REGISTROS'!$A$1:$T$884,8,FALSE)</f>
        <v>no tiene</v>
      </c>
      <c r="I821" s="108">
        <f>VLOOKUP(A821,'BASE REGISTROS'!$A$1:$T$884,9,FALSE)</f>
        <v>0</v>
      </c>
      <c r="J821" s="129">
        <f>VLOOKUP(A821,'BASE REGISTROS'!$A$1:$T$884,10,FALSE)</f>
        <v>0</v>
      </c>
      <c r="K821" s="108" t="str">
        <f>VLOOKUP(A821,'BASE REGISTROS'!$A$1:$T$884,11,FALSE)</f>
        <v xml:space="preserve">Felipe Eduardo Aylwin Lagos.
</v>
      </c>
      <c r="L821" s="108" t="str">
        <f>VLOOKUP(A821,'BASE REGISTROS'!$A$1:$T$884,12,FALSE)</f>
        <v xml:space="preserve">Serrano Nº 300, comuna de Chillán Viejo
</v>
      </c>
      <c r="M821" s="108" t="str">
        <f>VLOOKUP(A821,'BASE REGISTROS'!$A$1:$T$884,13,FALSE)</f>
        <v>XVI</v>
      </c>
      <c r="N821" s="108" t="str">
        <f>VLOOKUP(A821,'BASE REGISTROS'!$A$1:$T$884,14,FALSE)</f>
        <v>Chillán Viejo</v>
      </c>
      <c r="O821" s="108" t="str">
        <f>VLOOKUP(A821,'BASE REGISTROS'!$A$1:$T$884,15,FALSE)</f>
        <v>Fono: 42-2201502</v>
      </c>
      <c r="P821" s="108" t="str">
        <f>VLOOKUP(A821,'BASE REGISTROS'!$A$1:$T$884,16,FALSE)</f>
        <v>alcaldia@chillanviejo.cl</v>
      </c>
      <c r="Q821" s="108">
        <f>VLOOKUP(A821,'BASE REGISTROS'!$A$1:$T$884,17,FALSE)</f>
        <v>0</v>
      </c>
      <c r="R821" s="108">
        <f>VLOOKUP(A821,'BASE REGISTROS'!$A$1:$T$884,18,FALSE)</f>
        <v>91001</v>
      </c>
      <c r="S821" s="108" t="str">
        <f>VLOOKUP(A821,'BASE REGISTROS'!$A$1:$T$884,19,FALSE)</f>
        <v xml:space="preserve">No se acompañan. Aplica Informe Jurídico Nº 09, de  fecha 14 de marzo de 2011 del Departamento Jurídico y Dictamen Nº 070791, de 2009, de la Contraloría General de la República.  
</v>
      </c>
      <c r="T821" s="129">
        <f>VLOOKUP(A821,'BASE REGISTROS'!$A$1:$T$884,20,FALSE)</f>
        <v>40249</v>
      </c>
      <c r="U821" s="128">
        <v>7425</v>
      </c>
      <c r="V821" s="130">
        <v>3262498</v>
      </c>
      <c r="W821" s="130">
        <v>9882114</v>
      </c>
      <c r="X821" s="131">
        <v>44316</v>
      </c>
      <c r="Y821" s="132" t="s">
        <v>7743</v>
      </c>
      <c r="Z821" s="132" t="s">
        <v>7744</v>
      </c>
      <c r="AA821" s="128" t="s">
        <v>7921</v>
      </c>
    </row>
    <row r="822" spans="1:27" ht="15.75" customHeight="1" x14ac:dyDescent="0.2">
      <c r="A822" s="128">
        <v>7436</v>
      </c>
      <c r="B822" s="108" t="str">
        <f>VLOOKUP(A822,'BASE REGISTROS'!$A$1:$T$884,2,FALSE)</f>
        <v xml:space="preserve">
I. Municipalidad de Panguipulli
</v>
      </c>
      <c r="C822" s="136">
        <f>VLOOKUP(A822,'BASE REGISTROS'!$A$1:$T$884,3,FALSE)</f>
        <v>692012003</v>
      </c>
      <c r="D822" s="108" t="str">
        <f>VLOOKUP(A822,'BASE REGISTROS'!$A$1:$T$884,4,FALSE)</f>
        <v>Municipalidad</v>
      </c>
      <c r="E822" s="108" t="str">
        <f>VLOOKUP(A822,'BASE REGISTROS'!$A$1:$T$884,5,FALSE)</f>
        <v>Constitución Política de la República, art. 107.</v>
      </c>
      <c r="F822" s="108" t="str">
        <f>VLOOKUP(A822,'BASE REGISTROS'!$A$1:$T$884,6,FALSE)</f>
        <v>Indefinida.</v>
      </c>
      <c r="G822" s="108" t="str">
        <f>VLOOKUP(A822,'BASE REGISTROS'!$A$1:$T$884,7,FALSE)</f>
        <v>Según Ley Orgánica Nº 18.695, arts. 1º al 4º.</v>
      </c>
      <c r="H822" s="108" t="str">
        <f>VLOOKUP(A822,'BASE REGISTROS'!$A$1:$T$884,8,FALSE)</f>
        <v>no tiene</v>
      </c>
      <c r="I822" s="108">
        <f>VLOOKUP(A822,'BASE REGISTROS'!$A$1:$T$884,9,FALSE)</f>
        <v>0</v>
      </c>
      <c r="J822" s="129">
        <f>VLOOKUP(A822,'BASE REGISTROS'!$A$1:$T$884,10,FALSE)</f>
        <v>0</v>
      </c>
      <c r="K822" s="108" t="str">
        <f>VLOOKUP(A822,'BASE REGISTROS'!$A$1:$T$884,11,FALSE)</f>
        <v xml:space="preserve">RODRIGO FERNANDO VALDIVIA ORIAS 
En carácter de subrogantes del Alcalde, podrán representar legalmente al Organismo Colaborador las siguientes personas, conforme al orden que se señala:
1-CLAUDIO OLIVA REYES
2-JUAN EUGENIN EUGENIN
3.- ALEJANDRO REYES CATALÁN
4.- CARLOS MORENO URRA
</v>
      </c>
      <c r="L822" s="108" t="str">
        <f>VLOOKUP(A822,'BASE REGISTROS'!$A$1:$T$884,12,FALSE)</f>
        <v>Calle Bernardo O¨Higgins Nº 793, comuna de Valdivia, Región de Los Ríos.</v>
      </c>
      <c r="M822" s="108" t="str">
        <f>VLOOKUP(A822,'BASE REGISTROS'!$A$1:$T$884,13,FALSE)</f>
        <v>XIV</v>
      </c>
      <c r="N822" s="108" t="str">
        <f>VLOOKUP(A822,'BASE REGISTROS'!$A$1:$T$884,14,FALSE)</f>
        <v xml:space="preserve"> Valdivia</v>
      </c>
      <c r="O822" s="108" t="str">
        <f>VLOOKUP(A822,'BASE REGISTROS'!$A$1:$T$884,15,FALSE)</f>
        <v>Teléfono: 2232251-2232252</v>
      </c>
      <c r="P822" s="108">
        <f>VLOOKUP(A822,'BASE REGISTROS'!$A$1:$T$884,16,FALSE)</f>
        <v>0</v>
      </c>
      <c r="Q822" s="108">
        <f>VLOOKUP(A822,'BASE REGISTROS'!$A$1:$T$884,17,FALSE)</f>
        <v>0</v>
      </c>
      <c r="R822" s="108">
        <f>VLOOKUP(A822,'BASE REGISTROS'!$A$1:$T$884,18,FALSE)</f>
        <v>91001</v>
      </c>
      <c r="S822" s="108" t="str">
        <f>VLOOKUP(A822,'BASE REGISTROS'!$A$1:$T$884,19,FALSE)</f>
        <v xml:space="preserve">No se acompañan. Aplica Informe Jurídico Nº 09, de fecha 14 de marzo de 2011 del Departamento Jurídico y Dictamen Nº 070791, de 2009, de la Contraloría General de la República.
</v>
      </c>
      <c r="T822" s="129">
        <f>VLOOKUP(A822,'BASE REGISTROS'!$A$1:$T$884,20,FALSE)</f>
        <v>40500</v>
      </c>
      <c r="U822" s="128">
        <v>7436</v>
      </c>
      <c r="V822" s="130">
        <v>4893746</v>
      </c>
      <c r="W822" s="130">
        <v>19574984</v>
      </c>
      <c r="X822" s="131">
        <v>44316</v>
      </c>
      <c r="Y822" s="132" t="s">
        <v>7743</v>
      </c>
      <c r="Z822" s="132" t="s">
        <v>7744</v>
      </c>
      <c r="AA822" s="128" t="s">
        <v>7788</v>
      </c>
    </row>
    <row r="823" spans="1:27" ht="15.75" customHeight="1" x14ac:dyDescent="0.2">
      <c r="A823" s="128">
        <v>7446</v>
      </c>
      <c r="B823" s="108" t="str">
        <f>VLOOKUP(A823,'BASE REGISTROS'!$A$1:$T$884,2,FALSE)</f>
        <v>Corporación Municipal de Peñalolén Para el Desarrollo Social  CORMUP</v>
      </c>
      <c r="C823" s="136">
        <f>VLOOKUP(A823,'BASE REGISTROS'!$A$1:$T$884,3,FALSE)</f>
        <v>712341009</v>
      </c>
      <c r="D823" s="108" t="str">
        <f>VLOOKUP(A823,'BASE REGISTROS'!$A$1:$T$884,4,FALSE)</f>
        <v>Corporación de Derecho Privado.</v>
      </c>
      <c r="E823" s="108" t="str">
        <f>VLOOKUP(A823,'BASE REGISTROS'!$A$1:$T$884,5,FALSE)</f>
        <v xml:space="preserve">Decreto Supremo Nº 639, de 16 de Julio de 1985, del Ministerio de Justicia. </v>
      </c>
      <c r="F823" s="108" t="str">
        <f>VLOOKUP(A823,'BASE REGISTROS'!$A$1:$T$884,6,FALSE)</f>
        <v>Certificado de Vigencia Folio Nº 500355630326, 11 de noviembre de 2020, del Servicio de Registro Civil e Identificación.</v>
      </c>
      <c r="G823" s="108" t="str">
        <f>VLOOKUP(A823,'BASE REGISTROS'!$A$1:$T$884,7,FALSE)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823" s="108" t="str">
        <f>VLOOKUP(A823,'BASE REGISTROS'!$A$1:$T$884,8,FALSE)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823" s="108" t="str">
        <f>VLOOKUP(A823,'BASE REGISTROS'!$A$1:$T$884,9,FALSE)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823" s="129" t="str">
        <f>VLOOKUP(A823,'BASE REGISTROS'!$A$1:$T$884,10,FALSE)</f>
        <v>16 de diciembre de 2014</v>
      </c>
      <c r="K823" s="108" t="str">
        <f>VLOOKUP(A823,'BASE REGISTROS'!$A$1:$T$884,11,FALSE)</f>
        <v xml:space="preserve">Secretario General y Representante Legal: Cristian Eduardo Olea Azar,
</v>
      </c>
      <c r="L823" s="108" t="str">
        <f>VLOOKUP(A823,'BASE REGISTROS'!$A$1:$T$884,12,FALSE)</f>
        <v>Avenida Oriental  N°6958, comuna de Peñalolén, ciudad de Santiago.</v>
      </c>
      <c r="M823" s="108" t="str">
        <f>VLOOKUP(A823,'BASE REGISTROS'!$A$1:$T$884,13,FALSE)</f>
        <v>XIII</v>
      </c>
      <c r="N823" s="108" t="str">
        <f>VLOOKUP(A823,'BASE REGISTROS'!$A$1:$T$884,14,FALSE)</f>
        <v>Avenida Oriental  N°6958, comuna de Peñalolén, ciudad de Santiago.</v>
      </c>
      <c r="O823" s="108" t="str">
        <f>VLOOKUP(A823,'BASE REGISTROS'!$A$1:$T$884,15,FALSE)</f>
        <v xml:space="preserve">56-2-4407989
</v>
      </c>
      <c r="P823" s="108" t="str">
        <f>VLOOKUP(A823,'BASE REGISTROS'!$A$1:$T$884,16,FALSE)</f>
        <v xml:space="preserve">degas@cormup.cl
</v>
      </c>
      <c r="Q823" s="108">
        <f>VLOOKUP(A823,'BASE REGISTROS'!$A$1:$T$884,17,FALSE)</f>
        <v>0</v>
      </c>
      <c r="R823" s="108">
        <f>VLOOKUP(A823,'BASE REGISTROS'!$A$1:$T$884,18,FALSE)</f>
        <v>93401</v>
      </c>
      <c r="S823" s="108" t="str">
        <f>VLOOKUP(A823,'BASE REGISTROS'!$A$1:$T$884,19,FALSE)</f>
        <v>Se acompaña Certificado de Antecedentes Financieros año  2019, aprobado por  el Subdepartamento de Supervisión Financiera Nacional.</v>
      </c>
      <c r="T823" s="129">
        <f>VLOOKUP(A823,'BASE REGISTROS'!$A$1:$T$884,20,FALSE)</f>
        <v>40745</v>
      </c>
      <c r="U823" s="128">
        <v>7446</v>
      </c>
      <c r="V823" s="130">
        <v>19239840</v>
      </c>
      <c r="W823" s="130">
        <v>76318032</v>
      </c>
      <c r="X823" s="131">
        <v>44316</v>
      </c>
      <c r="Y823" s="132" t="s">
        <v>7743</v>
      </c>
      <c r="Z823" s="132" t="s">
        <v>7744</v>
      </c>
      <c r="AA823" s="128" t="s">
        <v>7825</v>
      </c>
    </row>
    <row r="824" spans="1:27" ht="15.75" customHeight="1" x14ac:dyDescent="0.2">
      <c r="A824" s="128">
        <v>7450</v>
      </c>
      <c r="B824" s="108" t="str">
        <f>VLOOKUP(A824,'BASE REGISTROS'!$A$1:$T$884,2,FALSE)</f>
        <v xml:space="preserve">
I. Municipalidad de Palena
</v>
      </c>
      <c r="C824" s="136">
        <f>VLOOKUP(A824,'BASE REGISTROS'!$A$1:$T$884,3,FALSE)</f>
        <v>692313003</v>
      </c>
      <c r="D824" s="108" t="str">
        <f>VLOOKUP(A824,'BASE REGISTROS'!$A$1:$T$884,4,FALSE)</f>
        <v>Municipalidad</v>
      </c>
      <c r="E824" s="108" t="str">
        <f>VLOOKUP(A824,'BASE REGISTROS'!$A$1:$T$884,5,FALSE)</f>
        <v>Constitución Política de la República, art. 107.</v>
      </c>
      <c r="F824" s="108" t="str">
        <f>VLOOKUP(A824,'BASE REGISTROS'!$A$1:$T$884,6,FALSE)</f>
        <v>Indefinida.</v>
      </c>
      <c r="G824" s="108" t="str">
        <f>VLOOKUP(A824,'BASE REGISTROS'!$A$1:$T$884,7,FALSE)</f>
        <v>Según Ley Orgánica Nº 18.695, arts. 1º al 4º.</v>
      </c>
      <c r="H824" s="108" t="str">
        <f>VLOOKUP(A824,'BASE REGISTROS'!$A$1:$T$884,8,FALSE)</f>
        <v>no tiene</v>
      </c>
      <c r="I824" s="108">
        <f>VLOOKUP(A824,'BASE REGISTROS'!$A$1:$T$884,9,FALSE)</f>
        <v>0</v>
      </c>
      <c r="J824" s="129">
        <f>VLOOKUP(A824,'BASE REGISTROS'!$A$1:$T$884,10,FALSE)</f>
        <v>0</v>
      </c>
      <c r="K824" s="108" t="str">
        <f>VLOOKUP(A824,'BASE REGISTROS'!$A$1:$T$884,11,FALSE)</f>
        <v>Ricardo Soto Said</v>
      </c>
      <c r="L824" s="108" t="str">
        <f>VLOOKUP(A824,'BASE REGISTROS'!$A$1:$T$884,12,FALSE)</f>
        <v xml:space="preserve">Bernardo O`Higgins Nº 740, comuna de Palena, Región de Los Lagos. </v>
      </c>
      <c r="M824" s="108" t="str">
        <f>VLOOKUP(A824,'BASE REGISTROS'!$A$1:$T$884,13,FALSE)</f>
        <v>X</v>
      </c>
      <c r="N824" s="108" t="str">
        <f>VLOOKUP(A824,'BASE REGISTROS'!$A$1:$T$884,14,FALSE)</f>
        <v>Palena</v>
      </c>
      <c r="O824" s="108" t="str">
        <f>VLOOKUP(A824,'BASE REGISTROS'!$A$1:$T$884,15,FALSE)</f>
        <v xml:space="preserve">Fono: 652-741702
</v>
      </c>
      <c r="P824" s="108" t="str">
        <f>VLOOKUP(A824,'BASE REGISTROS'!$A$1:$T$884,16,FALSE)</f>
        <v>Correo electrónico: alcalde@municipalidadpalena.cl</v>
      </c>
      <c r="Q824" s="108">
        <f>VLOOKUP(A824,'BASE REGISTROS'!$A$1:$T$884,17,FALSE)</f>
        <v>0</v>
      </c>
      <c r="R824" s="108">
        <f>VLOOKUP(A824,'BASE REGISTROS'!$A$1:$T$884,18,FALSE)</f>
        <v>91001</v>
      </c>
      <c r="S824" s="108" t="str">
        <f>VLOOKUP(A824,'BASE REGISTROS'!$A$1:$T$884,19,FALSE)</f>
        <v xml:space="preserve">No se acompañan. Aplica Informe Jurídico Nº 09, de  fecha 14 de marzo de 2011 del Departamento Jurídico y Dictamen Nº 070791, de 2009, de la Contraloría General de la República.  
</v>
      </c>
      <c r="T824" s="129">
        <f>VLOOKUP(A824,'BASE REGISTROS'!$A$1:$T$884,20,FALSE)</f>
        <v>40683</v>
      </c>
      <c r="U824" s="128">
        <v>7450</v>
      </c>
      <c r="V824" s="130">
        <v>22643843</v>
      </c>
      <c r="W824" s="130">
        <v>74744290</v>
      </c>
      <c r="X824" s="131">
        <v>44316</v>
      </c>
      <c r="Y824" s="132" t="s">
        <v>7743</v>
      </c>
      <c r="Z824" s="132" t="s">
        <v>7744</v>
      </c>
      <c r="AA824" s="128" t="s">
        <v>7955</v>
      </c>
    </row>
    <row r="825" spans="1:27" ht="15.75" customHeight="1" x14ac:dyDescent="0.2">
      <c r="A825" s="128">
        <v>7451</v>
      </c>
      <c r="B825" s="108" t="str">
        <f>VLOOKUP(A825,'BASE REGISTROS'!$A$1:$T$884,2,FALSE)</f>
        <v xml:space="preserve">
I. Municipalidad de San Nicolás
</v>
      </c>
      <c r="C825" s="136">
        <f>VLOOKUP(A825,'BASE REGISTROS'!$A$1:$T$884,3,FALSE)</f>
        <v>691408000</v>
      </c>
      <c r="D825" s="108" t="str">
        <f>VLOOKUP(A825,'BASE REGISTROS'!$A$1:$T$884,4,FALSE)</f>
        <v>Municipalidad</v>
      </c>
      <c r="E825" s="108" t="str">
        <f>VLOOKUP(A825,'BASE REGISTROS'!$A$1:$T$884,5,FALSE)</f>
        <v>Municipalidad. Constitución Política de la República, art. 107.</v>
      </c>
      <c r="F825" s="108" t="str">
        <f>VLOOKUP(A825,'BASE REGISTROS'!$A$1:$T$884,6,FALSE)</f>
        <v>Indefinida.</v>
      </c>
      <c r="G825" s="108" t="str">
        <f>VLOOKUP(A825,'BASE REGISTROS'!$A$1:$T$884,7,FALSE)</f>
        <v>Según Ley Orgánica Nº 18.695, arts. 1º al 4º.</v>
      </c>
      <c r="H825" s="108" t="str">
        <f>VLOOKUP(A825,'BASE REGISTROS'!$A$1:$T$884,8,FALSE)</f>
        <v>no tiene</v>
      </c>
      <c r="I825" s="108">
        <f>VLOOKUP(A825,'BASE REGISTROS'!$A$1:$T$884,9,FALSE)</f>
        <v>0</v>
      </c>
      <c r="J825" s="129">
        <f>VLOOKUP(A825,'BASE REGISTROS'!$A$1:$T$884,10,FALSE)</f>
        <v>0</v>
      </c>
      <c r="K825" s="108" t="str">
        <f>VLOOKUP(A825,'BASE REGISTROS'!$A$1:$T$884,11,FALSE)</f>
        <v xml:space="preserve">Víctor Toro Leiva, </v>
      </c>
      <c r="L825" s="108" t="str">
        <f>VLOOKUP(A825,'BASE REGISTROS'!$A$1:$T$884,12,FALSE)</f>
        <v xml:space="preserve">Arturo Prat N° 202,  comuna de San Nicolás
</v>
      </c>
      <c r="M825" s="108" t="str">
        <f>VLOOKUP(A825,'BASE REGISTROS'!$A$1:$T$884,13,FALSE)</f>
        <v>XVI</v>
      </c>
      <c r="N825" s="108" t="str">
        <f>VLOOKUP(A825,'BASE REGISTROS'!$A$1:$T$884,14,FALSE)</f>
        <v xml:space="preserve"> San Nicolás</v>
      </c>
      <c r="O825" s="108" t="str">
        <f>VLOOKUP(A825,'BASE REGISTROS'!$A$1:$T$884,15,FALSE)</f>
        <v xml:space="preserve">Fonos:042 - 561416 /042 – 561443  </v>
      </c>
      <c r="P825" s="108" t="str">
        <f>VLOOKUP(A825,'BASE REGISTROS'!$A$1:$T$884,16,FALSE)</f>
        <v xml:space="preserve"> alcaldia@municipalidadsannicolas.cl</v>
      </c>
      <c r="Q825" s="108">
        <f>VLOOKUP(A825,'BASE REGISTROS'!$A$1:$T$884,17,FALSE)</f>
        <v>0</v>
      </c>
      <c r="R825" s="108">
        <f>VLOOKUP(A825,'BASE REGISTROS'!$A$1:$T$884,18,FALSE)</f>
        <v>91001</v>
      </c>
      <c r="S825" s="108" t="str">
        <f>VLOOKUP(A825,'BASE REGISTROS'!$A$1:$T$884,19,FALSE)</f>
        <v xml:space="preserve">No se acompañan. Aplica Informe Jurídico Nº 09, de  fecha 14 de marzo de 2011 del Departamento Jurídico y Dictamen Nº 070791, de 2009, de la Contraloría General de la República.  
</v>
      </c>
      <c r="T825" s="129">
        <f>VLOOKUP(A825,'BASE REGISTROS'!$A$1:$T$884,20,FALSE)</f>
        <v>40764</v>
      </c>
      <c r="U825" s="128">
        <v>7451</v>
      </c>
      <c r="V825" s="130">
        <v>4893746</v>
      </c>
      <c r="W825" s="130">
        <v>14823168</v>
      </c>
      <c r="X825" s="131">
        <v>44316</v>
      </c>
      <c r="Y825" s="132" t="s">
        <v>7743</v>
      </c>
      <c r="Z825" s="132" t="s">
        <v>7744</v>
      </c>
      <c r="AA825" s="128" t="s">
        <v>7952</v>
      </c>
    </row>
    <row r="826" spans="1:27" ht="15.75" customHeight="1" x14ac:dyDescent="0.2">
      <c r="A826" s="128">
        <v>7452</v>
      </c>
      <c r="B826" s="108" t="str">
        <f>VLOOKUP(A826,'BASE REGISTROS'!$A$1:$T$884,2,FALSE)</f>
        <v xml:space="preserve">
Organización no Gubernamental de Desarrollo Hogar Santa Catalina u ONG Santa Catalina
</v>
      </c>
      <c r="C826" s="136">
        <f>VLOOKUP(A826,'BASE REGISTROS'!$A$1:$T$884,3,FALSE)</f>
        <v>650401387</v>
      </c>
      <c r="D826" s="108" t="str">
        <f>VLOOKUP(A826,'BASE REGISTROS'!$A$1:$T$884,4,FALSE)</f>
        <v xml:space="preserve">Corporación de derecho privado.
</v>
      </c>
      <c r="E826" s="108" t="str">
        <f>VLOOKUP(A826,'BASE REGISTROS'!$A$1:$T$884,5,FALSE)</f>
        <v xml:space="preserve">Otorgado por Decreto Supremo N° 1920, de 20 de abril de 2011, del Ministerio de Justicia.
</v>
      </c>
      <c r="F826" s="108" t="str">
        <f>VLOOKUP(A826,'BASE REGISTROS'!$A$1:$T$884,6,FALSE)</f>
        <v xml:space="preserve">Certificado de Vigencia Folio Nº 500355985442, de 13 de noviembre de 2020, emitido por el Servicio de Registro Civil e Identificación.
</v>
      </c>
      <c r="G826" s="108" t="str">
        <f>VLOOKUP(A826,'BASE REGISTROS'!$A$1:$T$884,7,FALSE)</f>
        <v xml:space="preserve">La promoción del desarrollo, especialmente de las personas, familias, grupos y comunidades que viven en condiciones de pobreza y/o marginalidad.
</v>
      </c>
      <c r="H826" s="108" t="str">
        <f>VLOOKUP(A826,'BASE REGISTROS'!$A$1:$T$884,8,FALSE)</f>
        <v>Presidente: Alejandro Thomas Bas
Vicepdte: Luis Felipe Ovalle Valdés
Secretaria: Catalina Larraín Geisse
Obs: Se envía carta solicitando escritura pública donde conste la designación de nuevo directorio, más otros antecedentes.</v>
      </c>
      <c r="I826" s="108" t="str">
        <f>VLOOKUP(A826,'BASE REGISTROS'!$A$1:$T$884,9,FALSE)</f>
        <v>Directorio dura dos años en su cargo</v>
      </c>
      <c r="J826" s="129" t="str">
        <f>VLOOKUP(A826,'BASE REGISTROS'!$A$1:$T$884,10,FALSE)</f>
        <v xml:space="preserve">De 06 de junio de 2019 a 06 de junio de 2022.
</v>
      </c>
      <c r="K826" s="108" t="str">
        <f>VLOOKUP(A826,'BASE REGISTROS'!$A$1:$T$884,11,FALSE)</f>
        <v xml:space="preserve">Presidente: Alejandro Thomas Bas; RUT N° </v>
      </c>
      <c r="L826" s="108" t="str">
        <f>VLOOKUP(A826,'BASE REGISTROS'!$A$1:$T$884,12,FALSE)</f>
        <v xml:space="preserve">Juan Castellón N° 4005, Quinta Normal, Santiago, Región Metropolitana. 
</v>
      </c>
      <c r="M826" s="108" t="str">
        <f>VLOOKUP(A826,'BASE REGISTROS'!$A$1:$T$884,13,FALSE)</f>
        <v>XIII</v>
      </c>
      <c r="N826" s="108" t="str">
        <f>VLOOKUP(A826,'BASE REGISTROS'!$A$1:$T$884,14,FALSE)</f>
        <v>Quinta Normal</v>
      </c>
      <c r="O826" s="108" t="str">
        <f>VLOOKUP(A826,'BASE REGISTROS'!$A$1:$T$884,15,FALSE)</f>
        <v>Teléfono 8944614</v>
      </c>
      <c r="P826" s="108">
        <f>VLOOKUP(A826,'BASE REGISTROS'!$A$1:$T$884,16,FALSE)</f>
        <v>0</v>
      </c>
      <c r="Q826" s="108">
        <f>VLOOKUP(A826,'BASE REGISTROS'!$A$1:$T$884,17,FALSE)</f>
        <v>0</v>
      </c>
      <c r="R826" s="108" t="str">
        <f>VLOOKUP(A826,'BASE REGISTROS'!$A$1:$T$884,18,FALSE)</f>
        <v>93401 Institución de Asistencia Social.</v>
      </c>
      <c r="S826" s="108" t="str">
        <f>VLOOKUP(A826,'BASE REGISTROS'!$A$1:$T$884,19,FALSE)</f>
        <v xml:space="preserve">Certificado correspondiente al año 2019, aprobado por el Sub Departamento de Supervisión Financiera.
</v>
      </c>
      <c r="T826" s="129">
        <f>VLOOKUP(A826,'BASE REGISTROS'!$A$1:$T$884,20,FALSE)</f>
        <v>40793</v>
      </c>
      <c r="U826" s="128">
        <v>7452</v>
      </c>
      <c r="V826" s="130">
        <v>18616665</v>
      </c>
      <c r="W826" s="130">
        <v>66699236</v>
      </c>
      <c r="X826" s="131">
        <v>44316</v>
      </c>
      <c r="Y826" s="132" t="s">
        <v>7743</v>
      </c>
      <c r="Z826" s="132" t="s">
        <v>7744</v>
      </c>
      <c r="AA826" s="128" t="s">
        <v>7880</v>
      </c>
    </row>
    <row r="827" spans="1:27" ht="15.75" customHeight="1" x14ac:dyDescent="0.2">
      <c r="A827" s="128">
        <v>7458</v>
      </c>
      <c r="B827" s="108" t="str">
        <f>VLOOKUP(A827,'BASE REGISTROS'!$A$1:$T$884,2,FALSE)</f>
        <v xml:space="preserve">
I. Municipalidad de Peñaflor
</v>
      </c>
      <c r="C827" s="136" t="str">
        <f>VLOOKUP(A827,'BASE REGISTROS'!$A$1:$T$884,3,FALSE)</f>
        <v>69071700K</v>
      </c>
      <c r="D827" s="108" t="str">
        <f>VLOOKUP(A827,'BASE REGISTROS'!$A$1:$T$884,4,FALSE)</f>
        <v>Municipalidad</v>
      </c>
      <c r="E827" s="108" t="str">
        <f>VLOOKUP(A827,'BASE REGISTROS'!$A$1:$T$884,5,FALSE)</f>
        <v>Constitución Política de la República, art. 107.</v>
      </c>
      <c r="F827" s="108" t="str">
        <f>VLOOKUP(A827,'BASE REGISTROS'!$A$1:$T$884,6,FALSE)</f>
        <v>Indefinida.</v>
      </c>
      <c r="G827" s="108" t="str">
        <f>VLOOKUP(A827,'BASE REGISTROS'!$A$1:$T$884,7,FALSE)</f>
        <v>Según Ley Orgánica Nº 18.695, arts. 1º al 4º.</v>
      </c>
      <c r="H827" s="108" t="str">
        <f>VLOOKUP(A827,'BASE REGISTROS'!$A$1:$T$884,8,FALSE)</f>
        <v>no tiene</v>
      </c>
      <c r="I827" s="108">
        <f>VLOOKUP(A827,'BASE REGISTROS'!$A$1:$T$884,9,FALSE)</f>
        <v>0</v>
      </c>
      <c r="J827" s="129">
        <f>VLOOKUP(A827,'BASE REGISTROS'!$A$1:$T$884,10,FALSE)</f>
        <v>0</v>
      </c>
      <c r="K827" s="108" t="str">
        <f>VLOOKUP(A827,'BASE REGISTROS'!$A$1:$T$884,11,FALSE)</f>
        <v xml:space="preserve">Nibaldo Favio Meza Garfia.  </v>
      </c>
      <c r="L827" s="108" t="str">
        <f>VLOOKUP(A827,'BASE REGISTROS'!$A$1:$T$884,12,FALSE)</f>
        <v xml:space="preserve">Calle Luis Araya Cereceda N°1215, comuna de Peñaflor, Región Metropolitana.
</v>
      </c>
      <c r="M827" s="108" t="str">
        <f>VLOOKUP(A827,'BASE REGISTROS'!$A$1:$T$884,13,FALSE)</f>
        <v>XIII</v>
      </c>
      <c r="N827" s="108" t="str">
        <f>VLOOKUP(A827,'BASE REGISTROS'!$A$1:$T$884,14,FALSE)</f>
        <v xml:space="preserve"> Peñaflor</v>
      </c>
      <c r="O827" s="108" t="str">
        <f>VLOOKUP(A827,'BASE REGISTROS'!$A$1:$T$884,15,FALSE)</f>
        <v>Teléfono: 56-24327700</v>
      </c>
      <c r="P827" s="108">
        <f>VLOOKUP(A827,'BASE REGISTROS'!$A$1:$T$884,16,FALSE)</f>
        <v>0</v>
      </c>
      <c r="Q827" s="108">
        <f>VLOOKUP(A827,'BASE REGISTROS'!$A$1:$T$884,17,FALSE)</f>
        <v>0</v>
      </c>
      <c r="R827" s="108">
        <f>VLOOKUP(A827,'BASE REGISTROS'!$A$1:$T$884,18,FALSE)</f>
        <v>91001</v>
      </c>
      <c r="S827" s="108" t="str">
        <f>VLOOKUP(A827,'BASE REGISTROS'!$A$1:$T$884,19,FALSE)</f>
        <v>No corresponde.</v>
      </c>
      <c r="T827" s="129">
        <f>VLOOKUP(A827,'BASE REGISTROS'!$A$1:$T$884,20,FALSE)</f>
        <v>40875</v>
      </c>
      <c r="U827" s="128">
        <v>7458</v>
      </c>
      <c r="V827" s="130">
        <v>5008220</v>
      </c>
      <c r="W827" s="130">
        <v>20032880</v>
      </c>
      <c r="X827" s="131">
        <v>44316</v>
      </c>
      <c r="Y827" s="132" t="s">
        <v>7743</v>
      </c>
      <c r="Z827" s="132" t="s">
        <v>7744</v>
      </c>
      <c r="AA827" s="128" t="s">
        <v>7789</v>
      </c>
    </row>
    <row r="828" spans="1:27" ht="15.75" customHeight="1" x14ac:dyDescent="0.2">
      <c r="A828" s="128">
        <v>7459</v>
      </c>
      <c r="B828" s="108" t="str">
        <f>VLOOKUP(A828,'BASE REGISTROS'!$A$1:$T$884,2,FALSE)</f>
        <v>Corporación Comunidad Terapéutica Esperanza</v>
      </c>
      <c r="C828" s="136">
        <f>VLOOKUP(A828,'BASE REGISTROS'!$A$1:$T$884,3,FALSE)</f>
        <v>650447174</v>
      </c>
      <c r="D828" s="108" t="str">
        <f>VLOOKUP(A828,'BASE REGISTROS'!$A$1:$T$884,4,FALSE)</f>
        <v>Corporación de Derecho Privado</v>
      </c>
      <c r="E828" s="108" t="str">
        <f>VLOOKUP(A828,'BASE REGISTROS'!$A$1:$T$884,5,FALSE)</f>
        <v>Otorgada por Decreto Exento  Nº 3782, de fecha 29 de Agosto de  2011, del Ministerio de Justicia.</v>
      </c>
      <c r="F828" s="108" t="str">
        <f>VLOOKUP(A828,'BASE REGISTROS'!$A$1:$T$884,6,FALSE)</f>
        <v xml:space="preserve">Certificado de vigencia de persona jurídica sin fines de lucro, folio N° 80522069, emitido por el SRCeI con fecha 13 de noviembre de 2020. 
</v>
      </c>
      <c r="G828" s="108" t="str">
        <f>VLOOKUP(A828,'BASE REGISTROS'!$A$1:$T$884,7,FALSE)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28" s="108" t="str">
        <f>VLOOKUP(A828,'BASE REGISTROS'!$A$1:$T$884,8,FALSE)</f>
        <v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v>
      </c>
      <c r="I828" s="108" t="str">
        <f>VLOOKUP(A828,'BASE REGISTROS'!$A$1:$T$884,9,FALSE)</f>
        <v xml:space="preserve">2 años. </v>
      </c>
      <c r="J828" s="129" t="str">
        <f>VLOOKUP(A828,'BASE REGISTROS'!$A$1:$T$884,10,FALSE)</f>
        <v xml:space="preserve">03 de junio de 2019 a 03 de junio de 2021. </v>
      </c>
      <c r="K828" s="108" t="str">
        <f>VLOOKUP(A828,'BASE REGISTROS'!$A$1:$T$884,11,FALSE)</f>
        <v xml:space="preserve">Presidente: Rodrigo  Escobar  Olmedo </v>
      </c>
      <c r="L828" s="108" t="str">
        <f>VLOOKUP(A828,'BASE REGISTROS'!$A$1:$T$884,12,FALSE)</f>
        <v xml:space="preserve">Calle Merced N° 741, sector centro, ciudad y comuna de Vallenar, Provincia  de Huasco, Región de Atacama.
</v>
      </c>
      <c r="M828" s="108" t="str">
        <f>VLOOKUP(A828,'BASE REGISTROS'!$A$1:$T$884,13,FALSE)</f>
        <v>III</v>
      </c>
      <c r="N828" s="108" t="str">
        <f>VLOOKUP(A828,'BASE REGISTROS'!$A$1:$T$884,14,FALSE)</f>
        <v>huasco</v>
      </c>
      <c r="O828" s="108" t="str">
        <f>VLOOKUP(A828,'BASE REGISTROS'!$A$1:$T$884,15,FALSE)</f>
        <v>Teléfono: 51 (2) 612617</v>
      </c>
      <c r="P828" s="108" t="str">
        <f>VLOOKUP(A828,'BASE REGISTROS'!$A$1:$T$884,16,FALSE)</f>
        <v>Correo electrónico: piehusco@hotmail.com
                            comesperanza@gmail.com</v>
      </c>
      <c r="Q828" s="108">
        <f>VLOOKUP(A828,'BASE REGISTROS'!$A$1:$T$884,17,FALSE)</f>
        <v>0</v>
      </c>
      <c r="R828" s="108" t="str">
        <f>VLOOKUP(A828,'BASE REGISTROS'!$A$1:$T$884,18,FALSE)</f>
        <v>93401: Institución de Asistencia Social</v>
      </c>
      <c r="S828" s="108" t="str">
        <f>VLOOKUP(A828,'BASE REGISTROS'!$A$1:$T$884,19,FALSE)</f>
        <v>Certificado Financiero, correspondiente al año 2019, aprobados por el Sub Departamento de Supervisión Fiannciera Nacional.</v>
      </c>
      <c r="T828" s="129">
        <f>VLOOKUP(A828,'BASE REGISTROS'!$A$1:$T$884,20,FALSE)</f>
        <v>40882</v>
      </c>
      <c r="U828" s="128">
        <v>7459</v>
      </c>
      <c r="V828" s="130">
        <v>6031690</v>
      </c>
      <c r="W828" s="130">
        <v>34545133</v>
      </c>
      <c r="X828" s="131">
        <v>44316</v>
      </c>
      <c r="Y828" s="132" t="s">
        <v>7743</v>
      </c>
      <c r="Z828" s="132" t="s">
        <v>7744</v>
      </c>
      <c r="AA828" s="128" t="s">
        <v>7770</v>
      </c>
    </row>
    <row r="829" spans="1:27" ht="15.75" customHeight="1" x14ac:dyDescent="0.2">
      <c r="A829" s="128">
        <v>7460</v>
      </c>
      <c r="B829" s="108" t="str">
        <f>VLOOKUP(A829,'BASE REGISTROS'!$A$1:$T$884,2,FALSE)</f>
        <v xml:space="preserve">
I. Municipalidad de Zapallar
</v>
      </c>
      <c r="C829" s="136">
        <f>VLOOKUP(A829,'BASE REGISTROS'!$A$1:$T$884,3,FALSE)</f>
        <v>690504006</v>
      </c>
      <c r="D829" s="108" t="str">
        <f>VLOOKUP(A829,'BASE REGISTROS'!$A$1:$T$884,4,FALSE)</f>
        <v>Municipalidad</v>
      </c>
      <c r="E829" s="108" t="str">
        <f>VLOOKUP(A829,'BASE REGISTROS'!$A$1:$T$884,5,FALSE)</f>
        <v>Constitución Política de la República, art. 107.</v>
      </c>
      <c r="F829" s="108" t="str">
        <f>VLOOKUP(A829,'BASE REGISTROS'!$A$1:$T$884,6,FALSE)</f>
        <v>Indefinida.</v>
      </c>
      <c r="G829" s="108" t="str">
        <f>VLOOKUP(A829,'BASE REGISTROS'!$A$1:$T$884,7,FALSE)</f>
        <v>Según Ley Orgánica Nº 18.695, arts. 1º al 4º.</v>
      </c>
      <c r="H829" s="108" t="str">
        <f>VLOOKUP(A829,'BASE REGISTROS'!$A$1:$T$884,8,FALSE)</f>
        <v>no tiene</v>
      </c>
      <c r="I829" s="108">
        <f>VLOOKUP(A829,'BASE REGISTROS'!$A$1:$T$884,9,FALSE)</f>
        <v>0</v>
      </c>
      <c r="J829" s="129">
        <f>VLOOKUP(A829,'BASE REGISTROS'!$A$1:$T$884,10,FALSE)</f>
        <v>0</v>
      </c>
      <c r="K829" s="108" t="str">
        <f>VLOOKUP(A829,'BASE REGISTROS'!$A$1:$T$884,11,FALSE)</f>
        <v>Nicolás Cox Urrejola</v>
      </c>
      <c r="L829" s="108" t="str">
        <f>VLOOKUP(A829,'BASE REGISTROS'!$A$1:$T$884,12,FALSE)</f>
        <v xml:space="preserve">Germán Riesco Nº 399,  comuna de Zapallar, Región de Valparaíso.
</v>
      </c>
      <c r="M829" s="108" t="str">
        <f>VLOOKUP(A829,'BASE REGISTROS'!$A$1:$T$884,13,FALSE)</f>
        <v>V</v>
      </c>
      <c r="N829" s="108" t="str">
        <f>VLOOKUP(A829,'BASE REGISTROS'!$A$1:$T$884,14,FALSE)</f>
        <v xml:space="preserve"> Zapallar</v>
      </c>
      <c r="O829" s="108" t="str">
        <f>VLOOKUP(A829,'BASE REGISTROS'!$A$1:$T$884,15,FALSE)</f>
        <v>Fono (33) 741040- 742000</v>
      </c>
      <c r="P829" s="108">
        <f>VLOOKUP(A829,'BASE REGISTROS'!$A$1:$T$884,16,FALSE)</f>
        <v>0</v>
      </c>
      <c r="Q829" s="108">
        <f>VLOOKUP(A829,'BASE REGISTROS'!$A$1:$T$884,17,FALSE)</f>
        <v>0</v>
      </c>
      <c r="R829" s="108">
        <f>VLOOKUP(A829,'BASE REGISTROS'!$A$1:$T$884,18,FALSE)</f>
        <v>91001</v>
      </c>
      <c r="S829" s="108" t="str">
        <f>VLOOKUP(A829,'BASE REGISTROS'!$A$1:$T$884,19,FALSE)</f>
        <v xml:space="preserve">No se acompañan. Aplica Informe Jurídico Nº 09, de  fecha 14 de marzo de 2011 del Departamento Jurídico y Dictamen Nº 070791, de 2009, de la Contraloría General de la República.  
</v>
      </c>
      <c r="T829" s="129">
        <f>VLOOKUP(A829,'BASE REGISTROS'!$A$1:$T$884,20,FALSE)</f>
        <v>40884</v>
      </c>
      <c r="U829" s="128">
        <v>7460</v>
      </c>
      <c r="V829" s="130">
        <v>3577300</v>
      </c>
      <c r="W829" s="130">
        <v>10835650</v>
      </c>
      <c r="X829" s="131">
        <v>44316</v>
      </c>
      <c r="Y829" s="132" t="s">
        <v>7743</v>
      </c>
      <c r="Z829" s="132" t="s">
        <v>7744</v>
      </c>
      <c r="AA829" s="128" t="s">
        <v>7956</v>
      </c>
    </row>
    <row r="830" spans="1:27" ht="15.75" customHeight="1" x14ac:dyDescent="0.2">
      <c r="A830" s="128">
        <v>7462</v>
      </c>
      <c r="B830" s="108" t="str">
        <f>VLOOKUP(A830,'BASE REGISTROS'!$A$1:$T$884,2,FALSE)</f>
        <v>Corporación  de Ayuda a la Familia</v>
      </c>
      <c r="C830" s="136">
        <f>VLOOKUP(A830,'BASE REGISTROS'!$A$1:$T$884,3,FALSE)</f>
        <v>650213203</v>
      </c>
      <c r="D830" s="108" t="str">
        <f>VLOOKUP(A830,'BASE REGISTROS'!$A$1:$T$884,4,FALSE)</f>
        <v>Corporación de Derecho Privado.</v>
      </c>
      <c r="E830" s="108" t="str">
        <f>VLOOKUP(A830,'BASE REGISTROS'!$A$1:$T$884,5,FALSE)</f>
        <v>Otorgada por Decreto Exento  Nº 314, de fecha 30  de marzo  de  2001, del Ministerio de Justicia.</v>
      </c>
      <c r="F830" s="108" t="str">
        <f>VLOOKUP(A830,'BASE REGISTROS'!$A$1:$T$884,6,FALSE)</f>
        <v xml:space="preserve">Certificado de Vigencia de persona jurídica sin fines de lucro, folio N° 500183005964, de 17 de mayo de 2018, emitido por el Servicio de Registro Civil e Identificación. 
</v>
      </c>
      <c r="G830" s="108" t="str">
        <f>VLOOKUP(A830,'BASE REGISTROS'!$A$1:$T$884,7,FALSE)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30" s="108" t="str">
        <f>VLOOKUP(A830,'BASE REGISTROS'!$A$1:$T$884,8,FALSE)</f>
        <v xml:space="preserve">Presidente:
Gastón Francisco José Pinochet Donoso, 
Secretaria: 
Victoria del Carmen Huenante Nanco, 
Tesorera: 
Natalia Fernanda Oyaneder Sarmiento, 
Director:
José Guillermo Molina Bravo, 
Matías Alberto Lavadero Franzani, 
</v>
      </c>
      <c r="I830" s="108" t="str">
        <f>VLOOKUP(A830,'BASE REGISTROS'!$A$1:$T$884,9,FALSE)</f>
        <v>Dos años. Si, por cualquier causa no se efectúa oportunamente la elección de Directorio, se entenderá renovado el mandato de quienes se encuentran en funciones hasta que se realice la correspondiente elección.</v>
      </c>
      <c r="J830" s="129" t="str">
        <f>VLOOKUP(A830,'BASE REGISTROS'!$A$1:$T$884,10,FALSE)</f>
        <v>Del 31-07-2018 a 31-07-2020</v>
      </c>
      <c r="K830" s="108" t="str">
        <f>VLOOKUP(A830,'BASE REGISTROS'!$A$1:$T$884,11,FALSE)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30" s="108" t="str">
        <f>VLOOKUP(A830,'BASE REGISTROS'!$A$1:$T$884,12,FALSE)</f>
        <v xml:space="preserve">Uno Oriente N°1550, comuna de Talca, Región del Maule. </v>
      </c>
      <c r="M830" s="108" t="str">
        <f>VLOOKUP(A830,'BASE REGISTROS'!$A$1:$T$884,13,FALSE)</f>
        <v>VII</v>
      </c>
      <c r="N830" s="108" t="str">
        <f>VLOOKUP(A830,'BASE REGISTROS'!$A$1:$T$884,14,FALSE)</f>
        <v>talca</v>
      </c>
      <c r="O830" s="108">
        <f>VLOOKUP(A830,'BASE REGISTROS'!$A$1:$T$884,15,FALSE)</f>
        <v>0</v>
      </c>
      <c r="P830" s="108">
        <f>VLOOKUP(A830,'BASE REGISTROS'!$A$1:$T$884,16,FALSE)</f>
        <v>0</v>
      </c>
      <c r="Q830" s="108">
        <f>VLOOKUP(A830,'BASE REGISTROS'!$A$1:$T$884,17,FALSE)</f>
        <v>0</v>
      </c>
      <c r="R830" s="108" t="str">
        <f>VLOOKUP(A830,'BASE REGISTROS'!$A$1:$T$884,18,FALSE)</f>
        <v>93401: Institución de Asistencia Social</v>
      </c>
      <c r="S830" s="108" t="str">
        <f>VLOOKUP(A830,'BASE REGISTROS'!$A$1:$T$884,19,FALSE)</f>
        <v xml:space="preserve">Certificado de antecedentes financieros, correspondientes al año 2019, aprobados por el Subdepartamento de Supervisión Financiera Nacional. </v>
      </c>
      <c r="T830" s="129">
        <f>VLOOKUP(A830,'BASE REGISTROS'!$A$1:$T$884,20,FALSE)</f>
        <v>43174</v>
      </c>
      <c r="U830" s="128">
        <v>7462</v>
      </c>
      <c r="V830" s="130">
        <v>40477574</v>
      </c>
      <c r="W830" s="130">
        <v>154047656</v>
      </c>
      <c r="X830" s="131">
        <v>44316</v>
      </c>
      <c r="Y830" s="132" t="s">
        <v>7743</v>
      </c>
      <c r="Z830" s="132" t="s">
        <v>7744</v>
      </c>
      <c r="AA830" s="128" t="s">
        <v>7778</v>
      </c>
    </row>
    <row r="831" spans="1:27" ht="15.75" customHeight="1" x14ac:dyDescent="0.2">
      <c r="A831" s="128">
        <v>7462</v>
      </c>
      <c r="B831" s="108" t="str">
        <f>VLOOKUP(A831,'BASE REGISTROS'!$A$1:$T$884,2,FALSE)</f>
        <v>Corporación  de Ayuda a la Familia</v>
      </c>
      <c r="C831" s="136">
        <f>VLOOKUP(A831,'BASE REGISTROS'!$A$1:$T$884,3,FALSE)</f>
        <v>650213203</v>
      </c>
      <c r="D831" s="108" t="str">
        <f>VLOOKUP(A831,'BASE REGISTROS'!$A$1:$T$884,4,FALSE)</f>
        <v>Corporación de Derecho Privado.</v>
      </c>
      <c r="E831" s="108" t="str">
        <f>VLOOKUP(A831,'BASE REGISTROS'!$A$1:$T$884,5,FALSE)</f>
        <v>Otorgada por Decreto Exento  Nº 314, de fecha 30  de marzo  de  2001, del Ministerio de Justicia.</v>
      </c>
      <c r="F831" s="108" t="str">
        <f>VLOOKUP(A831,'BASE REGISTROS'!$A$1:$T$884,6,FALSE)</f>
        <v xml:space="preserve">Certificado de Vigencia de persona jurídica sin fines de lucro, folio N° 500183005964, de 17 de mayo de 2018, emitido por el Servicio de Registro Civil e Identificación. 
</v>
      </c>
      <c r="G831" s="108" t="str">
        <f>VLOOKUP(A831,'BASE REGISTROS'!$A$1:$T$884,7,FALSE)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31" s="108" t="str">
        <f>VLOOKUP(A831,'BASE REGISTROS'!$A$1:$T$884,8,FALSE)</f>
        <v xml:space="preserve">Presidente:
Gastón Francisco José Pinochet Donoso, 
Secretaria: 
Victoria del Carmen Huenante Nanco, 
Tesorera: 
Natalia Fernanda Oyaneder Sarmiento, 
Director:
José Guillermo Molina Bravo, 
Matías Alberto Lavadero Franzani, 
</v>
      </c>
      <c r="I831" s="108" t="str">
        <f>VLOOKUP(A831,'BASE REGISTROS'!$A$1:$T$884,9,FALSE)</f>
        <v>Dos años. Si, por cualquier causa no se efectúa oportunamente la elección de Directorio, se entenderá renovado el mandato de quienes se encuentran en funciones hasta que se realice la correspondiente elección.</v>
      </c>
      <c r="J831" s="129" t="str">
        <f>VLOOKUP(A831,'BASE REGISTROS'!$A$1:$T$884,10,FALSE)</f>
        <v>Del 31-07-2018 a 31-07-2020</v>
      </c>
      <c r="K831" s="108" t="str">
        <f>VLOOKUP(A831,'BASE REGISTROS'!$A$1:$T$884,11,FALSE)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31" s="108" t="str">
        <f>VLOOKUP(A831,'BASE REGISTROS'!$A$1:$T$884,12,FALSE)</f>
        <v xml:space="preserve">Uno Oriente N°1550, comuna de Talca, Región del Maule. </v>
      </c>
      <c r="M831" s="108" t="str">
        <f>VLOOKUP(A831,'BASE REGISTROS'!$A$1:$T$884,13,FALSE)</f>
        <v>VII</v>
      </c>
      <c r="N831" s="108" t="str">
        <f>VLOOKUP(A831,'BASE REGISTROS'!$A$1:$T$884,14,FALSE)</f>
        <v>talca</v>
      </c>
      <c r="O831" s="108">
        <f>VLOOKUP(A831,'BASE REGISTROS'!$A$1:$T$884,15,FALSE)</f>
        <v>0</v>
      </c>
      <c r="P831" s="108">
        <f>VLOOKUP(A831,'BASE REGISTROS'!$A$1:$T$884,16,FALSE)</f>
        <v>0</v>
      </c>
      <c r="Q831" s="108">
        <f>VLOOKUP(A831,'BASE REGISTROS'!$A$1:$T$884,17,FALSE)</f>
        <v>0</v>
      </c>
      <c r="R831" s="108" t="str">
        <f>VLOOKUP(A831,'BASE REGISTROS'!$A$1:$T$884,18,FALSE)</f>
        <v>93401: Institución de Asistencia Social</v>
      </c>
      <c r="S831" s="108" t="str">
        <f>VLOOKUP(A831,'BASE REGISTROS'!$A$1:$T$884,19,FALSE)</f>
        <v xml:space="preserve">Certificado de antecedentes financieros, correspondientes al año 2019, aprobados por el Subdepartamento de Supervisión Financiera Nacional. </v>
      </c>
      <c r="T831" s="129">
        <f>VLOOKUP(A831,'BASE REGISTROS'!$A$1:$T$884,20,FALSE)</f>
        <v>43174</v>
      </c>
      <c r="U831" s="128">
        <v>7462</v>
      </c>
      <c r="V831" s="130">
        <v>0</v>
      </c>
      <c r="W831" s="130">
        <v>41457446</v>
      </c>
      <c r="X831" s="131">
        <v>44316</v>
      </c>
      <c r="Y831" s="132" t="s">
        <v>7743</v>
      </c>
      <c r="Z831" s="132" t="s">
        <v>7744</v>
      </c>
      <c r="AA831" s="128" t="s">
        <v>7857</v>
      </c>
    </row>
    <row r="832" spans="1:27" ht="15.75" customHeight="1" x14ac:dyDescent="0.2">
      <c r="A832" s="128">
        <v>7462</v>
      </c>
      <c r="B832" s="108" t="str">
        <f>VLOOKUP(A832,'BASE REGISTROS'!$A$1:$T$884,2,FALSE)</f>
        <v>Corporación  de Ayuda a la Familia</v>
      </c>
      <c r="C832" s="136">
        <f>VLOOKUP(A832,'BASE REGISTROS'!$A$1:$T$884,3,FALSE)</f>
        <v>650213203</v>
      </c>
      <c r="D832" s="108" t="str">
        <f>VLOOKUP(A832,'BASE REGISTROS'!$A$1:$T$884,4,FALSE)</f>
        <v>Corporación de Derecho Privado.</v>
      </c>
      <c r="E832" s="108" t="str">
        <f>VLOOKUP(A832,'BASE REGISTROS'!$A$1:$T$884,5,FALSE)</f>
        <v>Otorgada por Decreto Exento  Nº 314, de fecha 30  de marzo  de  2001, del Ministerio de Justicia.</v>
      </c>
      <c r="F832" s="108" t="str">
        <f>VLOOKUP(A832,'BASE REGISTROS'!$A$1:$T$884,6,FALSE)</f>
        <v xml:space="preserve">Certificado de Vigencia de persona jurídica sin fines de lucro, folio N° 500183005964, de 17 de mayo de 2018, emitido por el Servicio de Registro Civil e Identificación. 
</v>
      </c>
      <c r="G832" s="108" t="str">
        <f>VLOOKUP(A832,'BASE REGISTROS'!$A$1:$T$884,7,FALSE)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32" s="108" t="str">
        <f>VLOOKUP(A832,'BASE REGISTROS'!$A$1:$T$884,8,FALSE)</f>
        <v xml:space="preserve">Presidente:
Gastón Francisco José Pinochet Donoso, 
Secretaria: 
Victoria del Carmen Huenante Nanco, 
Tesorera: 
Natalia Fernanda Oyaneder Sarmiento, 
Director:
José Guillermo Molina Bravo, 
Matías Alberto Lavadero Franzani, 
</v>
      </c>
      <c r="I832" s="108" t="str">
        <f>VLOOKUP(A832,'BASE REGISTROS'!$A$1:$T$884,9,FALSE)</f>
        <v>Dos años. Si, por cualquier causa no se efectúa oportunamente la elección de Directorio, se entenderá renovado el mandato de quienes se encuentran en funciones hasta que se realice la correspondiente elección.</v>
      </c>
      <c r="J832" s="129" t="str">
        <f>VLOOKUP(A832,'BASE REGISTROS'!$A$1:$T$884,10,FALSE)</f>
        <v>Del 31-07-2018 a 31-07-2020</v>
      </c>
      <c r="K832" s="108" t="str">
        <f>VLOOKUP(A832,'BASE REGISTROS'!$A$1:$T$884,11,FALSE)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32" s="108" t="str">
        <f>VLOOKUP(A832,'BASE REGISTROS'!$A$1:$T$884,12,FALSE)</f>
        <v xml:space="preserve">Uno Oriente N°1550, comuna de Talca, Región del Maule. </v>
      </c>
      <c r="M832" s="108" t="str">
        <f>VLOOKUP(A832,'BASE REGISTROS'!$A$1:$T$884,13,FALSE)</f>
        <v>VII</v>
      </c>
      <c r="N832" s="108" t="str">
        <f>VLOOKUP(A832,'BASE REGISTROS'!$A$1:$T$884,14,FALSE)</f>
        <v>talca</v>
      </c>
      <c r="O832" s="108">
        <f>VLOOKUP(A832,'BASE REGISTROS'!$A$1:$T$884,15,FALSE)</f>
        <v>0</v>
      </c>
      <c r="P832" s="108">
        <f>VLOOKUP(A832,'BASE REGISTROS'!$A$1:$T$884,16,FALSE)</f>
        <v>0</v>
      </c>
      <c r="Q832" s="108">
        <f>VLOOKUP(A832,'BASE REGISTROS'!$A$1:$T$884,17,FALSE)</f>
        <v>0</v>
      </c>
      <c r="R832" s="108" t="str">
        <f>VLOOKUP(A832,'BASE REGISTROS'!$A$1:$T$884,18,FALSE)</f>
        <v>93401: Institución de Asistencia Social</v>
      </c>
      <c r="S832" s="108" t="str">
        <f>VLOOKUP(A832,'BASE REGISTROS'!$A$1:$T$884,19,FALSE)</f>
        <v xml:space="preserve">Certificado de antecedentes financieros, correspondientes al año 2019, aprobados por el Subdepartamento de Supervisión Financiera Nacional. </v>
      </c>
      <c r="T832" s="129">
        <f>VLOOKUP(A832,'BASE REGISTROS'!$A$1:$T$884,20,FALSE)</f>
        <v>43174</v>
      </c>
      <c r="U832" s="128">
        <v>7462</v>
      </c>
      <c r="V832" s="130">
        <v>46874254</v>
      </c>
      <c r="W832" s="130">
        <v>186528790</v>
      </c>
      <c r="X832" s="131">
        <v>44316</v>
      </c>
      <c r="Y832" s="132" t="s">
        <v>7743</v>
      </c>
      <c r="Z832" s="132" t="s">
        <v>7744</v>
      </c>
      <c r="AA832" s="128" t="s">
        <v>7763</v>
      </c>
    </row>
    <row r="833" spans="1:27" ht="15.75" customHeight="1" x14ac:dyDescent="0.2">
      <c r="A833" s="128">
        <v>7463</v>
      </c>
      <c r="B833" s="146" t="str">
        <f>VLOOKUP(A833,'BASE REGISTROS'!$A$1:$T$884,2,FALSE)</f>
        <v xml:space="preserve">Corporación Municipal de Desarrollo Social de San Joaquín
</v>
      </c>
      <c r="C833" s="136">
        <f>VLOOKUP(A833,'BASE REGISTROS'!$A$1:$T$884,3,FALSE)</f>
        <v>714555006</v>
      </c>
      <c r="D833" s="108" t="str">
        <f>VLOOKUP(A833,'BASE REGISTROS'!$A$1:$T$884,4,FALSE)</f>
        <v>Corporación de Derecho Privado.</v>
      </c>
      <c r="E833" s="108" t="str">
        <f>VLOOKUP(A833,'BASE REGISTROS'!$A$1:$T$884,5,FALSE)</f>
        <v xml:space="preserve">Decreto Supremo Nº 1312, de 23 de diciembre de 1987, del Ministerio de Justicia. </v>
      </c>
      <c r="F833" s="108" t="str">
        <f>VLOOKUP(A833,'BASE REGISTROS'!$A$1:$T$884,6,FALSE)</f>
        <v>Certificado de Vigencia folio Nº 500345592485, de 14 de septiembre de 2020, del Servicio de Registro Civil e identificación.</v>
      </c>
      <c r="G833" s="108" t="str">
        <f>VLOOKUP(A833,'BASE REGISTROS'!$A$1:$T$884,7,FALSE)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833" s="108" t="str">
        <f>VLOOKUP(A833,'BASE REGISTROS'!$A$1:$T$884,8,FALSE)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833" s="108" t="str">
        <f>VLOOKUP(A833,'BASE REGISTROS'!$A$1:$T$884,9,FALSE)</f>
        <v>Dos años, pudiendo ser reelegidos.</v>
      </c>
      <c r="J833" s="129" t="str">
        <f>VLOOKUP(A833,'BASE REGISTROS'!$A$1:$T$884,10,FALSE)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833" s="108" t="str">
        <f>VLOOKUP(A833,'BASE REGISTROS'!$A$1:$T$884,11,FALSE)</f>
        <v>Secretario General: Alvaro Medina Cisternas, 
Secretario General Subrogante: Juan Ilabaca Mendoza (Director Área Salud Municipal)</v>
      </c>
      <c r="L833" s="108" t="str">
        <f>VLOOKUP(A833,'BASE REGISTROS'!$A$1:$T$884,12,FALSE)</f>
        <v xml:space="preserve">Avenida Santa Rosa N° 2606, 3° piso, comuna de San Joaquín, Región Metropolitana
</v>
      </c>
      <c r="M833" s="108" t="str">
        <f>VLOOKUP(A833,'BASE REGISTROS'!$A$1:$T$884,13,FALSE)</f>
        <v>XIII</v>
      </c>
      <c r="N833" s="108" t="str">
        <f>VLOOKUP(A833,'BASE REGISTROS'!$A$1:$T$884,14,FALSE)</f>
        <v>San Joaquín</v>
      </c>
      <c r="O833" s="108">
        <f>VLOOKUP(A833,'BASE REGISTROS'!$A$1:$T$884,15,FALSE)</f>
        <v>3604100</v>
      </c>
      <c r="P833" s="108" t="str">
        <f>VLOOKUP(A833,'BASE REGISTROS'!$A$1:$T$884,16,FALSE)</f>
        <v>Correo Electrónico: alvaromedina@cormusanjoaquin.cl</v>
      </c>
      <c r="Q833" s="108">
        <f>VLOOKUP(A833,'BASE REGISTROS'!$A$1:$T$884,17,FALSE)</f>
        <v>0</v>
      </c>
      <c r="R833" s="108">
        <f>VLOOKUP(A833,'BASE REGISTROS'!$A$1:$T$884,18,FALSE)</f>
        <v>93401</v>
      </c>
      <c r="S833" s="108" t="str">
        <f>VLOOKUP(A833,'BASE REGISTROS'!$A$1:$T$884,19,FALSE)</f>
        <v>Se acompaña certificado financiero correspondiente al año 2019, remitido para aprobación del Sub Departamento de Supervisión Financiera Nacional.</v>
      </c>
      <c r="T833" s="129">
        <f>VLOOKUP(A833,'BASE REGISTROS'!$A$1:$T$884,20,FALSE)</f>
        <v>41012</v>
      </c>
      <c r="U833" s="128">
        <v>7463</v>
      </c>
      <c r="V833" s="130">
        <v>19920820</v>
      </c>
      <c r="W833" s="130">
        <v>41552468</v>
      </c>
      <c r="X833" s="131">
        <v>44316</v>
      </c>
      <c r="Y833" s="132" t="s">
        <v>7743</v>
      </c>
      <c r="Z833" s="132" t="s">
        <v>7744</v>
      </c>
      <c r="AA833" s="128" t="s">
        <v>7812</v>
      </c>
    </row>
    <row r="834" spans="1:27" ht="15.75" customHeight="1" x14ac:dyDescent="0.2">
      <c r="A834" s="128">
        <v>7473</v>
      </c>
      <c r="B834" s="108" t="str">
        <f>VLOOKUP(A834,'BASE REGISTROS'!$A$1:$T$884,2,FALSE)</f>
        <v>Fundación Creseres</v>
      </c>
      <c r="C834" s="136">
        <f>VLOOKUP(A834,'BASE REGISTROS'!$A$1:$T$884,3,FALSE)</f>
        <v>650587340</v>
      </c>
      <c r="D834" s="108" t="str">
        <f>VLOOKUP(A834,'BASE REGISTROS'!$A$1:$T$884,4,FALSE)</f>
        <v>Fundación de Derecho Privado.</v>
      </c>
      <c r="E834" s="108" t="str">
        <f>VLOOKUP(A834,'BASE REGISTROS'!$A$1:$T$884,5,FALSE)</f>
        <v xml:space="preserve">Registro Nacional de Personas Jurídicas Nº860, del Servicio de Registro Civil e Identificación.
Fecha de concesión de Personalidad Jurídica: 19 de julio de 2012.
</v>
      </c>
      <c r="F834" s="108" t="str">
        <f>VLOOKUP(A834,'BASE REGISTROS'!$A$1:$T$884,6,FALSE)</f>
        <v>Certificado de Vigencia Folio Nº 500355159900, de fecha 9 de noviembre de 2020, del Servicio de Registro Civil e Identificación.</v>
      </c>
      <c r="G834" s="108" t="str">
        <f>VLOOKUP(A834,'BASE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4" s="108" t="str">
        <f>VLOOKUP(A834,'BASE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4" s="108" t="str">
        <f>VLOOKUP(A834,'BASE REGISTROS'!$A$1:$T$884,9,FALSE)</f>
        <v xml:space="preserve">Dos años </v>
      </c>
      <c r="J834" s="129" t="str">
        <f>VLOOKUP(A834,'BASE REGISTROS'!$A$1:$T$884,10,FALSE)</f>
        <v xml:space="preserve">                         Última Elección de Directorio: 31 de marzo de 2020.
Duración: agosto 2020 a agosto de 2022.
</v>
      </c>
      <c r="K834" s="108" t="str">
        <f>VLOOKUP(A834,'BASE REGISTROS'!$A$1:$T$884,11,FALSE)</f>
        <v xml:space="preserve">Carmen Gloria Hidalgo Belmar 
</v>
      </c>
      <c r="L834" s="108" t="str">
        <f>VLOOKUP(A834,'BASE REGISTROS'!$A$1:$T$884,12,FALSE)</f>
        <v xml:space="preserve">O'higgins 416A comuna de Temuco, región de La Araucanía.
</v>
      </c>
      <c r="M834" s="108" t="str">
        <f>VLOOKUP(A834,'BASE REGISTROS'!$A$1:$T$884,13,FALSE)</f>
        <v>IX</v>
      </c>
      <c r="N834" s="108" t="str">
        <f>VLOOKUP(A834,'BASE REGISTROS'!$A$1:$T$884,14,FALSE)</f>
        <v>Temuco</v>
      </c>
      <c r="O834" s="108">
        <f>VLOOKUP(A834,'BASE REGISTROS'!$A$1:$T$884,15,FALSE)</f>
        <v>0</v>
      </c>
      <c r="P834" s="108" t="str">
        <f>VLOOKUP(A834,'BASE REGISTROS'!$A$1:$T$884,16,FALSE)</f>
        <v xml:space="preserve">: dirección@fundacioncreseres.cl </v>
      </c>
      <c r="Q834" s="108">
        <f>VLOOKUP(A834,'BASE REGISTROS'!$A$1:$T$884,17,FALSE)</f>
        <v>0</v>
      </c>
      <c r="R834" s="108">
        <f>VLOOKUP(A834,'BASE REGISTROS'!$A$1:$T$884,18,FALSE)</f>
        <v>93401</v>
      </c>
      <c r="S834" s="108" t="str">
        <f>VLOOKUP(A834,'BASE REGISTROS'!$A$1:$T$884,19,FALSE)</f>
        <v>Se acompaña certificado de antecedentes financiares año 2019  aprobado por el Departamento de Supervisión financiera</v>
      </c>
      <c r="T834" s="129">
        <f>VLOOKUP(A834,'BASE REGISTROS'!$A$1:$T$884,20,FALSE)</f>
        <v>41340</v>
      </c>
      <c r="U834" s="128">
        <v>7473</v>
      </c>
      <c r="V834" s="130">
        <v>8208998</v>
      </c>
      <c r="W834" s="130">
        <v>33246442</v>
      </c>
      <c r="X834" s="131">
        <v>44316</v>
      </c>
      <c r="Y834" s="132" t="s">
        <v>7743</v>
      </c>
      <c r="Z834" s="132" t="s">
        <v>7744</v>
      </c>
      <c r="AA834" s="128" t="s">
        <v>7876</v>
      </c>
    </row>
    <row r="835" spans="1:27" ht="15.75" customHeight="1" x14ac:dyDescent="0.2">
      <c r="A835" s="128">
        <v>7473</v>
      </c>
      <c r="B835" s="108" t="str">
        <f>VLOOKUP(A835,'BASE REGISTROS'!$A$1:$T$884,2,FALSE)</f>
        <v>Fundación Creseres</v>
      </c>
      <c r="C835" s="136">
        <f>VLOOKUP(A835,'BASE REGISTROS'!$A$1:$T$884,3,FALSE)</f>
        <v>650587340</v>
      </c>
      <c r="D835" s="108" t="str">
        <f>VLOOKUP(A835,'BASE REGISTROS'!$A$1:$T$884,4,FALSE)</f>
        <v>Fundación de Derecho Privado.</v>
      </c>
      <c r="E835" s="108" t="str">
        <f>VLOOKUP(A835,'BASE REGISTROS'!$A$1:$T$884,5,FALSE)</f>
        <v xml:space="preserve">Registro Nacional de Personas Jurídicas Nº860, del Servicio de Registro Civil e Identificación.
Fecha de concesión de Personalidad Jurídica: 19 de julio de 2012.
</v>
      </c>
      <c r="F835" s="108" t="str">
        <f>VLOOKUP(A835,'BASE REGISTROS'!$A$1:$T$884,6,FALSE)</f>
        <v>Certificado de Vigencia Folio Nº 500355159900, de fecha 9 de noviembre de 2020, del Servicio de Registro Civil e Identificación.</v>
      </c>
      <c r="G835" s="108" t="str">
        <f>VLOOKUP(A835,'BASE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5" s="108" t="str">
        <f>VLOOKUP(A835,'BASE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5" s="108" t="str">
        <f>VLOOKUP(A835,'BASE REGISTROS'!$A$1:$T$884,9,FALSE)</f>
        <v xml:space="preserve">Dos años </v>
      </c>
      <c r="J835" s="129" t="str">
        <f>VLOOKUP(A835,'BASE REGISTROS'!$A$1:$T$884,10,FALSE)</f>
        <v xml:space="preserve">                         Última Elección de Directorio: 31 de marzo de 2020.
Duración: agosto 2020 a agosto de 2022.
</v>
      </c>
      <c r="K835" s="108" t="str">
        <f>VLOOKUP(A835,'BASE REGISTROS'!$A$1:$T$884,11,FALSE)</f>
        <v xml:space="preserve">Carmen Gloria Hidalgo Belmar 
</v>
      </c>
      <c r="L835" s="108" t="str">
        <f>VLOOKUP(A835,'BASE REGISTROS'!$A$1:$T$884,12,FALSE)</f>
        <v xml:space="preserve">O'higgins 416A comuna de Temuco, región de La Araucanía.
</v>
      </c>
      <c r="M835" s="108" t="str">
        <f>VLOOKUP(A835,'BASE REGISTROS'!$A$1:$T$884,13,FALSE)</f>
        <v>IX</v>
      </c>
      <c r="N835" s="108" t="str">
        <f>VLOOKUP(A835,'BASE REGISTROS'!$A$1:$T$884,14,FALSE)</f>
        <v>Temuco</v>
      </c>
      <c r="O835" s="108">
        <f>VLOOKUP(A835,'BASE REGISTROS'!$A$1:$T$884,15,FALSE)</f>
        <v>0</v>
      </c>
      <c r="P835" s="108" t="str">
        <f>VLOOKUP(A835,'BASE REGISTROS'!$A$1:$T$884,16,FALSE)</f>
        <v xml:space="preserve">: dirección@fundacioncreseres.cl </v>
      </c>
      <c r="Q835" s="108">
        <f>VLOOKUP(A835,'BASE REGISTROS'!$A$1:$T$884,17,FALSE)</f>
        <v>0</v>
      </c>
      <c r="R835" s="108">
        <f>VLOOKUP(A835,'BASE REGISTROS'!$A$1:$T$884,18,FALSE)</f>
        <v>93401</v>
      </c>
      <c r="S835" s="108" t="str">
        <f>VLOOKUP(A835,'BASE REGISTROS'!$A$1:$T$884,19,FALSE)</f>
        <v>Se acompaña certificado de antecedentes financiares año 2019  aprobado por el Departamento de Supervisión financiera</v>
      </c>
      <c r="T835" s="129">
        <f>VLOOKUP(A835,'BASE REGISTROS'!$A$1:$T$884,20,FALSE)</f>
        <v>41340</v>
      </c>
      <c r="U835" s="128">
        <v>7473</v>
      </c>
      <c r="V835" s="130">
        <v>11914651</v>
      </c>
      <c r="W835" s="130">
        <v>50583148</v>
      </c>
      <c r="X835" s="131">
        <v>44316</v>
      </c>
      <c r="Y835" s="132" t="s">
        <v>7743</v>
      </c>
      <c r="Z835" s="132" t="s">
        <v>7744</v>
      </c>
      <c r="AA835" s="128" t="s">
        <v>7771</v>
      </c>
    </row>
    <row r="836" spans="1:27" ht="15.75" customHeight="1" x14ac:dyDescent="0.2">
      <c r="A836" s="128">
        <v>7473</v>
      </c>
      <c r="B836" s="108" t="str">
        <f>VLOOKUP(A836,'BASE REGISTROS'!$A$1:$T$884,2,FALSE)</f>
        <v>Fundación Creseres</v>
      </c>
      <c r="C836" s="136">
        <f>VLOOKUP(A836,'BASE REGISTROS'!$A$1:$T$884,3,FALSE)</f>
        <v>650587340</v>
      </c>
      <c r="D836" s="108" t="str">
        <f>VLOOKUP(A836,'BASE REGISTROS'!$A$1:$T$884,4,FALSE)</f>
        <v>Fundación de Derecho Privado.</v>
      </c>
      <c r="E836" s="108" t="str">
        <f>VLOOKUP(A836,'BASE REGISTROS'!$A$1:$T$884,5,FALSE)</f>
        <v xml:space="preserve">Registro Nacional de Personas Jurídicas Nº860, del Servicio de Registro Civil e Identificación.
Fecha de concesión de Personalidad Jurídica: 19 de julio de 2012.
</v>
      </c>
      <c r="F836" s="108" t="str">
        <f>VLOOKUP(A836,'BASE REGISTROS'!$A$1:$T$884,6,FALSE)</f>
        <v>Certificado de Vigencia Folio Nº 500355159900, de fecha 9 de noviembre de 2020, del Servicio de Registro Civil e Identificación.</v>
      </c>
      <c r="G836" s="108" t="str">
        <f>VLOOKUP(A836,'BASE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6" s="108" t="str">
        <f>VLOOKUP(A836,'BASE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6" s="108" t="str">
        <f>VLOOKUP(A836,'BASE REGISTROS'!$A$1:$T$884,9,FALSE)</f>
        <v xml:space="preserve">Dos años </v>
      </c>
      <c r="J836" s="129" t="str">
        <f>VLOOKUP(A836,'BASE REGISTROS'!$A$1:$T$884,10,FALSE)</f>
        <v xml:space="preserve">                         Última Elección de Directorio: 31 de marzo de 2020.
Duración: agosto 2020 a agosto de 2022.
</v>
      </c>
      <c r="K836" s="108" t="str">
        <f>VLOOKUP(A836,'BASE REGISTROS'!$A$1:$T$884,11,FALSE)</f>
        <v xml:space="preserve">Carmen Gloria Hidalgo Belmar 
</v>
      </c>
      <c r="L836" s="108" t="str">
        <f>VLOOKUP(A836,'BASE REGISTROS'!$A$1:$T$884,12,FALSE)</f>
        <v xml:space="preserve">O'higgins 416A comuna de Temuco, región de La Araucanía.
</v>
      </c>
      <c r="M836" s="108" t="str">
        <f>VLOOKUP(A836,'BASE REGISTROS'!$A$1:$T$884,13,FALSE)</f>
        <v>IX</v>
      </c>
      <c r="N836" s="108" t="str">
        <f>VLOOKUP(A836,'BASE REGISTROS'!$A$1:$T$884,14,FALSE)</f>
        <v>Temuco</v>
      </c>
      <c r="O836" s="108">
        <f>VLOOKUP(A836,'BASE REGISTROS'!$A$1:$T$884,15,FALSE)</f>
        <v>0</v>
      </c>
      <c r="P836" s="108" t="str">
        <f>VLOOKUP(A836,'BASE REGISTROS'!$A$1:$T$884,16,FALSE)</f>
        <v xml:space="preserve">: dirección@fundacioncreseres.cl </v>
      </c>
      <c r="Q836" s="108">
        <f>VLOOKUP(A836,'BASE REGISTROS'!$A$1:$T$884,17,FALSE)</f>
        <v>0</v>
      </c>
      <c r="R836" s="108">
        <f>VLOOKUP(A836,'BASE REGISTROS'!$A$1:$T$884,18,FALSE)</f>
        <v>93401</v>
      </c>
      <c r="S836" s="108" t="str">
        <f>VLOOKUP(A836,'BASE REGISTROS'!$A$1:$T$884,19,FALSE)</f>
        <v>Se acompaña certificado de antecedentes financiares año 2019  aprobado por el Departamento de Supervisión financiera</v>
      </c>
      <c r="T836" s="129">
        <f>VLOOKUP(A836,'BASE REGISTROS'!$A$1:$T$884,20,FALSE)</f>
        <v>41340</v>
      </c>
      <c r="U836" s="128">
        <v>7473</v>
      </c>
      <c r="V836" s="130">
        <v>3140645</v>
      </c>
      <c r="W836" s="130">
        <v>13818839</v>
      </c>
      <c r="X836" s="131">
        <v>44316</v>
      </c>
      <c r="Y836" s="132" t="s">
        <v>7743</v>
      </c>
      <c r="Z836" s="132" t="s">
        <v>7744</v>
      </c>
      <c r="AA836" s="128" t="s">
        <v>227</v>
      </c>
    </row>
    <row r="837" spans="1:27" ht="15.75" customHeight="1" x14ac:dyDescent="0.2">
      <c r="A837" s="128">
        <v>7473</v>
      </c>
      <c r="B837" s="108" t="str">
        <f>VLOOKUP(A837,'BASE REGISTROS'!$A$1:$T$884,2,FALSE)</f>
        <v>Fundación Creseres</v>
      </c>
      <c r="C837" s="136">
        <f>VLOOKUP(A837,'BASE REGISTROS'!$A$1:$T$884,3,FALSE)</f>
        <v>650587340</v>
      </c>
      <c r="D837" s="108" t="str">
        <f>VLOOKUP(A837,'BASE REGISTROS'!$A$1:$T$884,4,FALSE)</f>
        <v>Fundación de Derecho Privado.</v>
      </c>
      <c r="E837" s="108" t="str">
        <f>VLOOKUP(A837,'BASE REGISTROS'!$A$1:$T$884,5,FALSE)</f>
        <v xml:space="preserve">Registro Nacional de Personas Jurídicas Nº860, del Servicio de Registro Civil e Identificación.
Fecha de concesión de Personalidad Jurídica: 19 de julio de 2012.
</v>
      </c>
      <c r="F837" s="108" t="str">
        <f>VLOOKUP(A837,'BASE REGISTROS'!$A$1:$T$884,6,FALSE)</f>
        <v>Certificado de Vigencia Folio Nº 500355159900, de fecha 9 de noviembre de 2020, del Servicio de Registro Civil e Identificación.</v>
      </c>
      <c r="G837" s="108" t="str">
        <f>VLOOKUP(A837,'BASE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7" s="108" t="str">
        <f>VLOOKUP(A837,'BASE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7" s="108" t="str">
        <f>VLOOKUP(A837,'BASE REGISTROS'!$A$1:$T$884,9,FALSE)</f>
        <v xml:space="preserve">Dos años </v>
      </c>
      <c r="J837" s="129" t="str">
        <f>VLOOKUP(A837,'BASE REGISTROS'!$A$1:$T$884,10,FALSE)</f>
        <v xml:space="preserve">                         Última Elección de Directorio: 31 de marzo de 2020.
Duración: agosto 2020 a agosto de 2022.
</v>
      </c>
      <c r="K837" s="108" t="str">
        <f>VLOOKUP(A837,'BASE REGISTROS'!$A$1:$T$884,11,FALSE)</f>
        <v xml:space="preserve">Carmen Gloria Hidalgo Belmar 
</v>
      </c>
      <c r="L837" s="108" t="str">
        <f>VLOOKUP(A837,'BASE REGISTROS'!$A$1:$T$884,12,FALSE)</f>
        <v xml:space="preserve">O'higgins 416A comuna de Temuco, región de La Araucanía.
</v>
      </c>
      <c r="M837" s="108" t="str">
        <f>VLOOKUP(A837,'BASE REGISTROS'!$A$1:$T$884,13,FALSE)</f>
        <v>IX</v>
      </c>
      <c r="N837" s="108" t="str">
        <f>VLOOKUP(A837,'BASE REGISTROS'!$A$1:$T$884,14,FALSE)</f>
        <v>Temuco</v>
      </c>
      <c r="O837" s="108">
        <f>VLOOKUP(A837,'BASE REGISTROS'!$A$1:$T$884,15,FALSE)</f>
        <v>0</v>
      </c>
      <c r="P837" s="108" t="str">
        <f>VLOOKUP(A837,'BASE REGISTROS'!$A$1:$T$884,16,FALSE)</f>
        <v xml:space="preserve">: dirección@fundacioncreseres.cl </v>
      </c>
      <c r="Q837" s="108">
        <f>VLOOKUP(A837,'BASE REGISTROS'!$A$1:$T$884,17,FALSE)</f>
        <v>0</v>
      </c>
      <c r="R837" s="108">
        <f>VLOOKUP(A837,'BASE REGISTROS'!$A$1:$T$884,18,FALSE)</f>
        <v>93401</v>
      </c>
      <c r="S837" s="108" t="str">
        <f>VLOOKUP(A837,'BASE REGISTROS'!$A$1:$T$884,19,FALSE)</f>
        <v>Se acompaña certificado de antecedentes financiares año 2019  aprobado por el Departamento de Supervisión financiera</v>
      </c>
      <c r="T837" s="129">
        <f>VLOOKUP(A837,'BASE REGISTROS'!$A$1:$T$884,20,FALSE)</f>
        <v>41340</v>
      </c>
      <c r="U837" s="128">
        <v>7473</v>
      </c>
      <c r="V837" s="130">
        <v>19085921</v>
      </c>
      <c r="W837" s="130">
        <v>76138456</v>
      </c>
      <c r="X837" s="131">
        <v>44316</v>
      </c>
      <c r="Y837" s="132" t="s">
        <v>7743</v>
      </c>
      <c r="Z837" s="132" t="s">
        <v>7744</v>
      </c>
      <c r="AA837" s="128" t="s">
        <v>7764</v>
      </c>
    </row>
    <row r="838" spans="1:27" ht="15.75" customHeight="1" x14ac:dyDescent="0.2">
      <c r="A838" s="128">
        <v>7473</v>
      </c>
      <c r="B838" s="108" t="str">
        <f>VLOOKUP(A838,'BASE REGISTROS'!$A$1:$T$884,2,FALSE)</f>
        <v>Fundación Creseres</v>
      </c>
      <c r="C838" s="136">
        <f>VLOOKUP(A838,'BASE REGISTROS'!$A$1:$T$884,3,FALSE)</f>
        <v>650587340</v>
      </c>
      <c r="D838" s="108" t="str">
        <f>VLOOKUP(A838,'BASE REGISTROS'!$A$1:$T$884,4,FALSE)</f>
        <v>Fundación de Derecho Privado.</v>
      </c>
      <c r="E838" s="108" t="str">
        <f>VLOOKUP(A838,'BASE REGISTROS'!$A$1:$T$884,5,FALSE)</f>
        <v xml:space="preserve">Registro Nacional de Personas Jurídicas Nº860, del Servicio de Registro Civil e Identificación.
Fecha de concesión de Personalidad Jurídica: 19 de julio de 2012.
</v>
      </c>
      <c r="F838" s="108" t="str">
        <f>VLOOKUP(A838,'BASE REGISTROS'!$A$1:$T$884,6,FALSE)</f>
        <v>Certificado de Vigencia Folio Nº 500355159900, de fecha 9 de noviembre de 2020, del Servicio de Registro Civil e Identificación.</v>
      </c>
      <c r="G838" s="108" t="str">
        <f>VLOOKUP(A838,'BASE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8" s="108" t="str">
        <f>VLOOKUP(A838,'BASE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8" s="108" t="str">
        <f>VLOOKUP(A838,'BASE REGISTROS'!$A$1:$T$884,9,FALSE)</f>
        <v xml:space="preserve">Dos años </v>
      </c>
      <c r="J838" s="129" t="str">
        <f>VLOOKUP(A838,'BASE REGISTROS'!$A$1:$T$884,10,FALSE)</f>
        <v xml:space="preserve">                         Última Elección de Directorio: 31 de marzo de 2020.
Duración: agosto 2020 a agosto de 2022.
</v>
      </c>
      <c r="K838" s="108" t="str">
        <f>VLOOKUP(A838,'BASE REGISTROS'!$A$1:$T$884,11,FALSE)</f>
        <v xml:space="preserve">Carmen Gloria Hidalgo Belmar 
</v>
      </c>
      <c r="L838" s="108" t="str">
        <f>VLOOKUP(A838,'BASE REGISTROS'!$A$1:$T$884,12,FALSE)</f>
        <v xml:space="preserve">O'higgins 416A comuna de Temuco, región de La Araucanía.
</v>
      </c>
      <c r="M838" s="108" t="str">
        <f>VLOOKUP(A838,'BASE REGISTROS'!$A$1:$T$884,13,FALSE)</f>
        <v>IX</v>
      </c>
      <c r="N838" s="108" t="str">
        <f>VLOOKUP(A838,'BASE REGISTROS'!$A$1:$T$884,14,FALSE)</f>
        <v>Temuco</v>
      </c>
      <c r="O838" s="108">
        <f>VLOOKUP(A838,'BASE REGISTROS'!$A$1:$T$884,15,FALSE)</f>
        <v>0</v>
      </c>
      <c r="P838" s="108" t="str">
        <f>VLOOKUP(A838,'BASE REGISTROS'!$A$1:$T$884,16,FALSE)</f>
        <v xml:space="preserve">: dirección@fundacioncreseres.cl </v>
      </c>
      <c r="Q838" s="108">
        <f>VLOOKUP(A838,'BASE REGISTROS'!$A$1:$T$884,17,FALSE)</f>
        <v>0</v>
      </c>
      <c r="R838" s="108">
        <f>VLOOKUP(A838,'BASE REGISTROS'!$A$1:$T$884,18,FALSE)</f>
        <v>93401</v>
      </c>
      <c r="S838" s="108" t="str">
        <f>VLOOKUP(A838,'BASE REGISTROS'!$A$1:$T$884,19,FALSE)</f>
        <v>Se acompaña certificado de antecedentes financiares año 2019  aprobado por el Departamento de Supervisión financiera</v>
      </c>
      <c r="T838" s="129">
        <f>VLOOKUP(A838,'BASE REGISTROS'!$A$1:$T$884,20,FALSE)</f>
        <v>41340</v>
      </c>
      <c r="U838" s="128">
        <v>7473</v>
      </c>
      <c r="V838" s="130">
        <v>2355484</v>
      </c>
      <c r="W838" s="130">
        <v>9421936</v>
      </c>
      <c r="X838" s="131">
        <v>44316</v>
      </c>
      <c r="Y838" s="132" t="s">
        <v>7743</v>
      </c>
      <c r="Z838" s="132" t="s">
        <v>7744</v>
      </c>
      <c r="AA838" s="128" t="s">
        <v>7957</v>
      </c>
    </row>
    <row r="839" spans="1:27" ht="15.75" customHeight="1" x14ac:dyDescent="0.2">
      <c r="A839" s="128">
        <v>7473</v>
      </c>
      <c r="B839" s="108" t="str">
        <f>VLOOKUP(A839,'BASE REGISTROS'!$A$1:$T$884,2,FALSE)</f>
        <v>Fundación Creseres</v>
      </c>
      <c r="C839" s="136">
        <f>VLOOKUP(A839,'BASE REGISTROS'!$A$1:$T$884,3,FALSE)</f>
        <v>650587340</v>
      </c>
      <c r="D839" s="108" t="str">
        <f>VLOOKUP(A839,'BASE REGISTROS'!$A$1:$T$884,4,FALSE)</f>
        <v>Fundación de Derecho Privado.</v>
      </c>
      <c r="E839" s="108" t="str">
        <f>VLOOKUP(A839,'BASE REGISTROS'!$A$1:$T$884,5,FALSE)</f>
        <v xml:space="preserve">Registro Nacional de Personas Jurídicas Nº860, del Servicio de Registro Civil e Identificación.
Fecha de concesión de Personalidad Jurídica: 19 de julio de 2012.
</v>
      </c>
      <c r="F839" s="108" t="str">
        <f>VLOOKUP(A839,'BASE REGISTROS'!$A$1:$T$884,6,FALSE)</f>
        <v>Certificado de Vigencia Folio Nº 500355159900, de fecha 9 de noviembre de 2020, del Servicio de Registro Civil e Identificación.</v>
      </c>
      <c r="G839" s="108" t="str">
        <f>VLOOKUP(A839,'BASE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9" s="108" t="str">
        <f>VLOOKUP(A839,'BASE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9" s="108" t="str">
        <f>VLOOKUP(A839,'BASE REGISTROS'!$A$1:$T$884,9,FALSE)</f>
        <v xml:space="preserve">Dos años </v>
      </c>
      <c r="J839" s="129" t="str">
        <f>VLOOKUP(A839,'BASE REGISTROS'!$A$1:$T$884,10,FALSE)</f>
        <v xml:space="preserve">                         Última Elección de Directorio: 31 de marzo de 2020.
Duración: agosto 2020 a agosto de 2022.
</v>
      </c>
      <c r="K839" s="108" t="str">
        <f>VLOOKUP(A839,'BASE REGISTROS'!$A$1:$T$884,11,FALSE)</f>
        <v xml:space="preserve">Carmen Gloria Hidalgo Belmar 
</v>
      </c>
      <c r="L839" s="108" t="str">
        <f>VLOOKUP(A839,'BASE REGISTROS'!$A$1:$T$884,12,FALSE)</f>
        <v xml:space="preserve">O'higgins 416A comuna de Temuco, región de La Araucanía.
</v>
      </c>
      <c r="M839" s="108" t="str">
        <f>VLOOKUP(A839,'BASE REGISTROS'!$A$1:$T$884,13,FALSE)</f>
        <v>IX</v>
      </c>
      <c r="N839" s="108" t="str">
        <f>VLOOKUP(A839,'BASE REGISTROS'!$A$1:$T$884,14,FALSE)</f>
        <v>Temuco</v>
      </c>
      <c r="O839" s="108">
        <f>VLOOKUP(A839,'BASE REGISTROS'!$A$1:$T$884,15,FALSE)</f>
        <v>0</v>
      </c>
      <c r="P839" s="108" t="str">
        <f>VLOOKUP(A839,'BASE REGISTROS'!$A$1:$T$884,16,FALSE)</f>
        <v xml:space="preserve">: dirección@fundacioncreseres.cl </v>
      </c>
      <c r="Q839" s="108">
        <f>VLOOKUP(A839,'BASE REGISTROS'!$A$1:$T$884,17,FALSE)</f>
        <v>0</v>
      </c>
      <c r="R839" s="108">
        <f>VLOOKUP(A839,'BASE REGISTROS'!$A$1:$T$884,18,FALSE)</f>
        <v>93401</v>
      </c>
      <c r="S839" s="108" t="str">
        <f>VLOOKUP(A839,'BASE REGISTROS'!$A$1:$T$884,19,FALSE)</f>
        <v>Se acompaña certificado de antecedentes financiares año 2019  aprobado por el Departamento de Supervisión financiera</v>
      </c>
      <c r="T839" s="129">
        <f>VLOOKUP(A839,'BASE REGISTROS'!$A$1:$T$884,20,FALSE)</f>
        <v>41340</v>
      </c>
      <c r="U839" s="128">
        <v>7473</v>
      </c>
      <c r="V839" s="130">
        <v>16998398</v>
      </c>
      <c r="W839" s="130">
        <v>66714143</v>
      </c>
      <c r="X839" s="131">
        <v>44316</v>
      </c>
      <c r="Y839" s="132" t="s">
        <v>7743</v>
      </c>
      <c r="Z839" s="132" t="s">
        <v>7744</v>
      </c>
      <c r="AA839" s="128" t="s">
        <v>7756</v>
      </c>
    </row>
    <row r="840" spans="1:27" ht="15.75" customHeight="1" x14ac:dyDescent="0.2">
      <c r="A840" s="128">
        <v>7473</v>
      </c>
      <c r="B840" s="108" t="str">
        <f>VLOOKUP(A840,'BASE REGISTROS'!$A$1:$T$884,2,FALSE)</f>
        <v>Fundación Creseres</v>
      </c>
      <c r="C840" s="136">
        <f>VLOOKUP(A840,'BASE REGISTROS'!$A$1:$T$884,3,FALSE)</f>
        <v>650587340</v>
      </c>
      <c r="D840" s="108" t="str">
        <f>VLOOKUP(A840,'BASE REGISTROS'!$A$1:$T$884,4,FALSE)</f>
        <v>Fundación de Derecho Privado.</v>
      </c>
      <c r="E840" s="108" t="str">
        <f>VLOOKUP(A840,'BASE REGISTROS'!$A$1:$T$884,5,FALSE)</f>
        <v xml:space="preserve">Registro Nacional de Personas Jurídicas Nº860, del Servicio de Registro Civil e Identificación.
Fecha de concesión de Personalidad Jurídica: 19 de julio de 2012.
</v>
      </c>
      <c r="F840" s="108" t="str">
        <f>VLOOKUP(A840,'BASE REGISTROS'!$A$1:$T$884,6,FALSE)</f>
        <v>Certificado de Vigencia Folio Nº 500355159900, de fecha 9 de noviembre de 2020, del Servicio de Registro Civil e Identificación.</v>
      </c>
      <c r="G840" s="108" t="str">
        <f>VLOOKUP(A840,'BASE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0" s="108" t="str">
        <f>VLOOKUP(A840,'BASE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0" s="108" t="str">
        <f>VLOOKUP(A840,'BASE REGISTROS'!$A$1:$T$884,9,FALSE)</f>
        <v xml:space="preserve">Dos años </v>
      </c>
      <c r="J840" s="129" t="str">
        <f>VLOOKUP(A840,'BASE REGISTROS'!$A$1:$T$884,10,FALSE)</f>
        <v xml:space="preserve">                         Última Elección de Directorio: 31 de marzo de 2020.
Duración: agosto 2020 a agosto de 2022.
</v>
      </c>
      <c r="K840" s="108" t="str">
        <f>VLOOKUP(A840,'BASE REGISTROS'!$A$1:$T$884,11,FALSE)</f>
        <v xml:space="preserve">Carmen Gloria Hidalgo Belmar 
</v>
      </c>
      <c r="L840" s="108" t="str">
        <f>VLOOKUP(A840,'BASE REGISTROS'!$A$1:$T$884,12,FALSE)</f>
        <v xml:space="preserve">O'higgins 416A comuna de Temuco, región de La Araucanía.
</v>
      </c>
      <c r="M840" s="108" t="str">
        <f>VLOOKUP(A840,'BASE REGISTROS'!$A$1:$T$884,13,FALSE)</f>
        <v>IX</v>
      </c>
      <c r="N840" s="108" t="str">
        <f>VLOOKUP(A840,'BASE REGISTROS'!$A$1:$T$884,14,FALSE)</f>
        <v>Temuco</v>
      </c>
      <c r="O840" s="108">
        <f>VLOOKUP(A840,'BASE REGISTROS'!$A$1:$T$884,15,FALSE)</f>
        <v>0</v>
      </c>
      <c r="P840" s="108" t="str">
        <f>VLOOKUP(A840,'BASE REGISTROS'!$A$1:$T$884,16,FALSE)</f>
        <v xml:space="preserve">: dirección@fundacioncreseres.cl </v>
      </c>
      <c r="Q840" s="108">
        <f>VLOOKUP(A840,'BASE REGISTROS'!$A$1:$T$884,17,FALSE)</f>
        <v>0</v>
      </c>
      <c r="R840" s="108">
        <f>VLOOKUP(A840,'BASE REGISTROS'!$A$1:$T$884,18,FALSE)</f>
        <v>93401</v>
      </c>
      <c r="S840" s="108" t="str">
        <f>VLOOKUP(A840,'BASE REGISTROS'!$A$1:$T$884,19,FALSE)</f>
        <v>Se acompaña certificado de antecedentes financiares año 2019  aprobado por el Departamento de Supervisión financiera</v>
      </c>
      <c r="T840" s="129">
        <f>VLOOKUP(A840,'BASE REGISTROS'!$A$1:$T$884,20,FALSE)</f>
        <v>41340</v>
      </c>
      <c r="U840" s="128">
        <v>7473</v>
      </c>
      <c r="V840" s="130">
        <v>20522496</v>
      </c>
      <c r="W840" s="130">
        <v>104592269</v>
      </c>
      <c r="X840" s="131">
        <v>44316</v>
      </c>
      <c r="Y840" s="132" t="s">
        <v>7743</v>
      </c>
      <c r="Z840" s="132" t="s">
        <v>7744</v>
      </c>
      <c r="AA840" s="128" t="s">
        <v>184</v>
      </c>
    </row>
    <row r="841" spans="1:27" ht="15.75" customHeight="1" x14ac:dyDescent="0.2">
      <c r="A841" s="128">
        <v>7473</v>
      </c>
      <c r="B841" s="108" t="str">
        <f>VLOOKUP(A841,'BASE REGISTROS'!$A$1:$T$884,2,FALSE)</f>
        <v>Fundación Creseres</v>
      </c>
      <c r="C841" s="136">
        <f>VLOOKUP(A841,'BASE REGISTROS'!$A$1:$T$884,3,FALSE)</f>
        <v>650587340</v>
      </c>
      <c r="D841" s="108" t="str">
        <f>VLOOKUP(A841,'BASE REGISTROS'!$A$1:$T$884,4,FALSE)</f>
        <v>Fundación de Derecho Privado.</v>
      </c>
      <c r="E841" s="108" t="str">
        <f>VLOOKUP(A841,'BASE REGISTROS'!$A$1:$T$884,5,FALSE)</f>
        <v xml:space="preserve">Registro Nacional de Personas Jurídicas Nº860, del Servicio de Registro Civil e Identificación.
Fecha de concesión de Personalidad Jurídica: 19 de julio de 2012.
</v>
      </c>
      <c r="F841" s="108" t="str">
        <f>VLOOKUP(A841,'BASE REGISTROS'!$A$1:$T$884,6,FALSE)</f>
        <v>Certificado de Vigencia Folio Nº 500355159900, de fecha 9 de noviembre de 2020, del Servicio de Registro Civil e Identificación.</v>
      </c>
      <c r="G841" s="108" t="str">
        <f>VLOOKUP(A841,'BASE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1" s="108" t="str">
        <f>VLOOKUP(A841,'BASE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1" s="108" t="str">
        <f>VLOOKUP(A841,'BASE REGISTROS'!$A$1:$T$884,9,FALSE)</f>
        <v xml:space="preserve">Dos años </v>
      </c>
      <c r="J841" s="129" t="str">
        <f>VLOOKUP(A841,'BASE REGISTROS'!$A$1:$T$884,10,FALSE)</f>
        <v xml:space="preserve">                         Última Elección de Directorio: 31 de marzo de 2020.
Duración: agosto 2020 a agosto de 2022.
</v>
      </c>
      <c r="K841" s="108" t="str">
        <f>VLOOKUP(A841,'BASE REGISTROS'!$A$1:$T$884,11,FALSE)</f>
        <v xml:space="preserve">Carmen Gloria Hidalgo Belmar 
</v>
      </c>
      <c r="L841" s="108" t="str">
        <f>VLOOKUP(A841,'BASE REGISTROS'!$A$1:$T$884,12,FALSE)</f>
        <v xml:space="preserve">O'higgins 416A comuna de Temuco, región de La Araucanía.
</v>
      </c>
      <c r="M841" s="108" t="str">
        <f>VLOOKUP(A841,'BASE REGISTROS'!$A$1:$T$884,13,FALSE)</f>
        <v>IX</v>
      </c>
      <c r="N841" s="108" t="str">
        <f>VLOOKUP(A841,'BASE REGISTROS'!$A$1:$T$884,14,FALSE)</f>
        <v>Temuco</v>
      </c>
      <c r="O841" s="108">
        <f>VLOOKUP(A841,'BASE REGISTROS'!$A$1:$T$884,15,FALSE)</f>
        <v>0</v>
      </c>
      <c r="P841" s="108" t="str">
        <f>VLOOKUP(A841,'BASE REGISTROS'!$A$1:$T$884,16,FALSE)</f>
        <v xml:space="preserve">: dirección@fundacioncreseres.cl </v>
      </c>
      <c r="Q841" s="108">
        <f>VLOOKUP(A841,'BASE REGISTROS'!$A$1:$T$884,17,FALSE)</f>
        <v>0</v>
      </c>
      <c r="R841" s="108">
        <f>VLOOKUP(A841,'BASE REGISTROS'!$A$1:$T$884,18,FALSE)</f>
        <v>93401</v>
      </c>
      <c r="S841" s="108" t="str">
        <f>VLOOKUP(A841,'BASE REGISTROS'!$A$1:$T$884,19,FALSE)</f>
        <v>Se acompaña certificado de antecedentes financiares año 2019  aprobado por el Departamento de Supervisión financiera</v>
      </c>
      <c r="T841" s="129">
        <f>VLOOKUP(A841,'BASE REGISTROS'!$A$1:$T$884,20,FALSE)</f>
        <v>41340</v>
      </c>
      <c r="U841" s="128">
        <v>7473</v>
      </c>
      <c r="V841" s="130">
        <v>8818260</v>
      </c>
      <c r="W841" s="130">
        <v>47008308</v>
      </c>
      <c r="X841" s="131">
        <v>44316</v>
      </c>
      <c r="Y841" s="132" t="s">
        <v>7743</v>
      </c>
      <c r="Z841" s="132" t="s">
        <v>7744</v>
      </c>
      <c r="AA841" s="128" t="s">
        <v>7805</v>
      </c>
    </row>
    <row r="842" spans="1:27" ht="15.75" customHeight="1" x14ac:dyDescent="0.2">
      <c r="A842" s="128">
        <v>7473</v>
      </c>
      <c r="B842" s="108" t="str">
        <f>VLOOKUP(A842,'BASE REGISTROS'!$A$1:$T$884,2,FALSE)</f>
        <v>Fundación Creseres</v>
      </c>
      <c r="C842" s="136">
        <f>VLOOKUP(A842,'BASE REGISTROS'!$A$1:$T$884,3,FALSE)</f>
        <v>650587340</v>
      </c>
      <c r="D842" s="108" t="str">
        <f>VLOOKUP(A842,'BASE REGISTROS'!$A$1:$T$884,4,FALSE)</f>
        <v>Fundación de Derecho Privado.</v>
      </c>
      <c r="E842" s="108" t="str">
        <f>VLOOKUP(A842,'BASE REGISTROS'!$A$1:$T$884,5,FALSE)</f>
        <v xml:space="preserve">Registro Nacional de Personas Jurídicas Nº860, del Servicio de Registro Civil e Identificación.
Fecha de concesión de Personalidad Jurídica: 19 de julio de 2012.
</v>
      </c>
      <c r="F842" s="108" t="str">
        <f>VLOOKUP(A842,'BASE REGISTROS'!$A$1:$T$884,6,FALSE)</f>
        <v>Certificado de Vigencia Folio Nº 500355159900, de fecha 9 de noviembre de 2020, del Servicio de Registro Civil e Identificación.</v>
      </c>
      <c r="G842" s="108" t="str">
        <f>VLOOKUP(A842,'BASE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2" s="108" t="str">
        <f>VLOOKUP(A842,'BASE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2" s="108" t="str">
        <f>VLOOKUP(A842,'BASE REGISTROS'!$A$1:$T$884,9,FALSE)</f>
        <v xml:space="preserve">Dos años </v>
      </c>
      <c r="J842" s="129" t="str">
        <f>VLOOKUP(A842,'BASE REGISTROS'!$A$1:$T$884,10,FALSE)</f>
        <v xml:space="preserve">                         Última Elección de Directorio: 31 de marzo de 2020.
Duración: agosto 2020 a agosto de 2022.
</v>
      </c>
      <c r="K842" s="108" t="str">
        <f>VLOOKUP(A842,'BASE REGISTROS'!$A$1:$T$884,11,FALSE)</f>
        <v xml:space="preserve">Carmen Gloria Hidalgo Belmar 
</v>
      </c>
      <c r="L842" s="108" t="str">
        <f>VLOOKUP(A842,'BASE REGISTROS'!$A$1:$T$884,12,FALSE)</f>
        <v xml:space="preserve">O'higgins 416A comuna de Temuco, región de La Araucanía.
</v>
      </c>
      <c r="M842" s="108" t="str">
        <f>VLOOKUP(A842,'BASE REGISTROS'!$A$1:$T$884,13,FALSE)</f>
        <v>IX</v>
      </c>
      <c r="N842" s="108" t="str">
        <f>VLOOKUP(A842,'BASE REGISTROS'!$A$1:$T$884,14,FALSE)</f>
        <v>Temuco</v>
      </c>
      <c r="O842" s="108">
        <f>VLOOKUP(A842,'BASE REGISTROS'!$A$1:$T$884,15,FALSE)</f>
        <v>0</v>
      </c>
      <c r="P842" s="108" t="str">
        <f>VLOOKUP(A842,'BASE REGISTROS'!$A$1:$T$884,16,FALSE)</f>
        <v xml:space="preserve">: dirección@fundacioncreseres.cl </v>
      </c>
      <c r="Q842" s="108">
        <f>VLOOKUP(A842,'BASE REGISTROS'!$A$1:$T$884,17,FALSE)</f>
        <v>0</v>
      </c>
      <c r="R842" s="108">
        <f>VLOOKUP(A842,'BASE REGISTROS'!$A$1:$T$884,18,FALSE)</f>
        <v>93401</v>
      </c>
      <c r="S842" s="108" t="str">
        <f>VLOOKUP(A842,'BASE REGISTROS'!$A$1:$T$884,19,FALSE)</f>
        <v>Se acompaña certificado de antecedentes financiares año 2019  aprobado por el Departamento de Supervisión financiera</v>
      </c>
      <c r="T842" s="129">
        <f>VLOOKUP(A842,'BASE REGISTROS'!$A$1:$T$884,20,FALSE)</f>
        <v>41340</v>
      </c>
      <c r="U842" s="128">
        <v>7473</v>
      </c>
      <c r="V842" s="130">
        <v>22794244</v>
      </c>
      <c r="W842" s="130">
        <v>95516491</v>
      </c>
      <c r="X842" s="131">
        <v>44316</v>
      </c>
      <c r="Y842" s="132" t="s">
        <v>7743</v>
      </c>
      <c r="Z842" s="132" t="s">
        <v>7744</v>
      </c>
      <c r="AA842" s="128" t="s">
        <v>7792</v>
      </c>
    </row>
    <row r="843" spans="1:27" ht="15.75" customHeight="1" x14ac:dyDescent="0.2">
      <c r="A843" s="128">
        <v>7473</v>
      </c>
      <c r="B843" s="108" t="str">
        <f>VLOOKUP(A843,'BASE REGISTROS'!$A$1:$T$884,2,FALSE)</f>
        <v>Fundación Creseres</v>
      </c>
      <c r="C843" s="136">
        <f>VLOOKUP(A843,'BASE REGISTROS'!$A$1:$T$884,3,FALSE)</f>
        <v>650587340</v>
      </c>
      <c r="D843" s="108" t="str">
        <f>VLOOKUP(A843,'BASE REGISTROS'!$A$1:$T$884,4,FALSE)</f>
        <v>Fundación de Derecho Privado.</v>
      </c>
      <c r="E843" s="108" t="str">
        <f>VLOOKUP(A843,'BASE REGISTROS'!$A$1:$T$884,5,FALSE)</f>
        <v xml:space="preserve">Registro Nacional de Personas Jurídicas Nº860, del Servicio de Registro Civil e Identificación.
Fecha de concesión de Personalidad Jurídica: 19 de julio de 2012.
</v>
      </c>
      <c r="F843" s="108" t="str">
        <f>VLOOKUP(A843,'BASE REGISTROS'!$A$1:$T$884,6,FALSE)</f>
        <v>Certificado de Vigencia Folio Nº 500355159900, de fecha 9 de noviembre de 2020, del Servicio de Registro Civil e Identificación.</v>
      </c>
      <c r="G843" s="108" t="str">
        <f>VLOOKUP(A843,'BASE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3" s="108" t="str">
        <f>VLOOKUP(A843,'BASE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3" s="108" t="str">
        <f>VLOOKUP(A843,'BASE REGISTROS'!$A$1:$T$884,9,FALSE)</f>
        <v xml:space="preserve">Dos años </v>
      </c>
      <c r="J843" s="129" t="str">
        <f>VLOOKUP(A843,'BASE REGISTROS'!$A$1:$T$884,10,FALSE)</f>
        <v xml:space="preserve">                         Última Elección de Directorio: 31 de marzo de 2020.
Duración: agosto 2020 a agosto de 2022.
</v>
      </c>
      <c r="K843" s="108" t="str">
        <f>VLOOKUP(A843,'BASE REGISTROS'!$A$1:$T$884,11,FALSE)</f>
        <v xml:space="preserve">Carmen Gloria Hidalgo Belmar 
</v>
      </c>
      <c r="L843" s="108" t="str">
        <f>VLOOKUP(A843,'BASE REGISTROS'!$A$1:$T$884,12,FALSE)</f>
        <v xml:space="preserve">O'higgins 416A comuna de Temuco, región de La Araucanía.
</v>
      </c>
      <c r="M843" s="108" t="str">
        <f>VLOOKUP(A843,'BASE REGISTROS'!$A$1:$T$884,13,FALSE)</f>
        <v>IX</v>
      </c>
      <c r="N843" s="108" t="str">
        <f>VLOOKUP(A843,'BASE REGISTROS'!$A$1:$T$884,14,FALSE)</f>
        <v>Temuco</v>
      </c>
      <c r="O843" s="108">
        <f>VLOOKUP(A843,'BASE REGISTROS'!$A$1:$T$884,15,FALSE)</f>
        <v>0</v>
      </c>
      <c r="P843" s="108" t="str">
        <f>VLOOKUP(A843,'BASE REGISTROS'!$A$1:$T$884,16,FALSE)</f>
        <v xml:space="preserve">: dirección@fundacioncreseres.cl </v>
      </c>
      <c r="Q843" s="108">
        <f>VLOOKUP(A843,'BASE REGISTROS'!$A$1:$T$884,17,FALSE)</f>
        <v>0</v>
      </c>
      <c r="R843" s="108">
        <f>VLOOKUP(A843,'BASE REGISTROS'!$A$1:$T$884,18,FALSE)</f>
        <v>93401</v>
      </c>
      <c r="S843" s="108" t="str">
        <f>VLOOKUP(A843,'BASE REGISTROS'!$A$1:$T$884,19,FALSE)</f>
        <v>Se acompaña certificado de antecedentes financiares año 2019  aprobado por el Departamento de Supervisión financiera</v>
      </c>
      <c r="T843" s="129">
        <f>VLOOKUP(A843,'BASE REGISTROS'!$A$1:$T$884,20,FALSE)</f>
        <v>41340</v>
      </c>
      <c r="U843" s="128">
        <v>7473</v>
      </c>
      <c r="V843" s="130">
        <v>8016600</v>
      </c>
      <c r="W843" s="130">
        <v>34258806</v>
      </c>
      <c r="X843" s="131">
        <v>44316</v>
      </c>
      <c r="Y843" s="132" t="s">
        <v>7743</v>
      </c>
      <c r="Z843" s="132" t="s">
        <v>7744</v>
      </c>
      <c r="AA843" s="128" t="s">
        <v>7795</v>
      </c>
    </row>
    <row r="844" spans="1:27" ht="15.75" customHeight="1" x14ac:dyDescent="0.2">
      <c r="A844" s="128">
        <v>7473</v>
      </c>
      <c r="B844" s="108" t="str">
        <f>VLOOKUP(A844,'BASE REGISTROS'!$A$1:$T$884,2,FALSE)</f>
        <v>Fundación Creseres</v>
      </c>
      <c r="C844" s="136">
        <f>VLOOKUP(A844,'BASE REGISTROS'!$A$1:$T$884,3,FALSE)</f>
        <v>650587340</v>
      </c>
      <c r="D844" s="108" t="str">
        <f>VLOOKUP(A844,'BASE REGISTROS'!$A$1:$T$884,4,FALSE)</f>
        <v>Fundación de Derecho Privado.</v>
      </c>
      <c r="E844" s="108" t="str">
        <f>VLOOKUP(A844,'BASE REGISTROS'!$A$1:$T$884,5,FALSE)</f>
        <v xml:space="preserve">Registro Nacional de Personas Jurídicas Nº860, del Servicio de Registro Civil e Identificación.
Fecha de concesión de Personalidad Jurídica: 19 de julio de 2012.
</v>
      </c>
      <c r="F844" s="108" t="str">
        <f>VLOOKUP(A844,'BASE REGISTROS'!$A$1:$T$884,6,FALSE)</f>
        <v>Certificado de Vigencia Folio Nº 500355159900, de fecha 9 de noviembre de 2020, del Servicio de Registro Civil e Identificación.</v>
      </c>
      <c r="G844" s="108" t="str">
        <f>VLOOKUP(A844,'BASE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4" s="108" t="str">
        <f>VLOOKUP(A844,'BASE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4" s="108" t="str">
        <f>VLOOKUP(A844,'BASE REGISTROS'!$A$1:$T$884,9,FALSE)</f>
        <v xml:space="preserve">Dos años </v>
      </c>
      <c r="J844" s="129" t="str">
        <f>VLOOKUP(A844,'BASE REGISTROS'!$A$1:$T$884,10,FALSE)</f>
        <v xml:space="preserve">                         Última Elección de Directorio: 31 de marzo de 2020.
Duración: agosto 2020 a agosto de 2022.
</v>
      </c>
      <c r="K844" s="108" t="str">
        <f>VLOOKUP(A844,'BASE REGISTROS'!$A$1:$T$884,11,FALSE)</f>
        <v xml:space="preserve">Carmen Gloria Hidalgo Belmar 
</v>
      </c>
      <c r="L844" s="108" t="str">
        <f>VLOOKUP(A844,'BASE REGISTROS'!$A$1:$T$884,12,FALSE)</f>
        <v xml:space="preserve">O'higgins 416A comuna de Temuco, región de La Araucanía.
</v>
      </c>
      <c r="M844" s="108" t="str">
        <f>VLOOKUP(A844,'BASE REGISTROS'!$A$1:$T$884,13,FALSE)</f>
        <v>IX</v>
      </c>
      <c r="N844" s="108" t="str">
        <f>VLOOKUP(A844,'BASE REGISTROS'!$A$1:$T$884,14,FALSE)</f>
        <v>Temuco</v>
      </c>
      <c r="O844" s="108">
        <f>VLOOKUP(A844,'BASE REGISTROS'!$A$1:$T$884,15,FALSE)</f>
        <v>0</v>
      </c>
      <c r="P844" s="108" t="str">
        <f>VLOOKUP(A844,'BASE REGISTROS'!$A$1:$T$884,16,FALSE)</f>
        <v xml:space="preserve">: dirección@fundacioncreseres.cl </v>
      </c>
      <c r="Q844" s="108">
        <f>VLOOKUP(A844,'BASE REGISTROS'!$A$1:$T$884,17,FALSE)</f>
        <v>0</v>
      </c>
      <c r="R844" s="108">
        <f>VLOOKUP(A844,'BASE REGISTROS'!$A$1:$T$884,18,FALSE)</f>
        <v>93401</v>
      </c>
      <c r="S844" s="108" t="str">
        <f>VLOOKUP(A844,'BASE REGISTROS'!$A$1:$T$884,19,FALSE)</f>
        <v>Se acompaña certificado de antecedentes financiares año 2019  aprobado por el Departamento de Supervisión financiera</v>
      </c>
      <c r="T844" s="129">
        <f>VLOOKUP(A844,'BASE REGISTROS'!$A$1:$T$884,20,FALSE)</f>
        <v>41340</v>
      </c>
      <c r="U844" s="128">
        <v>7473</v>
      </c>
      <c r="V844" s="130">
        <v>6413280</v>
      </c>
      <c r="W844" s="130">
        <v>25653120</v>
      </c>
      <c r="X844" s="131">
        <v>44316</v>
      </c>
      <c r="Y844" s="132" t="s">
        <v>7743</v>
      </c>
      <c r="Z844" s="132" t="s">
        <v>7744</v>
      </c>
      <c r="AA844" s="128" t="s">
        <v>7763</v>
      </c>
    </row>
    <row r="845" spans="1:27" ht="15.75" customHeight="1" x14ac:dyDescent="0.2">
      <c r="A845" s="128">
        <v>7473</v>
      </c>
      <c r="B845" s="108" t="str">
        <f>VLOOKUP(A845,'BASE REGISTROS'!$A$1:$T$884,2,FALSE)</f>
        <v>Fundación Creseres</v>
      </c>
      <c r="C845" s="136">
        <f>VLOOKUP(A845,'BASE REGISTROS'!$A$1:$T$884,3,FALSE)</f>
        <v>650587340</v>
      </c>
      <c r="D845" s="108" t="str">
        <f>VLOOKUP(A845,'BASE REGISTROS'!$A$1:$T$884,4,FALSE)</f>
        <v>Fundación de Derecho Privado.</v>
      </c>
      <c r="E845" s="108" t="str">
        <f>VLOOKUP(A845,'BASE REGISTROS'!$A$1:$T$884,5,FALSE)</f>
        <v xml:space="preserve">Registro Nacional de Personas Jurídicas Nº860, del Servicio de Registro Civil e Identificación.
Fecha de concesión de Personalidad Jurídica: 19 de julio de 2012.
</v>
      </c>
      <c r="F845" s="108" t="str">
        <f>VLOOKUP(A845,'BASE REGISTROS'!$A$1:$T$884,6,FALSE)</f>
        <v>Certificado de Vigencia Folio Nº 500355159900, de fecha 9 de noviembre de 2020, del Servicio de Registro Civil e Identificación.</v>
      </c>
      <c r="G845" s="108" t="str">
        <f>VLOOKUP(A845,'BASE REGISTROS'!$A$1:$T$884,7,FALSE)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5" s="108" t="str">
        <f>VLOOKUP(A845,'BASE REGISTROS'!$A$1:$T$884,8,FALSE)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5" s="108" t="str">
        <f>VLOOKUP(A845,'BASE REGISTROS'!$A$1:$T$884,9,FALSE)</f>
        <v xml:space="preserve">Dos años </v>
      </c>
      <c r="J845" s="129" t="str">
        <f>VLOOKUP(A845,'BASE REGISTROS'!$A$1:$T$884,10,FALSE)</f>
        <v xml:space="preserve">                         Última Elección de Directorio: 31 de marzo de 2020.
Duración: agosto 2020 a agosto de 2022.
</v>
      </c>
      <c r="K845" s="108" t="str">
        <f>VLOOKUP(A845,'BASE REGISTROS'!$A$1:$T$884,11,FALSE)</f>
        <v xml:space="preserve">Carmen Gloria Hidalgo Belmar 
</v>
      </c>
      <c r="L845" s="108" t="str">
        <f>VLOOKUP(A845,'BASE REGISTROS'!$A$1:$T$884,12,FALSE)</f>
        <v xml:space="preserve">O'higgins 416A comuna de Temuco, región de La Araucanía.
</v>
      </c>
      <c r="M845" s="108" t="str">
        <f>VLOOKUP(A845,'BASE REGISTROS'!$A$1:$T$884,13,FALSE)</f>
        <v>IX</v>
      </c>
      <c r="N845" s="108" t="str">
        <f>VLOOKUP(A845,'BASE REGISTROS'!$A$1:$T$884,14,FALSE)</f>
        <v>Temuco</v>
      </c>
      <c r="O845" s="108">
        <f>VLOOKUP(A845,'BASE REGISTROS'!$A$1:$T$884,15,FALSE)</f>
        <v>0</v>
      </c>
      <c r="P845" s="108" t="str">
        <f>VLOOKUP(A845,'BASE REGISTROS'!$A$1:$T$884,16,FALSE)</f>
        <v xml:space="preserve">: dirección@fundacioncreseres.cl </v>
      </c>
      <c r="Q845" s="108">
        <f>VLOOKUP(A845,'BASE REGISTROS'!$A$1:$T$884,17,FALSE)</f>
        <v>0</v>
      </c>
      <c r="R845" s="108">
        <f>VLOOKUP(A845,'BASE REGISTROS'!$A$1:$T$884,18,FALSE)</f>
        <v>93401</v>
      </c>
      <c r="S845" s="108" t="str">
        <f>VLOOKUP(A845,'BASE REGISTROS'!$A$1:$T$884,19,FALSE)</f>
        <v>Se acompaña certificado de antecedentes financiares año 2019  aprobado por el Departamento de Supervisión financiera</v>
      </c>
      <c r="T845" s="129">
        <f>VLOOKUP(A845,'BASE REGISTROS'!$A$1:$T$884,20,FALSE)</f>
        <v>41340</v>
      </c>
      <c r="U845" s="128">
        <v>7473</v>
      </c>
      <c r="V845" s="130">
        <v>18460626</v>
      </c>
      <c r="W845" s="130">
        <v>73294170</v>
      </c>
      <c r="X845" s="131">
        <v>44316</v>
      </c>
      <c r="Y845" s="132" t="s">
        <v>7743</v>
      </c>
      <c r="Z845" s="132" t="s">
        <v>7744</v>
      </c>
      <c r="AA845" s="128" t="s">
        <v>195</v>
      </c>
    </row>
    <row r="846" spans="1:27" ht="15.75" customHeight="1" x14ac:dyDescent="0.2">
      <c r="A846" s="128">
        <v>7475</v>
      </c>
      <c r="B846" s="108" t="str">
        <f>VLOOKUP(A846,'BASE REGISTROS'!$A$1:$T$884,2,FALSE)</f>
        <v xml:space="preserve">
I. Municipalidad de Santiago
</v>
      </c>
      <c r="C846" s="136">
        <f>VLOOKUP(A846,'BASE REGISTROS'!$A$1:$T$884,3,FALSE)</f>
        <v>690701006</v>
      </c>
      <c r="D846" s="108" t="str">
        <f>VLOOKUP(A846,'BASE REGISTROS'!$A$1:$T$884,4,FALSE)</f>
        <v>Municipalidad</v>
      </c>
      <c r="E846" s="108" t="str">
        <f>VLOOKUP(A846,'BASE REGISTROS'!$A$1:$T$884,5,FALSE)</f>
        <v>Constitución Política de la República, art. 107.</v>
      </c>
      <c r="F846" s="108" t="str">
        <f>VLOOKUP(A846,'BASE REGISTROS'!$A$1:$T$884,6,FALSE)</f>
        <v>Indefinida.</v>
      </c>
      <c r="G846" s="108" t="str">
        <f>VLOOKUP(A846,'BASE REGISTROS'!$A$1:$T$884,7,FALSE)</f>
        <v>Según Ley Orgánica Nº 18.695, arts. 1º al 4º.</v>
      </c>
      <c r="H846" s="108" t="str">
        <f>VLOOKUP(A846,'BASE REGISTROS'!$A$1:$T$884,8,FALSE)</f>
        <v>no tiene</v>
      </c>
      <c r="I846" s="108">
        <f>VLOOKUP(A846,'BASE REGISTROS'!$A$1:$T$884,9,FALSE)</f>
        <v>0</v>
      </c>
      <c r="J846" s="129">
        <f>VLOOKUP(A846,'BASE REGISTROS'!$A$1:$T$884,10,FALSE)</f>
        <v>0</v>
      </c>
      <c r="K846" s="108" t="str">
        <f>VLOOKUP(A846,'BASE REGISTROS'!$A$1:$T$884,11,FALSE)</f>
        <v xml:space="preserve">Felipe Alessandri Vergara, </v>
      </c>
      <c r="L846" s="108" t="str">
        <f>VLOOKUP(A846,'BASE REGISTROS'!$A$1:$T$884,12,FALSE)</f>
        <v xml:space="preserve">Plaza de Armas s/n, Casilla 52/D, comuna de Santiago, Región Metropolitana.
</v>
      </c>
      <c r="M846" s="108" t="str">
        <f>VLOOKUP(A846,'BASE REGISTROS'!$A$1:$T$884,13,FALSE)</f>
        <v>XIII</v>
      </c>
      <c r="N846" s="108" t="str">
        <f>VLOOKUP(A846,'BASE REGISTROS'!$A$1:$T$884,14,FALSE)</f>
        <v>Santiago</v>
      </c>
      <c r="O846" s="108" t="str">
        <f>VLOOKUP(A846,'BASE REGISTROS'!$A$1:$T$884,15,FALSE)</f>
        <v xml:space="preserve">Fono (02) 27136602
</v>
      </c>
      <c r="P846" s="108" t="str">
        <f>VLOOKUP(A846,'BASE REGISTROS'!$A$1:$T$884,16,FALSE)</f>
        <v xml:space="preserve">santiago@munstgo.cl </v>
      </c>
      <c r="Q846" s="108">
        <f>VLOOKUP(A846,'BASE REGISTROS'!$A$1:$T$884,17,FALSE)</f>
        <v>0</v>
      </c>
      <c r="R846" s="108">
        <f>VLOOKUP(A846,'BASE REGISTROS'!$A$1:$T$884,18,FALSE)</f>
        <v>91001</v>
      </c>
      <c r="S846" s="108" t="str">
        <f>VLOOKUP(A846,'BASE REGISTROS'!$A$1:$T$884,19,FALSE)</f>
        <v xml:space="preserve">No se acompañan. Aplica Informe Jurídico Nº 09, de fecha 14 de marzo de 2011 del Departamento Jurídico y Dictamen Nº 070791, de 2009, de la Contraloría General de la República.  
</v>
      </c>
      <c r="T846" s="129">
        <f>VLOOKUP(A846,'BASE REGISTROS'!$A$1:$T$884,20,FALSE)</f>
        <v>41361</v>
      </c>
      <c r="U846" s="128">
        <v>7475</v>
      </c>
      <c r="V846" s="130">
        <v>5723680</v>
      </c>
      <c r="W846" s="130">
        <v>17337040</v>
      </c>
      <c r="X846" s="131">
        <v>44316</v>
      </c>
      <c r="Y846" s="132" t="s">
        <v>7743</v>
      </c>
      <c r="Z846" s="132" t="s">
        <v>7744</v>
      </c>
      <c r="AA846" s="128" t="s">
        <v>6421</v>
      </c>
    </row>
    <row r="847" spans="1:27" ht="15.75" customHeight="1" x14ac:dyDescent="0.2">
      <c r="A847" s="128">
        <v>7478</v>
      </c>
      <c r="B847" s="107" t="str">
        <f>VLOOKUP(A847,'BASE REGISTROS'!$A$1:$T$884,2,FALSE)</f>
        <v xml:space="preserve">
FUNDACIÓN PROYECTO B. 
</v>
      </c>
      <c r="C847" s="136">
        <f>VLOOKUP(A847,'BASE REGISTROS'!$A$1:$T$884,3,FALSE)</f>
        <v>650450957</v>
      </c>
      <c r="D847" s="108" t="str">
        <f>VLOOKUP(A847,'BASE REGISTROS'!$A$1:$T$884,4,FALSE)</f>
        <v>Fundación de Derecho Privado, Sin Fines de Lucro</v>
      </c>
      <c r="E847" s="108" t="str">
        <f>VLOOKUP(A847,'BASE REGISTROS'!$A$1:$T$884,5,FALSE)</f>
        <v xml:space="preserve">Decreto Exento Nº 3715, de fecha 24 de agosto del 2011. </v>
      </c>
      <c r="F847" s="108" t="str">
        <f>VLOOKUP(A847,'BASE REGISTROS'!$A$1:$T$884,6,FALSE)</f>
        <v xml:space="preserve">Certificado de Vigencia folio N° 500355307489, de fecha 10 de noviembre de 2020, del Servicio de Registro Civil e Identificación.
</v>
      </c>
      <c r="G847" s="108" t="str">
        <f>VLOOKUP(A847,'BASE REGISTROS'!$A$1:$T$884,7,FALSE)</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H847" s="108" t="str">
        <f>VLOOKUP(A847,'BASE REGISTROS'!$A$1:$T$884,8,FALSE)</f>
        <v xml:space="preserve">Presidente:
Agustín Riesco Guzmán
Vicepresidente:
Rafael Rodríguez Walker
Tesorero:
Trinidad Luengo Montt
Secretario:
Andrés Cabello Violic,
Directora Ejecutiva: 
Soledad Burgos Errázuriz
Directores:
Nicolás Valdivieso Undurraga
</v>
      </c>
      <c r="I847" s="108" t="str">
        <f>VLOOKUP(A847,'BASE REGISTROS'!$A$1:$T$884,9,FALSE)</f>
        <v xml:space="preserve">Tres años, conforme al texto refundido de los Estatutos, según da cuenta la escritura pública de fecha 29 de junio de 2017, Repertorio 14.859-2017, del Notario Público Eduardo Diez Morello. </v>
      </c>
      <c r="J847" s="129" t="str">
        <f>VLOOKUP(A847,'BASE REGISTROS'!$A$1:$T$884,10,FALSE)</f>
        <v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v>
      </c>
      <c r="K847" s="108" t="str">
        <f>VLOOKUP(A847,'BASE REGISTROS'!$A$1:$T$884,11,FALSE)</f>
        <v>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v>
      </c>
      <c r="L847" s="108" t="str">
        <f>VLOOKUP(A847,'BASE REGISTROS'!$A$1:$T$884,12,FALSE)</f>
        <v xml:space="preserve">Eliodoro Yáñez N° 869, comuna de Providencia, Región Metropolitana.
</v>
      </c>
      <c r="M847" s="108" t="str">
        <f>VLOOKUP(A847,'BASE REGISTROS'!$A$1:$T$884,13,FALSE)</f>
        <v>XIII</v>
      </c>
      <c r="N847" s="108" t="str">
        <f>VLOOKUP(A847,'BASE REGISTROS'!$A$1:$T$884,14,FALSE)</f>
        <v xml:space="preserve"> Providencia</v>
      </c>
      <c r="O847" s="108" t="str">
        <f>VLOOKUP(A847,'BASE REGISTROS'!$A$1:$T$884,15,FALSE)</f>
        <v>Fonos: 225476300 – 9-77974928</v>
      </c>
      <c r="P847" s="108" t="str">
        <f>VLOOKUP(A847,'BASE REGISTROS'!$A$1:$T$884,16,FALSE)</f>
        <v xml:space="preserve">Correo electrónico: contacto@proyectob.cl </v>
      </c>
      <c r="Q847" s="108">
        <f>VLOOKUP(A847,'BASE REGISTROS'!$A$1:$T$884,17,FALSE)</f>
        <v>0</v>
      </c>
      <c r="R847" s="108" t="str">
        <f>VLOOKUP(A847,'BASE REGISTROS'!$A$1:$T$884,18,FALSE)</f>
        <v>93401: Institución de Asistencia Social</v>
      </c>
      <c r="S847" s="108" t="str">
        <f>VLOOKUP(A847,'BASE REGISTROS'!$A$1:$T$884,19,FALSE)</f>
        <v xml:space="preserve">
Se acompaña certificado financiero correspondiente al 2019, aprobado por el Subdepartamento de Supervisión Financiera.</v>
      </c>
      <c r="T847" s="129">
        <f>VLOOKUP(A847,'BASE REGISTROS'!$A$1:$T$884,20,FALSE)</f>
        <v>41411</v>
      </c>
      <c r="U847" s="128">
        <v>7478</v>
      </c>
      <c r="V847" s="130">
        <v>7230973</v>
      </c>
      <c r="W847" s="130">
        <v>30624791</v>
      </c>
      <c r="X847" s="131">
        <v>44316</v>
      </c>
      <c r="Y847" s="132" t="s">
        <v>7743</v>
      </c>
      <c r="Z847" s="132" t="s">
        <v>7744</v>
      </c>
      <c r="AA847" s="128" t="s">
        <v>75</v>
      </c>
    </row>
    <row r="848" spans="1:27" ht="15.75" customHeight="1" x14ac:dyDescent="0.2">
      <c r="A848" s="128">
        <v>7480</v>
      </c>
      <c r="B848" s="108" t="str">
        <f>VLOOKUP(A848,'BASE REGISTROS'!$A$1:$T$884,2,FALSE)</f>
        <v xml:space="preserve">
I. Municipalidad de Curanilahue
</v>
      </c>
      <c r="C848" s="136">
        <f>VLOOKUP(A848,'BASE REGISTROS'!$A$1:$T$884,3,FALSE)</f>
        <v>691602001</v>
      </c>
      <c r="D848" s="108" t="str">
        <f>VLOOKUP(A848,'BASE REGISTROS'!$A$1:$T$884,4,FALSE)</f>
        <v>Municipalidad</v>
      </c>
      <c r="E848" s="108" t="str">
        <f>VLOOKUP(A848,'BASE REGISTROS'!$A$1:$T$884,5,FALSE)</f>
        <v>Constitución Política de la República, art. 107.</v>
      </c>
      <c r="F848" s="108" t="str">
        <f>VLOOKUP(A848,'BASE REGISTROS'!$A$1:$T$884,6,FALSE)</f>
        <v>Indefinida.</v>
      </c>
      <c r="G848" s="108" t="str">
        <f>VLOOKUP(A848,'BASE REGISTROS'!$A$1:$T$884,7,FALSE)</f>
        <v>Según Ley Orgánica Nº 18.695, arts. 1º al 4º.</v>
      </c>
      <c r="H848" s="108" t="str">
        <f>VLOOKUP(A848,'BASE REGISTROS'!$A$1:$T$884,8,FALSE)</f>
        <v>no tiene</v>
      </c>
      <c r="I848" s="108">
        <f>VLOOKUP(A848,'BASE REGISTROS'!$A$1:$T$884,9,FALSE)</f>
        <v>0</v>
      </c>
      <c r="J848" s="129">
        <f>VLOOKUP(A848,'BASE REGISTROS'!$A$1:$T$884,10,FALSE)</f>
        <v>0</v>
      </c>
      <c r="K848" s="108" t="str">
        <f>VLOOKUP(A848,'BASE REGISTROS'!$A$1:$T$884,11,FALSE)</f>
        <v xml:space="preserve">Luis Alberto Gengnagel Gutiérrez, </v>
      </c>
      <c r="L848" s="108" t="str">
        <f>VLOOKUP(A848,'BASE REGISTROS'!$A$1:$T$884,12,FALSE)</f>
        <v xml:space="preserve">Ernesto Riquelme Nº701, comuna de Curanilahue
</v>
      </c>
      <c r="M848" s="108" t="str">
        <f>VLOOKUP(A848,'BASE REGISTROS'!$A$1:$T$884,13,FALSE)</f>
        <v>VIII</v>
      </c>
      <c r="N848" s="108" t="str">
        <f>VLOOKUP(A848,'BASE REGISTROS'!$A$1:$T$884,14,FALSE)</f>
        <v>Curanilahue</v>
      </c>
      <c r="O848" s="108" t="str">
        <f>VLOOKUP(A848,'BASE REGISTROS'!$A$1:$T$884,15,FALSE)</f>
        <v>Fono (41) - 2405900</v>
      </c>
      <c r="P848" s="108" t="str">
        <f>VLOOKUP(A848,'BASE REGISTROS'!$A$1:$T$884,16,FALSE)</f>
        <v xml:space="preserve">curanil@munichue.cl
alcalde@minichue.cl, Beatriz.arnado@munichue.cl, secretaria.alcaldia@munichue.cl.
</v>
      </c>
      <c r="Q848" s="108">
        <f>VLOOKUP(A848,'BASE REGISTROS'!$A$1:$T$884,17,FALSE)</f>
        <v>0</v>
      </c>
      <c r="R848" s="108">
        <f>VLOOKUP(A848,'BASE REGISTROS'!$A$1:$T$884,18,FALSE)</f>
        <v>91001</v>
      </c>
      <c r="S848" s="108" t="str">
        <f>VLOOKUP(A848,'BASE REGISTROS'!$A$1:$T$884,19,FALSE)</f>
        <v xml:space="preserve">No se acompañan. Aplica Informe Jurídico Nº 09, de  fecha 14 de marzo de 2011 del Departamento Jurídico y Dictamen Nº 070791, de 2009, de la Contraloría General de la República.  
</v>
      </c>
      <c r="T848" s="129">
        <f>VLOOKUP(A848,'BASE REGISTROS'!$A$1:$T$884,20,FALSE)</f>
        <v>41443</v>
      </c>
      <c r="U848" s="128">
        <v>7480</v>
      </c>
      <c r="V848" s="130">
        <v>4078122</v>
      </c>
      <c r="W848" s="130">
        <v>12352641</v>
      </c>
      <c r="X848" s="131">
        <v>44316</v>
      </c>
      <c r="Y848" s="132" t="s">
        <v>7743</v>
      </c>
      <c r="Z848" s="132" t="s">
        <v>7744</v>
      </c>
      <c r="AA848" s="128" t="s">
        <v>7767</v>
      </c>
    </row>
    <row r="849" spans="1:27" ht="15.75" customHeight="1" x14ac:dyDescent="0.2">
      <c r="A849" s="128">
        <v>7481</v>
      </c>
      <c r="B849" s="108" t="str">
        <f>VLOOKUP(A849,'BASE REGISTROS'!$A$1:$T$884,2,FALSE)</f>
        <v>Organización No Gubernamental de Desarrollo - Corporación de Apoyo y Promoción de la Equidad e Inclusión Social, (O.N.G. COORPORACIÓN CAPREIS)</v>
      </c>
      <c r="C849" s="136">
        <f>VLOOKUP(A849,'BASE REGISTROS'!$A$1:$T$884,3,FALSE)</f>
        <v>650699602</v>
      </c>
      <c r="D849" s="108" t="str">
        <f>VLOOKUP(A849,'BASE REGISTROS'!$A$1:$T$884,4,FALSE)</f>
        <v>Corporación de Derecho Privado.</v>
      </c>
      <c r="E849" s="108" t="str">
        <f>VLOOKUP(A849,'BASE REGISTROS'!$A$1:$T$884,5,FALSE)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49" s="108" t="str">
        <f>VLOOKUP(A849,'BASE REGISTROS'!$A$1:$T$884,6,FALSE)</f>
        <v>Certificado de Vigencia Folio Nº 500298785768, de 21 de febrero de 2020, emitido por el Servicio de Registro Civil e Identificación.</v>
      </c>
      <c r="G849" s="108" t="str">
        <f>VLOOKUP(A849,'BASE REGISTROS'!$A$1:$T$884,7,FALSE)</f>
        <v xml:space="preserve"> La Corporación tendrá por finalidad u objetivo: la promoción del desarrollo, especialmente de las personas, familias, grupos y comunidades que viven en condiciones de pobreza y/o marginalidad.
</v>
      </c>
      <c r="H849" s="108" t="str">
        <f>VLOOKUP(A849,'BASE REGISTROS'!$A$1:$T$884,8,FALSE)</f>
        <v xml:space="preserve">Presidente: Denisse Vanessa Araya Gallardo, 
Tesorera: Viviana Andrea Morales Aranda
Secretaria: María Fernanda Codina Cáceres
Director Ejecutivo: Ramiro Rodrigo González Figueroa,
</v>
      </c>
      <c r="I849" s="108" t="str">
        <f>VLOOKUP(A849,'BASE REGISTROS'!$A$1:$T$884,9,FALSE)</f>
        <v>3 años.</v>
      </c>
      <c r="J849" s="129" t="str">
        <f>VLOOKUP(A849,'BASE REGISTROS'!$A$1:$T$884,10,FALSE)</f>
        <v>De 06 de junio de 2019 a 06 de junio de 2022.</v>
      </c>
      <c r="K849" s="108" t="str">
        <f>VLOOKUP(A849,'BASE REGISTROS'!$A$1:$T$884,11,FALSE)</f>
        <v xml:space="preserve">Presidente: Denisse Vanessa Araya Gallardo
Director Ejecutivo: Ramiro Rodrigo González Figueroa
</v>
      </c>
      <c r="L849" s="108" t="str">
        <f>VLOOKUP(A849,'BASE REGISTROS'!$A$1:$T$884,12,FALSE)</f>
        <v xml:space="preserve">General Velásquez Nº 1516, Villa Carmen y Dolores, San Felipe, Región de Valparaíso. 
</v>
      </c>
      <c r="M849" s="108" t="str">
        <f>VLOOKUP(A849,'BASE REGISTROS'!$A$1:$T$884,13,FALSE)</f>
        <v>XIII</v>
      </c>
      <c r="N849" s="108" t="str">
        <f>VLOOKUP(A849,'BASE REGISTROS'!$A$1:$T$884,14,FALSE)</f>
        <v>San Felipe</v>
      </c>
      <c r="O849" s="108" t="str">
        <f>VLOOKUP(A849,'BASE REGISTROS'!$A$1:$T$884,15,FALSE)</f>
        <v>Teléfonos: (34) 2359956
Celular: 56 (9) 81498358</v>
      </c>
      <c r="P849" s="108" t="str">
        <f>VLOOKUP(A849,'BASE REGISTROS'!$A$1:$T$884,16,FALSE)</f>
        <v>: capreis@capreis.cl</v>
      </c>
      <c r="Q849" s="108">
        <f>VLOOKUP(A849,'BASE REGISTROS'!$A$1:$T$884,17,FALSE)</f>
        <v>0</v>
      </c>
      <c r="R849" s="108" t="str">
        <f>VLOOKUP(A849,'BASE REGISTROS'!$A$1:$T$884,18,FALSE)</f>
        <v>93401: Institución de Asistencia Social</v>
      </c>
      <c r="S849" s="108" t="str">
        <f>VLOOKUP(A849,'BASE REGISTROS'!$A$1:$T$884,19,FALSE)</f>
        <v xml:space="preserve">Certificado correspondiente al año 2019 aprobados por el Sub Departamento de Supervisión Financiera.
</v>
      </c>
      <c r="T849" s="129">
        <f>VLOOKUP(A849,'BASE REGISTROS'!$A$1:$T$884,20,FALSE)</f>
        <v>41463</v>
      </c>
      <c r="U849" s="128">
        <v>7481</v>
      </c>
      <c r="V849" s="130">
        <v>29997600</v>
      </c>
      <c r="W849" s="130">
        <v>126770892</v>
      </c>
      <c r="X849" s="131">
        <v>44316</v>
      </c>
      <c r="Y849" s="132" t="s">
        <v>7743</v>
      </c>
      <c r="Z849" s="132" t="s">
        <v>7744</v>
      </c>
      <c r="AA849" s="128" t="s">
        <v>7874</v>
      </c>
    </row>
    <row r="850" spans="1:27" ht="15.75" customHeight="1" x14ac:dyDescent="0.2">
      <c r="A850" s="128">
        <v>7481</v>
      </c>
      <c r="B850" s="108" t="str">
        <f>VLOOKUP(A850,'BASE REGISTROS'!$A$1:$T$884,2,FALSE)</f>
        <v>Organización No Gubernamental de Desarrollo - Corporación de Apoyo y Promoción de la Equidad e Inclusión Social, (O.N.G. COORPORACIÓN CAPREIS)</v>
      </c>
      <c r="C850" s="136">
        <f>VLOOKUP(A850,'BASE REGISTROS'!$A$1:$T$884,3,FALSE)</f>
        <v>650699602</v>
      </c>
      <c r="D850" s="108" t="str">
        <f>VLOOKUP(A850,'BASE REGISTROS'!$A$1:$T$884,4,FALSE)</f>
        <v>Corporación de Derecho Privado.</v>
      </c>
      <c r="E850" s="108" t="str">
        <f>VLOOKUP(A850,'BASE REGISTROS'!$A$1:$T$884,5,FALSE)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50" s="108" t="str">
        <f>VLOOKUP(A850,'BASE REGISTROS'!$A$1:$T$884,6,FALSE)</f>
        <v>Certificado de Vigencia Folio Nº 500298785768, de 21 de febrero de 2020, emitido por el Servicio de Registro Civil e Identificación.</v>
      </c>
      <c r="G850" s="108" t="str">
        <f>VLOOKUP(A850,'BASE REGISTROS'!$A$1:$T$884,7,FALSE)</f>
        <v xml:space="preserve"> La Corporación tendrá por finalidad u objetivo: la promoción del desarrollo, especialmente de las personas, familias, grupos y comunidades que viven en condiciones de pobreza y/o marginalidad.
</v>
      </c>
      <c r="H850" s="108" t="str">
        <f>VLOOKUP(A850,'BASE REGISTROS'!$A$1:$T$884,8,FALSE)</f>
        <v xml:space="preserve">Presidente: Denisse Vanessa Araya Gallardo, 
Tesorera: Viviana Andrea Morales Aranda
Secretaria: María Fernanda Codina Cáceres
Director Ejecutivo: Ramiro Rodrigo González Figueroa,
</v>
      </c>
      <c r="I850" s="108" t="str">
        <f>VLOOKUP(A850,'BASE REGISTROS'!$A$1:$T$884,9,FALSE)</f>
        <v>3 años.</v>
      </c>
      <c r="J850" s="129" t="str">
        <f>VLOOKUP(A850,'BASE REGISTROS'!$A$1:$T$884,10,FALSE)</f>
        <v>De 06 de junio de 2019 a 06 de junio de 2022.</v>
      </c>
      <c r="K850" s="108" t="str">
        <f>VLOOKUP(A850,'BASE REGISTROS'!$A$1:$T$884,11,FALSE)</f>
        <v xml:space="preserve">Presidente: Denisse Vanessa Araya Gallardo
Director Ejecutivo: Ramiro Rodrigo González Figueroa
</v>
      </c>
      <c r="L850" s="108" t="str">
        <f>VLOOKUP(A850,'BASE REGISTROS'!$A$1:$T$884,12,FALSE)</f>
        <v xml:space="preserve">General Velásquez Nº 1516, Villa Carmen y Dolores, San Felipe, Región de Valparaíso. 
</v>
      </c>
      <c r="M850" s="108" t="str">
        <f>VLOOKUP(A850,'BASE REGISTROS'!$A$1:$T$884,13,FALSE)</f>
        <v>XIII</v>
      </c>
      <c r="N850" s="108" t="str">
        <f>VLOOKUP(A850,'BASE REGISTROS'!$A$1:$T$884,14,FALSE)</f>
        <v>San Felipe</v>
      </c>
      <c r="O850" s="108" t="str">
        <f>VLOOKUP(A850,'BASE REGISTROS'!$A$1:$T$884,15,FALSE)</f>
        <v>Teléfonos: (34) 2359956
Celular: 56 (9) 81498358</v>
      </c>
      <c r="P850" s="108" t="str">
        <f>VLOOKUP(A850,'BASE REGISTROS'!$A$1:$T$884,16,FALSE)</f>
        <v>: capreis@capreis.cl</v>
      </c>
      <c r="Q850" s="108">
        <f>VLOOKUP(A850,'BASE REGISTROS'!$A$1:$T$884,17,FALSE)</f>
        <v>0</v>
      </c>
      <c r="R850" s="108" t="str">
        <f>VLOOKUP(A850,'BASE REGISTROS'!$A$1:$T$884,18,FALSE)</f>
        <v>93401: Institución de Asistencia Social</v>
      </c>
      <c r="S850" s="108" t="str">
        <f>VLOOKUP(A850,'BASE REGISTROS'!$A$1:$T$884,19,FALSE)</f>
        <v xml:space="preserve">Certificado correspondiente al año 2019 aprobados por el Sub Departamento de Supervisión Financiera.
</v>
      </c>
      <c r="T850" s="129">
        <f>VLOOKUP(A850,'BASE REGISTROS'!$A$1:$T$884,20,FALSE)</f>
        <v>41463</v>
      </c>
      <c r="U850" s="128">
        <v>7481</v>
      </c>
      <c r="V850" s="130">
        <v>43186200</v>
      </c>
      <c r="W850" s="130">
        <v>171803496</v>
      </c>
      <c r="X850" s="131">
        <v>44316</v>
      </c>
      <c r="Y850" s="132" t="s">
        <v>7743</v>
      </c>
      <c r="Z850" s="132" t="s">
        <v>7744</v>
      </c>
      <c r="AA850" s="128" t="s">
        <v>7751</v>
      </c>
    </row>
    <row r="851" spans="1:27" ht="15.75" customHeight="1" x14ac:dyDescent="0.2">
      <c r="A851" s="128">
        <v>7482</v>
      </c>
      <c r="B851" s="108" t="str">
        <f>VLOOKUP(A851,'BASE REGISTROS'!$A$1:$T$884,2,FALSE)</f>
        <v xml:space="preserve">
I. Municipalidad de San Ignacio
</v>
      </c>
      <c r="C851" s="136">
        <f>VLOOKUP(A851,'BASE REGISTROS'!$A$1:$T$884,3,FALSE)</f>
        <v>691413004</v>
      </c>
      <c r="D851" s="108" t="str">
        <f>VLOOKUP(A851,'BASE REGISTROS'!$A$1:$T$884,4,FALSE)</f>
        <v>Municipalidad</v>
      </c>
      <c r="E851" s="108" t="str">
        <f>VLOOKUP(A851,'BASE REGISTROS'!$A$1:$T$884,5,FALSE)</f>
        <v>Constitución Política de la República, art. 107.</v>
      </c>
      <c r="F851" s="108" t="str">
        <f>VLOOKUP(A851,'BASE REGISTROS'!$A$1:$T$884,6,FALSE)</f>
        <v>Indefinida.</v>
      </c>
      <c r="G851" s="108" t="str">
        <f>VLOOKUP(A851,'BASE REGISTROS'!$A$1:$T$884,7,FALSE)</f>
        <v>Según Ley Orgánica Nº 18.695, arts. 1º al 4º.</v>
      </c>
      <c r="H851" s="108" t="str">
        <f>VLOOKUP(A851,'BASE REGISTROS'!$A$1:$T$884,8,FALSE)</f>
        <v>no tiene</v>
      </c>
      <c r="I851" s="108">
        <f>VLOOKUP(A851,'BASE REGISTROS'!$A$1:$T$884,9,FALSE)</f>
        <v>0</v>
      </c>
      <c r="J851" s="129">
        <f>VLOOKUP(A851,'BASE REGISTROS'!$A$1:$T$884,10,FALSE)</f>
        <v>0</v>
      </c>
      <c r="K851" s="108" t="str">
        <f>VLOOKUP(A851,'BASE REGISTROS'!$A$1:$T$884,11,FALSE)</f>
        <v xml:space="preserve">Wilson Alejandro Olivares Bustamante
</v>
      </c>
      <c r="L851" s="108" t="str">
        <f>VLOOKUP(A851,'BASE REGISTROS'!$A$1:$T$884,12,FALSE)</f>
        <v xml:space="preserve">Avenida Manuel Jesús Ortíz N° 599, San Ignacio, Provincia de Ñuble
</v>
      </c>
      <c r="M851" s="108" t="str">
        <f>VLOOKUP(A851,'BASE REGISTROS'!$A$1:$T$884,13,FALSE)</f>
        <v>XVI</v>
      </c>
      <c r="N851" s="108">
        <f>VLOOKUP(A851,'BASE REGISTROS'!$A$1:$T$884,14,FALSE)</f>
        <v>0</v>
      </c>
      <c r="O851" s="108" t="str">
        <f>VLOOKUP(A851,'BASE REGISTROS'!$A$1:$T$884,15,FALSE)</f>
        <v xml:space="preserve">Fono: (042) 651006/651032/651007/651014. </v>
      </c>
      <c r="P851" s="108" t="str">
        <f>VLOOKUP(A851,'BASE REGISTROS'!$A$1:$T$884,16,FALSE)</f>
        <v xml:space="preserve">alcaldia@munisanignacio.cl
 www.municipalidadsanignacio.cl
</v>
      </c>
      <c r="Q851" s="108">
        <f>VLOOKUP(A851,'BASE REGISTROS'!$A$1:$T$884,17,FALSE)</f>
        <v>0</v>
      </c>
      <c r="R851" s="108">
        <f>VLOOKUP(A851,'BASE REGISTROS'!$A$1:$T$884,18,FALSE)</f>
        <v>91001</v>
      </c>
      <c r="S851" s="108" t="str">
        <f>VLOOKUP(A851,'BASE REGISTROS'!$A$1:$T$884,19,FALSE)</f>
        <v xml:space="preserve">No se acompañan. Aplica Informe Jurídico Nº 09, de  fecha 14 de marzo de 2011 del Departamento Jurídico y Dictamen Nº 070791, de 2009, de la Contraloría General de la República.  
</v>
      </c>
      <c r="T851" s="129">
        <f>VLOOKUP(A851,'BASE REGISTROS'!$A$1:$T$884,20,FALSE)</f>
        <v>41495</v>
      </c>
      <c r="U851" s="128">
        <v>7482</v>
      </c>
      <c r="V851" s="130">
        <v>4893746</v>
      </c>
      <c r="W851" s="130">
        <v>14823168</v>
      </c>
      <c r="X851" s="131">
        <v>44316</v>
      </c>
      <c r="Y851" s="132" t="s">
        <v>7743</v>
      </c>
      <c r="Z851" s="132" t="s">
        <v>7744</v>
      </c>
      <c r="AA851" s="128" t="s">
        <v>7958</v>
      </c>
    </row>
    <row r="852" spans="1:27" ht="15.75" customHeight="1" x14ac:dyDescent="0.2">
      <c r="A852" s="128">
        <v>7487</v>
      </c>
      <c r="B852" s="108" t="str">
        <f>VLOOKUP(A852,'BASE REGISTROS'!$A$1:$T$884,2,FALSE)</f>
        <v xml:space="preserve">
I. Municipalidad de FRESIA
</v>
      </c>
      <c r="C852" s="136" t="str">
        <f>VLOOKUP(A852,'BASE REGISTROS'!$A$1:$T$884,3,FALSE)</f>
        <v>69220400K</v>
      </c>
      <c r="D852" s="108" t="str">
        <f>VLOOKUP(A852,'BASE REGISTROS'!$A$1:$T$884,4,FALSE)</f>
        <v>Municipalidad</v>
      </c>
      <c r="E852" s="108" t="str">
        <f>VLOOKUP(A852,'BASE REGISTROS'!$A$1:$T$884,5,FALSE)</f>
        <v>Constitución Política de la República, artículo 107.</v>
      </c>
      <c r="F852" s="108" t="str">
        <f>VLOOKUP(A852,'BASE REGISTROS'!$A$1:$T$884,6,FALSE)</f>
        <v>Indefinida.</v>
      </c>
      <c r="G852" s="108" t="str">
        <f>VLOOKUP(A852,'BASE REGISTROS'!$A$1:$T$884,7,FALSE)</f>
        <v>Según Ley Orgánica Nº 18.695, artículos 1º al 4º.</v>
      </c>
      <c r="H852" s="108" t="str">
        <f>VLOOKUP(A852,'BASE REGISTROS'!$A$1:$T$884,8,FALSE)</f>
        <v>no tiene</v>
      </c>
      <c r="I852" s="108">
        <f>VLOOKUP(A852,'BASE REGISTROS'!$A$1:$T$884,9,FALSE)</f>
        <v>0</v>
      </c>
      <c r="J852" s="129">
        <f>VLOOKUP(A852,'BASE REGISTROS'!$A$1:$T$884,10,FALSE)</f>
        <v>0</v>
      </c>
      <c r="K852" s="108" t="str">
        <f>VLOOKUP(A852,'BASE REGISTROS'!$A$1:$T$884,11,FALSE)</f>
        <v xml:space="preserve">Rodrigo Ernesto Guarda Barrientos. </v>
      </c>
      <c r="L852" s="108" t="str">
        <f>VLOOKUP(A852,'BASE REGISTROS'!$A$1:$T$884,12,FALSE)</f>
        <v xml:space="preserve">San Francisco Nº 124, comuna de Fresia, Región de Los Lagos.
</v>
      </c>
      <c r="M852" s="108" t="str">
        <f>VLOOKUP(A852,'BASE REGISTROS'!$A$1:$T$884,13,FALSE)</f>
        <v>X</v>
      </c>
      <c r="N852" s="108" t="str">
        <f>VLOOKUP(A852,'BASE REGISTROS'!$A$1:$T$884,14,FALSE)</f>
        <v>Fresia</v>
      </c>
      <c r="O852" s="108" t="str">
        <f>VLOOKUP(A852,'BASE REGISTROS'!$A$1:$T$884,15,FALSE)</f>
        <v>Fono: 065-2772700</v>
      </c>
      <c r="P852" s="108" t="str">
        <f>VLOOKUP(A852,'BASE REGISTROS'!$A$1:$T$884,16,FALSE)</f>
        <v xml:space="preserve"> alcaldemunifresia@gmail.com
mgonzalez@munifresi@gmail.com (Secretario Municipal Mauro Gonzalez).</v>
      </c>
      <c r="Q852" s="108">
        <f>VLOOKUP(A852,'BASE REGISTROS'!$A$1:$T$884,17,FALSE)</f>
        <v>0</v>
      </c>
      <c r="R852" s="108">
        <f>VLOOKUP(A852,'BASE REGISTROS'!$A$1:$T$884,18,FALSE)</f>
        <v>91001</v>
      </c>
      <c r="S852" s="108" t="str">
        <f>VLOOKUP(A852,'BASE REGISTROS'!$A$1:$T$884,19,FALSE)</f>
        <v>No se acompañan. Aplica Informe Jurídico Nº 09, de  fecha 14 de marzo de 2011 del Departamento Jurídico y Dictamen Nº 070791, de 2009, de la Contraloría General de la República</v>
      </c>
      <c r="T852" s="129">
        <f>VLOOKUP(A852,'BASE REGISTROS'!$A$1:$T$884,20,FALSE)</f>
        <v>41547</v>
      </c>
      <c r="U852" s="128">
        <v>7487</v>
      </c>
      <c r="V852" s="130">
        <v>4078122</v>
      </c>
      <c r="W852" s="130">
        <v>16312488</v>
      </c>
      <c r="X852" s="131">
        <v>44316</v>
      </c>
      <c r="Y852" s="132" t="s">
        <v>7743</v>
      </c>
      <c r="Z852" s="132" t="s">
        <v>7744</v>
      </c>
      <c r="AA852" s="128" t="s">
        <v>7959</v>
      </c>
    </row>
    <row r="853" spans="1:27" ht="15.75" customHeight="1" x14ac:dyDescent="0.2">
      <c r="A853" s="128">
        <v>7488</v>
      </c>
      <c r="B853" s="108" t="str">
        <f>VLOOKUP(A853,'BASE REGISTROS'!$A$1:$T$884,2,FALSE)</f>
        <v xml:space="preserve">
I. Municipalidad de Limache
</v>
      </c>
      <c r="C853" s="136">
        <f>VLOOKUP(A853,'BASE REGISTROS'!$A$1:$T$884,3,FALSE)</f>
        <v>690611007</v>
      </c>
      <c r="D853" s="108" t="str">
        <f>VLOOKUP(A853,'BASE REGISTROS'!$A$1:$T$884,4,FALSE)</f>
        <v>Municipalidad</v>
      </c>
      <c r="E853" s="108" t="str">
        <f>VLOOKUP(A853,'BASE REGISTROS'!$A$1:$T$884,5,FALSE)</f>
        <v>Constitución Política de la República, artículo 107.</v>
      </c>
      <c r="F853" s="108" t="str">
        <f>VLOOKUP(A853,'BASE REGISTROS'!$A$1:$T$884,6,FALSE)</f>
        <v>Indefinida.</v>
      </c>
      <c r="G853" s="108" t="str">
        <f>VLOOKUP(A853,'BASE REGISTROS'!$A$1:$T$884,7,FALSE)</f>
        <v>Según Ley Orgánica Nº 18.695, artículos 1º al 4º.</v>
      </c>
      <c r="H853" s="108" t="str">
        <f>VLOOKUP(A853,'BASE REGISTROS'!$A$1:$T$884,8,FALSE)</f>
        <v>no tiene</v>
      </c>
      <c r="I853" s="108">
        <f>VLOOKUP(A853,'BASE REGISTROS'!$A$1:$T$884,9,FALSE)</f>
        <v>0</v>
      </c>
      <c r="J853" s="129">
        <f>VLOOKUP(A853,'BASE REGISTROS'!$A$1:$T$884,10,FALSE)</f>
        <v>0</v>
      </c>
      <c r="K853" s="108" t="str">
        <f>VLOOKUP(A853,'BASE REGISTROS'!$A$1:$T$884,11,FALSE)</f>
        <v xml:space="preserve">Daniel Morales Espíndola, </v>
      </c>
      <c r="L853" s="108" t="str">
        <f>VLOOKUP(A853,'BASE REGISTROS'!$A$1:$T$884,12,FALSE)</f>
        <v xml:space="preserve">Avenida Palmira Romano N° 340. Limache
</v>
      </c>
      <c r="M853" s="108" t="str">
        <f>VLOOKUP(A853,'BASE REGISTROS'!$A$1:$T$884,13,FALSE)</f>
        <v>V</v>
      </c>
      <c r="N853" s="108" t="str">
        <f>VLOOKUP(A853,'BASE REGISTROS'!$A$1:$T$884,14,FALSE)</f>
        <v xml:space="preserve"> Limache</v>
      </c>
      <c r="O853" s="108" t="str">
        <f>VLOOKUP(A853,'BASE REGISTROS'!$A$1:$T$884,15,FALSE)</f>
        <v xml:space="preserve">Fono: 03-297200
</v>
      </c>
      <c r="P853" s="108">
        <f>VLOOKUP(A853,'BASE REGISTROS'!$A$1:$T$884,16,FALSE)</f>
        <v>0</v>
      </c>
      <c r="Q853" s="108">
        <f>VLOOKUP(A853,'BASE REGISTROS'!$A$1:$T$884,17,FALSE)</f>
        <v>0</v>
      </c>
      <c r="R853" s="108">
        <f>VLOOKUP(A853,'BASE REGISTROS'!$A$1:$T$884,18,FALSE)</f>
        <v>91001</v>
      </c>
      <c r="S853" s="108" t="str">
        <f>VLOOKUP(A853,'BASE REGISTROS'!$A$1:$T$884,19,FALSE)</f>
        <v>No corresponde</v>
      </c>
      <c r="T853" s="129">
        <f>VLOOKUP(A853,'BASE REGISTROS'!$A$1:$T$884,20,FALSE)</f>
        <v>41563</v>
      </c>
      <c r="U853" s="128">
        <v>7488</v>
      </c>
      <c r="V853" s="130">
        <v>0</v>
      </c>
      <c r="W853" s="130">
        <v>9873348</v>
      </c>
      <c r="X853" s="131">
        <v>44316</v>
      </c>
      <c r="Y853" s="132" t="s">
        <v>7743</v>
      </c>
      <c r="Z853" s="132" t="s">
        <v>7744</v>
      </c>
      <c r="AA853" s="128" t="s">
        <v>7867</v>
      </c>
    </row>
    <row r="854" spans="1:27" ht="15.75" customHeight="1" x14ac:dyDescent="0.2">
      <c r="A854" s="128">
        <v>7491</v>
      </c>
      <c r="B854" s="108" t="str">
        <f>VLOOKUP(A854,'BASE REGISTROS'!$A$1:$T$884,2,FALSE)</f>
        <v xml:space="preserve">
I. Municipalidad de Chiguayante
</v>
      </c>
      <c r="C854" s="136">
        <f>VLOOKUP(A854,'BASE REGISTROS'!$A$1:$T$884,3,FALSE)</f>
        <v>692647009</v>
      </c>
      <c r="D854" s="108" t="str">
        <f>VLOOKUP(A854,'BASE REGISTROS'!$A$1:$T$884,4,FALSE)</f>
        <v>Municipalidad</v>
      </c>
      <c r="E854" s="108" t="str">
        <f>VLOOKUP(A854,'BASE REGISTROS'!$A$1:$T$884,5,FALSE)</f>
        <v>Constitución Política de la República, artículo 107.</v>
      </c>
      <c r="F854" s="108" t="str">
        <f>VLOOKUP(A854,'BASE REGISTROS'!$A$1:$T$884,6,FALSE)</f>
        <v>Indefinida.</v>
      </c>
      <c r="G854" s="108" t="str">
        <f>VLOOKUP(A854,'BASE REGISTROS'!$A$1:$T$884,7,FALSE)</f>
        <v>Según Ley Orgánica Nº 18.695, artículos 1º al 4º.</v>
      </c>
      <c r="H854" s="108" t="str">
        <f>VLOOKUP(A854,'BASE REGISTROS'!$A$1:$T$884,8,FALSE)</f>
        <v>no tiene</v>
      </c>
      <c r="I854" s="108">
        <f>VLOOKUP(A854,'BASE REGISTROS'!$A$1:$T$884,9,FALSE)</f>
        <v>0</v>
      </c>
      <c r="J854" s="129">
        <f>VLOOKUP(A854,'BASE REGISTROS'!$A$1:$T$884,10,FALSE)</f>
        <v>0</v>
      </c>
      <c r="K854" s="108" t="str">
        <f>VLOOKUP(A854,'BASE REGISTROS'!$A$1:$T$884,11,FALSE)</f>
        <v xml:space="preserve">José Antonio Rivas Villalobos. </v>
      </c>
      <c r="L854" s="108" t="str">
        <f>VLOOKUP(A854,'BASE REGISTROS'!$A$1:$T$884,12,FALSE)</f>
        <v xml:space="preserve">Orozimbo Barbosa Nº 104, comuna de Chiguayante, Región del Biobío.
</v>
      </c>
      <c r="M854" s="108" t="str">
        <f>VLOOKUP(A854,'BASE REGISTROS'!$A$1:$T$884,13,FALSE)</f>
        <v>VIII</v>
      </c>
      <c r="N854" s="108" t="str">
        <f>VLOOKUP(A854,'BASE REGISTROS'!$A$1:$T$884,14,FALSE)</f>
        <v>Chiguayante</v>
      </c>
      <c r="O854" s="108" t="str">
        <f>VLOOKUP(A854,'BASE REGISTROS'!$A$1:$T$884,15,FALSE)</f>
        <v xml:space="preserve">Fono: 41-2508100
         41-2508123
</v>
      </c>
      <c r="P854" s="108">
        <f>VLOOKUP(A854,'BASE REGISTROS'!$A$1:$T$884,16,FALSE)</f>
        <v>0</v>
      </c>
      <c r="Q854" s="108">
        <f>VLOOKUP(A854,'BASE REGISTROS'!$A$1:$T$884,17,FALSE)</f>
        <v>0</v>
      </c>
      <c r="R854" s="108">
        <f>VLOOKUP(A854,'BASE REGISTROS'!$A$1:$T$884,18,FALSE)</f>
        <v>91001</v>
      </c>
      <c r="S854" s="108" t="str">
        <f>VLOOKUP(A854,'BASE REGISTROS'!$A$1:$T$884,19,FALSE)</f>
        <v>No se acompañan. Aplica Informe Jurídico Nº 09, de  fecha 14 de marzo de 2011 del Departamento Jurídico y Dictamen Nº 070791, de 2009, de la Contraloría General de la República</v>
      </c>
      <c r="T854" s="129">
        <f>VLOOKUP(A854,'BASE REGISTROS'!$A$1:$T$884,20,FALSE)</f>
        <v>41596</v>
      </c>
      <c r="U854" s="128">
        <v>7491</v>
      </c>
      <c r="V854" s="130">
        <v>6524995</v>
      </c>
      <c r="W854" s="130">
        <v>26099980</v>
      </c>
      <c r="X854" s="131">
        <v>44316</v>
      </c>
      <c r="Y854" s="132" t="s">
        <v>7743</v>
      </c>
      <c r="Z854" s="132" t="s">
        <v>7744</v>
      </c>
      <c r="AA854" s="128" t="s">
        <v>7774</v>
      </c>
    </row>
    <row r="855" spans="1:27" ht="15.75" customHeight="1" x14ac:dyDescent="0.2">
      <c r="A855" s="128">
        <v>7492</v>
      </c>
      <c r="B855" s="107" t="str">
        <f>VLOOKUP(A855,'BASE REGISTROS'!$A$1:$T$884,2,FALSE)</f>
        <v xml:space="preserve">
Corporación Familia de Linares 
</v>
      </c>
      <c r="C855" s="136">
        <f>VLOOKUP(A855,'BASE REGISTROS'!$A$1:$T$884,3,FALSE)</f>
        <v>650744136</v>
      </c>
      <c r="D855" s="108" t="str">
        <f>VLOOKUP(A855,'BASE REGISTROS'!$A$1:$T$884,4,FALSE)</f>
        <v>Corporación de Derecho Privado</v>
      </c>
      <c r="E855" s="108" t="str">
        <f>VLOOKUP(A855,'BASE REGISTROS'!$A$1:$T$884,5,FALSE)</f>
        <v>Otorgada mediante  Inscripción en el Registro Nacional de Personas Jurídicas sin fines de lucro, a cargo del Registro Civil e Identificación; Nº de Inscripción 145131, con fecha 28 de agosto de 2013; al amparo de la Ley Nº 20.500 de 2011.</v>
      </c>
      <c r="F855" s="108" t="str">
        <f>VLOOKUP(A855,'BASE REGISTROS'!$A$1:$T$884,6,FALSE)</f>
        <v xml:space="preserve">
Certificado de Vigencia, Folio Nº 500348002683, de fecha 29 de septiembre de 2020, emitido por el Servicio de Registro Civil e Identificación 
</v>
      </c>
      <c r="G855" s="108" t="str">
        <f>VLOOKUP(A855,'BASE REGISTROS'!$A$1:$T$884,7,FALSE)</f>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
      <c r="H855" s="108" t="str">
        <f>VLOOKUP(A855,'BASE REGISTROS'!$A$1:$T$884,8,FALSE)</f>
        <v xml:space="preserve">Presidente y Representante Legal: Yasna Cancino Rosson,
Secretario: Ricardo Kaid Sepúlveda
Tesorero: Mario Enrique Moreno Cancino
Primer Vicepresidente: Manuel Antonio Hidalgo Carrasco
Directores: 
Juan Marcelo Bruno Parada
Bibiana del Carmen Urrutia Ferrada
</v>
      </c>
      <c r="I855" s="108" t="str">
        <f>VLOOKUP(A855,'BASE REGISTROS'!$A$1:$T$884,9,FALSE)</f>
        <v>Durarán 02 años y seis meses en sus cargos</v>
      </c>
      <c r="J855" s="129" t="str">
        <f>VLOOKUP(A855,'BASE REGISTROS'!$A$1:$T$884,10,FALSE)</f>
        <v>Del 06 de junio de 2018 al  al 06 de diciembre de 2020</v>
      </c>
      <c r="K855" s="108" t="str">
        <f>VLOOKUP(A855,'BASE REGISTROS'!$A$1:$T$884,11,FALSE)</f>
        <v xml:space="preserve">Yasna Cancino Rosson
</v>
      </c>
      <c r="L855" s="108" t="str">
        <f>VLOOKUP(A855,'BASE REGISTROS'!$A$1:$T$884,12,FALSE)</f>
        <v xml:space="preserve">Calle Patricio Lynch N° 108, de la ciudad de Linares. </v>
      </c>
      <c r="M855" s="108" t="str">
        <f>VLOOKUP(A855,'BASE REGISTROS'!$A$1:$T$884,13,FALSE)</f>
        <v>VII</v>
      </c>
      <c r="N855" s="108" t="str">
        <f>VLOOKUP(A855,'BASE REGISTROS'!$A$1:$T$884,14,FALSE)</f>
        <v xml:space="preserve">Linares. </v>
      </c>
      <c r="O855" s="108" t="str">
        <f>VLOOKUP(A855,'BASE REGISTROS'!$A$1:$T$884,15,FALSE)</f>
        <v xml:space="preserve">73-2212168 y (984722392).  </v>
      </c>
      <c r="P855" s="108" t="str">
        <f>VLOOKUP(A855,'BASE REGISTROS'!$A$1:$T$884,16,FALSE)</f>
        <v xml:space="preserve">cvf.renacer@gmail.com </v>
      </c>
      <c r="Q855" s="108">
        <f>VLOOKUP(A855,'BASE REGISTROS'!$A$1:$T$884,17,FALSE)</f>
        <v>0</v>
      </c>
      <c r="R855" s="108" t="str">
        <f>VLOOKUP(A855,'BASE REGISTROS'!$A$1:$T$884,18,FALSE)</f>
        <v xml:space="preserve">
93401: Instituciones de Asistencia Social.
</v>
      </c>
      <c r="S855" s="108" t="str">
        <f>VLOOKUP(A855,'BASE REGISTROS'!$A$1:$T$884,19,FALSE)</f>
        <v>Se acompaña certificado financiero correspondiente al año 2019, remitido para aprobación del Sub Departamento de Supervisión Financiera Nacional.</v>
      </c>
      <c r="T855" s="129">
        <f>VLOOKUP(A855,'BASE REGISTROS'!$A$1:$T$884,20,FALSE)</f>
        <v>41599</v>
      </c>
      <c r="U855" s="128">
        <v>7492</v>
      </c>
      <c r="V855" s="130">
        <v>0</v>
      </c>
      <c r="W855" s="130">
        <v>8195629</v>
      </c>
      <c r="X855" s="131">
        <v>44316</v>
      </c>
      <c r="Y855" s="132" t="s">
        <v>7743</v>
      </c>
      <c r="Z855" s="132" t="s">
        <v>7744</v>
      </c>
      <c r="AA855" s="128" t="s">
        <v>7857</v>
      </c>
    </row>
    <row r="856" spans="1:27" ht="15.75" customHeight="1" x14ac:dyDescent="0.2">
      <c r="A856" s="128">
        <v>7495</v>
      </c>
      <c r="B856" s="108" t="str">
        <f>VLOOKUP(A856,'BASE REGISTROS'!$A$1:$T$884,2,FALSE)</f>
        <v xml:space="preserve">
I. Municipalidad de Padre Las Casas
</v>
      </c>
      <c r="C856" s="136">
        <f>VLOOKUP(A856,'BASE REGISTROS'!$A$1:$T$884,3,FALSE)</f>
        <v>619550005</v>
      </c>
      <c r="D856" s="108" t="str">
        <f>VLOOKUP(A856,'BASE REGISTROS'!$A$1:$T$884,4,FALSE)</f>
        <v>Municipalidad</v>
      </c>
      <c r="E856" s="108" t="str">
        <f>VLOOKUP(A856,'BASE REGISTROS'!$A$1:$T$884,5,FALSE)</f>
        <v>Constitución Política de la República, artículo 107.</v>
      </c>
      <c r="F856" s="108" t="str">
        <f>VLOOKUP(A856,'BASE REGISTROS'!$A$1:$T$884,6,FALSE)</f>
        <v>Indefinida.</v>
      </c>
      <c r="G856" s="108" t="str">
        <f>VLOOKUP(A856,'BASE REGISTROS'!$A$1:$T$884,7,FALSE)</f>
        <v>Según Ley Orgánica Nº 18.695, artículos 1º al 4º.</v>
      </c>
      <c r="H856" s="108" t="str">
        <f>VLOOKUP(A856,'BASE REGISTROS'!$A$1:$T$884,8,FALSE)</f>
        <v>no tiene</v>
      </c>
      <c r="I856" s="108">
        <f>VLOOKUP(A856,'BASE REGISTROS'!$A$1:$T$884,9,FALSE)</f>
        <v>0</v>
      </c>
      <c r="J856" s="129">
        <f>VLOOKUP(A856,'BASE REGISTROS'!$A$1:$T$884,10,FALSE)</f>
        <v>0</v>
      </c>
      <c r="K856" s="108" t="str">
        <f>VLOOKUP(A856,'BASE REGISTROS'!$A$1:$T$884,11,FALSE)</f>
        <v xml:space="preserve">Juan Eduardo Delgado Castro </v>
      </c>
      <c r="L856" s="108" t="str">
        <f>VLOOKUP(A856,'BASE REGISTROS'!$A$1:$T$884,12,FALSE)</f>
        <v xml:space="preserve">Maquehue Nº1441, comuna de Padre Las Casas, Región de La Araucanía.
</v>
      </c>
      <c r="M856" s="108" t="str">
        <f>VLOOKUP(A856,'BASE REGISTROS'!$A$1:$T$884,13,FALSE)</f>
        <v>IX</v>
      </c>
      <c r="N856" s="108" t="str">
        <f>VLOOKUP(A856,'BASE REGISTROS'!$A$1:$T$884,14,FALSE)</f>
        <v xml:space="preserve"> Padre Las Casas</v>
      </c>
      <c r="O856" s="108" t="str">
        <f>VLOOKUP(A856,'BASE REGISTROS'!$A$1:$T$884,15,FALSE)</f>
        <v>Fono: 45-2- 590000</v>
      </c>
      <c r="P856" s="108" t="str">
        <f>VLOOKUP(A856,'BASE REGISTROS'!$A$1:$T$884,16,FALSE)</f>
        <v xml:space="preserve"> alcaldía@padrelascasas.cl</v>
      </c>
      <c r="Q856" s="108">
        <f>VLOOKUP(A856,'BASE REGISTROS'!$A$1:$T$884,17,FALSE)</f>
        <v>0</v>
      </c>
      <c r="R856" s="108">
        <f>VLOOKUP(A856,'BASE REGISTROS'!$A$1:$T$884,18,FALSE)</f>
        <v>91001</v>
      </c>
      <c r="S856" s="108" t="str">
        <f>VLOOKUP(A856,'BASE REGISTROS'!$A$1:$T$884,19,FALSE)</f>
        <v>No corresponde</v>
      </c>
      <c r="T856" s="129">
        <f>VLOOKUP(A856,'BASE REGISTROS'!$A$1:$T$884,20,FALSE)</f>
        <v>41614</v>
      </c>
      <c r="U856" s="128">
        <v>7495</v>
      </c>
      <c r="V856" s="130">
        <v>6524995</v>
      </c>
      <c r="W856" s="130">
        <v>19764225</v>
      </c>
      <c r="X856" s="131">
        <v>44316</v>
      </c>
      <c r="Y856" s="132" t="s">
        <v>7743</v>
      </c>
      <c r="Z856" s="132" t="s">
        <v>7744</v>
      </c>
      <c r="AA856" s="128" t="s">
        <v>7915</v>
      </c>
    </row>
    <row r="857" spans="1:27" ht="15.75" customHeight="1" x14ac:dyDescent="0.2">
      <c r="A857" s="128">
        <v>7497</v>
      </c>
      <c r="B857" s="108" t="str">
        <f>VLOOKUP(A857,'BASE REGISTROS'!$A$1:$T$884,2,FALSE)</f>
        <v xml:space="preserve">Fundación Reinventarse </v>
      </c>
      <c r="C857" s="136" t="str">
        <f>VLOOKUP(A857,'BASE REGISTROS'!$A$1:$T$884,3,FALSE)</f>
        <v>65070018K</v>
      </c>
      <c r="D857" s="108" t="str">
        <f>VLOOKUP(A857,'BASE REGISTROS'!$A$1:$T$884,4,FALSE)</f>
        <v>Fundación de Derecho Privado</v>
      </c>
      <c r="E857" s="108" t="str">
        <f>VLOOKUP(A857,'BASE REGISTROS'!$A$1:$T$884,5,FALSE)</f>
        <v>Inscripción N°30734 de fecha 08 de Abril de 2013, del Registro de Personas Jurídicas, del Servicio de Registro Civil e Identificación.</v>
      </c>
      <c r="F857" s="108" t="str">
        <f>VLOOKUP(A857,'BASE REGISTROS'!$A$1:$T$884,6,FALSE)</f>
        <v>Certificado de Vigencia Folio Nº 500227187103, de fecha 14 de mayo de 2019, del Servicio de Registro Civil e Identificación. 03-11-20 Se envía carta solicitando antecedentes actualizados al año 2020.</v>
      </c>
      <c r="G857" s="108" t="str">
        <f>VLOOKUP(A857,'BASE REGISTROS'!$A$1:$T$884,7,FALSE)</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H857" s="108" t="str">
        <f>VLOOKUP(A857,'BASE REGISTROS'!$A$1:$T$884,8,FALSE)</f>
        <v xml:space="preserve">PRESIDENTE: 
DARKO MICHEL LOUIT NEVISTIC
VICEPRESIDENTE 
FABIO MAGRIN 
SECRETARIO:
FRANCISCO JAVIER AGUIRRE GRAPIN
TESORERO: 
RODRIGO IZURIETA KAUSEL 
DIRECTOR:
CARLOS ANDRES DE COSTA-NORA MONTI 
</v>
      </c>
      <c r="I857" s="108" t="str">
        <f>VLOOKUP(A857,'BASE REGISTROS'!$A$1:$T$884,9,FALSE)</f>
        <v>De acuerdo al artículo 08 de sus Estatutos, el Directorio durará tres años en sus funciones, pudiendo sus integrantes ser reelegidos para el período siguiente.</v>
      </c>
      <c r="J857" s="129" t="str">
        <f>VLOOKUP(A857,'BASE REGISTROS'!$A$1:$T$884,10,FALSE)</f>
        <v>04 de septiembre de 2020 al 04 de septiembre de 2023</v>
      </c>
      <c r="K857" s="108" t="str">
        <f>VLOOKUP(A857,'BASE REGISTROS'!$A$1:$T$884,11,FALSE)</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L857" s="108" t="str">
        <f>VLOOKUP(A857,'BASE REGISTROS'!$A$1:$T$884,12,FALSE)</f>
        <v xml:space="preserve">Américo Vespucio Norte 0601, Quilicura. 
</v>
      </c>
      <c r="M857" s="108" t="str">
        <f>VLOOKUP(A857,'BASE REGISTROS'!$A$1:$T$884,13,FALSE)</f>
        <v>XIII</v>
      </c>
      <c r="N857" s="108" t="str">
        <f>VLOOKUP(A857,'BASE REGISTROS'!$A$1:$T$884,14,FALSE)</f>
        <v>Quilicura</v>
      </c>
      <c r="O857" s="108" t="str">
        <f>VLOOKUP(A857,'BASE REGISTROS'!$A$1:$T$884,15,FALSE)</f>
        <v xml:space="preserve">Fonos 223653276, 223653197, 989067827. 
</v>
      </c>
      <c r="P857" s="108" t="str">
        <f>VLOOKUP(A857,'BASE REGISTROS'!$A$1:$T$884,16,FALSE)</f>
        <v xml:space="preserve">Correos bernardo.vasquez@reinventarse.cl y jonathan.monsalve@reinventarse.cl
</v>
      </c>
      <c r="Q857" s="108">
        <f>VLOOKUP(A857,'BASE REGISTROS'!$A$1:$T$884,17,FALSE)</f>
        <v>0</v>
      </c>
      <c r="R857" s="108" t="str">
        <f>VLOOKUP(A857,'BASE REGISTROS'!$A$1:$T$884,18,FALSE)</f>
        <v>93401: Instituciones de Asistencia Social</v>
      </c>
      <c r="S857" s="108" t="str">
        <f>VLOOKUP(A857,'BASE REGISTROS'!$A$1:$T$884,19,FALSE)</f>
        <v>Se acompaña certificado financiero correspondiente al año 2019, aprobados por  Supervisión Financiera Nacional.</v>
      </c>
      <c r="T857" s="129">
        <f>VLOOKUP(A857,'BASE REGISTROS'!$A$1:$T$884,20,FALSE)</f>
        <v>41676</v>
      </c>
      <c r="U857" s="128">
        <v>7497</v>
      </c>
      <c r="V857" s="130">
        <v>4382408</v>
      </c>
      <c r="W857" s="130">
        <v>17529632</v>
      </c>
      <c r="X857" s="131">
        <v>44316</v>
      </c>
      <c r="Y857" s="132" t="s">
        <v>7743</v>
      </c>
      <c r="Z857" s="132" t="s">
        <v>7744</v>
      </c>
      <c r="AA857" s="128" t="s">
        <v>7794</v>
      </c>
    </row>
    <row r="858" spans="1:27" ht="15.75" customHeight="1" x14ac:dyDescent="0.2">
      <c r="A858" s="128">
        <v>7498</v>
      </c>
      <c r="B858" s="108" t="str">
        <f>VLOOKUP(A858,'BASE REGISTROS'!$A$1:$T$884,2,FALSE)</f>
        <v>Organización No Gubernamental de Desarrollo - COVACHA</v>
      </c>
      <c r="C858" s="136">
        <f>VLOOKUP(A858,'BASE REGISTROS'!$A$1:$T$884,3,FALSE)</f>
        <v>650789776</v>
      </c>
      <c r="D858" s="108" t="str">
        <f>VLOOKUP(A858,'BASE REGISTROS'!$A$1:$T$884,4,FALSE)</f>
        <v>Asociación de Derecho Privado.</v>
      </c>
      <c r="E858" s="108" t="str">
        <f>VLOOKUP(A858,'BASE REGISTROS'!$A$1:$T$884,5,FALSE)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58" s="108" t="str">
        <f>VLOOKUP(A858,'BASE REGISTROS'!$A$1:$T$884,6,FALSE)</f>
        <v>Certificado de Vigencia Folio Nº 500339807539, de 10 de agosto de 2020, del Servicio de Registro Civil e Identificación.</v>
      </c>
      <c r="G858" s="108" t="str">
        <f>VLOOKUP(A858,'BASE REGISTROS'!$A$1:$T$884,7,FALSE)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858" s="108" t="str">
        <f>VLOOKUP(A858,'BASE REGISTROS'!$A$1:$T$884,8,FALSE)</f>
        <v xml:space="preserve">Presidente: Alejandro Renato Tapia Cerda  
Secretaria: Marlyn Jacqueline Cortés Barraza
Tesorera: Loreto Monserrat Espinoza Aguirre </v>
      </c>
      <c r="I858" s="108" t="str">
        <f>VLOOKUP(A858,'BASE REGISTROS'!$A$1:$T$884,9,FALSE)</f>
        <v>5 años.</v>
      </c>
      <c r="J858" s="129" t="str">
        <f>VLOOKUP(A858,'BASE REGISTROS'!$A$1:$T$884,10,FALSE)</f>
        <v>Ultimo Directorio: 04 de noviembre de 2015 al 04 de noviembre de 2020</v>
      </c>
      <c r="K858" s="108" t="str">
        <f>VLOOKUP(A858,'BASE REGISTROS'!$A$1:$T$884,11,FALSE)</f>
        <v xml:space="preserve">Presidente: Alejandro Renato Tapia Cerda  
</v>
      </c>
      <c r="L858" s="108" t="str">
        <f>VLOOKUP(A858,'BASE REGISTROS'!$A$1:$T$884,12,FALSE)</f>
        <v xml:space="preserve">Rucapedrera Nº 287, comuna de El Quisco, Región de Valparaíso.
</v>
      </c>
      <c r="M858" s="108" t="str">
        <f>VLOOKUP(A858,'BASE REGISTROS'!$A$1:$T$884,13,FALSE)</f>
        <v>V</v>
      </c>
      <c r="N858" s="108" t="str">
        <f>VLOOKUP(A858,'BASE REGISTROS'!$A$1:$T$884,14,FALSE)</f>
        <v xml:space="preserve"> El Quisco</v>
      </c>
      <c r="O858" s="108" t="str">
        <f>VLOOKUP(A858,'BASE REGISTROS'!$A$1:$T$884,15,FALSE)</f>
        <v xml:space="preserve">Teléfonos: 35-2474371- 56-98412553 </v>
      </c>
      <c r="P858" s="108" t="str">
        <f>VLOOKUP(A858,'BASE REGISTROS'!$A$1:$T$884,16,FALSE)</f>
        <v xml:space="preserve"> alejandro@covacha.cl</v>
      </c>
      <c r="Q858" s="108">
        <f>VLOOKUP(A858,'BASE REGISTROS'!$A$1:$T$884,17,FALSE)</f>
        <v>0</v>
      </c>
      <c r="R858" s="108" t="str">
        <f>VLOOKUP(A858,'BASE REGISTROS'!$A$1:$T$884,18,FALSE)</f>
        <v>93401: Institución de Asistencia Social</v>
      </c>
      <c r="S858" s="108" t="str">
        <f>VLOOKUP(A858,'BASE REGISTROS'!$A$1:$T$884,19,FALSE)</f>
        <v>Certificado Antecedentes financieros año 2019, aprobados por el Sub Departamento de Supervisión Financiera Nacional</v>
      </c>
      <c r="T858" s="129">
        <f>VLOOKUP(A858,'BASE REGISTROS'!$A$1:$T$884,20,FALSE)</f>
        <v>41717</v>
      </c>
      <c r="U858" s="128">
        <v>7498</v>
      </c>
      <c r="V858" s="130">
        <v>8533800</v>
      </c>
      <c r="W858" s="130">
        <v>34135200</v>
      </c>
      <c r="X858" s="131">
        <v>44316</v>
      </c>
      <c r="Y858" s="132" t="s">
        <v>7743</v>
      </c>
      <c r="Z858" s="132" t="s">
        <v>7744</v>
      </c>
      <c r="AA858" s="128" t="s">
        <v>7828</v>
      </c>
    </row>
    <row r="859" spans="1:27" ht="15.75" customHeight="1" x14ac:dyDescent="0.2">
      <c r="A859" s="128">
        <v>7499</v>
      </c>
      <c r="B859" s="108" t="str">
        <f>VLOOKUP(A859,'BASE REGISTROS'!$A$1:$T$884,2,FALSE)</f>
        <v>Corporación Social y Educacional Renasci</v>
      </c>
      <c r="C859" s="136">
        <f>VLOOKUP(A859,'BASE REGISTROS'!$A$1:$T$884,3,FALSE)</f>
        <v>650794826</v>
      </c>
      <c r="D859" s="108" t="str">
        <f>VLOOKUP(A859,'BASE REGISTROS'!$A$1:$T$884,4,FALSE)</f>
        <v xml:space="preserve">Corporación </v>
      </c>
      <c r="E859" s="108" t="str">
        <f>VLOOKUP(A859,'BASE REGISTROS'!$A$1:$T$884,5,FALSE)</f>
        <v>Otorgado mediante Certificado Nº 012/2013, de la Ilustre Municipalidad de Copiapó.</v>
      </c>
      <c r="F859" s="108" t="str">
        <f>VLOOKUP(A859,'BASE REGISTROS'!$A$1:$T$884,6,FALSE)</f>
        <v>Certificado Folio Nº 500231789358, emitido por SRCeI con fecha 07 de junio de 2019.</v>
      </c>
      <c r="G859" s="108" t="str">
        <f>VLOOKUP(A859,'BASE REGISTROS'!$A$1:$T$884,7,FALSE)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859" s="108" t="str">
        <f>VLOOKUP(A859,'BASE REGISTROS'!$A$1:$T$884,8,FALSE)</f>
        <v xml:space="preserve">Presidente: Carlos Mauricio Gacitúa Godoy
Vicepresidente: Sofia Macarena Baez Herrera   
Tesorera: Paola Agley Pérez Zamora.       
Secretaria: Sofia Macarena Baez Herrera. 
</v>
      </c>
      <c r="I859" s="108" t="str">
        <f>VLOOKUP(A859,'BASE REGISTROS'!$A$1:$T$884,9,FALSE)</f>
        <v xml:space="preserve">Durarán 5 años* en sus cargos, pudiendo ser reelegidos.
(*hay reforma de estatutos)
</v>
      </c>
      <c r="J859" s="129" t="str">
        <f>VLOOKUP(A859,'BASE REGISTROS'!$A$1:$T$884,10,FALSE)</f>
        <v>Del 30 de mayo de 2019 al 30 de mayo de 2022.</v>
      </c>
      <c r="K859" s="108" t="str">
        <f>VLOOKUP(A859,'BASE REGISTROS'!$A$1:$T$884,11,FALSE)</f>
        <v xml:space="preserve">Presidente: Carlos Mauricio Gacitua Godoy.
Presidente Suplente: Natalia Donoso Pérez. Actuará con las mismas funciones y facultades que el presidente Titular en caso de ausencia de este. 
</v>
      </c>
      <c r="L859" s="108" t="str">
        <f>VLOOKUP(A859,'BASE REGISTROS'!$A$1:$T$884,12,FALSE)</f>
        <v>Los Carrera N° 401. Oficina N° 508, edificio San Martín. Copiapó</v>
      </c>
      <c r="M859" s="108" t="str">
        <f>VLOOKUP(A859,'BASE REGISTROS'!$A$1:$T$884,13,FALSE)</f>
        <v>III</v>
      </c>
      <c r="N859" s="108" t="str">
        <f>VLOOKUP(A859,'BASE REGISTROS'!$A$1:$T$884,14,FALSE)</f>
        <v>Copiapo</v>
      </c>
      <c r="O859" s="108" t="str">
        <f>VLOOKUP(A859,'BASE REGISTROS'!$A$1:$T$884,15,FALSE)</f>
        <v>967036066, 982748395, 522-240385, 522231057</v>
      </c>
      <c r="P859" s="108" t="str">
        <f>VLOOKUP(A859,'BASE REGISTROS'!$A$1:$T$884,16,FALSE)</f>
        <v>corporacionrenasci@gmail.com
 supervisoratecnicarenasci@gmail.com</v>
      </c>
      <c r="Q859" s="108">
        <f>VLOOKUP(A859,'BASE REGISTROS'!$A$1:$T$884,17,FALSE)</f>
        <v>0</v>
      </c>
      <c r="R859" s="108" t="str">
        <f>VLOOKUP(A859,'BASE REGISTROS'!$A$1:$T$884,18,FALSE)</f>
        <v>93401: Institución de Asistencia Social</v>
      </c>
      <c r="S859" s="108" t="str">
        <f>VLOOKUP(A859,'BASE REGISTROS'!$A$1:$T$884,19,FALSE)</f>
        <v xml:space="preserve">
Se acompaña Certificado Financiero de los antecedentes financieros del año 2019, aprobados por el Subdepartamento de Supervisión Financiera Nacional. 
</v>
      </c>
      <c r="T859" s="129">
        <f>VLOOKUP(A859,'BASE REGISTROS'!$A$1:$T$884,20,FALSE)</f>
        <v>41739</v>
      </c>
      <c r="U859" s="128">
        <v>7499</v>
      </c>
      <c r="V859" s="130">
        <v>86424044</v>
      </c>
      <c r="W859" s="130">
        <v>259183519</v>
      </c>
      <c r="X859" s="131">
        <v>44316</v>
      </c>
      <c r="Y859" s="132" t="s">
        <v>7743</v>
      </c>
      <c r="Z859" s="132" t="s">
        <v>7744</v>
      </c>
      <c r="AA859" s="128" t="s">
        <v>7818</v>
      </c>
    </row>
    <row r="860" spans="1:27" ht="15.75" customHeight="1" x14ac:dyDescent="0.2">
      <c r="A860" s="128">
        <v>7502</v>
      </c>
      <c r="B860" s="108" t="str">
        <f>VLOOKUP(A860,'BASE REGISTROS'!$A$1:$T$884,2,FALSE)</f>
        <v xml:space="preserve">
I. Municipalidad de La Reina
</v>
      </c>
      <c r="C860" s="136">
        <f>VLOOKUP(A860,'BASE REGISTROS'!$A$1:$T$884,3,FALSE)</f>
        <v>690706008</v>
      </c>
      <c r="D860" s="108" t="str">
        <f>VLOOKUP(A860,'BASE REGISTROS'!$A$1:$T$884,4,FALSE)</f>
        <v>Municipalidad</v>
      </c>
      <c r="E860" s="108" t="str">
        <f>VLOOKUP(A860,'BASE REGISTROS'!$A$1:$T$884,5,FALSE)</f>
        <v>Constitución Política de la República, artículo 107.</v>
      </c>
      <c r="F860" s="108" t="str">
        <f>VLOOKUP(A860,'BASE REGISTROS'!$A$1:$T$884,6,FALSE)</f>
        <v>Indefinida.</v>
      </c>
      <c r="G860" s="108" t="str">
        <f>VLOOKUP(A860,'BASE REGISTROS'!$A$1:$T$884,7,FALSE)</f>
        <v>Según Ley Orgánica Nº 18.695, artículos 1º al 4º.</v>
      </c>
      <c r="H860" s="108" t="str">
        <f>VLOOKUP(A860,'BASE REGISTROS'!$A$1:$T$884,8,FALSE)</f>
        <v>no tiene</v>
      </c>
      <c r="I860" s="108">
        <f>VLOOKUP(A860,'BASE REGISTROS'!$A$1:$T$884,9,FALSE)</f>
        <v>0</v>
      </c>
      <c r="J860" s="129">
        <f>VLOOKUP(A860,'BASE REGISTROS'!$A$1:$T$884,10,FALSE)</f>
        <v>0</v>
      </c>
      <c r="K860" s="108" t="str">
        <f>VLOOKUP(A860,'BASE REGISTROS'!$A$1:$T$884,11,FALSE)</f>
        <v>José Manuel Palacios Parra ,</v>
      </c>
      <c r="L860" s="108" t="str">
        <f>VLOOKUP(A860,'BASE REGISTROS'!$A$1:$T$884,12,FALSE)</f>
        <v xml:space="preserve">Avenida Alcalde Fernando Castillo Velasco N° 9925, La Reina.
</v>
      </c>
      <c r="M860" s="108" t="str">
        <f>VLOOKUP(A860,'BASE REGISTROS'!$A$1:$T$884,13,FALSE)</f>
        <v>XIII</v>
      </c>
      <c r="N860" s="108" t="str">
        <f>VLOOKUP(A860,'BASE REGISTROS'!$A$1:$T$884,14,FALSE)</f>
        <v>La Reina.</v>
      </c>
      <c r="O860" s="108" t="str">
        <f>VLOOKUP(A860,'BASE REGISTROS'!$A$1:$T$884,15,FALSE)</f>
        <v xml:space="preserve">Fono: 25927211/ 225927277
</v>
      </c>
      <c r="P860" s="108" t="str">
        <f>VLOOKUP(A860,'BASE REGISTROS'!$A$1:$T$884,16,FALSE)</f>
        <v>Correo Electrónico: jpalacios@mlareina.cl</v>
      </c>
      <c r="Q860" s="108">
        <f>VLOOKUP(A860,'BASE REGISTROS'!$A$1:$T$884,17,FALSE)</f>
        <v>0</v>
      </c>
      <c r="R860" s="108">
        <f>VLOOKUP(A860,'BASE REGISTROS'!$A$1:$T$884,18,FALSE)</f>
        <v>91001</v>
      </c>
      <c r="S860" s="108" t="str">
        <f>VLOOKUP(A860,'BASE REGISTROS'!$A$1:$T$884,19,FALSE)</f>
        <v xml:space="preserve"> No se acompañan. Aplica Informe Jurídico Nº 09, de  fecha 14 de marzo de 2011 del Departamento Jurídico y Dictamen Nº 070791, de 2009, de la Contraloría General de la República.  
</v>
      </c>
      <c r="T860" s="129">
        <f>VLOOKUP(A860,'BASE REGISTROS'!$A$1:$T$884,20,FALSE)</f>
        <v>41848</v>
      </c>
      <c r="U860" s="128">
        <v>7502</v>
      </c>
      <c r="V860" s="130">
        <v>2861840</v>
      </c>
      <c r="W860" s="130">
        <v>14226200</v>
      </c>
      <c r="X860" s="131">
        <v>44316</v>
      </c>
      <c r="Y860" s="132" t="s">
        <v>7743</v>
      </c>
      <c r="Z860" s="132" t="s">
        <v>7744</v>
      </c>
      <c r="AA860" s="128" t="s">
        <v>7809</v>
      </c>
    </row>
    <row r="861" spans="1:27" ht="15.75" customHeight="1" x14ac:dyDescent="0.2">
      <c r="A861" s="128">
        <v>7504</v>
      </c>
      <c r="B861" s="108" t="str">
        <f>VLOOKUP(A861,'BASE REGISTROS'!$A$1:$T$884,2,FALSE)</f>
        <v xml:space="preserve">
Ilustre Municipalidad de Paillaco
</v>
      </c>
      <c r="C861" s="136">
        <f>VLOOKUP(A861,'BASE REGISTROS'!$A$1:$T$884,3,FALSE)</f>
        <v>692009002</v>
      </c>
      <c r="D861" s="108" t="str">
        <f>VLOOKUP(A861,'BASE REGISTROS'!$A$1:$T$884,4,FALSE)</f>
        <v>Municipalidad</v>
      </c>
      <c r="E861" s="108" t="str">
        <f>VLOOKUP(A861,'BASE REGISTROS'!$A$1:$T$884,5,FALSE)</f>
        <v>Constitución Política de la República, artículo 107.</v>
      </c>
      <c r="F861" s="108" t="str">
        <f>VLOOKUP(A861,'BASE REGISTROS'!$A$1:$T$884,6,FALSE)</f>
        <v>Indefinida.</v>
      </c>
      <c r="G861" s="108" t="str">
        <f>VLOOKUP(A861,'BASE REGISTROS'!$A$1:$T$884,7,FALSE)</f>
        <v>Según Ley Orgánica Nº 18.695, artículos 1º al 4º.</v>
      </c>
      <c r="H861" s="108" t="str">
        <f>VLOOKUP(A861,'BASE REGISTROS'!$A$1:$T$884,8,FALSE)</f>
        <v>no tiene</v>
      </c>
      <c r="I861" s="108">
        <f>VLOOKUP(A861,'BASE REGISTROS'!$A$1:$T$884,9,FALSE)</f>
        <v>0</v>
      </c>
      <c r="J861" s="129">
        <f>VLOOKUP(A861,'BASE REGISTROS'!$A$1:$T$884,10,FALSE)</f>
        <v>0</v>
      </c>
      <c r="K861" s="108" t="str">
        <f>VLOOKUP(A861,'BASE REGISTROS'!$A$1:$T$884,11,FALSE)</f>
        <v>Ramona Reyes Painequeo,</v>
      </c>
      <c r="L861" s="108" t="str">
        <f>VLOOKUP(A861,'BASE REGISTROS'!$A$1:$T$884,12,FALSE)</f>
        <v xml:space="preserve">Vicuña Mackenna N° 340, Comuna de Paillaco.
</v>
      </c>
      <c r="M861" s="108" t="str">
        <f>VLOOKUP(A861,'BASE REGISTROS'!$A$1:$T$884,13,FALSE)</f>
        <v>XIV</v>
      </c>
      <c r="N861" s="108" t="str">
        <f>VLOOKUP(A861,'BASE REGISTROS'!$A$1:$T$884,14,FALSE)</f>
        <v>Paillaco.</v>
      </c>
      <c r="O861" s="108" t="str">
        <f>VLOOKUP(A861,'BASE REGISTROS'!$A$1:$T$884,15,FALSE)</f>
        <v xml:space="preserve">Fonos: 63-2426700 / 670101.
</v>
      </c>
      <c r="P861" s="108" t="str">
        <f>VLOOKUP(A861,'BASE REGISTROS'!$A$1:$T$884,16,FALSE)</f>
        <v xml:space="preserve"> web@munipaillaco.cl</v>
      </c>
      <c r="Q861" s="108">
        <f>VLOOKUP(A861,'BASE REGISTROS'!$A$1:$T$884,17,FALSE)</f>
        <v>0</v>
      </c>
      <c r="R861" s="108">
        <f>VLOOKUP(A861,'BASE REGISTROS'!$A$1:$T$884,18,FALSE)</f>
        <v>91001</v>
      </c>
      <c r="S861" s="108" t="str">
        <f>VLOOKUP(A861,'BASE REGISTROS'!$A$1:$T$884,19,FALSE)</f>
        <v>No corresponde</v>
      </c>
      <c r="T861" s="129">
        <f>VLOOKUP(A861,'BASE REGISTROS'!$A$1:$T$884,20,FALSE)</f>
        <v>41872</v>
      </c>
      <c r="U861" s="128">
        <v>7504</v>
      </c>
      <c r="V861" s="130">
        <v>4730622</v>
      </c>
      <c r="W861" s="130">
        <v>14329065</v>
      </c>
      <c r="X861" s="131">
        <v>44316</v>
      </c>
      <c r="Y861" s="132" t="s">
        <v>7743</v>
      </c>
      <c r="Z861" s="132" t="s">
        <v>7744</v>
      </c>
      <c r="AA861" s="128" t="s">
        <v>7787</v>
      </c>
    </row>
    <row r="862" spans="1:27" ht="15.75" customHeight="1" x14ac:dyDescent="0.2">
      <c r="A862" s="128">
        <v>7508</v>
      </c>
      <c r="B862" s="108" t="str">
        <f>VLOOKUP(A862,'BASE REGISTROS'!$A$1:$T$884,2,FALSE)</f>
        <v xml:space="preserve">
I. Municipalidad de Malloa
</v>
      </c>
      <c r="C862" s="136">
        <f>VLOOKUP(A862,'BASE REGISTROS'!$A$1:$T$884,3,FALSE)</f>
        <v>690815001</v>
      </c>
      <c r="D862" s="108" t="str">
        <f>VLOOKUP(A862,'BASE REGISTROS'!$A$1:$T$884,4,FALSE)</f>
        <v>Municipalidad</v>
      </c>
      <c r="E862" s="108" t="str">
        <f>VLOOKUP(A862,'BASE REGISTROS'!$A$1:$T$884,5,FALSE)</f>
        <v>Constitución Política de la República, artículo 107.</v>
      </c>
      <c r="F862" s="108" t="str">
        <f>VLOOKUP(A862,'BASE REGISTROS'!$A$1:$T$884,6,FALSE)</f>
        <v>Indefinida.</v>
      </c>
      <c r="G862" s="108" t="str">
        <f>VLOOKUP(A862,'BASE REGISTROS'!$A$1:$T$884,7,FALSE)</f>
        <v>Según Ley Orgánica Nº 18.695, artículos 1º al 4º.</v>
      </c>
      <c r="H862" s="108" t="str">
        <f>VLOOKUP(A862,'BASE REGISTROS'!$A$1:$T$884,8,FALSE)</f>
        <v>no tiene</v>
      </c>
      <c r="I862" s="108">
        <f>VLOOKUP(A862,'BASE REGISTROS'!$A$1:$T$884,9,FALSE)</f>
        <v>0</v>
      </c>
      <c r="J862" s="129">
        <f>VLOOKUP(A862,'BASE REGISTROS'!$A$1:$T$884,10,FALSE)</f>
        <v>0</v>
      </c>
      <c r="K862" s="108" t="str">
        <f>VLOOKUP(A862,'BASE REGISTROS'!$A$1:$T$884,11,FALSE)</f>
        <v>Arturo Floridor Campos Astete</v>
      </c>
      <c r="L862" s="108" t="str">
        <f>VLOOKUP(A862,'BASE REGISTROS'!$A$1:$T$884,12,FALSE)</f>
        <v xml:space="preserve">Avenida Bernardo O´Higgins N° 525, Malloa.
</v>
      </c>
      <c r="M862" s="108" t="str">
        <f>VLOOKUP(A862,'BASE REGISTROS'!$A$1:$T$884,13,FALSE)</f>
        <v>VI</v>
      </c>
      <c r="N862" s="108" t="str">
        <f>VLOOKUP(A862,'BASE REGISTROS'!$A$1:$T$884,14,FALSE)</f>
        <v>Malloa</v>
      </c>
      <c r="O862" s="108" t="str">
        <f>VLOOKUP(A862,'BASE REGISTROS'!$A$1:$T$884,15,FALSE)</f>
        <v xml:space="preserve">
Fono: 72 2 38 7078 
</v>
      </c>
      <c r="P862" s="108" t="str">
        <f>VLOOKUP(A862,'BASE REGISTROS'!$A$1:$T$884,16,FALSE)</f>
        <v>Correo electrónico: contacto@comunamalloa.cl</v>
      </c>
      <c r="Q862" s="108">
        <f>VLOOKUP(A862,'BASE REGISTROS'!$A$1:$T$884,17,FALSE)</f>
        <v>0</v>
      </c>
      <c r="R862" s="108">
        <f>VLOOKUP(A862,'BASE REGISTROS'!$A$1:$T$884,18,FALSE)</f>
        <v>91001</v>
      </c>
      <c r="S862" s="108" t="str">
        <f>VLOOKUP(A862,'BASE REGISTROS'!$A$1:$T$884,19,FALSE)</f>
        <v>No corresponde</v>
      </c>
      <c r="T862" s="129">
        <f>VLOOKUP(A862,'BASE REGISTROS'!$A$1:$T$884,20,FALSE)</f>
        <v>41906</v>
      </c>
      <c r="U862" s="128">
        <v>7508</v>
      </c>
      <c r="V862" s="130">
        <v>3577300</v>
      </c>
      <c r="W862" s="130">
        <v>10835650</v>
      </c>
      <c r="X862" s="131">
        <v>44316</v>
      </c>
      <c r="Y862" s="132" t="s">
        <v>7743</v>
      </c>
      <c r="Z862" s="132" t="s">
        <v>7744</v>
      </c>
      <c r="AA862" s="128" t="s">
        <v>7960</v>
      </c>
    </row>
    <row r="863" spans="1:27" ht="15.75" customHeight="1" x14ac:dyDescent="0.2">
      <c r="A863" s="128">
        <v>7510</v>
      </c>
      <c r="B863" s="108" t="str">
        <f>VLOOKUP(A863,'BASE REGISTROS'!$A$1:$T$884,2,FALSE)</f>
        <v>Fundación CREA EQUIDAD</v>
      </c>
      <c r="C863" s="136" t="str">
        <f>VLOOKUP(A863,'BASE REGISTROS'!$A$1:$T$884,3,FALSE)</f>
        <v>65087837K</v>
      </c>
      <c r="D863" s="108" t="str">
        <f>VLOOKUP(A863,'BASE REGISTROS'!$A$1:$T$884,4,FALSE)</f>
        <v>Fundación de Derecho Privado.</v>
      </c>
      <c r="E863" s="108" t="str">
        <f>VLOOKUP(A863,'BASE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3" s="108" t="str">
        <f>VLOOKUP(A863,'BASE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3" s="108" t="str">
        <f>VLOOKUP(A863,'BASE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3" s="108" t="str">
        <f>VLOOKUP(A863,'BASE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3" s="108" t="str">
        <f>VLOOKUP(A863,'BASE REGISTROS'!$A$1:$T$884,9,FALSE)</f>
        <v xml:space="preserve">Durarán tres años en sus cargos por estatutos.  </v>
      </c>
      <c r="J863" s="129" t="str">
        <f>VLOOKUP(A863,'BASE REGISTROS'!$A$1:$T$884,10,FALSE)</f>
        <v xml:space="preserve">De 30.05.2019 a 30.05.2022.
</v>
      </c>
      <c r="K863" s="108" t="str">
        <f>VLOOKUP(A863,'BASE REGISTROS'!$A$1:$T$884,11,FALSE)</f>
        <v xml:space="preserve">Presidente: 
Ignacio Andres Celedón Bulnes,
Secretario:  
Roberto Manuel Celedón Bulnes, 
</v>
      </c>
      <c r="L863" s="108" t="str">
        <f>VLOOKUP(A863,'BASE REGISTROS'!$A$1:$T$884,12,FALSE)</f>
        <v xml:space="preserve">Paseo Phillips Nº 16, piso 4, oficina X, comuna de Santiago, Región Metropolitana.
</v>
      </c>
      <c r="M863" s="108" t="str">
        <f>VLOOKUP(A863,'BASE REGISTROS'!$A$1:$T$884,13,FALSE)</f>
        <v>XIII</v>
      </c>
      <c r="N863" s="108" t="str">
        <f>VLOOKUP(A863,'BASE REGISTROS'!$A$1:$T$884,14,FALSE)</f>
        <v>Santiago</v>
      </c>
      <c r="O863" s="108" t="str">
        <f>VLOOKUP(A863,'BASE REGISTROS'!$A$1:$T$884,15,FALSE)</f>
        <v xml:space="preserve">Teléfono: 232780640
</v>
      </c>
      <c r="P863" s="108" t="str">
        <f>VLOOKUP(A863,'BASE REGISTROS'!$A$1:$T$884,16,FALSE)</f>
        <v xml:space="preserve">E-Mail: roberto.celedon@creaequidad.cl
           claudio.tobar@creaequidad.cl
</v>
      </c>
      <c r="Q863" s="108">
        <f>VLOOKUP(A863,'BASE REGISTROS'!$A$1:$T$884,17,FALSE)</f>
        <v>0</v>
      </c>
      <c r="R863" s="108" t="str">
        <f>VLOOKUP(A863,'BASE REGISTROS'!$A$1:$T$884,18,FALSE)</f>
        <v>93401: Instituciones de Asistencia Social.</v>
      </c>
      <c r="S863" s="108" t="str">
        <f>VLOOKUP(A863,'BASE REGISTROS'!$A$1:$T$884,19,FALSE)</f>
        <v>Se acompaña certificado financiero, correspondiente al año 2019, aprobados por el Sub Departamento de Supervisión Financiera Nacional.</v>
      </c>
      <c r="T863" s="129">
        <f>VLOOKUP(A863,'BASE REGISTROS'!$A$1:$T$884,20,FALSE)</f>
        <v>41908</v>
      </c>
      <c r="U863" s="128">
        <v>7510</v>
      </c>
      <c r="V863" s="130">
        <v>40884660</v>
      </c>
      <c r="W863" s="130">
        <v>132915228</v>
      </c>
      <c r="X863" s="131">
        <v>44316</v>
      </c>
      <c r="Y863" s="132" t="s">
        <v>7743</v>
      </c>
      <c r="Z863" s="132" t="s">
        <v>7744</v>
      </c>
      <c r="AA863" s="128" t="s">
        <v>7759</v>
      </c>
    </row>
    <row r="864" spans="1:27" ht="15.75" customHeight="1" x14ac:dyDescent="0.2">
      <c r="A864" s="128">
        <v>7510</v>
      </c>
      <c r="B864" s="108" t="str">
        <f>VLOOKUP(A864,'BASE REGISTROS'!$A$1:$T$884,2,FALSE)</f>
        <v>Fundación CREA EQUIDAD</v>
      </c>
      <c r="C864" s="136" t="str">
        <f>VLOOKUP(A864,'BASE REGISTROS'!$A$1:$T$884,3,FALSE)</f>
        <v>65087837K</v>
      </c>
      <c r="D864" s="108" t="str">
        <f>VLOOKUP(A864,'BASE REGISTROS'!$A$1:$T$884,4,FALSE)</f>
        <v>Fundación de Derecho Privado.</v>
      </c>
      <c r="E864" s="108" t="str">
        <f>VLOOKUP(A864,'BASE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4" s="108" t="str">
        <f>VLOOKUP(A864,'BASE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4" s="108" t="str">
        <f>VLOOKUP(A864,'BASE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4" s="108" t="str">
        <f>VLOOKUP(A864,'BASE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4" s="108" t="str">
        <f>VLOOKUP(A864,'BASE REGISTROS'!$A$1:$T$884,9,FALSE)</f>
        <v xml:space="preserve">Durarán tres años en sus cargos por estatutos.  </v>
      </c>
      <c r="J864" s="129" t="str">
        <f>VLOOKUP(A864,'BASE REGISTROS'!$A$1:$T$884,10,FALSE)</f>
        <v xml:space="preserve">De 30.05.2019 a 30.05.2022.
</v>
      </c>
      <c r="K864" s="108" t="str">
        <f>VLOOKUP(A864,'BASE REGISTROS'!$A$1:$T$884,11,FALSE)</f>
        <v xml:space="preserve">Presidente: 
Ignacio Andres Celedón Bulnes,
Secretario:  
Roberto Manuel Celedón Bulnes, 
</v>
      </c>
      <c r="L864" s="108" t="str">
        <f>VLOOKUP(A864,'BASE REGISTROS'!$A$1:$T$884,12,FALSE)</f>
        <v xml:space="preserve">Paseo Phillips Nº 16, piso 4, oficina X, comuna de Santiago, Región Metropolitana.
</v>
      </c>
      <c r="M864" s="108" t="str">
        <f>VLOOKUP(A864,'BASE REGISTROS'!$A$1:$T$884,13,FALSE)</f>
        <v>XIII</v>
      </c>
      <c r="N864" s="108" t="str">
        <f>VLOOKUP(A864,'BASE REGISTROS'!$A$1:$T$884,14,FALSE)</f>
        <v>Santiago</v>
      </c>
      <c r="O864" s="108" t="str">
        <f>VLOOKUP(A864,'BASE REGISTROS'!$A$1:$T$884,15,FALSE)</f>
        <v xml:space="preserve">Teléfono: 232780640
</v>
      </c>
      <c r="P864" s="108" t="str">
        <f>VLOOKUP(A864,'BASE REGISTROS'!$A$1:$T$884,16,FALSE)</f>
        <v xml:space="preserve">E-Mail: roberto.celedon@creaequidad.cl
           claudio.tobar@creaequidad.cl
</v>
      </c>
      <c r="Q864" s="108">
        <f>VLOOKUP(A864,'BASE REGISTROS'!$A$1:$T$884,17,FALSE)</f>
        <v>0</v>
      </c>
      <c r="R864" s="108" t="str">
        <f>VLOOKUP(A864,'BASE REGISTROS'!$A$1:$T$884,18,FALSE)</f>
        <v>93401: Instituciones de Asistencia Social.</v>
      </c>
      <c r="S864" s="108" t="str">
        <f>VLOOKUP(A864,'BASE REGISTROS'!$A$1:$T$884,19,FALSE)</f>
        <v>Se acompaña certificado financiero, correspondiente al año 2019, aprobados por el Sub Departamento de Supervisión Financiera Nacional.</v>
      </c>
      <c r="T864" s="129">
        <f>VLOOKUP(A864,'BASE REGISTROS'!$A$1:$T$884,20,FALSE)</f>
        <v>41908</v>
      </c>
      <c r="U864" s="128">
        <v>7510</v>
      </c>
      <c r="V864" s="130">
        <v>30163104</v>
      </c>
      <c r="W864" s="130">
        <v>150045393</v>
      </c>
      <c r="X864" s="131">
        <v>44316</v>
      </c>
      <c r="Y864" s="132" t="s">
        <v>7743</v>
      </c>
      <c r="Z864" s="132" t="s">
        <v>7744</v>
      </c>
      <c r="AA864" s="128" t="s">
        <v>7878</v>
      </c>
    </row>
    <row r="865" spans="1:27" ht="15.75" customHeight="1" x14ac:dyDescent="0.2">
      <c r="A865" s="128">
        <v>7510</v>
      </c>
      <c r="B865" s="108" t="str">
        <f>VLOOKUP(A865,'BASE REGISTROS'!$A$1:$T$884,2,FALSE)</f>
        <v>Fundación CREA EQUIDAD</v>
      </c>
      <c r="C865" s="136" t="str">
        <f>VLOOKUP(A865,'BASE REGISTROS'!$A$1:$T$884,3,FALSE)</f>
        <v>65087837K</v>
      </c>
      <c r="D865" s="108" t="str">
        <f>VLOOKUP(A865,'BASE REGISTROS'!$A$1:$T$884,4,FALSE)</f>
        <v>Fundación de Derecho Privado.</v>
      </c>
      <c r="E865" s="108" t="str">
        <f>VLOOKUP(A865,'BASE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5" s="108" t="str">
        <f>VLOOKUP(A865,'BASE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5" s="108" t="str">
        <f>VLOOKUP(A865,'BASE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5" s="108" t="str">
        <f>VLOOKUP(A865,'BASE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5" s="108" t="str">
        <f>VLOOKUP(A865,'BASE REGISTROS'!$A$1:$T$884,9,FALSE)</f>
        <v xml:space="preserve">Durarán tres años en sus cargos por estatutos.  </v>
      </c>
      <c r="J865" s="129" t="str">
        <f>VLOOKUP(A865,'BASE REGISTROS'!$A$1:$T$884,10,FALSE)</f>
        <v xml:space="preserve">De 30.05.2019 a 30.05.2022.
</v>
      </c>
      <c r="K865" s="108" t="str">
        <f>VLOOKUP(A865,'BASE REGISTROS'!$A$1:$T$884,11,FALSE)</f>
        <v xml:space="preserve">Presidente: 
Ignacio Andres Celedón Bulnes,
Secretario:  
Roberto Manuel Celedón Bulnes, 
</v>
      </c>
      <c r="L865" s="108" t="str">
        <f>VLOOKUP(A865,'BASE REGISTROS'!$A$1:$T$884,12,FALSE)</f>
        <v xml:space="preserve">Paseo Phillips Nº 16, piso 4, oficina X, comuna de Santiago, Región Metropolitana.
</v>
      </c>
      <c r="M865" s="108" t="str">
        <f>VLOOKUP(A865,'BASE REGISTROS'!$A$1:$T$884,13,FALSE)</f>
        <v>XIII</v>
      </c>
      <c r="N865" s="108" t="str">
        <f>VLOOKUP(A865,'BASE REGISTROS'!$A$1:$T$884,14,FALSE)</f>
        <v>Santiago</v>
      </c>
      <c r="O865" s="108" t="str">
        <f>VLOOKUP(A865,'BASE REGISTROS'!$A$1:$T$884,15,FALSE)</f>
        <v xml:space="preserve">Teléfono: 232780640
</v>
      </c>
      <c r="P865" s="108" t="str">
        <f>VLOOKUP(A865,'BASE REGISTROS'!$A$1:$T$884,16,FALSE)</f>
        <v xml:space="preserve">E-Mail: roberto.celedon@creaequidad.cl
           claudio.tobar@creaequidad.cl
</v>
      </c>
      <c r="Q865" s="108">
        <f>VLOOKUP(A865,'BASE REGISTROS'!$A$1:$T$884,17,FALSE)</f>
        <v>0</v>
      </c>
      <c r="R865" s="108" t="str">
        <f>VLOOKUP(A865,'BASE REGISTROS'!$A$1:$T$884,18,FALSE)</f>
        <v>93401: Instituciones de Asistencia Social.</v>
      </c>
      <c r="S865" s="108" t="str">
        <f>VLOOKUP(A865,'BASE REGISTROS'!$A$1:$T$884,19,FALSE)</f>
        <v>Se acompaña certificado financiero, correspondiente al año 2019, aprobados por el Sub Departamento de Supervisión Financiera Nacional.</v>
      </c>
      <c r="T865" s="129">
        <f>VLOOKUP(A865,'BASE REGISTROS'!$A$1:$T$884,20,FALSE)</f>
        <v>41908</v>
      </c>
      <c r="U865" s="128">
        <v>7510</v>
      </c>
      <c r="V865" s="130">
        <v>9619920</v>
      </c>
      <c r="W865" s="130">
        <v>37838352</v>
      </c>
      <c r="X865" s="131">
        <v>44316</v>
      </c>
      <c r="Y865" s="132" t="s">
        <v>7743</v>
      </c>
      <c r="Z865" s="132" t="s">
        <v>7744</v>
      </c>
      <c r="AA865" s="128" t="s">
        <v>7823</v>
      </c>
    </row>
    <row r="866" spans="1:27" ht="15.75" customHeight="1" x14ac:dyDescent="0.2">
      <c r="A866" s="128">
        <v>7510</v>
      </c>
      <c r="B866" s="108" t="str">
        <f>VLOOKUP(A866,'BASE REGISTROS'!$A$1:$T$884,2,FALSE)</f>
        <v>Fundación CREA EQUIDAD</v>
      </c>
      <c r="C866" s="136" t="str">
        <f>VLOOKUP(A866,'BASE REGISTROS'!$A$1:$T$884,3,FALSE)</f>
        <v>65087837K</v>
      </c>
      <c r="D866" s="108" t="str">
        <f>VLOOKUP(A866,'BASE REGISTROS'!$A$1:$T$884,4,FALSE)</f>
        <v>Fundación de Derecho Privado.</v>
      </c>
      <c r="E866" s="108" t="str">
        <f>VLOOKUP(A866,'BASE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6" s="108" t="str">
        <f>VLOOKUP(A866,'BASE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6" s="108" t="str">
        <f>VLOOKUP(A866,'BASE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6" s="108" t="str">
        <f>VLOOKUP(A866,'BASE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6" s="108" t="str">
        <f>VLOOKUP(A866,'BASE REGISTROS'!$A$1:$T$884,9,FALSE)</f>
        <v xml:space="preserve">Durarán tres años en sus cargos por estatutos.  </v>
      </c>
      <c r="J866" s="129" t="str">
        <f>VLOOKUP(A866,'BASE REGISTROS'!$A$1:$T$884,10,FALSE)</f>
        <v xml:space="preserve">De 30.05.2019 a 30.05.2022.
</v>
      </c>
      <c r="K866" s="108" t="str">
        <f>VLOOKUP(A866,'BASE REGISTROS'!$A$1:$T$884,11,FALSE)</f>
        <v xml:space="preserve">Presidente: 
Ignacio Andres Celedón Bulnes,
Secretario:  
Roberto Manuel Celedón Bulnes, 
</v>
      </c>
      <c r="L866" s="108" t="str">
        <f>VLOOKUP(A866,'BASE REGISTROS'!$A$1:$T$884,12,FALSE)</f>
        <v xml:space="preserve">Paseo Phillips Nº 16, piso 4, oficina X, comuna de Santiago, Región Metropolitana.
</v>
      </c>
      <c r="M866" s="108" t="str">
        <f>VLOOKUP(A866,'BASE REGISTROS'!$A$1:$T$884,13,FALSE)</f>
        <v>XIII</v>
      </c>
      <c r="N866" s="108" t="str">
        <f>VLOOKUP(A866,'BASE REGISTROS'!$A$1:$T$884,14,FALSE)</f>
        <v>Santiago</v>
      </c>
      <c r="O866" s="108" t="str">
        <f>VLOOKUP(A866,'BASE REGISTROS'!$A$1:$T$884,15,FALSE)</f>
        <v xml:space="preserve">Teléfono: 232780640
</v>
      </c>
      <c r="P866" s="108" t="str">
        <f>VLOOKUP(A866,'BASE REGISTROS'!$A$1:$T$884,16,FALSE)</f>
        <v xml:space="preserve">E-Mail: roberto.celedon@creaequidad.cl
           claudio.tobar@creaequidad.cl
</v>
      </c>
      <c r="Q866" s="108">
        <f>VLOOKUP(A866,'BASE REGISTROS'!$A$1:$T$884,17,FALSE)</f>
        <v>0</v>
      </c>
      <c r="R866" s="108" t="str">
        <f>VLOOKUP(A866,'BASE REGISTROS'!$A$1:$T$884,18,FALSE)</f>
        <v>93401: Instituciones de Asistencia Social.</v>
      </c>
      <c r="S866" s="108" t="str">
        <f>VLOOKUP(A866,'BASE REGISTROS'!$A$1:$T$884,19,FALSE)</f>
        <v>Se acompaña certificado financiero, correspondiente al año 2019, aprobados por el Sub Departamento de Supervisión Financiera Nacional.</v>
      </c>
      <c r="T866" s="129">
        <f>VLOOKUP(A866,'BASE REGISTROS'!$A$1:$T$884,20,FALSE)</f>
        <v>41908</v>
      </c>
      <c r="U866" s="128">
        <v>7510</v>
      </c>
      <c r="V866" s="130">
        <v>13111020</v>
      </c>
      <c r="W866" s="130">
        <v>41350140</v>
      </c>
      <c r="X866" s="131">
        <v>44316</v>
      </c>
      <c r="Y866" s="132" t="s">
        <v>7743</v>
      </c>
      <c r="Z866" s="132" t="s">
        <v>7744</v>
      </c>
      <c r="AA866" s="128" t="s">
        <v>7813</v>
      </c>
    </row>
    <row r="867" spans="1:27" ht="15.75" customHeight="1" x14ac:dyDescent="0.2">
      <c r="A867" s="128">
        <v>7510</v>
      </c>
      <c r="B867" s="108" t="str">
        <f>VLOOKUP(A867,'BASE REGISTROS'!$A$1:$T$884,2,FALSE)</f>
        <v>Fundación CREA EQUIDAD</v>
      </c>
      <c r="C867" s="136" t="str">
        <f>VLOOKUP(A867,'BASE REGISTROS'!$A$1:$T$884,3,FALSE)</f>
        <v>65087837K</v>
      </c>
      <c r="D867" s="108" t="str">
        <f>VLOOKUP(A867,'BASE REGISTROS'!$A$1:$T$884,4,FALSE)</f>
        <v>Fundación de Derecho Privado.</v>
      </c>
      <c r="E867" s="108" t="str">
        <f>VLOOKUP(A867,'BASE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7" s="108" t="str">
        <f>VLOOKUP(A867,'BASE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7" s="108" t="str">
        <f>VLOOKUP(A867,'BASE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7" s="108" t="str">
        <f>VLOOKUP(A867,'BASE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7" s="108" t="str">
        <f>VLOOKUP(A867,'BASE REGISTROS'!$A$1:$T$884,9,FALSE)</f>
        <v xml:space="preserve">Durarán tres años en sus cargos por estatutos.  </v>
      </c>
      <c r="J867" s="129" t="str">
        <f>VLOOKUP(A867,'BASE REGISTROS'!$A$1:$T$884,10,FALSE)</f>
        <v xml:space="preserve">De 30.05.2019 a 30.05.2022.
</v>
      </c>
      <c r="K867" s="108" t="str">
        <f>VLOOKUP(A867,'BASE REGISTROS'!$A$1:$T$884,11,FALSE)</f>
        <v xml:space="preserve">Presidente: 
Ignacio Andres Celedón Bulnes,
Secretario:  
Roberto Manuel Celedón Bulnes, 
</v>
      </c>
      <c r="L867" s="108" t="str">
        <f>VLOOKUP(A867,'BASE REGISTROS'!$A$1:$T$884,12,FALSE)</f>
        <v xml:space="preserve">Paseo Phillips Nº 16, piso 4, oficina X, comuna de Santiago, Región Metropolitana.
</v>
      </c>
      <c r="M867" s="108" t="str">
        <f>VLOOKUP(A867,'BASE REGISTROS'!$A$1:$T$884,13,FALSE)</f>
        <v>XIII</v>
      </c>
      <c r="N867" s="108" t="str">
        <f>VLOOKUP(A867,'BASE REGISTROS'!$A$1:$T$884,14,FALSE)</f>
        <v>Santiago</v>
      </c>
      <c r="O867" s="108" t="str">
        <f>VLOOKUP(A867,'BASE REGISTROS'!$A$1:$T$884,15,FALSE)</f>
        <v xml:space="preserve">Teléfono: 232780640
</v>
      </c>
      <c r="P867" s="108" t="str">
        <f>VLOOKUP(A867,'BASE REGISTROS'!$A$1:$T$884,16,FALSE)</f>
        <v xml:space="preserve">E-Mail: roberto.celedon@creaequidad.cl
           claudio.tobar@creaequidad.cl
</v>
      </c>
      <c r="Q867" s="108">
        <f>VLOOKUP(A867,'BASE REGISTROS'!$A$1:$T$884,17,FALSE)</f>
        <v>0</v>
      </c>
      <c r="R867" s="108" t="str">
        <f>VLOOKUP(A867,'BASE REGISTROS'!$A$1:$T$884,18,FALSE)</f>
        <v>93401: Instituciones de Asistencia Social.</v>
      </c>
      <c r="S867" s="108" t="str">
        <f>VLOOKUP(A867,'BASE REGISTROS'!$A$1:$T$884,19,FALSE)</f>
        <v>Se acompaña certificado financiero, correspondiente al año 2019, aprobados por el Sub Departamento de Supervisión Financiera Nacional.</v>
      </c>
      <c r="T867" s="129">
        <f>VLOOKUP(A867,'BASE REGISTROS'!$A$1:$T$884,20,FALSE)</f>
        <v>41908</v>
      </c>
      <c r="U867" s="128">
        <v>7510</v>
      </c>
      <c r="V867" s="130">
        <v>21877560</v>
      </c>
      <c r="W867" s="130">
        <v>21877560</v>
      </c>
      <c r="X867" s="131">
        <v>44316</v>
      </c>
      <c r="Y867" s="132" t="s">
        <v>7743</v>
      </c>
      <c r="Z867" s="132" t="s">
        <v>7744</v>
      </c>
      <c r="AA867" s="128" t="s">
        <v>7944</v>
      </c>
    </row>
    <row r="868" spans="1:27" ht="15.75" customHeight="1" x14ac:dyDescent="0.2">
      <c r="A868" s="128">
        <v>7510</v>
      </c>
      <c r="B868" s="108" t="str">
        <f>VLOOKUP(A868,'BASE REGISTROS'!$A$1:$T$884,2,FALSE)</f>
        <v>Fundación CREA EQUIDAD</v>
      </c>
      <c r="C868" s="136" t="str">
        <f>VLOOKUP(A868,'BASE REGISTROS'!$A$1:$T$884,3,FALSE)</f>
        <v>65087837K</v>
      </c>
      <c r="D868" s="108" t="str">
        <f>VLOOKUP(A868,'BASE REGISTROS'!$A$1:$T$884,4,FALSE)</f>
        <v>Fundación de Derecho Privado.</v>
      </c>
      <c r="E868" s="108" t="str">
        <f>VLOOKUP(A868,'BASE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8" s="108" t="str">
        <f>VLOOKUP(A868,'BASE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8" s="108" t="str">
        <f>VLOOKUP(A868,'BASE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8" s="108" t="str">
        <f>VLOOKUP(A868,'BASE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8" s="108" t="str">
        <f>VLOOKUP(A868,'BASE REGISTROS'!$A$1:$T$884,9,FALSE)</f>
        <v xml:space="preserve">Durarán tres años en sus cargos por estatutos.  </v>
      </c>
      <c r="J868" s="129" t="str">
        <f>VLOOKUP(A868,'BASE REGISTROS'!$A$1:$T$884,10,FALSE)</f>
        <v xml:space="preserve">De 30.05.2019 a 30.05.2022.
</v>
      </c>
      <c r="K868" s="108" t="str">
        <f>VLOOKUP(A868,'BASE REGISTROS'!$A$1:$T$884,11,FALSE)</f>
        <v xml:space="preserve">Presidente: 
Ignacio Andres Celedón Bulnes,
Secretario:  
Roberto Manuel Celedón Bulnes, 
</v>
      </c>
      <c r="L868" s="108" t="str">
        <f>VLOOKUP(A868,'BASE REGISTROS'!$A$1:$T$884,12,FALSE)</f>
        <v xml:space="preserve">Paseo Phillips Nº 16, piso 4, oficina X, comuna de Santiago, Región Metropolitana.
</v>
      </c>
      <c r="M868" s="108" t="str">
        <f>VLOOKUP(A868,'BASE REGISTROS'!$A$1:$T$884,13,FALSE)</f>
        <v>XIII</v>
      </c>
      <c r="N868" s="108" t="str">
        <f>VLOOKUP(A868,'BASE REGISTROS'!$A$1:$T$884,14,FALSE)</f>
        <v>Santiago</v>
      </c>
      <c r="O868" s="108" t="str">
        <f>VLOOKUP(A868,'BASE REGISTROS'!$A$1:$T$884,15,FALSE)</f>
        <v xml:space="preserve">Teléfono: 232780640
</v>
      </c>
      <c r="P868" s="108" t="str">
        <f>VLOOKUP(A868,'BASE REGISTROS'!$A$1:$T$884,16,FALSE)</f>
        <v xml:space="preserve">E-Mail: roberto.celedon@creaequidad.cl
           claudio.tobar@creaequidad.cl
</v>
      </c>
      <c r="Q868" s="108">
        <f>VLOOKUP(A868,'BASE REGISTROS'!$A$1:$T$884,17,FALSE)</f>
        <v>0</v>
      </c>
      <c r="R868" s="108" t="str">
        <f>VLOOKUP(A868,'BASE REGISTROS'!$A$1:$T$884,18,FALSE)</f>
        <v>93401: Instituciones de Asistencia Social.</v>
      </c>
      <c r="S868" s="108" t="str">
        <f>VLOOKUP(A868,'BASE REGISTROS'!$A$1:$T$884,19,FALSE)</f>
        <v>Se acompaña certificado financiero, correspondiente al año 2019, aprobados por el Sub Departamento de Supervisión Financiera Nacional.</v>
      </c>
      <c r="T868" s="129">
        <f>VLOOKUP(A868,'BASE REGISTROS'!$A$1:$T$884,20,FALSE)</f>
        <v>41908</v>
      </c>
      <c r="U868" s="128">
        <v>7510</v>
      </c>
      <c r="V868" s="130">
        <v>15552204</v>
      </c>
      <c r="W868" s="130">
        <v>60124500</v>
      </c>
      <c r="X868" s="131">
        <v>44316</v>
      </c>
      <c r="Y868" s="132" t="s">
        <v>7743</v>
      </c>
      <c r="Z868" s="132" t="s">
        <v>7744</v>
      </c>
      <c r="AA868" s="128" t="s">
        <v>7830</v>
      </c>
    </row>
    <row r="869" spans="1:27" ht="15.75" customHeight="1" x14ac:dyDescent="0.2">
      <c r="A869" s="128">
        <v>7510</v>
      </c>
      <c r="B869" s="108" t="str">
        <f>VLOOKUP(A869,'BASE REGISTROS'!$A$1:$T$884,2,FALSE)</f>
        <v>Fundación CREA EQUIDAD</v>
      </c>
      <c r="C869" s="136" t="str">
        <f>VLOOKUP(A869,'BASE REGISTROS'!$A$1:$T$884,3,FALSE)</f>
        <v>65087837K</v>
      </c>
      <c r="D869" s="108" t="str">
        <f>VLOOKUP(A869,'BASE REGISTROS'!$A$1:$T$884,4,FALSE)</f>
        <v>Fundación de Derecho Privado.</v>
      </c>
      <c r="E869" s="108" t="str">
        <f>VLOOKUP(A869,'BASE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9" s="108" t="str">
        <f>VLOOKUP(A869,'BASE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9" s="108" t="str">
        <f>VLOOKUP(A869,'BASE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9" s="108" t="str">
        <f>VLOOKUP(A869,'BASE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9" s="108" t="str">
        <f>VLOOKUP(A869,'BASE REGISTROS'!$A$1:$T$884,9,FALSE)</f>
        <v xml:space="preserve">Durarán tres años en sus cargos por estatutos.  </v>
      </c>
      <c r="J869" s="129" t="str">
        <f>VLOOKUP(A869,'BASE REGISTROS'!$A$1:$T$884,10,FALSE)</f>
        <v xml:space="preserve">De 30.05.2019 a 30.05.2022.
</v>
      </c>
      <c r="K869" s="108" t="str">
        <f>VLOOKUP(A869,'BASE REGISTROS'!$A$1:$T$884,11,FALSE)</f>
        <v xml:space="preserve">Presidente: 
Ignacio Andres Celedón Bulnes,
Secretario:  
Roberto Manuel Celedón Bulnes, 
</v>
      </c>
      <c r="L869" s="108" t="str">
        <f>VLOOKUP(A869,'BASE REGISTROS'!$A$1:$T$884,12,FALSE)</f>
        <v xml:space="preserve">Paseo Phillips Nº 16, piso 4, oficina X, comuna de Santiago, Región Metropolitana.
</v>
      </c>
      <c r="M869" s="108" t="str">
        <f>VLOOKUP(A869,'BASE REGISTROS'!$A$1:$T$884,13,FALSE)</f>
        <v>XIII</v>
      </c>
      <c r="N869" s="108" t="str">
        <f>VLOOKUP(A869,'BASE REGISTROS'!$A$1:$T$884,14,FALSE)</f>
        <v>Santiago</v>
      </c>
      <c r="O869" s="108" t="str">
        <f>VLOOKUP(A869,'BASE REGISTROS'!$A$1:$T$884,15,FALSE)</f>
        <v xml:space="preserve">Teléfono: 232780640
</v>
      </c>
      <c r="P869" s="108" t="str">
        <f>VLOOKUP(A869,'BASE REGISTROS'!$A$1:$T$884,16,FALSE)</f>
        <v xml:space="preserve">E-Mail: roberto.celedon@creaequidad.cl
           claudio.tobar@creaequidad.cl
</v>
      </c>
      <c r="Q869" s="108">
        <f>VLOOKUP(A869,'BASE REGISTROS'!$A$1:$T$884,17,FALSE)</f>
        <v>0</v>
      </c>
      <c r="R869" s="108" t="str">
        <f>VLOOKUP(A869,'BASE REGISTROS'!$A$1:$T$884,18,FALSE)</f>
        <v>93401: Instituciones de Asistencia Social.</v>
      </c>
      <c r="S869" s="108" t="str">
        <f>VLOOKUP(A869,'BASE REGISTROS'!$A$1:$T$884,19,FALSE)</f>
        <v>Se acompaña certificado financiero, correspondiente al año 2019, aprobados por el Sub Departamento de Supervisión Financiera Nacional.</v>
      </c>
      <c r="T869" s="129">
        <f>VLOOKUP(A869,'BASE REGISTROS'!$A$1:$T$884,20,FALSE)</f>
        <v>41908</v>
      </c>
      <c r="U869" s="128">
        <v>7510</v>
      </c>
      <c r="V869" s="130">
        <v>11543904</v>
      </c>
      <c r="W869" s="130">
        <v>42648312</v>
      </c>
      <c r="X869" s="131">
        <v>44316</v>
      </c>
      <c r="Y869" s="132" t="s">
        <v>7743</v>
      </c>
      <c r="Z869" s="132" t="s">
        <v>7744</v>
      </c>
      <c r="AA869" s="128" t="s">
        <v>7843</v>
      </c>
    </row>
    <row r="870" spans="1:27" ht="15.75" customHeight="1" x14ac:dyDescent="0.2">
      <c r="A870" s="128">
        <v>7510</v>
      </c>
      <c r="B870" s="108" t="str">
        <f>VLOOKUP(A870,'BASE REGISTROS'!$A$1:$T$884,2,FALSE)</f>
        <v>Fundación CREA EQUIDAD</v>
      </c>
      <c r="C870" s="136" t="str">
        <f>VLOOKUP(A870,'BASE REGISTROS'!$A$1:$T$884,3,FALSE)</f>
        <v>65087837K</v>
      </c>
      <c r="D870" s="108" t="str">
        <f>VLOOKUP(A870,'BASE REGISTROS'!$A$1:$T$884,4,FALSE)</f>
        <v>Fundación de Derecho Privado.</v>
      </c>
      <c r="E870" s="108" t="str">
        <f>VLOOKUP(A870,'BASE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0" s="108" t="str">
        <f>VLOOKUP(A870,'BASE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0" s="108" t="str">
        <f>VLOOKUP(A870,'BASE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0" s="108" t="str">
        <f>VLOOKUP(A870,'BASE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0" s="108" t="str">
        <f>VLOOKUP(A870,'BASE REGISTROS'!$A$1:$T$884,9,FALSE)</f>
        <v xml:space="preserve">Durarán tres años en sus cargos por estatutos.  </v>
      </c>
      <c r="J870" s="129" t="str">
        <f>VLOOKUP(A870,'BASE REGISTROS'!$A$1:$T$884,10,FALSE)</f>
        <v xml:space="preserve">De 30.05.2019 a 30.05.2022.
</v>
      </c>
      <c r="K870" s="108" t="str">
        <f>VLOOKUP(A870,'BASE REGISTROS'!$A$1:$T$884,11,FALSE)</f>
        <v xml:space="preserve">Presidente: 
Ignacio Andres Celedón Bulnes,
Secretario:  
Roberto Manuel Celedón Bulnes, 
</v>
      </c>
      <c r="L870" s="108" t="str">
        <f>VLOOKUP(A870,'BASE REGISTROS'!$A$1:$T$884,12,FALSE)</f>
        <v xml:space="preserve">Paseo Phillips Nº 16, piso 4, oficina X, comuna de Santiago, Región Metropolitana.
</v>
      </c>
      <c r="M870" s="108" t="str">
        <f>VLOOKUP(A870,'BASE REGISTROS'!$A$1:$T$884,13,FALSE)</f>
        <v>XIII</v>
      </c>
      <c r="N870" s="108" t="str">
        <f>VLOOKUP(A870,'BASE REGISTROS'!$A$1:$T$884,14,FALSE)</f>
        <v>Santiago</v>
      </c>
      <c r="O870" s="108" t="str">
        <f>VLOOKUP(A870,'BASE REGISTROS'!$A$1:$T$884,15,FALSE)</f>
        <v xml:space="preserve">Teléfono: 232780640
</v>
      </c>
      <c r="P870" s="108" t="str">
        <f>VLOOKUP(A870,'BASE REGISTROS'!$A$1:$T$884,16,FALSE)</f>
        <v xml:space="preserve">E-Mail: roberto.celedon@creaequidad.cl
           claudio.tobar@creaequidad.cl
</v>
      </c>
      <c r="Q870" s="108">
        <f>VLOOKUP(A870,'BASE REGISTROS'!$A$1:$T$884,17,FALSE)</f>
        <v>0</v>
      </c>
      <c r="R870" s="108" t="str">
        <f>VLOOKUP(A870,'BASE REGISTROS'!$A$1:$T$884,18,FALSE)</f>
        <v>93401: Instituciones de Asistencia Social.</v>
      </c>
      <c r="S870" s="108" t="str">
        <f>VLOOKUP(A870,'BASE REGISTROS'!$A$1:$T$884,19,FALSE)</f>
        <v>Se acompaña certificado financiero, correspondiente al año 2019, aprobados por el Sub Departamento de Supervisión Financiera Nacional.</v>
      </c>
      <c r="T870" s="129">
        <f>VLOOKUP(A870,'BASE REGISTROS'!$A$1:$T$884,20,FALSE)</f>
        <v>41908</v>
      </c>
      <c r="U870" s="128">
        <v>7510</v>
      </c>
      <c r="V870" s="130">
        <v>8978592</v>
      </c>
      <c r="W870" s="130">
        <v>34311048</v>
      </c>
      <c r="X870" s="131">
        <v>44316</v>
      </c>
      <c r="Y870" s="132" t="s">
        <v>7743</v>
      </c>
      <c r="Z870" s="132" t="s">
        <v>7744</v>
      </c>
      <c r="AA870" s="128" t="s">
        <v>7786</v>
      </c>
    </row>
    <row r="871" spans="1:27" ht="15.75" customHeight="1" x14ac:dyDescent="0.2">
      <c r="A871" s="128">
        <v>7510</v>
      </c>
      <c r="B871" s="108" t="str">
        <f>VLOOKUP(A871,'BASE REGISTROS'!$A$1:$T$884,2,FALSE)</f>
        <v>Fundación CREA EQUIDAD</v>
      </c>
      <c r="C871" s="136" t="str">
        <f>VLOOKUP(A871,'BASE REGISTROS'!$A$1:$T$884,3,FALSE)</f>
        <v>65087837K</v>
      </c>
      <c r="D871" s="108" t="str">
        <f>VLOOKUP(A871,'BASE REGISTROS'!$A$1:$T$884,4,FALSE)</f>
        <v>Fundación de Derecho Privado.</v>
      </c>
      <c r="E871" s="108" t="str">
        <f>VLOOKUP(A871,'BASE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1" s="108" t="str">
        <f>VLOOKUP(A871,'BASE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1" s="108" t="str">
        <f>VLOOKUP(A871,'BASE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1" s="108" t="str">
        <f>VLOOKUP(A871,'BASE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1" s="108" t="str">
        <f>VLOOKUP(A871,'BASE REGISTROS'!$A$1:$T$884,9,FALSE)</f>
        <v xml:space="preserve">Durarán tres años en sus cargos por estatutos.  </v>
      </c>
      <c r="J871" s="129" t="str">
        <f>VLOOKUP(A871,'BASE REGISTROS'!$A$1:$T$884,10,FALSE)</f>
        <v xml:space="preserve">De 30.05.2019 a 30.05.2022.
</v>
      </c>
      <c r="K871" s="108" t="str">
        <f>VLOOKUP(A871,'BASE REGISTROS'!$A$1:$T$884,11,FALSE)</f>
        <v xml:space="preserve">Presidente: 
Ignacio Andres Celedón Bulnes,
Secretario:  
Roberto Manuel Celedón Bulnes, 
</v>
      </c>
      <c r="L871" s="108" t="str">
        <f>VLOOKUP(A871,'BASE REGISTROS'!$A$1:$T$884,12,FALSE)</f>
        <v xml:space="preserve">Paseo Phillips Nº 16, piso 4, oficina X, comuna de Santiago, Región Metropolitana.
</v>
      </c>
      <c r="M871" s="108" t="str">
        <f>VLOOKUP(A871,'BASE REGISTROS'!$A$1:$T$884,13,FALSE)</f>
        <v>XIII</v>
      </c>
      <c r="N871" s="108" t="str">
        <f>VLOOKUP(A871,'BASE REGISTROS'!$A$1:$T$884,14,FALSE)</f>
        <v>Santiago</v>
      </c>
      <c r="O871" s="108" t="str">
        <f>VLOOKUP(A871,'BASE REGISTROS'!$A$1:$T$884,15,FALSE)</f>
        <v xml:space="preserve">Teléfono: 232780640
</v>
      </c>
      <c r="P871" s="108" t="str">
        <f>VLOOKUP(A871,'BASE REGISTROS'!$A$1:$T$884,16,FALSE)</f>
        <v xml:space="preserve">E-Mail: roberto.celedon@creaequidad.cl
           claudio.tobar@creaequidad.cl
</v>
      </c>
      <c r="Q871" s="108">
        <f>VLOOKUP(A871,'BASE REGISTROS'!$A$1:$T$884,17,FALSE)</f>
        <v>0</v>
      </c>
      <c r="R871" s="108" t="str">
        <f>VLOOKUP(A871,'BASE REGISTROS'!$A$1:$T$884,18,FALSE)</f>
        <v>93401: Instituciones de Asistencia Social.</v>
      </c>
      <c r="S871" s="108" t="str">
        <f>VLOOKUP(A871,'BASE REGISTROS'!$A$1:$T$884,19,FALSE)</f>
        <v>Se acompaña certificado financiero, correspondiente al año 2019, aprobados por el Sub Departamento de Supervisión Financiera Nacional.</v>
      </c>
      <c r="T871" s="129">
        <f>VLOOKUP(A871,'BASE REGISTROS'!$A$1:$T$884,20,FALSE)</f>
        <v>41908</v>
      </c>
      <c r="U871" s="128">
        <v>7510</v>
      </c>
      <c r="V871" s="130">
        <v>0</v>
      </c>
      <c r="W871" s="130">
        <v>9780080</v>
      </c>
      <c r="X871" s="131">
        <v>44316</v>
      </c>
      <c r="Y871" s="132" t="s">
        <v>7743</v>
      </c>
      <c r="Z871" s="132" t="s">
        <v>7744</v>
      </c>
      <c r="AA871" s="128" t="s">
        <v>7810</v>
      </c>
    </row>
    <row r="872" spans="1:27" ht="15.75" customHeight="1" x14ac:dyDescent="0.2">
      <c r="A872" s="128">
        <v>7510</v>
      </c>
      <c r="B872" s="108" t="str">
        <f>VLOOKUP(A872,'BASE REGISTROS'!$A$1:$T$884,2,FALSE)</f>
        <v>Fundación CREA EQUIDAD</v>
      </c>
      <c r="C872" s="136" t="str">
        <f>VLOOKUP(A872,'BASE REGISTROS'!$A$1:$T$884,3,FALSE)</f>
        <v>65087837K</v>
      </c>
      <c r="D872" s="108" t="str">
        <f>VLOOKUP(A872,'BASE REGISTROS'!$A$1:$T$884,4,FALSE)</f>
        <v>Fundación de Derecho Privado.</v>
      </c>
      <c r="E872" s="108" t="str">
        <f>VLOOKUP(A872,'BASE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2" s="108" t="str">
        <f>VLOOKUP(A872,'BASE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2" s="108" t="str">
        <f>VLOOKUP(A872,'BASE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2" s="108" t="str">
        <f>VLOOKUP(A872,'BASE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2" s="108" t="str">
        <f>VLOOKUP(A872,'BASE REGISTROS'!$A$1:$T$884,9,FALSE)</f>
        <v xml:space="preserve">Durarán tres años en sus cargos por estatutos.  </v>
      </c>
      <c r="J872" s="129" t="str">
        <f>VLOOKUP(A872,'BASE REGISTROS'!$A$1:$T$884,10,FALSE)</f>
        <v xml:space="preserve">De 30.05.2019 a 30.05.2022.
</v>
      </c>
      <c r="K872" s="108" t="str">
        <f>VLOOKUP(A872,'BASE REGISTROS'!$A$1:$T$884,11,FALSE)</f>
        <v xml:space="preserve">Presidente: 
Ignacio Andres Celedón Bulnes,
Secretario:  
Roberto Manuel Celedón Bulnes, 
</v>
      </c>
      <c r="L872" s="108" t="str">
        <f>VLOOKUP(A872,'BASE REGISTROS'!$A$1:$T$884,12,FALSE)</f>
        <v xml:space="preserve">Paseo Phillips Nº 16, piso 4, oficina X, comuna de Santiago, Región Metropolitana.
</v>
      </c>
      <c r="M872" s="108" t="str">
        <f>VLOOKUP(A872,'BASE REGISTROS'!$A$1:$T$884,13,FALSE)</f>
        <v>XIII</v>
      </c>
      <c r="N872" s="108" t="str">
        <f>VLOOKUP(A872,'BASE REGISTROS'!$A$1:$T$884,14,FALSE)</f>
        <v>Santiago</v>
      </c>
      <c r="O872" s="108" t="str">
        <f>VLOOKUP(A872,'BASE REGISTROS'!$A$1:$T$884,15,FALSE)</f>
        <v xml:space="preserve">Teléfono: 232780640
</v>
      </c>
      <c r="P872" s="108" t="str">
        <f>VLOOKUP(A872,'BASE REGISTROS'!$A$1:$T$884,16,FALSE)</f>
        <v xml:space="preserve">E-Mail: roberto.celedon@creaequidad.cl
           claudio.tobar@creaequidad.cl
</v>
      </c>
      <c r="Q872" s="108">
        <f>VLOOKUP(A872,'BASE REGISTROS'!$A$1:$T$884,17,FALSE)</f>
        <v>0</v>
      </c>
      <c r="R872" s="108" t="str">
        <f>VLOOKUP(A872,'BASE REGISTROS'!$A$1:$T$884,18,FALSE)</f>
        <v>93401: Instituciones de Asistencia Social.</v>
      </c>
      <c r="S872" s="108" t="str">
        <f>VLOOKUP(A872,'BASE REGISTROS'!$A$1:$T$884,19,FALSE)</f>
        <v>Se acompaña certificado financiero, correspondiente al año 2019, aprobados por el Sub Departamento de Supervisión Financiera Nacional.</v>
      </c>
      <c r="T872" s="129">
        <f>VLOOKUP(A872,'BASE REGISTROS'!$A$1:$T$884,20,FALSE)</f>
        <v>41908</v>
      </c>
      <c r="U872" s="128">
        <v>7510</v>
      </c>
      <c r="V872" s="130">
        <v>8176932</v>
      </c>
      <c r="W872" s="130">
        <v>32572734</v>
      </c>
      <c r="X872" s="131">
        <v>44316</v>
      </c>
      <c r="Y872" s="132" t="s">
        <v>7743</v>
      </c>
      <c r="Z872" s="132" t="s">
        <v>7744</v>
      </c>
      <c r="AA872" s="128" t="s">
        <v>7815</v>
      </c>
    </row>
    <row r="873" spans="1:27" ht="15.75" customHeight="1" x14ac:dyDescent="0.2">
      <c r="A873" s="128">
        <v>7510</v>
      </c>
      <c r="B873" s="108" t="str">
        <f>VLOOKUP(A873,'BASE REGISTROS'!$A$1:$T$884,2,FALSE)</f>
        <v>Fundación CREA EQUIDAD</v>
      </c>
      <c r="C873" s="136" t="str">
        <f>VLOOKUP(A873,'BASE REGISTROS'!$A$1:$T$884,3,FALSE)</f>
        <v>65087837K</v>
      </c>
      <c r="D873" s="108" t="str">
        <f>VLOOKUP(A873,'BASE REGISTROS'!$A$1:$T$884,4,FALSE)</f>
        <v>Fundación de Derecho Privado.</v>
      </c>
      <c r="E873" s="108" t="str">
        <f>VLOOKUP(A873,'BASE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3" s="108" t="str">
        <f>VLOOKUP(A873,'BASE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3" s="108" t="str">
        <f>VLOOKUP(A873,'BASE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3" s="108" t="str">
        <f>VLOOKUP(A873,'BASE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3" s="108" t="str">
        <f>VLOOKUP(A873,'BASE REGISTROS'!$A$1:$T$884,9,FALSE)</f>
        <v xml:space="preserve">Durarán tres años en sus cargos por estatutos.  </v>
      </c>
      <c r="J873" s="129" t="str">
        <f>VLOOKUP(A873,'BASE REGISTROS'!$A$1:$T$884,10,FALSE)</f>
        <v xml:space="preserve">De 30.05.2019 a 30.05.2022.
</v>
      </c>
      <c r="K873" s="108" t="str">
        <f>VLOOKUP(A873,'BASE REGISTROS'!$A$1:$T$884,11,FALSE)</f>
        <v xml:space="preserve">Presidente: 
Ignacio Andres Celedón Bulnes,
Secretario:  
Roberto Manuel Celedón Bulnes, 
</v>
      </c>
      <c r="L873" s="108" t="str">
        <f>VLOOKUP(A873,'BASE REGISTROS'!$A$1:$T$884,12,FALSE)</f>
        <v xml:space="preserve">Paseo Phillips Nº 16, piso 4, oficina X, comuna de Santiago, Región Metropolitana.
</v>
      </c>
      <c r="M873" s="108" t="str">
        <f>VLOOKUP(A873,'BASE REGISTROS'!$A$1:$T$884,13,FALSE)</f>
        <v>XIII</v>
      </c>
      <c r="N873" s="108" t="str">
        <f>VLOOKUP(A873,'BASE REGISTROS'!$A$1:$T$884,14,FALSE)</f>
        <v>Santiago</v>
      </c>
      <c r="O873" s="108" t="str">
        <f>VLOOKUP(A873,'BASE REGISTROS'!$A$1:$T$884,15,FALSE)</f>
        <v xml:space="preserve">Teléfono: 232780640
</v>
      </c>
      <c r="P873" s="108" t="str">
        <f>VLOOKUP(A873,'BASE REGISTROS'!$A$1:$T$884,16,FALSE)</f>
        <v xml:space="preserve">E-Mail: roberto.celedon@creaequidad.cl
           claudio.tobar@creaequidad.cl
</v>
      </c>
      <c r="Q873" s="108">
        <f>VLOOKUP(A873,'BASE REGISTROS'!$A$1:$T$884,17,FALSE)</f>
        <v>0</v>
      </c>
      <c r="R873" s="108" t="str">
        <f>VLOOKUP(A873,'BASE REGISTROS'!$A$1:$T$884,18,FALSE)</f>
        <v>93401: Instituciones de Asistencia Social.</v>
      </c>
      <c r="S873" s="108" t="str">
        <f>VLOOKUP(A873,'BASE REGISTROS'!$A$1:$T$884,19,FALSE)</f>
        <v>Se acompaña certificado financiero, correspondiente al año 2019, aprobados por el Sub Departamento de Supervisión Financiera Nacional.</v>
      </c>
      <c r="T873" s="129">
        <f>VLOOKUP(A873,'BASE REGISTROS'!$A$1:$T$884,20,FALSE)</f>
        <v>41908</v>
      </c>
      <c r="U873" s="128">
        <v>7510</v>
      </c>
      <c r="V873" s="130">
        <v>23889468</v>
      </c>
      <c r="W873" s="130">
        <v>80005668</v>
      </c>
      <c r="X873" s="131">
        <v>44316</v>
      </c>
      <c r="Y873" s="132" t="s">
        <v>7743</v>
      </c>
      <c r="Z873" s="132" t="s">
        <v>7744</v>
      </c>
      <c r="AA873" s="128" t="s">
        <v>7825</v>
      </c>
    </row>
    <row r="874" spans="1:27" ht="15.75" customHeight="1" x14ac:dyDescent="0.2">
      <c r="A874" s="128">
        <v>7510</v>
      </c>
      <c r="B874" s="108" t="str">
        <f>VLOOKUP(A874,'BASE REGISTROS'!$A$1:$T$884,2,FALSE)</f>
        <v>Fundación CREA EQUIDAD</v>
      </c>
      <c r="C874" s="136" t="str">
        <f>VLOOKUP(A874,'BASE REGISTROS'!$A$1:$T$884,3,FALSE)</f>
        <v>65087837K</v>
      </c>
      <c r="D874" s="108" t="str">
        <f>VLOOKUP(A874,'BASE REGISTROS'!$A$1:$T$884,4,FALSE)</f>
        <v>Fundación de Derecho Privado.</v>
      </c>
      <c r="E874" s="108" t="str">
        <f>VLOOKUP(A874,'BASE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4" s="108" t="str">
        <f>VLOOKUP(A874,'BASE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4" s="108" t="str">
        <f>VLOOKUP(A874,'BASE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4" s="108" t="str">
        <f>VLOOKUP(A874,'BASE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4" s="108" t="str">
        <f>VLOOKUP(A874,'BASE REGISTROS'!$A$1:$T$884,9,FALSE)</f>
        <v xml:space="preserve">Durarán tres años en sus cargos por estatutos.  </v>
      </c>
      <c r="J874" s="129" t="str">
        <f>VLOOKUP(A874,'BASE REGISTROS'!$A$1:$T$884,10,FALSE)</f>
        <v xml:space="preserve">De 30.05.2019 a 30.05.2022.
</v>
      </c>
      <c r="K874" s="108" t="str">
        <f>VLOOKUP(A874,'BASE REGISTROS'!$A$1:$T$884,11,FALSE)</f>
        <v xml:space="preserve">Presidente: 
Ignacio Andres Celedón Bulnes,
Secretario:  
Roberto Manuel Celedón Bulnes, 
</v>
      </c>
      <c r="L874" s="108" t="str">
        <f>VLOOKUP(A874,'BASE REGISTROS'!$A$1:$T$884,12,FALSE)</f>
        <v xml:space="preserve">Paseo Phillips Nº 16, piso 4, oficina X, comuna de Santiago, Región Metropolitana.
</v>
      </c>
      <c r="M874" s="108" t="str">
        <f>VLOOKUP(A874,'BASE REGISTROS'!$A$1:$T$884,13,FALSE)</f>
        <v>XIII</v>
      </c>
      <c r="N874" s="108" t="str">
        <f>VLOOKUP(A874,'BASE REGISTROS'!$A$1:$T$884,14,FALSE)</f>
        <v>Santiago</v>
      </c>
      <c r="O874" s="108" t="str">
        <f>VLOOKUP(A874,'BASE REGISTROS'!$A$1:$T$884,15,FALSE)</f>
        <v xml:space="preserve">Teléfono: 232780640
</v>
      </c>
      <c r="P874" s="108" t="str">
        <f>VLOOKUP(A874,'BASE REGISTROS'!$A$1:$T$884,16,FALSE)</f>
        <v xml:space="preserve">E-Mail: roberto.celedon@creaequidad.cl
           claudio.tobar@creaequidad.cl
</v>
      </c>
      <c r="Q874" s="108">
        <f>VLOOKUP(A874,'BASE REGISTROS'!$A$1:$T$884,17,FALSE)</f>
        <v>0</v>
      </c>
      <c r="R874" s="108" t="str">
        <f>VLOOKUP(A874,'BASE REGISTROS'!$A$1:$T$884,18,FALSE)</f>
        <v>93401: Instituciones de Asistencia Social.</v>
      </c>
      <c r="S874" s="108" t="str">
        <f>VLOOKUP(A874,'BASE REGISTROS'!$A$1:$T$884,19,FALSE)</f>
        <v>Se acompaña certificado financiero, correspondiente al año 2019, aprobados por el Sub Departamento de Supervisión Financiera Nacional.</v>
      </c>
      <c r="T874" s="129">
        <f>VLOOKUP(A874,'BASE REGISTROS'!$A$1:$T$884,20,FALSE)</f>
        <v>41908</v>
      </c>
      <c r="U874" s="128">
        <v>7510</v>
      </c>
      <c r="V874" s="130">
        <v>6490239</v>
      </c>
      <c r="W874" s="130">
        <v>28321044</v>
      </c>
      <c r="X874" s="131">
        <v>44316</v>
      </c>
      <c r="Y874" s="132" t="s">
        <v>7743</v>
      </c>
      <c r="Z874" s="132" t="s">
        <v>7744</v>
      </c>
      <c r="AA874" s="128" t="s">
        <v>7884</v>
      </c>
    </row>
    <row r="875" spans="1:27" ht="15.75" customHeight="1" x14ac:dyDescent="0.2">
      <c r="A875" s="128">
        <v>7510</v>
      </c>
      <c r="B875" s="108" t="str">
        <f>VLOOKUP(A875,'BASE REGISTROS'!$A$1:$T$884,2,FALSE)</f>
        <v>Fundación CREA EQUIDAD</v>
      </c>
      <c r="C875" s="136" t="str">
        <f>VLOOKUP(A875,'BASE REGISTROS'!$A$1:$T$884,3,FALSE)</f>
        <v>65087837K</v>
      </c>
      <c r="D875" s="108" t="str">
        <f>VLOOKUP(A875,'BASE REGISTROS'!$A$1:$T$884,4,FALSE)</f>
        <v>Fundación de Derecho Privado.</v>
      </c>
      <c r="E875" s="108" t="str">
        <f>VLOOKUP(A875,'BASE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5" s="108" t="str">
        <f>VLOOKUP(A875,'BASE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5" s="108" t="str">
        <f>VLOOKUP(A875,'BASE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5" s="108" t="str">
        <f>VLOOKUP(A875,'BASE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5" s="108" t="str">
        <f>VLOOKUP(A875,'BASE REGISTROS'!$A$1:$T$884,9,FALSE)</f>
        <v xml:space="preserve">Durarán tres años en sus cargos por estatutos.  </v>
      </c>
      <c r="J875" s="129" t="str">
        <f>VLOOKUP(A875,'BASE REGISTROS'!$A$1:$T$884,10,FALSE)</f>
        <v xml:space="preserve">De 30.05.2019 a 30.05.2022.
</v>
      </c>
      <c r="K875" s="108" t="str">
        <f>VLOOKUP(A875,'BASE REGISTROS'!$A$1:$T$884,11,FALSE)</f>
        <v xml:space="preserve">Presidente: 
Ignacio Andres Celedón Bulnes,
Secretario:  
Roberto Manuel Celedón Bulnes, 
</v>
      </c>
      <c r="L875" s="108" t="str">
        <f>VLOOKUP(A875,'BASE REGISTROS'!$A$1:$T$884,12,FALSE)</f>
        <v xml:space="preserve">Paseo Phillips Nº 16, piso 4, oficina X, comuna de Santiago, Región Metropolitana.
</v>
      </c>
      <c r="M875" s="108" t="str">
        <f>VLOOKUP(A875,'BASE REGISTROS'!$A$1:$T$884,13,FALSE)</f>
        <v>XIII</v>
      </c>
      <c r="N875" s="108" t="str">
        <f>VLOOKUP(A875,'BASE REGISTROS'!$A$1:$T$884,14,FALSE)</f>
        <v>Santiago</v>
      </c>
      <c r="O875" s="108" t="str">
        <f>VLOOKUP(A875,'BASE REGISTROS'!$A$1:$T$884,15,FALSE)</f>
        <v xml:space="preserve">Teléfono: 232780640
</v>
      </c>
      <c r="P875" s="108" t="str">
        <f>VLOOKUP(A875,'BASE REGISTROS'!$A$1:$T$884,16,FALSE)</f>
        <v xml:space="preserve">E-Mail: roberto.celedon@creaequidad.cl
           claudio.tobar@creaequidad.cl
</v>
      </c>
      <c r="Q875" s="108">
        <f>VLOOKUP(A875,'BASE REGISTROS'!$A$1:$T$884,17,FALSE)</f>
        <v>0</v>
      </c>
      <c r="R875" s="108" t="str">
        <f>VLOOKUP(A875,'BASE REGISTROS'!$A$1:$T$884,18,FALSE)</f>
        <v>93401: Instituciones de Asistencia Social.</v>
      </c>
      <c r="S875" s="108" t="str">
        <f>VLOOKUP(A875,'BASE REGISTROS'!$A$1:$T$884,19,FALSE)</f>
        <v>Se acompaña certificado financiero, correspondiente al año 2019, aprobados por el Sub Departamento de Supervisión Financiera Nacional.</v>
      </c>
      <c r="T875" s="129">
        <f>VLOOKUP(A875,'BASE REGISTROS'!$A$1:$T$884,20,FALSE)</f>
        <v>41908</v>
      </c>
      <c r="U875" s="128">
        <v>7510</v>
      </c>
      <c r="V875" s="130">
        <v>12989368</v>
      </c>
      <c r="W875" s="130">
        <v>63384096</v>
      </c>
      <c r="X875" s="131">
        <v>44316</v>
      </c>
      <c r="Y875" s="132" t="s">
        <v>7743</v>
      </c>
      <c r="Z875" s="132" t="s">
        <v>7744</v>
      </c>
      <c r="AA875" s="128" t="s">
        <v>7822</v>
      </c>
    </row>
    <row r="876" spans="1:27" ht="15.75" customHeight="1" x14ac:dyDescent="0.2">
      <c r="A876" s="128">
        <v>7510</v>
      </c>
      <c r="B876" s="108" t="str">
        <f>VLOOKUP(A876,'BASE REGISTROS'!$A$1:$T$884,2,FALSE)</f>
        <v>Fundación CREA EQUIDAD</v>
      </c>
      <c r="C876" s="136" t="str">
        <f>VLOOKUP(A876,'BASE REGISTROS'!$A$1:$T$884,3,FALSE)</f>
        <v>65087837K</v>
      </c>
      <c r="D876" s="108" t="str">
        <f>VLOOKUP(A876,'BASE REGISTROS'!$A$1:$T$884,4,FALSE)</f>
        <v>Fundación de Derecho Privado.</v>
      </c>
      <c r="E876" s="108" t="str">
        <f>VLOOKUP(A876,'BASE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6" s="108" t="str">
        <f>VLOOKUP(A876,'BASE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6" s="108" t="str">
        <f>VLOOKUP(A876,'BASE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6" s="108" t="str">
        <f>VLOOKUP(A876,'BASE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6" s="108" t="str">
        <f>VLOOKUP(A876,'BASE REGISTROS'!$A$1:$T$884,9,FALSE)</f>
        <v xml:space="preserve">Durarán tres años en sus cargos por estatutos.  </v>
      </c>
      <c r="J876" s="129" t="str">
        <f>VLOOKUP(A876,'BASE REGISTROS'!$A$1:$T$884,10,FALSE)</f>
        <v xml:space="preserve">De 30.05.2019 a 30.05.2022.
</v>
      </c>
      <c r="K876" s="108" t="str">
        <f>VLOOKUP(A876,'BASE REGISTROS'!$A$1:$T$884,11,FALSE)</f>
        <v xml:space="preserve">Presidente: 
Ignacio Andres Celedón Bulnes,
Secretario:  
Roberto Manuel Celedón Bulnes, 
</v>
      </c>
      <c r="L876" s="108" t="str">
        <f>VLOOKUP(A876,'BASE REGISTROS'!$A$1:$T$884,12,FALSE)</f>
        <v xml:space="preserve">Paseo Phillips Nº 16, piso 4, oficina X, comuna de Santiago, Región Metropolitana.
</v>
      </c>
      <c r="M876" s="108" t="str">
        <f>VLOOKUP(A876,'BASE REGISTROS'!$A$1:$T$884,13,FALSE)</f>
        <v>XIII</v>
      </c>
      <c r="N876" s="108" t="str">
        <f>VLOOKUP(A876,'BASE REGISTROS'!$A$1:$T$884,14,FALSE)</f>
        <v>Santiago</v>
      </c>
      <c r="O876" s="108" t="str">
        <f>VLOOKUP(A876,'BASE REGISTROS'!$A$1:$T$884,15,FALSE)</f>
        <v xml:space="preserve">Teléfono: 232780640
</v>
      </c>
      <c r="P876" s="108" t="str">
        <f>VLOOKUP(A876,'BASE REGISTROS'!$A$1:$T$884,16,FALSE)</f>
        <v xml:space="preserve">E-Mail: roberto.celedon@creaequidad.cl
           claudio.tobar@creaequidad.cl
</v>
      </c>
      <c r="Q876" s="108">
        <f>VLOOKUP(A876,'BASE REGISTROS'!$A$1:$T$884,17,FALSE)</f>
        <v>0</v>
      </c>
      <c r="R876" s="108" t="str">
        <f>VLOOKUP(A876,'BASE REGISTROS'!$A$1:$T$884,18,FALSE)</f>
        <v>93401: Instituciones de Asistencia Social.</v>
      </c>
      <c r="S876" s="108" t="str">
        <f>VLOOKUP(A876,'BASE REGISTROS'!$A$1:$T$884,19,FALSE)</f>
        <v>Se acompaña certificado financiero, correspondiente al año 2019, aprobados por el Sub Departamento de Supervisión Financiera Nacional.</v>
      </c>
      <c r="T876" s="129">
        <f>VLOOKUP(A876,'BASE REGISTROS'!$A$1:$T$884,20,FALSE)</f>
        <v>41908</v>
      </c>
      <c r="U876" s="128">
        <v>7510</v>
      </c>
      <c r="V876" s="130">
        <v>20362164</v>
      </c>
      <c r="W876" s="130">
        <v>72951060</v>
      </c>
      <c r="X876" s="131">
        <v>44316</v>
      </c>
      <c r="Y876" s="132" t="s">
        <v>7743</v>
      </c>
      <c r="Z876" s="132" t="s">
        <v>7744</v>
      </c>
      <c r="AA876" s="128" t="s">
        <v>7880</v>
      </c>
    </row>
    <row r="877" spans="1:27" ht="15.75" customHeight="1" x14ac:dyDescent="0.2">
      <c r="A877" s="128">
        <v>7510</v>
      </c>
      <c r="B877" s="108" t="str">
        <f>VLOOKUP(A877,'BASE REGISTROS'!$A$1:$T$884,2,FALSE)</f>
        <v>Fundación CREA EQUIDAD</v>
      </c>
      <c r="C877" s="136" t="str">
        <f>VLOOKUP(A877,'BASE REGISTROS'!$A$1:$T$884,3,FALSE)</f>
        <v>65087837K</v>
      </c>
      <c r="D877" s="108" t="str">
        <f>VLOOKUP(A877,'BASE REGISTROS'!$A$1:$T$884,4,FALSE)</f>
        <v>Fundación de Derecho Privado.</v>
      </c>
      <c r="E877" s="108" t="str">
        <f>VLOOKUP(A877,'BASE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7" s="108" t="str">
        <f>VLOOKUP(A877,'BASE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7" s="108" t="str">
        <f>VLOOKUP(A877,'BASE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7" s="108" t="str">
        <f>VLOOKUP(A877,'BASE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7" s="108" t="str">
        <f>VLOOKUP(A877,'BASE REGISTROS'!$A$1:$T$884,9,FALSE)</f>
        <v xml:space="preserve">Durarán tres años en sus cargos por estatutos.  </v>
      </c>
      <c r="J877" s="129" t="str">
        <f>VLOOKUP(A877,'BASE REGISTROS'!$A$1:$T$884,10,FALSE)</f>
        <v xml:space="preserve">De 30.05.2019 a 30.05.2022.
</v>
      </c>
      <c r="K877" s="108" t="str">
        <f>VLOOKUP(A877,'BASE REGISTROS'!$A$1:$T$884,11,FALSE)</f>
        <v xml:space="preserve">Presidente: 
Ignacio Andres Celedón Bulnes,
Secretario:  
Roberto Manuel Celedón Bulnes, 
</v>
      </c>
      <c r="L877" s="108" t="str">
        <f>VLOOKUP(A877,'BASE REGISTROS'!$A$1:$T$884,12,FALSE)</f>
        <v xml:space="preserve">Paseo Phillips Nº 16, piso 4, oficina X, comuna de Santiago, Región Metropolitana.
</v>
      </c>
      <c r="M877" s="108" t="str">
        <f>VLOOKUP(A877,'BASE REGISTROS'!$A$1:$T$884,13,FALSE)</f>
        <v>XIII</v>
      </c>
      <c r="N877" s="108" t="str">
        <f>VLOOKUP(A877,'BASE REGISTROS'!$A$1:$T$884,14,FALSE)</f>
        <v>Santiago</v>
      </c>
      <c r="O877" s="108" t="str">
        <f>VLOOKUP(A877,'BASE REGISTROS'!$A$1:$T$884,15,FALSE)</f>
        <v xml:space="preserve">Teléfono: 232780640
</v>
      </c>
      <c r="P877" s="108" t="str">
        <f>VLOOKUP(A877,'BASE REGISTROS'!$A$1:$T$884,16,FALSE)</f>
        <v xml:space="preserve">E-Mail: roberto.celedon@creaequidad.cl
           claudio.tobar@creaequidad.cl
</v>
      </c>
      <c r="Q877" s="108">
        <f>VLOOKUP(A877,'BASE REGISTROS'!$A$1:$T$884,17,FALSE)</f>
        <v>0</v>
      </c>
      <c r="R877" s="108" t="str">
        <f>VLOOKUP(A877,'BASE REGISTROS'!$A$1:$T$884,18,FALSE)</f>
        <v>93401: Instituciones de Asistencia Social.</v>
      </c>
      <c r="S877" s="108" t="str">
        <f>VLOOKUP(A877,'BASE REGISTROS'!$A$1:$T$884,19,FALSE)</f>
        <v>Se acompaña certificado financiero, correspondiente al año 2019, aprobados por el Sub Departamento de Supervisión Financiera Nacional.</v>
      </c>
      <c r="T877" s="129">
        <f>VLOOKUP(A877,'BASE REGISTROS'!$A$1:$T$884,20,FALSE)</f>
        <v>41908</v>
      </c>
      <c r="U877" s="128">
        <v>7510</v>
      </c>
      <c r="V877" s="130">
        <v>30747540</v>
      </c>
      <c r="W877" s="130">
        <v>138695640</v>
      </c>
      <c r="X877" s="131">
        <v>44316</v>
      </c>
      <c r="Y877" s="132" t="s">
        <v>7743</v>
      </c>
      <c r="Z877" s="132" t="s">
        <v>7744</v>
      </c>
      <c r="AA877" s="128" t="s">
        <v>7795</v>
      </c>
    </row>
    <row r="878" spans="1:27" ht="15.75" customHeight="1" x14ac:dyDescent="0.2">
      <c r="A878" s="128">
        <v>7510</v>
      </c>
      <c r="B878" s="108" t="str">
        <f>VLOOKUP(A878,'BASE REGISTROS'!$A$1:$T$884,2,FALSE)</f>
        <v>Fundación CREA EQUIDAD</v>
      </c>
      <c r="C878" s="136" t="str">
        <f>VLOOKUP(A878,'BASE REGISTROS'!$A$1:$T$884,3,FALSE)</f>
        <v>65087837K</v>
      </c>
      <c r="D878" s="108" t="str">
        <f>VLOOKUP(A878,'BASE REGISTROS'!$A$1:$T$884,4,FALSE)</f>
        <v>Fundación de Derecho Privado.</v>
      </c>
      <c r="E878" s="108" t="str">
        <f>VLOOKUP(A878,'BASE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8" s="108" t="str">
        <f>VLOOKUP(A878,'BASE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8" s="108" t="str">
        <f>VLOOKUP(A878,'BASE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8" s="108" t="str">
        <f>VLOOKUP(A878,'BASE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8" s="108" t="str">
        <f>VLOOKUP(A878,'BASE REGISTROS'!$A$1:$T$884,9,FALSE)</f>
        <v xml:space="preserve">Durarán tres años en sus cargos por estatutos.  </v>
      </c>
      <c r="J878" s="129" t="str">
        <f>VLOOKUP(A878,'BASE REGISTROS'!$A$1:$T$884,10,FALSE)</f>
        <v xml:space="preserve">De 30.05.2019 a 30.05.2022.
</v>
      </c>
      <c r="K878" s="108" t="str">
        <f>VLOOKUP(A878,'BASE REGISTROS'!$A$1:$T$884,11,FALSE)</f>
        <v xml:space="preserve">Presidente: 
Ignacio Andres Celedón Bulnes,
Secretario:  
Roberto Manuel Celedón Bulnes, 
</v>
      </c>
      <c r="L878" s="108" t="str">
        <f>VLOOKUP(A878,'BASE REGISTROS'!$A$1:$T$884,12,FALSE)</f>
        <v xml:space="preserve">Paseo Phillips Nº 16, piso 4, oficina X, comuna de Santiago, Región Metropolitana.
</v>
      </c>
      <c r="M878" s="108" t="str">
        <f>VLOOKUP(A878,'BASE REGISTROS'!$A$1:$T$884,13,FALSE)</f>
        <v>XIII</v>
      </c>
      <c r="N878" s="108" t="str">
        <f>VLOOKUP(A878,'BASE REGISTROS'!$A$1:$T$884,14,FALSE)</f>
        <v>Santiago</v>
      </c>
      <c r="O878" s="108" t="str">
        <f>VLOOKUP(A878,'BASE REGISTROS'!$A$1:$T$884,15,FALSE)</f>
        <v xml:space="preserve">Teléfono: 232780640
</v>
      </c>
      <c r="P878" s="108" t="str">
        <f>VLOOKUP(A878,'BASE REGISTROS'!$A$1:$T$884,16,FALSE)</f>
        <v xml:space="preserve">E-Mail: roberto.celedon@creaequidad.cl
           claudio.tobar@creaequidad.cl
</v>
      </c>
      <c r="Q878" s="108">
        <f>VLOOKUP(A878,'BASE REGISTROS'!$A$1:$T$884,17,FALSE)</f>
        <v>0</v>
      </c>
      <c r="R878" s="108" t="str">
        <f>VLOOKUP(A878,'BASE REGISTROS'!$A$1:$T$884,18,FALSE)</f>
        <v>93401: Instituciones de Asistencia Social.</v>
      </c>
      <c r="S878" s="108" t="str">
        <f>VLOOKUP(A878,'BASE REGISTROS'!$A$1:$T$884,19,FALSE)</f>
        <v>Se acompaña certificado financiero, correspondiente al año 2019, aprobados por el Sub Departamento de Supervisión Financiera Nacional.</v>
      </c>
      <c r="T878" s="129">
        <f>VLOOKUP(A878,'BASE REGISTROS'!$A$1:$T$884,20,FALSE)</f>
        <v>41908</v>
      </c>
      <c r="U878" s="128">
        <v>7510</v>
      </c>
      <c r="V878" s="130">
        <v>8657928</v>
      </c>
      <c r="W878" s="130">
        <v>33509388</v>
      </c>
      <c r="X878" s="131">
        <v>44316</v>
      </c>
      <c r="Y878" s="132" t="s">
        <v>7743</v>
      </c>
      <c r="Z878" s="132" t="s">
        <v>7744</v>
      </c>
      <c r="AA878" s="128" t="s">
        <v>7833</v>
      </c>
    </row>
    <row r="879" spans="1:27" ht="15.75" customHeight="1" x14ac:dyDescent="0.2">
      <c r="A879" s="128">
        <v>7510</v>
      </c>
      <c r="B879" s="108" t="str">
        <f>VLOOKUP(A879,'BASE REGISTROS'!$A$1:$T$884,2,FALSE)</f>
        <v>Fundación CREA EQUIDAD</v>
      </c>
      <c r="C879" s="136" t="str">
        <f>VLOOKUP(A879,'BASE REGISTROS'!$A$1:$T$884,3,FALSE)</f>
        <v>65087837K</v>
      </c>
      <c r="D879" s="108" t="str">
        <f>VLOOKUP(A879,'BASE REGISTROS'!$A$1:$T$884,4,FALSE)</f>
        <v>Fundación de Derecho Privado.</v>
      </c>
      <c r="E879" s="108" t="str">
        <f>VLOOKUP(A879,'BASE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9" s="108" t="str">
        <f>VLOOKUP(A879,'BASE REGISTROS'!$A$1:$T$884,6,FALSE)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9" s="108" t="str">
        <f>VLOOKUP(A879,'BASE REGISTROS'!$A$1:$T$884,7,FALSE)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9" s="108" t="str">
        <f>VLOOKUP(A879,'BASE REGISTROS'!$A$1:$T$884,8,FALSE)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9" s="108" t="str">
        <f>VLOOKUP(A879,'BASE REGISTROS'!$A$1:$T$884,9,FALSE)</f>
        <v xml:space="preserve">Durarán tres años en sus cargos por estatutos.  </v>
      </c>
      <c r="J879" s="129" t="str">
        <f>VLOOKUP(A879,'BASE REGISTROS'!$A$1:$T$884,10,FALSE)</f>
        <v xml:space="preserve">De 30.05.2019 a 30.05.2022.
</v>
      </c>
      <c r="K879" s="108" t="str">
        <f>VLOOKUP(A879,'BASE REGISTROS'!$A$1:$T$884,11,FALSE)</f>
        <v xml:space="preserve">Presidente: 
Ignacio Andres Celedón Bulnes,
Secretario:  
Roberto Manuel Celedón Bulnes, 
</v>
      </c>
      <c r="L879" s="108" t="str">
        <f>VLOOKUP(A879,'BASE REGISTROS'!$A$1:$T$884,12,FALSE)</f>
        <v xml:space="preserve">Paseo Phillips Nº 16, piso 4, oficina X, comuna de Santiago, Región Metropolitana.
</v>
      </c>
      <c r="M879" s="108" t="str">
        <f>VLOOKUP(A879,'BASE REGISTROS'!$A$1:$T$884,13,FALSE)</f>
        <v>XIII</v>
      </c>
      <c r="N879" s="108" t="str">
        <f>VLOOKUP(A879,'BASE REGISTROS'!$A$1:$T$884,14,FALSE)</f>
        <v>Santiago</v>
      </c>
      <c r="O879" s="108" t="str">
        <f>VLOOKUP(A879,'BASE REGISTROS'!$A$1:$T$884,15,FALSE)</f>
        <v xml:space="preserve">Teléfono: 232780640
</v>
      </c>
      <c r="P879" s="108" t="str">
        <f>VLOOKUP(A879,'BASE REGISTROS'!$A$1:$T$884,16,FALSE)</f>
        <v xml:space="preserve">E-Mail: roberto.celedon@creaequidad.cl
           claudio.tobar@creaequidad.cl
</v>
      </c>
      <c r="Q879" s="108">
        <f>VLOOKUP(A879,'BASE REGISTROS'!$A$1:$T$884,17,FALSE)</f>
        <v>0</v>
      </c>
      <c r="R879" s="108" t="str">
        <f>VLOOKUP(A879,'BASE REGISTROS'!$A$1:$T$884,18,FALSE)</f>
        <v>93401: Instituciones de Asistencia Social.</v>
      </c>
      <c r="S879" s="108" t="str">
        <f>VLOOKUP(A879,'BASE REGISTROS'!$A$1:$T$884,19,FALSE)</f>
        <v>Se acompaña certificado financiero, correspondiente al año 2019, aprobados por el Sub Departamento de Supervisión Financiera Nacional.</v>
      </c>
      <c r="T879" s="129">
        <f>VLOOKUP(A879,'BASE REGISTROS'!$A$1:$T$884,20,FALSE)</f>
        <v>41908</v>
      </c>
      <c r="U879" s="128">
        <v>7510</v>
      </c>
      <c r="V879" s="130">
        <v>7680420</v>
      </c>
      <c r="W879" s="130">
        <v>27773640</v>
      </c>
      <c r="X879" s="131">
        <v>44316</v>
      </c>
      <c r="Y879" s="132" t="s">
        <v>7743</v>
      </c>
      <c r="Z879" s="132" t="s">
        <v>7744</v>
      </c>
      <c r="AA879" s="128" t="s">
        <v>7812</v>
      </c>
    </row>
    <row r="880" spans="1:27" ht="15.75" customHeight="1" x14ac:dyDescent="0.2">
      <c r="A880" s="128">
        <v>7512</v>
      </c>
      <c r="B880" s="108" t="str">
        <f>VLOOKUP(A880,'BASE REGISTROS'!$A$1:$T$884,2,FALSE)</f>
        <v xml:space="preserve">
I. Municipalidad de Rio Ibáñez
</v>
      </c>
      <c r="C880" s="136">
        <f>VLOOKUP(A880,'BASE REGISTROS'!$A$1:$T$884,3,FALSE)</f>
        <v>692531000</v>
      </c>
      <c r="D880" s="108" t="str">
        <f>VLOOKUP(A880,'BASE REGISTROS'!$A$1:$T$884,4,FALSE)</f>
        <v>Municipalidad</v>
      </c>
      <c r="E880" s="108" t="str">
        <f>VLOOKUP(A880,'BASE REGISTROS'!$A$1:$T$884,5,FALSE)</f>
        <v>Constitución Política de la República, artículo 107</v>
      </c>
      <c r="F880" s="108" t="str">
        <f>VLOOKUP(A880,'BASE REGISTROS'!$A$1:$T$884,6,FALSE)</f>
        <v>Indefinida</v>
      </c>
      <c r="G880" s="108" t="str">
        <f>VLOOKUP(A880,'BASE REGISTROS'!$A$1:$T$884,7,FALSE)</f>
        <v>Según Ley Orgánica Nº 18.695, artículos 1º al  4º</v>
      </c>
      <c r="H880" s="108" t="str">
        <f>VLOOKUP(A880,'BASE REGISTROS'!$A$1:$T$884,8,FALSE)</f>
        <v>no tiene</v>
      </c>
      <c r="I880" s="108">
        <f>VLOOKUP(A880,'BASE REGISTROS'!$A$1:$T$884,9,FALSE)</f>
        <v>0</v>
      </c>
      <c r="J880" s="129">
        <f>VLOOKUP(A880,'BASE REGISTROS'!$A$1:$T$884,10,FALSE)</f>
        <v>0</v>
      </c>
      <c r="K880" s="108" t="str">
        <f>VLOOKUP(A880,'BASE REGISTROS'!$A$1:$T$884,11,FALSE)</f>
        <v xml:space="preserve">Marcelo Orlando Santana Vargas
</v>
      </c>
      <c r="L880" s="108" t="str">
        <f>VLOOKUP(A880,'BASE REGISTROS'!$A$1:$T$884,12,FALSE)</f>
        <v xml:space="preserve">Carlos Soza Nº161 Puerto Ibáñez, Comuna de rio Ibáñez, Región de Aysén, </v>
      </c>
      <c r="M880" s="108" t="str">
        <f>VLOOKUP(A880,'BASE REGISTROS'!$A$1:$T$884,13,FALSE)</f>
        <v>XI</v>
      </c>
      <c r="N880" s="108" t="str">
        <f>VLOOKUP(A880,'BASE REGISTROS'!$A$1:$T$884,14,FALSE)</f>
        <v>rio Ibáñez</v>
      </c>
      <c r="O880" s="108" t="str">
        <f>VLOOKUP(A880,'BASE REGISTROS'!$A$1:$T$884,15,FALSE)</f>
        <v>teléfono  067-2423216,</v>
      </c>
      <c r="P880" s="108" t="str">
        <f>VLOOKUP(A880,'BASE REGISTROS'!$A$1:$T$884,16,FALSE)</f>
        <v xml:space="preserve">alcaldía@rioibanez.cl  </v>
      </c>
      <c r="Q880" s="108">
        <f>VLOOKUP(A880,'BASE REGISTROS'!$A$1:$T$884,17,FALSE)</f>
        <v>0</v>
      </c>
      <c r="R880" s="108">
        <f>VLOOKUP(A880,'BASE REGISTROS'!$A$1:$T$884,18,FALSE)</f>
        <v>91001</v>
      </c>
      <c r="S880" s="108" t="str">
        <f>VLOOKUP(A880,'BASE REGISTROS'!$A$1:$T$884,19,FALSE)</f>
        <v xml:space="preserve">No se acompañan. Aplica Informe Jurídico Nº 09, de  fecha 14 de marzo de 2011 del Departamento Jurídico y Dictamen Nº 070791, de 2009, de la Contraloría General de la República.  
</v>
      </c>
      <c r="T880" s="129">
        <f>VLOOKUP(A880,'BASE REGISTROS'!$A$1:$T$884,20,FALSE)</f>
        <v>41925</v>
      </c>
      <c r="U880" s="128">
        <v>7512</v>
      </c>
      <c r="V880" s="130">
        <v>5265786</v>
      </c>
      <c r="W880" s="130">
        <v>15950078</v>
      </c>
      <c r="X880" s="131">
        <v>44316</v>
      </c>
      <c r="Y880" s="132" t="s">
        <v>7743</v>
      </c>
      <c r="Z880" s="132" t="s">
        <v>7744</v>
      </c>
      <c r="AA880" s="128" t="s">
        <v>7961</v>
      </c>
    </row>
    <row r="881" spans="1:27" ht="15.75" customHeight="1" x14ac:dyDescent="0.2">
      <c r="A881" s="128">
        <v>7513</v>
      </c>
      <c r="B881" s="108" t="str">
        <f>VLOOKUP(A881,'BASE REGISTROS'!$A$1:$T$884,2,FALSE)</f>
        <v xml:space="preserve">
I. Municipalidad de Huara
</v>
      </c>
      <c r="C881" s="136">
        <f>VLOOKUP(A881,'BASE REGISTROS'!$A$1:$T$884,3,FALSE)</f>
        <v>690102005</v>
      </c>
      <c r="D881" s="108" t="str">
        <f>VLOOKUP(A881,'BASE REGISTROS'!$A$1:$T$884,4,FALSE)</f>
        <v>Municipalidad</v>
      </c>
      <c r="E881" s="108" t="str">
        <f>VLOOKUP(A881,'BASE REGISTROS'!$A$1:$T$884,5,FALSE)</f>
        <v>Constitución Política de la República, artículo 107.</v>
      </c>
      <c r="F881" s="108" t="str">
        <f>VLOOKUP(A881,'BASE REGISTROS'!$A$1:$T$884,6,FALSE)</f>
        <v>Indefinida.</v>
      </c>
      <c r="G881" s="108" t="str">
        <f>VLOOKUP(A881,'BASE REGISTROS'!$A$1:$T$884,7,FALSE)</f>
        <v>Según Ley Orgánica Nº 18.695, artículos 1º al 4º.</v>
      </c>
      <c r="H881" s="108" t="str">
        <f>VLOOKUP(A881,'BASE REGISTROS'!$A$1:$T$884,8,FALSE)</f>
        <v>no tiene</v>
      </c>
      <c r="I881" s="108">
        <f>VLOOKUP(A881,'BASE REGISTROS'!$A$1:$T$884,9,FALSE)</f>
        <v>0</v>
      </c>
      <c r="J881" s="129">
        <f>VLOOKUP(A881,'BASE REGISTROS'!$A$1:$T$884,10,FALSE)</f>
        <v>0</v>
      </c>
      <c r="K881" s="108" t="str">
        <f>VLOOKUP(A881,'BASE REGISTROS'!$A$1:$T$884,11,FALSE)</f>
        <v xml:space="preserve">José Andrés Bartolo Vinaya, </v>
      </c>
      <c r="L881" s="108" t="str">
        <f>VLOOKUP(A881,'BASE REGISTROS'!$A$1:$T$884,12,FALSE)</f>
        <v xml:space="preserve">Vicuña Mackenna S/N°, Comuna de Huara, Provincia de Tamarugal, Región de Tarapacá.
</v>
      </c>
      <c r="M881" s="108" t="str">
        <f>VLOOKUP(A881,'BASE REGISTROS'!$A$1:$T$884,13,FALSE)</f>
        <v>I</v>
      </c>
      <c r="N881" s="108" t="str">
        <f>VLOOKUP(A881,'BASE REGISTROS'!$A$1:$T$884,14,FALSE)</f>
        <v>Tamarugal</v>
      </c>
      <c r="O881" s="108" t="str">
        <f>VLOOKUP(A881,'BASE REGISTROS'!$A$1:$T$884,15,FALSE)</f>
        <v>Fono: 2463200</v>
      </c>
      <c r="P881" s="108">
        <f>VLOOKUP(A881,'BASE REGISTROS'!$A$1:$T$884,16,FALSE)</f>
        <v>0</v>
      </c>
      <c r="Q881" s="108">
        <f>VLOOKUP(A881,'BASE REGISTROS'!$A$1:$T$884,17,FALSE)</f>
        <v>0</v>
      </c>
      <c r="R881" s="108">
        <f>VLOOKUP(A881,'BASE REGISTROS'!$A$1:$T$884,18,FALSE)</f>
        <v>91001</v>
      </c>
      <c r="S881" s="108" t="str">
        <f>VLOOKUP(A881,'BASE REGISTROS'!$A$1:$T$884,19,FALSE)</f>
        <v>No corresponde</v>
      </c>
      <c r="T881" s="129">
        <f>VLOOKUP(A881,'BASE REGISTROS'!$A$1:$T$884,20,FALSE)</f>
        <v>41927</v>
      </c>
      <c r="U881" s="128">
        <v>7513</v>
      </c>
      <c r="V881" s="130">
        <v>2747366</v>
      </c>
      <c r="W881" s="130">
        <v>8321778</v>
      </c>
      <c r="X881" s="131">
        <v>44316</v>
      </c>
      <c r="Y881" s="132" t="s">
        <v>7743</v>
      </c>
      <c r="Z881" s="132" t="s">
        <v>7744</v>
      </c>
      <c r="AA881" s="128" t="s">
        <v>7962</v>
      </c>
    </row>
    <row r="882" spans="1:27" ht="15.75" customHeight="1" x14ac:dyDescent="0.2">
      <c r="A882" s="128">
        <v>7514</v>
      </c>
      <c r="B882" s="108" t="str">
        <f>VLOOKUP(A882,'BASE REGISTROS'!$A$1:$T$884,2,FALSE)</f>
        <v xml:space="preserve">
I. Municipalidad de Lago Ranco
</v>
      </c>
      <c r="C882" s="136">
        <f>VLOOKUP(A882,'BASE REGISTROS'!$A$1:$T$884,3,FALSE)</f>
        <v>692011007</v>
      </c>
      <c r="D882" s="108" t="str">
        <f>VLOOKUP(A882,'BASE REGISTROS'!$A$1:$T$884,4,FALSE)</f>
        <v>Municipalidad</v>
      </c>
      <c r="E882" s="108" t="str">
        <f>VLOOKUP(A882,'BASE REGISTROS'!$A$1:$T$884,5,FALSE)</f>
        <v>Constitución Política de la República, artículo 107.</v>
      </c>
      <c r="F882" s="108" t="str">
        <f>VLOOKUP(A882,'BASE REGISTROS'!$A$1:$T$884,6,FALSE)</f>
        <v>Indefinida.</v>
      </c>
      <c r="G882" s="108" t="str">
        <f>VLOOKUP(A882,'BASE REGISTROS'!$A$1:$T$884,7,FALSE)</f>
        <v>Según Ley Orgánica Nº 18.695, artículos 1º al 4º.</v>
      </c>
      <c r="H882" s="108" t="str">
        <f>VLOOKUP(A882,'BASE REGISTROS'!$A$1:$T$884,8,FALSE)</f>
        <v>no tiene</v>
      </c>
      <c r="I882" s="108">
        <f>VLOOKUP(A882,'BASE REGISTROS'!$A$1:$T$884,9,FALSE)</f>
        <v>0</v>
      </c>
      <c r="J882" s="129">
        <f>VLOOKUP(A882,'BASE REGISTROS'!$A$1:$T$884,10,FALSE)</f>
        <v>0</v>
      </c>
      <c r="K882" s="108" t="str">
        <f>VLOOKUP(A882,'BASE REGISTROS'!$A$1:$T$884,11,FALSE)</f>
        <v xml:space="preserve">Miguel Meza Shwenke, </v>
      </c>
      <c r="L882" s="108" t="str">
        <f>VLOOKUP(A882,'BASE REGISTROS'!$A$1:$T$884,12,FALSE)</f>
        <v xml:space="preserve">Calle Viña del Mar Nº 345, Lago Ranco.
</v>
      </c>
      <c r="M882" s="108" t="str">
        <f>VLOOKUP(A882,'BASE REGISTROS'!$A$1:$T$884,13,FALSE)</f>
        <v>X</v>
      </c>
      <c r="N882" s="108" t="str">
        <f>VLOOKUP(A882,'BASE REGISTROS'!$A$1:$T$884,14,FALSE)</f>
        <v>Lago Ranco</v>
      </c>
      <c r="O882" s="108">
        <f>VLOOKUP(A882,'BASE REGISTROS'!$A$1:$T$884,15,FALSE)</f>
        <v>0</v>
      </c>
      <c r="P882" s="108">
        <f>VLOOKUP(A882,'BASE REGISTROS'!$A$1:$T$884,16,FALSE)</f>
        <v>0</v>
      </c>
      <c r="Q882" s="108">
        <f>VLOOKUP(A882,'BASE REGISTROS'!$A$1:$T$884,17,FALSE)</f>
        <v>0</v>
      </c>
      <c r="R882" s="108">
        <f>VLOOKUP(A882,'BASE REGISTROS'!$A$1:$T$884,18,FALSE)</f>
        <v>91001</v>
      </c>
      <c r="S882" s="108" t="str">
        <f>VLOOKUP(A882,'BASE REGISTROS'!$A$1:$T$884,19,FALSE)</f>
        <v>No se acompañan. Aplica Informe Jurídico Nº 09, de  fecha 14 de marzo de 2011 del Departamento Jurídico y Dictamen Nº 070791, de 2009, de la Contraloría General de la República</v>
      </c>
      <c r="T882" s="129">
        <f>VLOOKUP(A882,'BASE REGISTROS'!$A$1:$T$884,20,FALSE)</f>
        <v>41939</v>
      </c>
      <c r="U882" s="128">
        <v>7514</v>
      </c>
      <c r="V882" s="130">
        <v>3262498</v>
      </c>
      <c r="W882" s="130">
        <v>9882114</v>
      </c>
      <c r="X882" s="131">
        <v>44316</v>
      </c>
      <c r="Y882" s="132" t="s">
        <v>7743</v>
      </c>
      <c r="Z882" s="132" t="s">
        <v>7744</v>
      </c>
      <c r="AA882" s="128" t="s">
        <v>7963</v>
      </c>
    </row>
    <row r="883" spans="1:27" ht="15.75" customHeight="1" x14ac:dyDescent="0.2">
      <c r="A883" s="128">
        <v>7517</v>
      </c>
      <c r="B883" s="108" t="str">
        <f>VLOOKUP(A883,'BASE REGISTROS'!$A$1:$T$884,2,FALSE)</f>
        <v xml:space="preserve">
Fundación de Beneficencia Sentidos
</v>
      </c>
      <c r="C883" s="147">
        <f>VLOOKUP(A883,'BASE REGISTROS'!$A$1:$T$884,3,FALSE)</f>
        <v>650846699</v>
      </c>
      <c r="D883" s="108" t="str">
        <f>VLOOKUP(A883,'BASE REGISTROS'!$A$1:$T$884,4,FALSE)</f>
        <v>Fundación de Derecho Privado.</v>
      </c>
      <c r="E883" s="108" t="str">
        <f>VLOOKUP(A883,'BASE REGISTROS'!$A$1:$T$884,5,FALSE)</f>
        <v>Inscripción N° 169989, de fecha 21 de Abril de 2014, del Registro de Personas Jurídicas, del Servicio de Registro Civil e Identificación.</v>
      </c>
      <c r="F883" s="108" t="str">
        <f>VLOOKUP(A883,'BASE REGISTROS'!$A$1:$T$884,6,FALSE)</f>
        <v xml:space="preserve">Certificado de Vigencia folio Nº 500313004503, de 21 de abril de 2020, del Servicio de Registro Civil e Identificación.
</v>
      </c>
      <c r="G883" s="108" t="str">
        <f>VLOOKUP(A883,'BASE REGISTROS'!$A$1:$T$884,7,FALSE)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883" s="108" t="str">
        <f>VLOOKUP(A883,'BASE REGISTROS'!$A$1:$T$884,8,FALSE)</f>
        <v xml:space="preserve">(de acuerdo a certificado de Directorio)-Presidente: 
Marcela Araya Martínez                      
-Vicepresidente 
Mariann Alejandra Davila Coggiola
-Secretario:
Richard Jesús Ron Farías
-Tesorero:
Amaru Andrés Ugaz Ayala
</v>
      </c>
      <c r="I883" s="108" t="str">
        <f>VLOOKUP(A883,'BASE REGISTROS'!$A$1:$T$884,9,FALSE)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883" s="129" t="str">
        <f>VLOOKUP(A883,'BASE REGISTROS'!$A$1:$T$884,10,FALSE)</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883" s="108" t="str">
        <f>VLOOKUP(A883,'BASE REGISTROS'!$A$1:$T$884,11,FALSE)</f>
        <v xml:space="preserve">Ana Mireya Ayala Rivera 
</v>
      </c>
      <c r="L883" s="108" t="str">
        <f>VLOOKUP(A883,'BASE REGISTROS'!$A$1:$T$884,12,FALSE)</f>
        <v xml:space="preserve">Obispo Manuel Umaña N° 917, comuna de Estación Central, Región Metropolitana.  
</v>
      </c>
      <c r="M883" s="108" t="str">
        <f>VLOOKUP(A883,'BASE REGISTROS'!$A$1:$T$884,13,FALSE)</f>
        <v>XIII</v>
      </c>
      <c r="N883" s="108" t="str">
        <f>VLOOKUP(A883,'BASE REGISTROS'!$A$1:$T$884,14,FALSE)</f>
        <v>Estación Central</v>
      </c>
      <c r="O883" s="108" t="str">
        <f>VLOOKUP(A883,'BASE REGISTROS'!$A$1:$T$884,15,FALSE)</f>
        <v>Fono: 22 9181586</v>
      </c>
      <c r="P883" s="108" t="str">
        <f>VLOOKUP(A883,'BASE REGISTROS'!$A$1:$T$884,16,FALSE)</f>
        <v>Fund.sentidos@gmail.com
ppfestacioncentral@fundacionsentidos.org
http://www.fundacionsentidos.org</v>
      </c>
      <c r="Q883" s="108">
        <f>VLOOKUP(A883,'BASE REGISTROS'!$A$1:$T$884,17,FALSE)</f>
        <v>0</v>
      </c>
      <c r="R883" s="108" t="str">
        <f>VLOOKUP(A883,'BASE REGISTROS'!$A$1:$T$884,18,FALSE)</f>
        <v>93401: Institución de Asistencia Social.</v>
      </c>
      <c r="S883" s="108" t="str">
        <f>VLOOKUP(A883,'BASE REGISTROS'!$A$1:$T$884,19,FALSE)</f>
        <v>Acompaña Certificado Financiero del año 2019,  aprobados por el Subdepartamento de Supervisión Financiera.</v>
      </c>
      <c r="T883" s="129">
        <f>VLOOKUP(A883,'BASE REGISTROS'!$A$1:$T$884,20,FALSE)</f>
        <v>41950</v>
      </c>
      <c r="U883" s="128">
        <v>7517</v>
      </c>
      <c r="V883" s="130">
        <v>10473300</v>
      </c>
      <c r="W883" s="130">
        <v>32816340</v>
      </c>
      <c r="X883" s="131">
        <v>44316</v>
      </c>
      <c r="Y883" s="132" t="s">
        <v>7743</v>
      </c>
      <c r="Z883" s="132" t="s">
        <v>7744</v>
      </c>
      <c r="AA883" s="128" t="s">
        <v>7830</v>
      </c>
    </row>
    <row r="884" spans="1:27" ht="15.75" customHeight="1" x14ac:dyDescent="0.2">
      <c r="A884" s="128">
        <v>7520</v>
      </c>
      <c r="B884" s="108" t="str">
        <f>VLOOKUP(A884,'BASE REGISTROS'!$A$1:$T$884,2,FALSE)</f>
        <v xml:space="preserve">
I. Municipalidad de Mariquina
</v>
      </c>
      <c r="C884" s="136">
        <f>VLOOKUP(A884,'BASE REGISTROS'!$A$1:$T$884,3,FALSE)</f>
        <v>692004000</v>
      </c>
      <c r="D884" s="108" t="str">
        <f>VLOOKUP(A884,'BASE REGISTROS'!$A$1:$T$884,4,FALSE)</f>
        <v>Municipalidad</v>
      </c>
      <c r="E884" s="108" t="str">
        <f>VLOOKUP(A884,'BASE REGISTROS'!$A$1:$T$884,5,FALSE)</f>
        <v>Constitución Política de la República, artículo 107.</v>
      </c>
      <c r="F884" s="108" t="str">
        <f>VLOOKUP(A884,'BASE REGISTROS'!$A$1:$T$884,6,FALSE)</f>
        <v>Indefinida.</v>
      </c>
      <c r="G884" s="108" t="str">
        <f>VLOOKUP(A884,'BASE REGISTROS'!$A$1:$T$884,7,FALSE)</f>
        <v>Según Ley Orgánica Nº 18.695, artículos 1º al 4º.</v>
      </c>
      <c r="H884" s="108" t="str">
        <f>VLOOKUP(A884,'BASE REGISTROS'!$A$1:$T$884,8,FALSE)</f>
        <v>No tiene</v>
      </c>
      <c r="I884" s="108">
        <f>VLOOKUP(A884,'BASE REGISTROS'!$A$1:$T$884,9,FALSE)</f>
        <v>0</v>
      </c>
      <c r="J884" s="129">
        <f>VLOOKUP(A884,'BASE REGISTROS'!$A$1:$T$884,10,FALSE)</f>
        <v>0</v>
      </c>
      <c r="K884" s="108" t="str">
        <f>VLOOKUP(A884,'BASE REGISTROS'!$A$1:$T$884,11,FALSE)</f>
        <v xml:space="preserve">Erwin Pacheco Ayala, </v>
      </c>
      <c r="L884" s="108" t="str">
        <f>VLOOKUP(A884,'BASE REGISTROS'!$A$1:$T$884,12,FALSE)</f>
        <v xml:space="preserve">Mariquina N° 54. Comuna de Mariquina. XIV Región de los Ríos.
</v>
      </c>
      <c r="M884" s="108" t="str">
        <f>VLOOKUP(A884,'BASE REGISTROS'!$A$1:$T$884,13,FALSE)</f>
        <v>XIV</v>
      </c>
      <c r="N884" s="108" t="str">
        <f>VLOOKUP(A884,'BASE REGISTROS'!$A$1:$T$884,14,FALSE)</f>
        <v>Mariquina.</v>
      </c>
      <c r="O884" s="108" t="str">
        <f>VLOOKUP(A884,'BASE REGISTROS'!$A$1:$T$884,15,FALSE)</f>
        <v>Fono: 63-2453200, Fax 63-2453227.</v>
      </c>
      <c r="P884" s="108" t="str">
        <f>VLOOKUP(A884,'BASE REGISTROS'!$A$1:$T$884,16,FALSE)</f>
        <v xml:space="preserve"> alcaldia@munimariquina.cl</v>
      </c>
      <c r="Q884" s="108">
        <f>VLOOKUP(A884,'BASE REGISTROS'!$A$1:$T$884,17,FALSE)</f>
        <v>0</v>
      </c>
      <c r="R884" s="108">
        <f>VLOOKUP(A884,'BASE REGISTROS'!$A$1:$T$884,18,FALSE)</f>
        <v>91001</v>
      </c>
      <c r="S884" s="108" t="str">
        <f>VLOOKUP(A884,'BASE REGISTROS'!$A$1:$T$884,19,FALSE)</f>
        <v>No corresponde</v>
      </c>
      <c r="T884" s="129">
        <f>VLOOKUP(A884,'BASE REGISTROS'!$A$1:$T$884,20,FALSE)</f>
        <v>41996</v>
      </c>
      <c r="U884" s="128">
        <v>7520</v>
      </c>
      <c r="V884" s="130">
        <v>5494733</v>
      </c>
      <c r="W884" s="130">
        <v>16643559</v>
      </c>
      <c r="X884" s="131">
        <v>44316</v>
      </c>
      <c r="Y884" s="132" t="s">
        <v>7743</v>
      </c>
      <c r="Z884" s="132" t="s">
        <v>7744</v>
      </c>
      <c r="AA884" s="128" t="s">
        <v>7844</v>
      </c>
    </row>
    <row r="885" spans="1:27" ht="15.75" customHeight="1" x14ac:dyDescent="0.2">
      <c r="A885" s="128">
        <v>7521</v>
      </c>
      <c r="B885" s="108" t="str">
        <f>VLOOKUP(A885,'BASE REGISTROS'!$A$1:$T$884,2,FALSE)</f>
        <v xml:space="preserve">
I. Municipalidad de Corral
</v>
      </c>
      <c r="C885" s="136">
        <f>VLOOKUP(A885,'BASE REGISTROS'!$A$1:$T$884,3,FALSE)</f>
        <v>692002008</v>
      </c>
      <c r="D885" s="108" t="str">
        <f>VLOOKUP(A885,'BASE REGISTROS'!$A$1:$T$884,4,FALSE)</f>
        <v>Municipalidad</v>
      </c>
      <c r="E885" s="108" t="str">
        <f>VLOOKUP(A885,'BASE REGISTROS'!$A$1:$T$884,5,FALSE)</f>
        <v>Constitución Política de la República, artículo 107.</v>
      </c>
      <c r="F885" s="108" t="str">
        <f>VLOOKUP(A885,'BASE REGISTROS'!$A$1:$T$884,6,FALSE)</f>
        <v>Indefinida.</v>
      </c>
      <c r="G885" s="108" t="str">
        <f>VLOOKUP(A885,'BASE REGISTROS'!$A$1:$T$884,7,FALSE)</f>
        <v>Según Ley Orgánica Nº 18.695, artículos 1º al 4º.</v>
      </c>
      <c r="H885" s="108" t="str">
        <f>VLOOKUP(A885,'BASE REGISTROS'!$A$1:$T$884,8,FALSE)</f>
        <v>no tiene</v>
      </c>
      <c r="I885" s="108">
        <f>VLOOKUP(A885,'BASE REGISTROS'!$A$1:$T$884,9,FALSE)</f>
        <v>0</v>
      </c>
      <c r="J885" s="129">
        <f>VLOOKUP(A885,'BASE REGISTROS'!$A$1:$T$884,10,FALSE)</f>
        <v>0</v>
      </c>
      <c r="K885" s="108" t="str">
        <f>VLOOKUP(A885,'BASE REGISTROS'!$A$1:$T$884,11,FALSE)</f>
        <v xml:space="preserve">Gastón Pérez González, </v>
      </c>
      <c r="L885" s="108" t="str">
        <f>VLOOKUP(A885,'BASE REGISTROS'!$A$1:$T$884,12,FALSE)</f>
        <v xml:space="preserve">Calle  Esmeralda Nº 145, Comuna de Corral, XIV Región de los Ríos.
</v>
      </c>
      <c r="M885" s="108" t="str">
        <f>VLOOKUP(A885,'BASE REGISTROS'!$A$1:$T$884,13,FALSE)</f>
        <v>XIV</v>
      </c>
      <c r="N885" s="108" t="str">
        <f>VLOOKUP(A885,'BASE REGISTROS'!$A$1:$T$884,14,FALSE)</f>
        <v>Corral</v>
      </c>
      <c r="O885" s="108" t="str">
        <f>VLOOKUP(A885,'BASE REGISTROS'!$A$1:$T$884,15,FALSE)</f>
        <v>Fono: 63-471808</v>
      </c>
      <c r="P885" s="108" t="str">
        <f>VLOOKUP(A885,'BASE REGISTROS'!$A$1:$T$884,16,FALSE)</f>
        <v xml:space="preserve">cuyamo@municipalidadcorral.cl
alcaldia@municipalidadcorral.cl
</v>
      </c>
      <c r="Q885" s="108">
        <f>VLOOKUP(A885,'BASE REGISTROS'!$A$1:$T$884,17,FALSE)</f>
        <v>0</v>
      </c>
      <c r="R885" s="108">
        <f>VLOOKUP(A885,'BASE REGISTROS'!$A$1:$T$884,18,FALSE)</f>
        <v>91001</v>
      </c>
      <c r="S885" s="108" t="str">
        <f>VLOOKUP(A885,'BASE REGISTROS'!$A$1:$T$884,19,FALSE)</f>
        <v>No se acompañan. Aplica Informe Jurídico Nº 09, de  fecha 14 de marzo de 2011 del Departamento Jurídico y Dictamen Nº 070791, de 2009, de la Contraloría General de la República</v>
      </c>
      <c r="T885" s="129">
        <f>VLOOKUP(A885,'BASE REGISTROS'!$A$1:$T$884,20,FALSE)</f>
        <v>41996</v>
      </c>
      <c r="U885" s="128">
        <v>7521</v>
      </c>
      <c r="V885" s="130">
        <v>4078122</v>
      </c>
      <c r="W885" s="130">
        <v>12352641</v>
      </c>
      <c r="X885" s="131">
        <v>44316</v>
      </c>
      <c r="Y885" s="132" t="s">
        <v>7743</v>
      </c>
      <c r="Z885" s="132" t="s">
        <v>7744</v>
      </c>
      <c r="AA885" s="128" t="s">
        <v>7964</v>
      </c>
    </row>
    <row r="886" spans="1:27" ht="15.75" customHeight="1" x14ac:dyDescent="0.2">
      <c r="A886" s="128">
        <v>7523</v>
      </c>
      <c r="B886" s="108" t="str">
        <f>VLOOKUP(A886,'BASE REGISTROS'!$A$1:$T$884,2,FALSE)</f>
        <v xml:space="preserve">
I. Municipalidad de Futrono
</v>
      </c>
      <c r="C886" s="136" t="str">
        <f>VLOOKUP(A886,'BASE REGISTROS'!$A$1:$T$884,3,FALSE)</f>
        <v>69200700K</v>
      </c>
      <c r="D886" s="108" t="str">
        <f>VLOOKUP(A886,'BASE REGISTROS'!$A$1:$T$884,4,FALSE)</f>
        <v>Municipalidad</v>
      </c>
      <c r="E886" s="108" t="str">
        <f>VLOOKUP(A886,'BASE REGISTROS'!$A$1:$T$884,5,FALSE)</f>
        <v>Constitución Política de la República, artículo 107.</v>
      </c>
      <c r="F886" s="108" t="str">
        <f>VLOOKUP(A886,'BASE REGISTROS'!$A$1:$T$884,6,FALSE)</f>
        <v>Indefinida.</v>
      </c>
      <c r="G886" s="108" t="str">
        <f>VLOOKUP(A886,'BASE REGISTROS'!$A$1:$T$884,7,FALSE)</f>
        <v>Según Ley Orgánica Nº 18.695, artículos 1º al 4º.</v>
      </c>
      <c r="H886" s="108" t="str">
        <f>VLOOKUP(A886,'BASE REGISTROS'!$A$1:$T$884,8,FALSE)</f>
        <v>no tiene</v>
      </c>
      <c r="I886" s="108">
        <f>VLOOKUP(A886,'BASE REGISTROS'!$A$1:$T$884,9,FALSE)</f>
        <v>0</v>
      </c>
      <c r="J886" s="129">
        <f>VLOOKUP(A886,'BASE REGISTROS'!$A$1:$T$884,10,FALSE)</f>
        <v>0</v>
      </c>
      <c r="K886" s="108" t="str">
        <f>VLOOKUP(A886,'BASE REGISTROS'!$A$1:$T$884,11,FALSE)</f>
        <v>Claudio Rosamel Lavado Castro,                           En carácter de Subrogante:
Cristóbal Tomas Kunstman Collado</v>
      </c>
      <c r="L886" s="108" t="str">
        <f>VLOOKUP(A886,'BASE REGISTROS'!$A$1:$T$884,12,FALSE)</f>
        <v xml:space="preserve">Avda. Balmaceda Esquina Alessandri S/N
</v>
      </c>
      <c r="M886" s="108" t="str">
        <f>VLOOKUP(A886,'BASE REGISTROS'!$A$1:$T$884,13,FALSE)</f>
        <v>XIV</v>
      </c>
      <c r="N886" s="108" t="str">
        <f>VLOOKUP(A886,'BASE REGISTROS'!$A$1:$T$884,14,FALSE)</f>
        <v>Futrono</v>
      </c>
      <c r="O886" s="108">
        <f>VLOOKUP(A886,'BASE REGISTROS'!$A$1:$T$884,15,FALSE)</f>
        <v>0</v>
      </c>
      <c r="P886" s="108" t="str">
        <f>VLOOKUP(A886,'BASE REGISTROS'!$A$1:$T$884,16,FALSE)</f>
        <v>: contacto@munifutrono.cl</v>
      </c>
      <c r="Q886" s="108">
        <f>VLOOKUP(A886,'BASE REGISTROS'!$A$1:$T$884,17,FALSE)</f>
        <v>0</v>
      </c>
      <c r="R886" s="108">
        <f>VLOOKUP(A886,'BASE REGISTROS'!$A$1:$T$884,18,FALSE)</f>
        <v>91001</v>
      </c>
      <c r="S886" s="108" t="str">
        <f>VLOOKUP(A886,'BASE REGISTROS'!$A$1:$T$884,19,FALSE)</f>
        <v>No se acompañan. Aplica Informe Jurídico Nº 09, de fecha 14 de marzo de 2011 del Departamento Jurídico y Dictamen Nº 070791, de 2009, de la Contraloría General de la República.</v>
      </c>
      <c r="T886" s="129">
        <f>VLOOKUP(A886,'BASE REGISTROS'!$A$1:$T$884,20,FALSE)</f>
        <v>42032</v>
      </c>
      <c r="U886" s="128">
        <v>7523</v>
      </c>
      <c r="V886" s="130">
        <v>4893746</v>
      </c>
      <c r="W886" s="130">
        <v>19574984</v>
      </c>
      <c r="X886" s="131">
        <v>44316</v>
      </c>
      <c r="Y886" s="132" t="s">
        <v>7743</v>
      </c>
      <c r="Z886" s="132" t="s">
        <v>7744</v>
      </c>
      <c r="AA886" s="128" t="s">
        <v>7779</v>
      </c>
    </row>
    <row r="887" spans="1:27" ht="15.75" customHeight="1" x14ac:dyDescent="0.2">
      <c r="A887" s="128">
        <v>7526</v>
      </c>
      <c r="B887" s="108" t="str">
        <f>VLOOKUP(A887,'BASE REGISTROS'!$A$1:$T$884,2,FALSE)</f>
        <v xml:space="preserve">
I. Municipalidad de Purén
</v>
      </c>
      <c r="C887" s="136">
        <f>VLOOKUP(A887,'BASE REGISTROS'!$A$1:$T$884,3,FALSE)</f>
        <v>691802000</v>
      </c>
      <c r="D887" s="108" t="str">
        <f>VLOOKUP(A887,'BASE REGISTROS'!$A$1:$T$884,4,FALSE)</f>
        <v>Municipalidad</v>
      </c>
      <c r="E887" s="108" t="str">
        <f>VLOOKUP(A887,'BASE REGISTROS'!$A$1:$T$884,5,FALSE)</f>
        <v>Constitución Política de la República, artículo 107.</v>
      </c>
      <c r="F887" s="108" t="str">
        <f>VLOOKUP(A887,'BASE REGISTROS'!$A$1:$T$884,6,FALSE)</f>
        <v>Indefinida.</v>
      </c>
      <c r="G887" s="108" t="str">
        <f>VLOOKUP(A887,'BASE REGISTROS'!$A$1:$T$884,7,FALSE)</f>
        <v>Según Ley Orgánica Nº 18.695, artículos 1º al 4º.</v>
      </c>
      <c r="H887" s="108" t="str">
        <f>VLOOKUP(A887,'BASE REGISTROS'!$A$1:$T$884,8,FALSE)</f>
        <v>no tiene</v>
      </c>
      <c r="I887" s="108">
        <f>VLOOKUP(A887,'BASE REGISTROS'!$A$1:$T$884,9,FALSE)</f>
        <v>0</v>
      </c>
      <c r="J887" s="129">
        <f>VLOOKUP(A887,'BASE REGISTROS'!$A$1:$T$884,10,FALSE)</f>
        <v>0</v>
      </c>
      <c r="K887" s="108" t="str">
        <f>VLOOKUP(A887,'BASE REGISTROS'!$A$1:$T$884,11,FALSE)</f>
        <v xml:space="preserve">Jorge Doliver Rivera Leal, </v>
      </c>
      <c r="L887" s="108" t="str">
        <f>VLOOKUP(A887,'BASE REGISTROS'!$A$1:$T$884,12,FALSE)</f>
        <v xml:space="preserve">Calle Doctor Barriga Nº 995, comuna de Purén, Región de La Araucanía.
</v>
      </c>
      <c r="M887" s="108" t="str">
        <f>VLOOKUP(A887,'BASE REGISTROS'!$A$1:$T$884,13,FALSE)</f>
        <v>IX</v>
      </c>
      <c r="N887" s="108" t="str">
        <f>VLOOKUP(A887,'BASE REGISTROS'!$A$1:$T$884,14,FALSE)</f>
        <v>Purén</v>
      </c>
      <c r="O887" s="108" t="str">
        <f>VLOOKUP(A887,'BASE REGISTROS'!$A$1:$T$884,15,FALSE)</f>
        <v xml:space="preserve">Fono: 45-2793013- 2793016
</v>
      </c>
      <c r="P887" s="108" t="str">
        <f>VLOOKUP(A887,'BASE REGISTROS'!$A$1:$T$884,16,FALSE)</f>
        <v xml:space="preserve"> munipurenalcaldia@gmail.com</v>
      </c>
      <c r="Q887" s="108">
        <f>VLOOKUP(A887,'BASE REGISTROS'!$A$1:$T$884,17,FALSE)</f>
        <v>0</v>
      </c>
      <c r="R887" s="108">
        <f>VLOOKUP(A887,'BASE REGISTROS'!$A$1:$T$884,18,FALSE)</f>
        <v>91001</v>
      </c>
      <c r="S887" s="108" t="str">
        <f>VLOOKUP(A887,'BASE REGISTROS'!$A$1:$T$884,19,FALSE)</f>
        <v>No se acompañan. Aplica Informe Jurídico Nº 09, de  fecha 14 de marzo de 2011 del Departamento Jurídico y Dictamen Nº 070791, de 2009, de la Contraloría General de la República</v>
      </c>
      <c r="T887" s="129">
        <f>VLOOKUP(A887,'BASE REGISTROS'!$A$1:$T$884,20,FALSE)</f>
        <v>42047</v>
      </c>
      <c r="U887" s="128">
        <v>7526</v>
      </c>
      <c r="V887" s="130">
        <v>4730622</v>
      </c>
      <c r="W887" s="130">
        <v>14329065</v>
      </c>
      <c r="X887" s="131">
        <v>44316</v>
      </c>
      <c r="Y887" s="132" t="s">
        <v>7743</v>
      </c>
      <c r="Z887" s="132" t="s">
        <v>7744</v>
      </c>
      <c r="AA887" s="128" t="s">
        <v>7965</v>
      </c>
    </row>
    <row r="888" spans="1:27" ht="15.75" customHeight="1" x14ac:dyDescent="0.2">
      <c r="A888" s="128">
        <v>7527</v>
      </c>
      <c r="B888" s="108" t="str">
        <f>VLOOKUP(A888,'BASE REGISTROS'!$A$1:$T$884,2,FALSE)</f>
        <v xml:space="preserve">
I. Municipalidad de Canela
</v>
      </c>
      <c r="C888" s="136">
        <f>VLOOKUP(A888,'BASE REGISTROS'!$A$1:$T$884,3,FALSE)</f>
        <v>690413000</v>
      </c>
      <c r="D888" s="108" t="str">
        <f>VLOOKUP(A888,'BASE REGISTROS'!$A$1:$T$884,4,FALSE)</f>
        <v>Municipalidad</v>
      </c>
      <c r="E888" s="108" t="str">
        <f>VLOOKUP(A888,'BASE REGISTROS'!$A$1:$T$884,5,FALSE)</f>
        <v>Constitución Política de la República, artículo 107.</v>
      </c>
      <c r="F888" s="108" t="str">
        <f>VLOOKUP(A888,'BASE REGISTROS'!$A$1:$T$884,6,FALSE)</f>
        <v>Indefinida.</v>
      </c>
      <c r="G888" s="108" t="str">
        <f>VLOOKUP(A888,'BASE REGISTROS'!$A$1:$T$884,7,FALSE)</f>
        <v>Según Ley Orgánica Nº 18.695, artículos 1º al 4º.</v>
      </c>
      <c r="H888" s="108">
        <f>VLOOKUP(A888,'BASE REGISTROS'!$A$1:$T$884,8,FALSE)</f>
        <v>0</v>
      </c>
      <c r="I888" s="108">
        <f>VLOOKUP(A888,'BASE REGISTROS'!$A$1:$T$884,9,FALSE)</f>
        <v>0</v>
      </c>
      <c r="J888" s="129">
        <f>VLOOKUP(A888,'BASE REGISTROS'!$A$1:$T$884,10,FALSE)</f>
        <v>0</v>
      </c>
      <c r="K888" s="108" t="str">
        <f>VLOOKUP(A888,'BASE REGISTROS'!$A$1:$T$884,11,FALSE)</f>
        <v>Juan Bernardo Leyton Lemus,</v>
      </c>
      <c r="L888" s="108" t="str">
        <f>VLOOKUP(A888,'BASE REGISTROS'!$A$1:$T$884,12,FALSE)</f>
        <v xml:space="preserve">Luis Infante Nº 520, Canela baja, Comuna de Canela, IV Región de Coquimbo.
</v>
      </c>
      <c r="M888" s="108" t="str">
        <f>VLOOKUP(A888,'BASE REGISTROS'!$A$1:$T$884,13,FALSE)</f>
        <v>III</v>
      </c>
      <c r="N888" s="108" t="str">
        <f>VLOOKUP(A888,'BASE REGISTROS'!$A$1:$T$884,14,FALSE)</f>
        <v xml:space="preserve"> Canela</v>
      </c>
      <c r="O888" s="108" t="str">
        <f>VLOOKUP(A888,'BASE REGISTROS'!$A$1:$T$884,15,FALSE)</f>
        <v>Fono: 53-2540088</v>
      </c>
      <c r="P888" s="108" t="str">
        <f>VLOOKUP(A888,'BASE REGISTROS'!$A$1:$T$884,16,FALSE)</f>
        <v>Correo electrónico: secretaria.canela@gmail.com, evecoar@gmail.com, didecocanela@gmail.com</v>
      </c>
      <c r="Q888" s="108">
        <f>VLOOKUP(A888,'BASE REGISTROS'!$A$1:$T$884,17,FALSE)</f>
        <v>0</v>
      </c>
      <c r="R888" s="108">
        <f>VLOOKUP(A888,'BASE REGISTROS'!$A$1:$T$884,18,FALSE)</f>
        <v>91001</v>
      </c>
      <c r="S888" s="108" t="str">
        <f>VLOOKUP(A888,'BASE REGISTROS'!$A$1:$T$884,19,FALSE)</f>
        <v>No se acompañan. Aplica Informe Jurídico Nº 09, de fecha 14 de marzo de 2011 del Departamento Jurídico y Dictamen Nº 070791, de 2009, de la Contraloría General de la República.</v>
      </c>
      <c r="T888" s="129">
        <f>VLOOKUP(A888,'BASE REGISTROS'!$A$1:$T$884,20,FALSE)</f>
        <v>42047</v>
      </c>
      <c r="U888" s="128">
        <v>7527</v>
      </c>
      <c r="V888" s="130">
        <v>3262498</v>
      </c>
      <c r="W888" s="130">
        <v>9882114</v>
      </c>
      <c r="X888" s="131">
        <v>44316</v>
      </c>
      <c r="Y888" s="132" t="s">
        <v>7743</v>
      </c>
      <c r="Z888" s="132" t="s">
        <v>7744</v>
      </c>
      <c r="AA888" s="128" t="s">
        <v>7966</v>
      </c>
    </row>
    <row r="889" spans="1:27" ht="15.75" customHeight="1" x14ac:dyDescent="0.2">
      <c r="A889" s="128">
        <v>7528</v>
      </c>
      <c r="B889" s="108" t="str">
        <f>VLOOKUP(A889,'BASE REGISTROS'!$A$1:$T$884,2,FALSE)</f>
        <v xml:space="preserve">
I. Municipalidad de Punitaqui
</v>
      </c>
      <c r="C889" s="136">
        <f>VLOOKUP(A889,'BASE REGISTROS'!$A$1:$T$884,3,FALSE)</f>
        <v>690409003</v>
      </c>
      <c r="D889" s="108" t="str">
        <f>VLOOKUP(A889,'BASE REGISTROS'!$A$1:$T$884,4,FALSE)</f>
        <v>Municipalidad</v>
      </c>
      <c r="E889" s="108" t="str">
        <f>VLOOKUP(A889,'BASE REGISTROS'!$A$1:$T$884,5,FALSE)</f>
        <v>Constitución Política de la República, artículo 107.</v>
      </c>
      <c r="F889" s="108" t="str">
        <f>VLOOKUP(A889,'BASE REGISTROS'!$A$1:$T$884,6,FALSE)</f>
        <v>Indefinida.</v>
      </c>
      <c r="G889" s="108" t="str">
        <f>VLOOKUP(A889,'BASE REGISTROS'!$A$1:$T$884,7,FALSE)</f>
        <v>Según Ley Orgánica Nº 18.695, artículos 1º al 4º.</v>
      </c>
      <c r="H889" s="108" t="str">
        <f>VLOOKUP(A889,'BASE REGISTROS'!$A$1:$T$884,8,FALSE)</f>
        <v>no tiene</v>
      </c>
      <c r="I889" s="108">
        <f>VLOOKUP(A889,'BASE REGISTROS'!$A$1:$T$884,9,FALSE)</f>
        <v>0</v>
      </c>
      <c r="J889" s="129">
        <f>VLOOKUP(A889,'BASE REGISTROS'!$A$1:$T$884,10,FALSE)</f>
        <v>0</v>
      </c>
      <c r="K889" s="108" t="str">
        <f>VLOOKUP(A889,'BASE REGISTROS'!$A$1:$T$884,11,FALSE)</f>
        <v xml:space="preserve">Carlos Araya Bugueño, </v>
      </c>
      <c r="L889" s="108" t="str">
        <f>VLOOKUP(A889,'BASE REGISTROS'!$A$1:$T$884,12,FALSE)</f>
        <v xml:space="preserve">Caupolicán Nº 1147, Comuna de Punitaqui, Provincia de Limarí, IV Región de Coquimbo.
</v>
      </c>
      <c r="M889" s="108" t="str">
        <f>VLOOKUP(A889,'BASE REGISTROS'!$A$1:$T$884,13,FALSE)</f>
        <v>IV</v>
      </c>
      <c r="N889" s="108" t="str">
        <f>VLOOKUP(A889,'BASE REGISTROS'!$A$1:$T$884,14,FALSE)</f>
        <v>Punitaqui</v>
      </c>
      <c r="O889" s="108" t="str">
        <f>VLOOKUP(A889,'BASE REGISTROS'!$A$1:$T$884,15,FALSE)</f>
        <v>Fono: (53)2731106-(53)2731006-(53)2731112</v>
      </c>
      <c r="P889" s="108" t="str">
        <f>VLOOKUP(A889,'BASE REGISTROS'!$A$1:$T$884,16,FALSE)</f>
        <v>secretaria@munipunitaqui.cl, oficinadeproyectos@munipunitaqui.cl</v>
      </c>
      <c r="Q889" s="108">
        <f>VLOOKUP(A889,'BASE REGISTROS'!$A$1:$T$884,17,FALSE)</f>
        <v>0</v>
      </c>
      <c r="R889" s="108">
        <f>VLOOKUP(A889,'BASE REGISTROS'!$A$1:$T$884,18,FALSE)</f>
        <v>91001</v>
      </c>
      <c r="S889" s="108" t="str">
        <f>VLOOKUP(A889,'BASE REGISTROS'!$A$1:$T$884,19,FALSE)</f>
        <v>No corresponde</v>
      </c>
      <c r="T889" s="129">
        <f>VLOOKUP(A889,'BASE REGISTROS'!$A$1:$T$884,20,FALSE)</f>
        <v>42052</v>
      </c>
      <c r="U889" s="128">
        <v>7528</v>
      </c>
      <c r="V889" s="130">
        <v>4730622</v>
      </c>
      <c r="W889" s="130">
        <v>14329065</v>
      </c>
      <c r="X889" s="131">
        <v>44316</v>
      </c>
      <c r="Y889" s="132" t="s">
        <v>7743</v>
      </c>
      <c r="Z889" s="132" t="s">
        <v>7744</v>
      </c>
      <c r="AA889" s="128" t="s">
        <v>7879</v>
      </c>
    </row>
    <row r="890" spans="1:27" ht="15.75" customHeight="1" x14ac:dyDescent="0.2">
      <c r="A890" s="128">
        <v>7529</v>
      </c>
      <c r="B890" s="108" t="str">
        <f>VLOOKUP(A890,'BASE REGISTROS'!$A$1:$T$884,2,FALSE)</f>
        <v xml:space="preserve">
Gobernación Provincial Capitán Prat
</v>
      </c>
      <c r="C890" s="136">
        <f>VLOOKUP(A890,'BASE REGISTROS'!$A$1:$T$884,3,FALSE)</f>
        <v>605111130</v>
      </c>
      <c r="D890" s="108" t="str">
        <f>VLOOKUP(A890,'BASE REGISTROS'!$A$1:$T$884,4,FALSE)</f>
        <v>Gobernación Provincial</v>
      </c>
      <c r="E890" s="108" t="str">
        <f>VLOOKUP(A890,'BASE REGISTROS'!$A$1:$T$884,5,FALSE)</f>
        <v>Constitución Política de la República, artículo 105.</v>
      </c>
      <c r="F890" s="108" t="str">
        <f>VLOOKUP(A890,'BASE REGISTROS'!$A$1:$T$884,6,FALSE)</f>
        <v>Indefinida.</v>
      </c>
      <c r="G890" s="108" t="str">
        <f>VLOOKUP(A890,'BASE REGISTROS'!$A$1:$T$884,7,FALSE)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90" s="108" t="str">
        <f>VLOOKUP(A890,'BASE REGISTROS'!$A$1:$T$884,8,FALSE)</f>
        <v>no tiene</v>
      </c>
      <c r="I890" s="108">
        <f>VLOOKUP(A890,'BASE REGISTROS'!$A$1:$T$884,9,FALSE)</f>
        <v>0</v>
      </c>
      <c r="J890" s="129">
        <f>VLOOKUP(A890,'BASE REGISTROS'!$A$1:$T$884,10,FALSE)</f>
        <v>0</v>
      </c>
      <c r="K890" s="108" t="str">
        <f>VLOOKUP(A890,'BASE REGISTROS'!$A$1:$T$884,11,FALSE)</f>
        <v>Gobernador Provincial Titular: don Luis Ignacio Baez Chavarría</v>
      </c>
      <c r="L890" s="108" t="str">
        <f>VLOOKUP(A890,'BASE REGISTROS'!$A$1:$T$884,12,FALSE)</f>
        <v xml:space="preserve">Calle Esmeralda Nº 199, comuna de Cochrane, Región de Aysén.
</v>
      </c>
      <c r="M890" s="108" t="str">
        <f>VLOOKUP(A890,'BASE REGISTROS'!$A$1:$T$884,13,FALSE)</f>
        <v>XI</v>
      </c>
      <c r="N890" s="108" t="str">
        <f>VLOOKUP(A890,'BASE REGISTROS'!$A$1:$T$884,14,FALSE)</f>
        <v>Cochrane</v>
      </c>
      <c r="O890" s="108" t="str">
        <f>VLOOKUP(A890,'BASE REGISTROS'!$A$1:$T$884,15,FALSE)</f>
        <v xml:space="preserve">Jefe de Gabinete: fono 672522114.
Asesor Jurídico: Fono 672522114.
Coordinadora OPD: Fono 940124006.
</v>
      </c>
      <c r="P890" s="108" t="str">
        <f>VLOOKUP(A890,'BASE REGISTROS'!$A$1:$T$884,16,FALSE)</f>
        <v xml:space="preserve">Jefe de Gabinete: rrivera@interior.gob.cl. Fono 672522114.
Asesor Jurídico: lprieto@interior.gob.cl
Coordinadora OPD: opdcapitanprat@interior.gob.cl
</v>
      </c>
      <c r="Q890" s="108">
        <f>VLOOKUP(A890,'BASE REGISTROS'!$A$1:$T$884,17,FALSE)</f>
        <v>0</v>
      </c>
      <c r="R890" s="108">
        <f>VLOOKUP(A890,'BASE REGISTROS'!$A$1:$T$884,18,FALSE)</f>
        <v>91001</v>
      </c>
      <c r="S890" s="108" t="str">
        <f>VLOOKUP(A890,'BASE REGISTROS'!$A$1:$T$884,19,FALSE)</f>
        <v>No se acompañan. Aplica Informe Jurídico Nº 09, de  fecha 14 de marzo de 2011 del Departamento Jurídico y Dictamen Nº 070791, de 2009, de la Contraloría General de la República</v>
      </c>
      <c r="T890" s="129">
        <f>VLOOKUP(A890,'BASE REGISTROS'!$A$1:$T$884,20,FALSE)</f>
        <v>42052</v>
      </c>
      <c r="U890" s="128">
        <v>7529</v>
      </c>
      <c r="V890" s="130">
        <v>10531572</v>
      </c>
      <c r="W890" s="130">
        <v>21063144</v>
      </c>
      <c r="X890" s="131">
        <v>44316</v>
      </c>
      <c r="Y890" s="132" t="s">
        <v>7743</v>
      </c>
      <c r="Z890" s="132" t="s">
        <v>7744</v>
      </c>
      <c r="AA890" s="128" t="s">
        <v>7837</v>
      </c>
    </row>
    <row r="891" spans="1:27" ht="15.75" customHeight="1" x14ac:dyDescent="0.2">
      <c r="A891" s="128">
        <v>7531</v>
      </c>
      <c r="B891" s="108" t="str">
        <f>VLOOKUP(A891,'BASE REGISTROS'!$A$1:$T$884,2,FALSE)</f>
        <v xml:space="preserve">
I. Municipalidad de Cabo de Hornos
</v>
      </c>
      <c r="C891" s="136">
        <f>VLOOKUP(A891,'BASE REGISTROS'!$A$1:$T$884,3,FALSE)</f>
        <v>692544005</v>
      </c>
      <c r="D891" s="108" t="str">
        <f>VLOOKUP(A891,'BASE REGISTROS'!$A$1:$T$884,4,FALSE)</f>
        <v>Municipalidad</v>
      </c>
      <c r="E891" s="108" t="str">
        <f>VLOOKUP(A891,'BASE REGISTROS'!$A$1:$T$884,5,FALSE)</f>
        <v>Constitución Política de la República, artículo 107.</v>
      </c>
      <c r="F891" s="108" t="str">
        <f>VLOOKUP(A891,'BASE REGISTROS'!$A$1:$T$884,6,FALSE)</f>
        <v>Indefinida.</v>
      </c>
      <c r="G891" s="108" t="str">
        <f>VLOOKUP(A891,'BASE REGISTROS'!$A$1:$T$884,7,FALSE)</f>
        <v>Según Ley Orgánica Nº 18.695, artículos 1º al 4º.</v>
      </c>
      <c r="H891" s="108" t="str">
        <f>VLOOKUP(A891,'BASE REGISTROS'!$A$1:$T$884,8,FALSE)</f>
        <v>no tiene</v>
      </c>
      <c r="I891" s="108">
        <f>VLOOKUP(A891,'BASE REGISTROS'!$A$1:$T$884,9,FALSE)</f>
        <v>0</v>
      </c>
      <c r="J891" s="129">
        <f>VLOOKUP(A891,'BASE REGISTROS'!$A$1:$T$884,10,FALSE)</f>
        <v>0</v>
      </c>
      <c r="K891" s="108" t="str">
        <f>VLOOKUP(A891,'BASE REGISTROS'!$A$1:$T$884,11,FALSE)</f>
        <v xml:space="preserve">Jaime Patricio Fernández Alarcón, </v>
      </c>
      <c r="L891" s="108" t="str">
        <f>VLOOKUP(A891,'BASE REGISTROS'!$A$1:$T$884,12,FALSE)</f>
        <v xml:space="preserve">Calle O`Higgins Nº 189, comuna de Cabo de Hornos, Región de Magallanes y la Antártica Chilena.
</v>
      </c>
      <c r="M891" s="108" t="str">
        <f>VLOOKUP(A891,'BASE REGISTROS'!$A$1:$T$884,13,FALSE)</f>
        <v>XII</v>
      </c>
      <c r="N891" s="108" t="str">
        <f>VLOOKUP(A891,'BASE REGISTROS'!$A$1:$T$884,14,FALSE)</f>
        <v xml:space="preserve"> Hornos</v>
      </c>
      <c r="O891" s="108" t="str">
        <f>VLOOKUP(A891,'BASE REGISTROS'!$A$1:$T$884,15,FALSE)</f>
        <v xml:space="preserve">Fono: 621011-621018-621449-621120 </v>
      </c>
      <c r="P891" s="108" t="str">
        <f>VLOOKUP(A891,'BASE REGISTROS'!$A$1:$T$884,16,FALSE)</f>
        <v>E mail: municipalidad@imcabodehornos.cl 
Página web: www.imcabodehornos.cl</v>
      </c>
      <c r="Q891" s="108">
        <f>VLOOKUP(A891,'BASE REGISTROS'!$A$1:$T$884,17,FALSE)</f>
        <v>0</v>
      </c>
      <c r="R891" s="108">
        <f>VLOOKUP(A891,'BASE REGISTROS'!$A$1:$T$884,18,FALSE)</f>
        <v>91001</v>
      </c>
      <c r="S891" s="108" t="str">
        <f>VLOOKUP(A891,'BASE REGISTROS'!$A$1:$T$884,19,FALSE)</f>
        <v>No se acompañan. Aplica Informe Jurídico Nº 09, de  fecha 14 de marzo de 2011 del Departamento Jurídico y Dictamen Nº 070791, de 2009, de la Contraloría General de la República</v>
      </c>
      <c r="T891" s="129">
        <f>VLOOKUP(A891,'BASE REGISTROS'!$A$1:$T$884,20,FALSE)</f>
        <v>42053</v>
      </c>
      <c r="U891" s="128">
        <v>7531</v>
      </c>
      <c r="V891" s="130">
        <v>5723680</v>
      </c>
      <c r="W891" s="130">
        <v>17337040</v>
      </c>
      <c r="X891" s="131">
        <v>44316</v>
      </c>
      <c r="Y891" s="132" t="s">
        <v>7743</v>
      </c>
      <c r="Z891" s="132" t="s">
        <v>7744</v>
      </c>
      <c r="AA891" s="128" t="s">
        <v>7967</v>
      </c>
    </row>
    <row r="892" spans="1:27" ht="15.75" customHeight="1" x14ac:dyDescent="0.2">
      <c r="A892" s="128">
        <v>7532</v>
      </c>
      <c r="B892" s="108" t="str">
        <f>VLOOKUP(A892,'BASE REGISTROS'!$A$1:$T$884,2,FALSE)</f>
        <v xml:space="preserve">
I. Municipalidad de Cunco
</v>
      </c>
      <c r="C892" s="136">
        <f>VLOOKUP(A892,'BASE REGISTROS'!$A$1:$T$884,3,FALSE)</f>
        <v>691910008</v>
      </c>
      <c r="D892" s="108" t="str">
        <f>VLOOKUP(A892,'BASE REGISTROS'!$A$1:$T$884,4,FALSE)</f>
        <v>Municipalidad</v>
      </c>
      <c r="E892" s="108" t="str">
        <f>VLOOKUP(A892,'BASE REGISTROS'!$A$1:$T$884,5,FALSE)</f>
        <v>Constitución Política de la República, artículo 107.</v>
      </c>
      <c r="F892" s="108" t="str">
        <f>VLOOKUP(A892,'BASE REGISTROS'!$A$1:$T$884,6,FALSE)</f>
        <v>Indefinida.</v>
      </c>
      <c r="G892" s="108" t="str">
        <f>VLOOKUP(A892,'BASE REGISTROS'!$A$1:$T$884,7,FALSE)</f>
        <v>Según Ley Orgánica Nº 18.695, artículos 1º al 4º.</v>
      </c>
      <c r="H892" s="108" t="str">
        <f>VLOOKUP(A892,'BASE REGISTROS'!$A$1:$T$884,8,FALSE)</f>
        <v>no tiene</v>
      </c>
      <c r="I892" s="108">
        <f>VLOOKUP(A892,'BASE REGISTROS'!$A$1:$T$884,9,FALSE)</f>
        <v>0</v>
      </c>
      <c r="J892" s="129">
        <f>VLOOKUP(A892,'BASE REGISTROS'!$A$1:$T$884,10,FALSE)</f>
        <v>0</v>
      </c>
      <c r="K892" s="108" t="str">
        <f>VLOOKUP(A892,'BASE REGISTROS'!$A$1:$T$884,11,FALSE)</f>
        <v xml:space="preserve">Alfonso Coke Candía, 
</v>
      </c>
      <c r="L892" s="108" t="str">
        <f>VLOOKUP(A892,'BASE REGISTROS'!$A$1:$T$884,12,FALSE)</f>
        <v xml:space="preserve">Calle Pedro Aguirre Cerda Nº580,  Comuna de Cunco.
</v>
      </c>
      <c r="M892" s="108" t="str">
        <f>VLOOKUP(A892,'BASE REGISTROS'!$A$1:$T$884,13,FALSE)</f>
        <v>IX</v>
      </c>
      <c r="N892" s="108" t="str">
        <f>VLOOKUP(A892,'BASE REGISTROS'!$A$1:$T$884,14,FALSE)</f>
        <v>Cunco</v>
      </c>
      <c r="O892" s="108" t="str">
        <f>VLOOKUP(A892,'BASE REGISTROS'!$A$1:$T$884,15,FALSE)</f>
        <v>Mesa Central: (56) (45) 200101</v>
      </c>
      <c r="P892" s="108" t="str">
        <f>VLOOKUP(A892,'BASE REGISTROS'!$A$1:$T$884,16,FALSE)</f>
        <v>info@municunco.cl</v>
      </c>
      <c r="Q892" s="108">
        <f>VLOOKUP(A892,'BASE REGISTROS'!$A$1:$T$884,17,FALSE)</f>
        <v>0</v>
      </c>
      <c r="R892" s="108">
        <f>VLOOKUP(A892,'BASE REGISTROS'!$A$1:$T$884,18,FALSE)</f>
        <v>91001</v>
      </c>
      <c r="S892" s="108" t="str">
        <f>VLOOKUP(A892,'BASE REGISTROS'!$A$1:$T$884,19,FALSE)</f>
        <v>No se acompañan. Aplica Informe Jurídico Nº 09, de fecha 14 de marzo de 2011 del Departamento Jurídico y Dictamen Nº 070791, de 2009, de la Contraloría General de la República.</v>
      </c>
      <c r="T892" s="129">
        <f>VLOOKUP(A892,'BASE REGISTROS'!$A$1:$T$884,20,FALSE)</f>
        <v>42053</v>
      </c>
      <c r="U892" s="128">
        <v>7532</v>
      </c>
      <c r="V892" s="130">
        <v>4730622</v>
      </c>
      <c r="W892" s="130">
        <v>14329065</v>
      </c>
      <c r="X892" s="131">
        <v>44316</v>
      </c>
      <c r="Y892" s="132" t="s">
        <v>7743</v>
      </c>
      <c r="Z892" s="132" t="s">
        <v>7744</v>
      </c>
      <c r="AA892" s="128" t="s">
        <v>7968</v>
      </c>
    </row>
    <row r="893" spans="1:27" ht="15.75" customHeight="1" x14ac:dyDescent="0.2">
      <c r="A893" s="128">
        <v>7533</v>
      </c>
      <c r="B893" s="108" t="str">
        <f>VLOOKUP(A893,'BASE REGISTROS'!$A$1:$T$884,2,FALSE)</f>
        <v xml:space="preserve">
I. Municipalidad de Victoria
</v>
      </c>
      <c r="C893" s="136">
        <f>VLOOKUP(A893,'BASE REGISTROS'!$A$1:$T$884,3,FALSE)</f>
        <v>691809005</v>
      </c>
      <c r="D893" s="108" t="str">
        <f>VLOOKUP(A893,'BASE REGISTROS'!$A$1:$T$884,4,FALSE)</f>
        <v>Municipalidad</v>
      </c>
      <c r="E893" s="108" t="str">
        <f>VLOOKUP(A893,'BASE REGISTROS'!$A$1:$T$884,5,FALSE)</f>
        <v>Constitución Política de la República, artículo 107.</v>
      </c>
      <c r="F893" s="108" t="str">
        <f>VLOOKUP(A893,'BASE REGISTROS'!$A$1:$T$884,6,FALSE)</f>
        <v>Indefinida.</v>
      </c>
      <c r="G893" s="108" t="str">
        <f>VLOOKUP(A893,'BASE REGISTROS'!$A$1:$T$884,7,FALSE)</f>
        <v>Según Ley Orgánica Nº 18.695, artículos 1º al 4º.</v>
      </c>
      <c r="H893" s="108" t="str">
        <f>VLOOKUP(A893,'BASE REGISTROS'!$A$1:$T$884,8,FALSE)</f>
        <v>no tiene</v>
      </c>
      <c r="I893" s="108">
        <f>VLOOKUP(A893,'BASE REGISTROS'!$A$1:$T$884,9,FALSE)</f>
        <v>0</v>
      </c>
      <c r="J893" s="129">
        <f>VLOOKUP(A893,'BASE REGISTROS'!$A$1:$T$884,10,FALSE)</f>
        <v>0</v>
      </c>
      <c r="K893" s="108" t="str">
        <f>VLOOKUP(A893,'BASE REGISTROS'!$A$1:$T$884,11,FALSE)</f>
        <v xml:space="preserve">Hugo Monsalves Castillo, </v>
      </c>
      <c r="L893" s="108" t="str">
        <f>VLOOKUP(A893,'BASE REGISTROS'!$A$1:$T$884,12,FALSE)</f>
        <v xml:space="preserve">calle Lagos Nº680, Comuna de Victoria, Región de Araucania.
</v>
      </c>
      <c r="M893" s="108" t="str">
        <f>VLOOKUP(A893,'BASE REGISTROS'!$A$1:$T$884,13,FALSE)</f>
        <v>IX</v>
      </c>
      <c r="N893" s="108" t="str">
        <f>VLOOKUP(A893,'BASE REGISTROS'!$A$1:$T$884,14,FALSE)</f>
        <v>Victoria</v>
      </c>
      <c r="O893" s="108" t="str">
        <f>VLOOKUP(A893,'BASE REGISTROS'!$A$1:$T$884,15,FALSE)</f>
        <v>Mesa Central (56-45) 2 296 400</v>
      </c>
      <c r="P893" s="108" t="str">
        <f>VLOOKUP(A893,'BASE REGISTROS'!$A$1:$T$884,16,FALSE)</f>
        <v xml:space="preserve"> municipalidad@victoriachile.cl</v>
      </c>
      <c r="Q893" s="108">
        <f>VLOOKUP(A893,'BASE REGISTROS'!$A$1:$T$884,17,FALSE)</f>
        <v>0</v>
      </c>
      <c r="R893" s="108">
        <f>VLOOKUP(A893,'BASE REGISTROS'!$A$1:$T$884,18,FALSE)</f>
        <v>91001</v>
      </c>
      <c r="S893" s="108" t="str">
        <f>VLOOKUP(A893,'BASE REGISTROS'!$A$1:$T$884,19,FALSE)</f>
        <v>No corresponde</v>
      </c>
      <c r="T893" s="129">
        <f>VLOOKUP(A893,'BASE REGISTROS'!$A$1:$T$884,20,FALSE)</f>
        <v>42053</v>
      </c>
      <c r="U893" s="128">
        <v>7533</v>
      </c>
      <c r="V893" s="130">
        <v>5709371</v>
      </c>
      <c r="W893" s="130">
        <v>17293698</v>
      </c>
      <c r="X893" s="131">
        <v>44316</v>
      </c>
      <c r="Y893" s="132" t="s">
        <v>7743</v>
      </c>
      <c r="Z893" s="132" t="s">
        <v>7744</v>
      </c>
      <c r="AA893" s="128" t="s">
        <v>7849</v>
      </c>
    </row>
    <row r="894" spans="1:27" ht="15.75" customHeight="1" x14ac:dyDescent="0.2">
      <c r="A894" s="128">
        <v>7534</v>
      </c>
      <c r="B894" s="108" t="str">
        <f>VLOOKUP(A894,'BASE REGISTROS'!$A$1:$T$884,2,FALSE)</f>
        <v xml:space="preserve">
I. Municipalidad de Los Vilos
</v>
      </c>
      <c r="C894" s="136">
        <f>VLOOKUP(A894,'BASE REGISTROS'!$A$1:$T$884,3,FALSE)</f>
        <v>690415003</v>
      </c>
      <c r="D894" s="108" t="str">
        <f>VLOOKUP(A894,'BASE REGISTROS'!$A$1:$T$884,4,FALSE)</f>
        <v>Municipalidad</v>
      </c>
      <c r="E894" s="108" t="str">
        <f>VLOOKUP(A894,'BASE REGISTROS'!$A$1:$T$884,5,FALSE)</f>
        <v>Constitución Política de la República, artículo 107.</v>
      </c>
      <c r="F894" s="108" t="str">
        <f>VLOOKUP(A894,'BASE REGISTROS'!$A$1:$T$884,6,FALSE)</f>
        <v>Indefinida.</v>
      </c>
      <c r="G894" s="108" t="str">
        <f>VLOOKUP(A894,'BASE REGISTROS'!$A$1:$T$884,7,FALSE)</f>
        <v>Según Ley Orgánica Nº 18.695, artículos 1º al 4º.</v>
      </c>
      <c r="H894" s="108" t="str">
        <f>VLOOKUP(A894,'BASE REGISTROS'!$A$1:$T$884,8,FALSE)</f>
        <v>no tiene</v>
      </c>
      <c r="I894" s="108">
        <f>VLOOKUP(A894,'BASE REGISTROS'!$A$1:$T$884,9,FALSE)</f>
        <v>0</v>
      </c>
      <c r="J894" s="129">
        <f>VLOOKUP(A894,'BASE REGISTROS'!$A$1:$T$884,10,FALSE)</f>
        <v>0</v>
      </c>
      <c r="K894" s="108" t="str">
        <f>VLOOKUP(A894,'BASE REGISTROS'!$A$1:$T$884,11,FALSE)</f>
        <v xml:space="preserve">Manuel Yahnosse Marcarian Julio, </v>
      </c>
      <c r="L894" s="108" t="str">
        <f>VLOOKUP(A894,'BASE REGISTROS'!$A$1:$T$884,12,FALSE)</f>
        <v xml:space="preserve">Lincoyan Nº255, Los Vilos
</v>
      </c>
      <c r="M894" s="108" t="str">
        <f>VLOOKUP(A894,'BASE REGISTROS'!$A$1:$T$884,13,FALSE)</f>
        <v>IV</v>
      </c>
      <c r="N894" s="108">
        <f>VLOOKUP(A894,'BASE REGISTROS'!$A$1:$T$884,14,FALSE)</f>
        <v>0</v>
      </c>
      <c r="O894" s="108" t="str">
        <f>VLOOKUP(A894,'BASE REGISTROS'!$A$1:$T$884,15,FALSE)</f>
        <v xml:space="preserve">Fono: (056) 53 353084
</v>
      </c>
      <c r="P894" s="108" t="str">
        <f>VLOOKUP(A894,'BASE REGISTROS'!$A$1:$T$884,16,FALSE)</f>
        <v>Sergio.paladines@munilosvilos.cl</v>
      </c>
      <c r="Q894" s="108">
        <f>VLOOKUP(A894,'BASE REGISTROS'!$A$1:$T$884,17,FALSE)</f>
        <v>0</v>
      </c>
      <c r="R894" s="108">
        <f>VLOOKUP(A894,'BASE REGISTROS'!$A$1:$T$884,18,FALSE)</f>
        <v>91001</v>
      </c>
      <c r="S894" s="108" t="str">
        <f>VLOOKUP(A894,'BASE REGISTROS'!$A$1:$T$884,19,FALSE)</f>
        <v xml:space="preserve">No se acompañan. Aplica Informe Jurídico Nº 09, de  fecha 14 de marzo de 2011 del Departamento Jurídico y Dictamen Nº 070791, de 2009, de la Contraloría General de la República.  </v>
      </c>
      <c r="T894" s="129">
        <f>VLOOKUP(A894,'BASE REGISTROS'!$A$1:$T$884,20,FALSE)</f>
        <v>42053</v>
      </c>
      <c r="U894" s="128">
        <v>7534</v>
      </c>
      <c r="V894" s="130">
        <v>4730622</v>
      </c>
      <c r="W894" s="130">
        <v>18922488</v>
      </c>
      <c r="X894" s="131">
        <v>44316</v>
      </c>
      <c r="Y894" s="132" t="s">
        <v>7743</v>
      </c>
      <c r="Z894" s="132" t="s">
        <v>7744</v>
      </c>
      <c r="AA894" s="128" t="s">
        <v>7905</v>
      </c>
    </row>
    <row r="895" spans="1:27" ht="15.75" customHeight="1" x14ac:dyDescent="0.2">
      <c r="A895" s="128">
        <v>7535</v>
      </c>
      <c r="B895" s="108" t="str">
        <f>VLOOKUP(A895,'BASE REGISTROS'!$A$1:$T$884,2,FALSE)</f>
        <v xml:space="preserve">
I. Municipalidad de Curacaví
</v>
      </c>
      <c r="C895" s="136">
        <f>VLOOKUP(A895,'BASE REGISTROS'!$A$1:$T$884,3,FALSE)</f>
        <v>690739003</v>
      </c>
      <c r="D895" s="108" t="str">
        <f>VLOOKUP(A895,'BASE REGISTROS'!$A$1:$T$884,4,FALSE)</f>
        <v>Municipalidad</v>
      </c>
      <c r="E895" s="108" t="str">
        <f>VLOOKUP(A895,'BASE REGISTROS'!$A$1:$T$884,5,FALSE)</f>
        <v>Constitución Política de la República, artículo 107.</v>
      </c>
      <c r="F895" s="108" t="str">
        <f>VLOOKUP(A895,'BASE REGISTROS'!$A$1:$T$884,6,FALSE)</f>
        <v>Indefinida.</v>
      </c>
      <c r="G895" s="108" t="str">
        <f>VLOOKUP(A895,'BASE REGISTROS'!$A$1:$T$884,7,FALSE)</f>
        <v>Según Ley Orgánica Nº 18.695, artículos 1º al 4º.</v>
      </c>
      <c r="H895" s="108" t="str">
        <f>VLOOKUP(A895,'BASE REGISTROS'!$A$1:$T$884,8,FALSE)</f>
        <v>no tiene</v>
      </c>
      <c r="I895" s="108">
        <f>VLOOKUP(A895,'BASE REGISTROS'!$A$1:$T$884,9,FALSE)</f>
        <v>0</v>
      </c>
      <c r="J895" s="129">
        <f>VLOOKUP(A895,'BASE REGISTROS'!$A$1:$T$884,10,FALSE)</f>
        <v>0</v>
      </c>
      <c r="K895" s="108" t="str">
        <f>VLOOKUP(A895,'BASE REGISTROS'!$A$1:$T$884,11,FALSE)</f>
        <v xml:space="preserve">Juan Pablo Barros Basso. </v>
      </c>
      <c r="L895" s="108" t="str">
        <f>VLOOKUP(A895,'BASE REGISTROS'!$A$1:$T$884,12,FALSE)</f>
        <v xml:space="preserve">Avda. Ambrosio O´Higgins Nº1305
</v>
      </c>
      <c r="M895" s="108" t="str">
        <f>VLOOKUP(A895,'BASE REGISTROS'!$A$1:$T$884,13,FALSE)</f>
        <v>XIII</v>
      </c>
      <c r="N895" s="108" t="str">
        <f>VLOOKUP(A895,'BASE REGISTROS'!$A$1:$T$884,14,FALSE)</f>
        <v xml:space="preserve"> Curacaví</v>
      </c>
      <c r="O895" s="108" t="str">
        <f>VLOOKUP(A895,'BASE REGISTROS'!$A$1:$T$884,15,FALSE)</f>
        <v>Fono: (02) 22992100 - 22992141</v>
      </c>
      <c r="P895" s="108" t="str">
        <f>VLOOKUP(A895,'BASE REGISTROS'!$A$1:$T$884,16,FALSE)</f>
        <v xml:space="preserve"> social@municipalidadcuracavi.cl</v>
      </c>
      <c r="Q895" s="108">
        <f>VLOOKUP(A895,'BASE REGISTROS'!$A$1:$T$884,17,FALSE)</f>
        <v>0</v>
      </c>
      <c r="R895" s="108">
        <f>VLOOKUP(A895,'BASE REGISTROS'!$A$1:$T$884,18,FALSE)</f>
        <v>91001</v>
      </c>
      <c r="S895" s="108" t="str">
        <f>VLOOKUP(A895,'BASE REGISTROS'!$A$1:$T$884,19,FALSE)</f>
        <v>No se acompañan. Aplica Informe Jurídico Nº 09, de  fecha 14 de marzo de 2011 del Departamento Jurídico y Dictamen Nº 070791, de 2009, de la Contraloría General de la República</v>
      </c>
      <c r="T895" s="129">
        <f>VLOOKUP(A895,'BASE REGISTROS'!$A$1:$T$884,20,FALSE)</f>
        <v>42053</v>
      </c>
      <c r="U895" s="128">
        <v>7535</v>
      </c>
      <c r="V895" s="130">
        <v>3577300</v>
      </c>
      <c r="W895" s="130">
        <v>14309200</v>
      </c>
      <c r="X895" s="131">
        <v>44316</v>
      </c>
      <c r="Y895" s="132" t="s">
        <v>7743</v>
      </c>
      <c r="Z895" s="132" t="s">
        <v>7744</v>
      </c>
      <c r="AA895" s="128" t="s">
        <v>7895</v>
      </c>
    </row>
    <row r="896" spans="1:27" ht="15.75" customHeight="1" x14ac:dyDescent="0.2">
      <c r="A896" s="128">
        <v>7536</v>
      </c>
      <c r="B896" s="108" t="str">
        <f>VLOOKUP(A896,'BASE REGISTROS'!$A$1:$T$884,2,FALSE)</f>
        <v xml:space="preserve">
I. Municipalidad de Santa Juana
</v>
      </c>
      <c r="C896" s="136">
        <f>VLOOKUP(A896,'BASE REGISTROS'!$A$1:$T$884,3,FALSE)</f>
        <v>691514005</v>
      </c>
      <c r="D896" s="108" t="str">
        <f>VLOOKUP(A896,'BASE REGISTROS'!$A$1:$T$884,4,FALSE)</f>
        <v>Municipalidad</v>
      </c>
      <c r="E896" s="108" t="str">
        <f>VLOOKUP(A896,'BASE REGISTROS'!$A$1:$T$884,5,FALSE)</f>
        <v>Constitución Política de la República, artículo 107.</v>
      </c>
      <c r="F896" s="108" t="str">
        <f>VLOOKUP(A896,'BASE REGISTROS'!$A$1:$T$884,6,FALSE)</f>
        <v>Indefinida.</v>
      </c>
      <c r="G896" s="108" t="str">
        <f>VLOOKUP(A896,'BASE REGISTROS'!$A$1:$T$884,7,FALSE)</f>
        <v>Según Ley Orgánica Nº 18.695, artículos 1º al 4º.</v>
      </c>
      <c r="H896" s="108" t="str">
        <f>VLOOKUP(A896,'BASE REGISTROS'!$A$1:$T$884,8,FALSE)</f>
        <v>no tiene</v>
      </c>
      <c r="I896" s="108">
        <f>VLOOKUP(A896,'BASE REGISTROS'!$A$1:$T$884,9,FALSE)</f>
        <v>0</v>
      </c>
      <c r="J896" s="129">
        <f>VLOOKUP(A896,'BASE REGISTROS'!$A$1:$T$884,10,FALSE)</f>
        <v>0</v>
      </c>
      <c r="K896" s="108" t="str">
        <f>VLOOKUP(A896,'BASE REGISTROS'!$A$1:$T$884,11,FALSE)</f>
        <v xml:space="preserve">Ángel Castro Medina, </v>
      </c>
      <c r="L896" s="108" t="str">
        <f>VLOOKUP(A896,'BASE REGISTROS'!$A$1:$T$884,12,FALSE)</f>
        <v xml:space="preserve">Yungay Nº 125, comuna de Santa Juana, Región del Biobío.
</v>
      </c>
      <c r="M896" s="108" t="str">
        <f>VLOOKUP(A896,'BASE REGISTROS'!$A$1:$T$884,13,FALSE)</f>
        <v>VIII</v>
      </c>
      <c r="N896" s="108" t="str">
        <f>VLOOKUP(A896,'BASE REGISTROS'!$A$1:$T$884,14,FALSE)</f>
        <v>Santa Juana</v>
      </c>
      <c r="O896" s="108" t="str">
        <f>VLOOKUP(A896,'BASE REGISTROS'!$A$1:$T$884,15,FALSE)</f>
        <v xml:space="preserve">Fono: (41) 2779242-(41) 2779152- (41)2779243
</v>
      </c>
      <c r="P896" s="108" t="str">
        <f>VLOOKUP(A896,'BASE REGISTROS'!$A$1:$T$884,16,FALSE)</f>
        <v xml:space="preserve">santajuana@santajuana.cl
acastro@santajuana.cl 
</v>
      </c>
      <c r="Q896" s="108">
        <f>VLOOKUP(A896,'BASE REGISTROS'!$A$1:$T$884,17,FALSE)</f>
        <v>0</v>
      </c>
      <c r="R896" s="108">
        <f>VLOOKUP(A896,'BASE REGISTROS'!$A$1:$T$884,18,FALSE)</f>
        <v>91001</v>
      </c>
      <c r="S896" s="108" t="str">
        <f>VLOOKUP(A896,'BASE REGISTROS'!$A$1:$T$884,19,FALSE)</f>
        <v>No se acompañan. Aplica Informe Jurídico Nº 09, de  fecha 14 de marzo de 2011 del Departamento Jurídico y Dictamen Nº 070791, de 2009, de la Contraloría General de la República</v>
      </c>
      <c r="T896" s="129">
        <f>VLOOKUP(A896,'BASE REGISTROS'!$A$1:$T$884,20,FALSE)</f>
        <v>42053</v>
      </c>
      <c r="U896" s="128">
        <v>7536</v>
      </c>
      <c r="V896" s="130">
        <v>3262498</v>
      </c>
      <c r="W896" s="130">
        <v>9882114</v>
      </c>
      <c r="X896" s="131">
        <v>44316</v>
      </c>
      <c r="Y896" s="132" t="s">
        <v>7743</v>
      </c>
      <c r="Z896" s="132" t="s">
        <v>7744</v>
      </c>
      <c r="AA896" s="128" t="s">
        <v>7969</v>
      </c>
    </row>
    <row r="897" spans="1:27" ht="15.75" customHeight="1" x14ac:dyDescent="0.2">
      <c r="A897" s="128">
        <v>7537</v>
      </c>
      <c r="B897" s="108" t="str">
        <f>VLOOKUP(A897,'BASE REGISTROS'!$A$1:$T$884,2,FALSE)</f>
        <v xml:space="preserve">
I. Municipalidad de Mulchén
</v>
      </c>
      <c r="C897" s="136">
        <f>VLOOKUP(A897,'BASE REGISTROS'!$A$1:$T$884,3,FALSE)</f>
        <v>691705005</v>
      </c>
      <c r="D897" s="108" t="str">
        <f>VLOOKUP(A897,'BASE REGISTROS'!$A$1:$T$884,4,FALSE)</f>
        <v>Municipalidad</v>
      </c>
      <c r="E897" s="108" t="str">
        <f>VLOOKUP(A897,'BASE REGISTROS'!$A$1:$T$884,5,FALSE)</f>
        <v>Constitución Política de la República, artículo 107.</v>
      </c>
      <c r="F897" s="108" t="str">
        <f>VLOOKUP(A897,'BASE REGISTROS'!$A$1:$T$884,6,FALSE)</f>
        <v>Indefinida.</v>
      </c>
      <c r="G897" s="108" t="str">
        <f>VLOOKUP(A897,'BASE REGISTROS'!$A$1:$T$884,7,FALSE)</f>
        <v>Según Ley Orgánica Nº 18.695, artículos 1º al 4º.</v>
      </c>
      <c r="H897" s="108" t="str">
        <f>VLOOKUP(A897,'BASE REGISTROS'!$A$1:$T$884,8,FALSE)</f>
        <v>no tiene</v>
      </c>
      <c r="I897" s="108">
        <f>VLOOKUP(A897,'BASE REGISTROS'!$A$1:$T$884,9,FALSE)</f>
        <v>0</v>
      </c>
      <c r="J897" s="129">
        <f>VLOOKUP(A897,'BASE REGISTROS'!$A$1:$T$884,10,FALSE)</f>
        <v>0</v>
      </c>
      <c r="K897" s="108" t="str">
        <f>VLOOKUP(A897,'BASE REGISTROS'!$A$1:$T$884,11,FALSE)</f>
        <v xml:space="preserve">Jorge Alberto Rivas Figueroa.
</v>
      </c>
      <c r="L897" s="108" t="str">
        <f>VLOOKUP(A897,'BASE REGISTROS'!$A$1:$T$884,12,FALSE)</f>
        <v xml:space="preserve">Avenida Pedro Lagos Nº 410, comuna de Mulchén, Región del Biobío.
</v>
      </c>
      <c r="M897" s="108" t="str">
        <f>VLOOKUP(A897,'BASE REGISTROS'!$A$1:$T$884,13,FALSE)</f>
        <v>VIII</v>
      </c>
      <c r="N897" s="108" t="str">
        <f>VLOOKUP(A897,'BASE REGISTROS'!$A$1:$T$884,14,FALSE)</f>
        <v>Mulchén</v>
      </c>
      <c r="O897" s="108" t="str">
        <f>VLOOKUP(A897,'BASE REGISTROS'!$A$1:$T$884,15,FALSE)</f>
        <v>Fono: 43-2401400</v>
      </c>
      <c r="P897" s="108">
        <f>VLOOKUP(A897,'BASE REGISTROS'!$A$1:$T$884,16,FALSE)</f>
        <v>0</v>
      </c>
      <c r="Q897" s="108">
        <f>VLOOKUP(A897,'BASE REGISTROS'!$A$1:$T$884,17,FALSE)</f>
        <v>0</v>
      </c>
      <c r="R897" s="108">
        <f>VLOOKUP(A897,'BASE REGISTROS'!$A$1:$T$884,18,FALSE)</f>
        <v>91001</v>
      </c>
      <c r="S897" s="108" t="str">
        <f>VLOOKUP(A897,'BASE REGISTROS'!$A$1:$T$884,19,FALSE)</f>
        <v>No se acompañan. Aplica Informe Jurídico Nº 09, de  fecha 14 de marzo de 2011 del Departamento Jurídico y Dictamen Nº 070791, de 2009, de la Contraloría General de la República</v>
      </c>
      <c r="T897" s="129">
        <f>VLOOKUP(A897,'BASE REGISTROS'!$A$1:$T$884,20,FALSE)</f>
        <v>42053</v>
      </c>
      <c r="U897" s="128">
        <v>7537</v>
      </c>
      <c r="V897" s="130">
        <v>4730622</v>
      </c>
      <c r="W897" s="130">
        <v>14329065</v>
      </c>
      <c r="X897" s="131">
        <v>44316</v>
      </c>
      <c r="Y897" s="132" t="s">
        <v>7743</v>
      </c>
      <c r="Z897" s="132" t="s">
        <v>7744</v>
      </c>
      <c r="AA897" s="128" t="s">
        <v>7859</v>
      </c>
    </row>
    <row r="898" spans="1:27" ht="15.75" customHeight="1" x14ac:dyDescent="0.2">
      <c r="A898" s="128">
        <v>7538</v>
      </c>
      <c r="B898" s="108" t="str">
        <f>VLOOKUP(A898,'BASE REGISTROS'!$A$1:$T$884,2,FALSE)</f>
        <v xml:space="preserve">
I. Municipalidad de Coihueco
</v>
      </c>
      <c r="C898" s="136">
        <f>VLOOKUP(A898,'BASE REGISTROS'!$A$1:$T$884,3,FALSE)</f>
        <v>691411001</v>
      </c>
      <c r="D898" s="108" t="str">
        <f>VLOOKUP(A898,'BASE REGISTROS'!$A$1:$T$884,4,FALSE)</f>
        <v>Municipalidad</v>
      </c>
      <c r="E898" s="108" t="str">
        <f>VLOOKUP(A898,'BASE REGISTROS'!$A$1:$T$884,5,FALSE)</f>
        <v>Constitución Política de la República, artículo 107.</v>
      </c>
      <c r="F898" s="108" t="str">
        <f>VLOOKUP(A898,'BASE REGISTROS'!$A$1:$T$884,6,FALSE)</f>
        <v>Indefinida.</v>
      </c>
      <c r="G898" s="108" t="str">
        <f>VLOOKUP(A898,'BASE REGISTROS'!$A$1:$T$884,7,FALSE)</f>
        <v>Según Ley Orgánica Nº 18.695, artículos 1º al 4º.</v>
      </c>
      <c r="H898" s="108" t="str">
        <f>VLOOKUP(A898,'BASE REGISTROS'!$A$1:$T$884,8,FALSE)</f>
        <v>no tiene</v>
      </c>
      <c r="I898" s="108">
        <f>VLOOKUP(A898,'BASE REGISTROS'!$A$1:$T$884,9,FALSE)</f>
        <v>0</v>
      </c>
      <c r="J898" s="129">
        <f>VLOOKUP(A898,'BASE REGISTROS'!$A$1:$T$884,10,FALSE)</f>
        <v>0</v>
      </c>
      <c r="K898" s="108" t="str">
        <f>VLOOKUP(A898,'BASE REGISTROS'!$A$1:$T$884,11,FALSE)</f>
        <v xml:space="preserve">Carlos Luis Chandía Alarcón
</v>
      </c>
      <c r="L898" s="108" t="str">
        <f>VLOOKUP(A898,'BASE REGISTROS'!$A$1:$T$884,12,FALSE)</f>
        <v xml:space="preserve">Avenida Prat Nº 1675, comuna de Coihueco
</v>
      </c>
      <c r="M898" s="108" t="str">
        <f>VLOOKUP(A898,'BASE REGISTROS'!$A$1:$T$884,13,FALSE)</f>
        <v>XVI</v>
      </c>
      <c r="N898" s="108" t="str">
        <f>VLOOKUP(A898,'BASE REGISTROS'!$A$1:$T$884,14,FALSE)</f>
        <v>Coihueco</v>
      </c>
      <c r="O898" s="108" t="str">
        <f>VLOOKUP(A898,'BASE REGISTROS'!$A$1:$T$884,15,FALSE)</f>
        <v>Fono: 42-2471002- 2471007</v>
      </c>
      <c r="P898" s="108">
        <f>VLOOKUP(A898,'BASE REGISTROS'!$A$1:$T$884,16,FALSE)</f>
        <v>0</v>
      </c>
      <c r="Q898" s="108">
        <f>VLOOKUP(A898,'BASE REGISTROS'!$A$1:$T$884,17,FALSE)</f>
        <v>0</v>
      </c>
      <c r="R898" s="108">
        <f>VLOOKUP(A898,'BASE REGISTROS'!$A$1:$T$884,18,FALSE)</f>
        <v>91001</v>
      </c>
      <c r="S898" s="108" t="str">
        <f>VLOOKUP(A898,'BASE REGISTROS'!$A$1:$T$884,19,FALSE)</f>
        <v>No se acompañan. Aplica Informe Jurídico Nº 09, de  fecha 14 de marzo de 2011 del Departamento Jurídico y Dictamen Nº 070791, de 2009, de la Contraloría General de la República</v>
      </c>
      <c r="T898" s="129">
        <f>VLOOKUP(A898,'BASE REGISTROS'!$A$1:$T$884,20,FALSE)</f>
        <v>42053</v>
      </c>
      <c r="U898" s="128">
        <v>7538</v>
      </c>
      <c r="V898" s="130">
        <v>4078122</v>
      </c>
      <c r="W898" s="130">
        <v>12352641</v>
      </c>
      <c r="X898" s="131">
        <v>44316</v>
      </c>
      <c r="Y898" s="132" t="s">
        <v>7743</v>
      </c>
      <c r="Z898" s="132" t="s">
        <v>7744</v>
      </c>
      <c r="AA898" s="128" t="s">
        <v>7970</v>
      </c>
    </row>
    <row r="899" spans="1:27" ht="15.75" customHeight="1" x14ac:dyDescent="0.2">
      <c r="A899" s="128">
        <v>7540</v>
      </c>
      <c r="B899" s="108" t="str">
        <f>VLOOKUP(A899,'BASE REGISTROS'!$A$1:$T$884,2,FALSE)</f>
        <v xml:space="preserve">
I. Municipalidad de Cabrero
</v>
      </c>
      <c r="C899" s="136" t="str">
        <f>VLOOKUP(A899,'BASE REGISTROS'!$A$1:$T$884,3,FALSE)</f>
        <v>69151000K</v>
      </c>
      <c r="D899" s="108" t="str">
        <f>VLOOKUP(A899,'BASE REGISTROS'!$A$1:$T$884,4,FALSE)</f>
        <v>Municipalidad</v>
      </c>
      <c r="E899" s="108" t="str">
        <f>VLOOKUP(A899,'BASE REGISTROS'!$A$1:$T$884,5,FALSE)</f>
        <v>Constitución Política de la República, artículo 107.</v>
      </c>
      <c r="F899" s="108" t="str">
        <f>VLOOKUP(A899,'BASE REGISTROS'!$A$1:$T$884,6,FALSE)</f>
        <v>Indefinida.</v>
      </c>
      <c r="G899" s="108" t="str">
        <f>VLOOKUP(A899,'BASE REGISTROS'!$A$1:$T$884,7,FALSE)</f>
        <v>Según Ley Orgánica Nº 18.695, artículos 1º al 4º.</v>
      </c>
      <c r="H899" s="108" t="str">
        <f>VLOOKUP(A899,'BASE REGISTROS'!$A$1:$T$884,8,FALSE)</f>
        <v>no tiene</v>
      </c>
      <c r="I899" s="108">
        <f>VLOOKUP(A899,'BASE REGISTROS'!$A$1:$T$884,9,FALSE)</f>
        <v>0</v>
      </c>
      <c r="J899" s="129">
        <f>VLOOKUP(A899,'BASE REGISTROS'!$A$1:$T$884,10,FALSE)</f>
        <v>0</v>
      </c>
      <c r="K899" s="108" t="str">
        <f>VLOOKUP(A899,'BASE REGISTROS'!$A$1:$T$884,11,FALSE)</f>
        <v xml:space="preserve">Mario Alejandro Gierke Quevedo, </v>
      </c>
      <c r="L899" s="108" t="str">
        <f>VLOOKUP(A899,'BASE REGISTROS'!$A$1:$T$884,12,FALSE)</f>
        <v xml:space="preserve">Las Delicias Nº 355, Comuna de Cabrero. Región del Bio-Bio.
</v>
      </c>
      <c r="M899" s="108" t="str">
        <f>VLOOKUP(A899,'BASE REGISTROS'!$A$1:$T$884,13,FALSE)</f>
        <v>VIII</v>
      </c>
      <c r="N899" s="108" t="str">
        <f>VLOOKUP(A899,'BASE REGISTROS'!$A$1:$T$884,14,FALSE)</f>
        <v>Cabrero</v>
      </c>
      <c r="O899" s="108" t="str">
        <f>VLOOKUP(A899,'BASE REGISTROS'!$A$1:$T$884,15,FALSE)</f>
        <v>Fono: (43) 2401813  (43) 2401800</v>
      </c>
      <c r="P899" s="108" t="str">
        <f>VLOOKUP(A899,'BASE REGISTROS'!$A$1:$T$884,16,FALSE)</f>
        <v>http:// http://www.cabrero.cl/</v>
      </c>
      <c r="Q899" s="108">
        <f>VLOOKUP(A899,'BASE REGISTROS'!$A$1:$T$884,17,FALSE)</f>
        <v>0</v>
      </c>
      <c r="R899" s="108">
        <f>VLOOKUP(A899,'BASE REGISTROS'!$A$1:$T$884,18,FALSE)</f>
        <v>91001</v>
      </c>
      <c r="S899" s="108" t="str">
        <f>VLOOKUP(A899,'BASE REGISTROS'!$A$1:$T$884,19,FALSE)</f>
        <v>No se acompañan. Aplica Informe Jurídico Nº 09, de  fecha 14 de marzo de 2011 del Departamento Jurídico y Dictamen Nº 070791, de 2009, de la Contraloría General de la República</v>
      </c>
      <c r="T899" s="129">
        <f>VLOOKUP(A899,'BASE REGISTROS'!$A$1:$T$884,20,FALSE)</f>
        <v>42053</v>
      </c>
      <c r="U899" s="128">
        <v>7540</v>
      </c>
      <c r="V899" s="130">
        <v>4078122</v>
      </c>
      <c r="W899" s="130">
        <v>12352641</v>
      </c>
      <c r="X899" s="131">
        <v>44316</v>
      </c>
      <c r="Y899" s="132" t="s">
        <v>7743</v>
      </c>
      <c r="Z899" s="132" t="s">
        <v>7744</v>
      </c>
      <c r="AA899" s="128" t="s">
        <v>7971</v>
      </c>
    </row>
    <row r="900" spans="1:27" ht="15.75" customHeight="1" x14ac:dyDescent="0.2">
      <c r="A900" s="128">
        <v>7542</v>
      </c>
      <c r="B900" s="108" t="str">
        <f>VLOOKUP(A900,'BASE REGISTROS'!$A$1:$T$884,2,FALSE)</f>
        <v xml:space="preserve">
Gobernación Provincial Arica
</v>
      </c>
      <c r="C900" s="136">
        <f>VLOOKUP(A900,'BASE REGISTROS'!$A$1:$T$884,3,FALSE)</f>
        <v>605110118</v>
      </c>
      <c r="D900" s="108" t="str">
        <f>VLOOKUP(A900,'BASE REGISTROS'!$A$1:$T$884,4,FALSE)</f>
        <v>Gobernación Provincial</v>
      </c>
      <c r="E900" s="108" t="str">
        <f>VLOOKUP(A900,'BASE REGISTROS'!$A$1:$T$884,5,FALSE)</f>
        <v>Constitución Política de la República, artículo 105.</v>
      </c>
      <c r="F900" s="108" t="str">
        <f>VLOOKUP(A900,'BASE REGISTROS'!$A$1:$T$884,6,FALSE)</f>
        <v>Indefinida.</v>
      </c>
      <c r="G900" s="108" t="str">
        <f>VLOOKUP(A900,'BASE REGISTROS'!$A$1:$T$884,7,FALSE)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00" s="108" t="str">
        <f>VLOOKUP(A900,'BASE REGISTROS'!$A$1:$T$884,8,FALSE)</f>
        <v>no tiene</v>
      </c>
      <c r="I900" s="108">
        <f>VLOOKUP(A900,'BASE REGISTROS'!$A$1:$T$884,9,FALSE)</f>
        <v>0</v>
      </c>
      <c r="J900" s="129">
        <f>VLOOKUP(A900,'BASE REGISTROS'!$A$1:$T$884,10,FALSE)</f>
        <v>0</v>
      </c>
      <c r="K900" s="108" t="str">
        <f>VLOOKUP(A900,'BASE REGISTROS'!$A$1:$T$884,11,FALSE)</f>
        <v xml:space="preserve">Gobernador Provincial Titular: Ricardo Luis Sanzana Oteíza, </v>
      </c>
      <c r="L900" s="108" t="str">
        <f>VLOOKUP(A900,'BASE REGISTROS'!$A$1:$T$884,12,FALSE)</f>
        <v xml:space="preserve">Calle 7 de Junio N° 188. Arica.
</v>
      </c>
      <c r="M900" s="108" t="str">
        <f>VLOOKUP(A900,'BASE REGISTROS'!$A$1:$T$884,13,FALSE)</f>
        <v>XV</v>
      </c>
      <c r="N900" s="108" t="str">
        <f>VLOOKUP(A900,'BASE REGISTROS'!$A$1:$T$884,14,FALSE)</f>
        <v>Arica</v>
      </c>
      <c r="O900" s="108" t="str">
        <f>VLOOKUP(A900,'BASE REGISTROS'!$A$1:$T$884,15,FALSE)</f>
        <v xml:space="preserve">Fono: 58-231440.
</v>
      </c>
      <c r="P900" s="108">
        <f>VLOOKUP(A900,'BASE REGISTROS'!$A$1:$T$884,16,FALSE)</f>
        <v>0</v>
      </c>
      <c r="Q900" s="108">
        <f>VLOOKUP(A900,'BASE REGISTROS'!$A$1:$T$884,17,FALSE)</f>
        <v>0</v>
      </c>
      <c r="R900" s="108">
        <f>VLOOKUP(A900,'BASE REGISTROS'!$A$1:$T$884,18,FALSE)</f>
        <v>91001</v>
      </c>
      <c r="S900" s="108" t="str">
        <f>VLOOKUP(A900,'BASE REGISTROS'!$A$1:$T$884,19,FALSE)</f>
        <v>No se acompañan. Aplica Informe Jurídico Nº 09, de  fecha 14 de marzo de 2011 del Departamento Jurídico y Dictamen Nº 070791, de 2009, de la Contraloría General de la República</v>
      </c>
      <c r="T900" s="129">
        <f>VLOOKUP(A900,'BASE REGISTROS'!$A$1:$T$884,20,FALSE)</f>
        <v>42054</v>
      </c>
      <c r="U900" s="128">
        <v>7542</v>
      </c>
      <c r="V900" s="130">
        <v>11905254</v>
      </c>
      <c r="W900" s="130">
        <v>47621016</v>
      </c>
      <c r="X900" s="131">
        <v>44316</v>
      </c>
      <c r="Y900" s="132" t="s">
        <v>7743</v>
      </c>
      <c r="Z900" s="132" t="s">
        <v>7744</v>
      </c>
      <c r="AA900" s="128" t="s">
        <v>7764</v>
      </c>
    </row>
    <row r="901" spans="1:27" ht="15.75" customHeight="1" x14ac:dyDescent="0.2">
      <c r="A901" s="128">
        <v>7543</v>
      </c>
      <c r="B901" s="108" t="str">
        <f>VLOOKUP(A901,'BASE REGISTROS'!$A$1:$T$884,2,FALSE)</f>
        <v xml:space="preserve">
I. Municipalidad de Til Til
</v>
      </c>
      <c r="C901" s="136">
        <f>VLOOKUP(A901,'BASE REGISTROS'!$A$1:$T$884,3,FALSE)</f>
        <v>690716003</v>
      </c>
      <c r="D901" s="108" t="str">
        <f>VLOOKUP(A901,'BASE REGISTROS'!$A$1:$T$884,4,FALSE)</f>
        <v>Municipalidad</v>
      </c>
      <c r="E901" s="108" t="str">
        <f>VLOOKUP(A901,'BASE REGISTROS'!$A$1:$T$884,5,FALSE)</f>
        <v>Constitución Política de la República, artículo 107.</v>
      </c>
      <c r="F901" s="108" t="str">
        <f>VLOOKUP(A901,'BASE REGISTROS'!$A$1:$T$884,6,FALSE)</f>
        <v>Indefinida.</v>
      </c>
      <c r="G901" s="108" t="str">
        <f>VLOOKUP(A901,'BASE REGISTROS'!$A$1:$T$884,7,FALSE)</f>
        <v>Según Ley Orgánica Nº 18.695, artículos 1º al 4º.</v>
      </c>
      <c r="H901" s="108" t="str">
        <f>VLOOKUP(A901,'BASE REGISTROS'!$A$1:$T$884,8,FALSE)</f>
        <v>no tiene</v>
      </c>
      <c r="I901" s="108">
        <f>VLOOKUP(A901,'BASE REGISTROS'!$A$1:$T$884,9,FALSE)</f>
        <v>0</v>
      </c>
      <c r="J901" s="129">
        <f>VLOOKUP(A901,'BASE REGISTROS'!$A$1:$T$884,10,FALSE)</f>
        <v>0</v>
      </c>
      <c r="K901" s="108" t="str">
        <f>VLOOKUP(A901,'BASE REGISTROS'!$A$1:$T$884,11,FALSE)</f>
        <v xml:space="preserve">Eva Lidia Aburto Gajardo
</v>
      </c>
      <c r="L901" s="108" t="str">
        <f>VLOOKUP(A901,'BASE REGISTROS'!$A$1:$T$884,12,FALSE)</f>
        <v xml:space="preserve">Arturo Prat Nº 200, comuna de Til Til, Región Metropolitana.
</v>
      </c>
      <c r="M901" s="108" t="str">
        <f>VLOOKUP(A901,'BASE REGISTROS'!$A$1:$T$884,13,FALSE)</f>
        <v>XIII</v>
      </c>
      <c r="N901" s="108" t="str">
        <f>VLOOKUP(A901,'BASE REGISTROS'!$A$1:$T$884,14,FALSE)</f>
        <v>Til Til</v>
      </c>
      <c r="O901" s="108" t="str">
        <f>VLOOKUP(A901,'BASE REGISTROS'!$A$1:$T$884,15,FALSE)</f>
        <v xml:space="preserve">Fono: 976960915- 977903144
</v>
      </c>
      <c r="P901" s="108" t="str">
        <f>VLOOKUP(A901,'BASE REGISTROS'!$A$1:$T$884,16,FALSE)</f>
        <v xml:space="preserve">opdtiltil@gmail.com
</v>
      </c>
      <c r="Q901" s="108">
        <f>VLOOKUP(A901,'BASE REGISTROS'!$A$1:$T$884,17,FALSE)</f>
        <v>0</v>
      </c>
      <c r="R901" s="108">
        <f>VLOOKUP(A901,'BASE REGISTROS'!$A$1:$T$884,18,FALSE)</f>
        <v>91001</v>
      </c>
      <c r="S901" s="108" t="str">
        <f>VLOOKUP(A901,'BASE REGISTROS'!$A$1:$T$884,19,FALSE)</f>
        <v>No se acompañan. Aplica Informe Jurídico Nº 09, de  fecha 14 de marzo de 2011 del Departamento Jurídico y Dictamen Nº 070791, de 2009, de la Contraloría General de la República</v>
      </c>
      <c r="T901" s="129">
        <f>VLOOKUP(A901,'BASE REGISTROS'!$A$1:$T$884,20,FALSE)</f>
        <v>42058</v>
      </c>
      <c r="U901" s="128">
        <v>7543</v>
      </c>
      <c r="V901" s="130">
        <v>3577300</v>
      </c>
      <c r="W901" s="130">
        <v>14309200</v>
      </c>
      <c r="X901" s="131">
        <v>44316</v>
      </c>
      <c r="Y901" s="132" t="s">
        <v>7743</v>
      </c>
      <c r="Z901" s="132" t="s">
        <v>7744</v>
      </c>
      <c r="AA901" s="128" t="s">
        <v>7972</v>
      </c>
    </row>
    <row r="902" spans="1:27" ht="15.75" customHeight="1" x14ac:dyDescent="0.2">
      <c r="A902" s="128">
        <v>7544</v>
      </c>
      <c r="B902" s="108" t="str">
        <f>VLOOKUP(A902,'BASE REGISTROS'!$A$1:$T$884,2,FALSE)</f>
        <v xml:space="preserve">
I. Municipalidad de Concón
</v>
      </c>
      <c r="C902" s="136">
        <f>VLOOKUP(A902,'BASE REGISTROS'!$A$1:$T$884,3,FALSE)</f>
        <v>735686003</v>
      </c>
      <c r="D902" s="108" t="str">
        <f>VLOOKUP(A902,'BASE REGISTROS'!$A$1:$T$884,4,FALSE)</f>
        <v>Municipalidad</v>
      </c>
      <c r="E902" s="108" t="str">
        <f>VLOOKUP(A902,'BASE REGISTROS'!$A$1:$T$884,5,FALSE)</f>
        <v>Constitución Política de la República, artículo 107.</v>
      </c>
      <c r="F902" s="108" t="str">
        <f>VLOOKUP(A902,'BASE REGISTROS'!$A$1:$T$884,6,FALSE)</f>
        <v>Indefinida.</v>
      </c>
      <c r="G902" s="108" t="str">
        <f>VLOOKUP(A902,'BASE REGISTROS'!$A$1:$T$884,7,FALSE)</f>
        <v>Según Ley Orgánica Nº 18.695, artículos 1º al 4º.</v>
      </c>
      <c r="H902" s="108" t="str">
        <f>VLOOKUP(A902,'BASE REGISTROS'!$A$1:$T$884,8,FALSE)</f>
        <v>no tiene</v>
      </c>
      <c r="I902" s="108">
        <f>VLOOKUP(A902,'BASE REGISTROS'!$A$1:$T$884,9,FALSE)</f>
        <v>0</v>
      </c>
      <c r="J902" s="129">
        <f>VLOOKUP(A902,'BASE REGISTROS'!$A$1:$T$884,10,FALSE)</f>
        <v>0</v>
      </c>
      <c r="K902" s="108" t="str">
        <f>VLOOKUP(A902,'BASE REGISTROS'!$A$1:$T$884,11,FALSE)</f>
        <v xml:space="preserve">Oscar Armando Sumonte González, </v>
      </c>
      <c r="L902" s="108" t="str">
        <f>VLOOKUP(A902,'BASE REGISTROS'!$A$1:$T$884,12,FALSE)</f>
        <v xml:space="preserve">1. Avenida Santa Laura Nº 567, comuna de Concón, Región de Valparaíso.
</v>
      </c>
      <c r="M902" s="108" t="str">
        <f>VLOOKUP(A902,'BASE REGISTROS'!$A$1:$T$884,13,FALSE)</f>
        <v>V</v>
      </c>
      <c r="N902" s="108" t="str">
        <f>VLOOKUP(A902,'BASE REGISTROS'!$A$1:$T$884,14,FALSE)</f>
        <v xml:space="preserve"> Concón</v>
      </c>
      <c r="O902" s="108" t="str">
        <f>VLOOKUP(A902,'BASE REGISTROS'!$A$1:$T$884,15,FALSE)</f>
        <v xml:space="preserve">. Teléfono: (56 32) 381 6000 </v>
      </c>
      <c r="P902" s="108" t="str">
        <f>VLOOKUP(A902,'BASE REGISTROS'!$A$1:$T$884,16,FALSE)</f>
        <v>oficinadepartes@concon.cl</v>
      </c>
      <c r="Q902" s="108">
        <f>VLOOKUP(A902,'BASE REGISTROS'!$A$1:$T$884,17,FALSE)</f>
        <v>0</v>
      </c>
      <c r="R902" s="108">
        <f>VLOOKUP(A902,'BASE REGISTROS'!$A$1:$T$884,18,FALSE)</f>
        <v>91001</v>
      </c>
      <c r="S902" s="108" t="str">
        <f>VLOOKUP(A902,'BASE REGISTROS'!$A$1:$T$884,19,FALSE)</f>
        <v>No se acompañan. Aplica Informe Jurídico Nº 09, de  fecha 14 de marzo de 2011 del Departamento Jurídico y Dictamen Nº 070791, de 2009, de la Contraloría General de la República</v>
      </c>
      <c r="T902" s="129">
        <f>VLOOKUP(A902,'BASE REGISTROS'!$A$1:$T$884,20,FALSE)</f>
        <v>42059</v>
      </c>
      <c r="U902" s="128">
        <v>7544</v>
      </c>
      <c r="V902" s="130">
        <v>4149668</v>
      </c>
      <c r="W902" s="130">
        <v>8419686</v>
      </c>
      <c r="X902" s="131">
        <v>44316</v>
      </c>
      <c r="Y902" s="132" t="s">
        <v>7743</v>
      </c>
      <c r="Z902" s="132" t="s">
        <v>7744</v>
      </c>
      <c r="AA902" s="128" t="s">
        <v>7903</v>
      </c>
    </row>
    <row r="903" spans="1:27" ht="15.75" customHeight="1" x14ac:dyDescent="0.2">
      <c r="A903" s="128">
        <v>7545</v>
      </c>
      <c r="B903" s="108" t="str">
        <f>VLOOKUP(A903,'BASE REGISTROS'!$A$1:$T$884,2,FALSE)</f>
        <v xml:space="preserve">
I. Municipalidad de Puchuncaví
</v>
      </c>
      <c r="C903" s="136">
        <f>VLOOKUP(A903,'BASE REGISTROS'!$A$1:$T$884,3,FALSE)</f>
        <v>690608006</v>
      </c>
      <c r="D903" s="108" t="str">
        <f>VLOOKUP(A903,'BASE REGISTROS'!$A$1:$T$884,4,FALSE)</f>
        <v>Municipalidad</v>
      </c>
      <c r="E903" s="108" t="str">
        <f>VLOOKUP(A903,'BASE REGISTROS'!$A$1:$T$884,5,FALSE)</f>
        <v>Constitución Política de la República, artículo 107.</v>
      </c>
      <c r="F903" s="108" t="str">
        <f>VLOOKUP(A903,'BASE REGISTROS'!$A$1:$T$884,6,FALSE)</f>
        <v>Indefinida.</v>
      </c>
      <c r="G903" s="108" t="str">
        <f>VLOOKUP(A903,'BASE REGISTROS'!$A$1:$T$884,7,FALSE)</f>
        <v>Según Ley Orgánica Nº 18.695, artículos 1º al 4º.</v>
      </c>
      <c r="H903" s="108" t="str">
        <f>VLOOKUP(A903,'BASE REGISTROS'!$A$1:$T$884,8,FALSE)</f>
        <v>no tiene</v>
      </c>
      <c r="I903" s="108">
        <f>VLOOKUP(A903,'BASE REGISTROS'!$A$1:$T$884,9,FALSE)</f>
        <v>0</v>
      </c>
      <c r="J903" s="129">
        <f>VLOOKUP(A903,'BASE REGISTROS'!$A$1:$T$884,10,FALSE)</f>
        <v>0</v>
      </c>
      <c r="K903" s="108" t="str">
        <f>VLOOKUP(A903,'BASE REGISTROS'!$A$1:$T$884,11,FALSE)</f>
        <v xml:space="preserve">Eliana del Carmen Olmos Solís
</v>
      </c>
      <c r="L903" s="108" t="str">
        <f>VLOOKUP(A903,'BASE REGISTROS'!$A$1:$T$884,12,FALSE)</f>
        <v xml:space="preserve">Avenida Bernardo O´Higgins Nº 70, comuna de Puchuncaví, Región de Valparaíso. 
</v>
      </c>
      <c r="M903" s="108" t="str">
        <f>VLOOKUP(A903,'BASE REGISTROS'!$A$1:$T$884,13,FALSE)</f>
        <v>V</v>
      </c>
      <c r="N903" s="108" t="str">
        <f>VLOOKUP(A903,'BASE REGISTROS'!$A$1:$T$884,14,FALSE)</f>
        <v>Puchuncaví</v>
      </c>
      <c r="O903" s="108" t="str">
        <f>VLOOKUP(A903,'BASE REGISTROS'!$A$1:$T$884,15,FALSE)</f>
        <v>Fono: (32) 2139603</v>
      </c>
      <c r="P903" s="108" t="str">
        <f>VLOOKUP(A903,'BASE REGISTROS'!$A$1:$T$884,16,FALSE)</f>
        <v>E-mail Alcaldesa: Eliana.olmos@munipuchuncavi.cl</v>
      </c>
      <c r="Q903" s="108">
        <f>VLOOKUP(A903,'BASE REGISTROS'!$A$1:$T$884,17,FALSE)</f>
        <v>0</v>
      </c>
      <c r="R903" s="108">
        <f>VLOOKUP(A903,'BASE REGISTROS'!$A$1:$T$884,18,FALSE)</f>
        <v>91001</v>
      </c>
      <c r="S903" s="108" t="str">
        <f>VLOOKUP(A903,'BASE REGISTROS'!$A$1:$T$884,19,FALSE)</f>
        <v>No se acompañan. Aplica Informe Jurídico Nº 09, de  fecha 14 de marzo de 2011 del Departamento Jurídico y Dictamen Nº 070791, de 2009, de la Contraloría General de la República</v>
      </c>
      <c r="T903" s="129">
        <f>VLOOKUP(A903,'BASE REGISTROS'!$A$1:$T$884,20,FALSE)</f>
        <v>42059</v>
      </c>
      <c r="U903" s="128">
        <v>7545</v>
      </c>
      <c r="V903" s="130">
        <v>7154600</v>
      </c>
      <c r="W903" s="130">
        <v>10835650</v>
      </c>
      <c r="X903" s="131">
        <v>44316</v>
      </c>
      <c r="Y903" s="132" t="s">
        <v>7743</v>
      </c>
      <c r="Z903" s="132" t="s">
        <v>7744</v>
      </c>
      <c r="AA903" s="128" t="s">
        <v>7893</v>
      </c>
    </row>
    <row r="904" spans="1:27" ht="15.75" customHeight="1" x14ac:dyDescent="0.2">
      <c r="A904" s="128">
        <v>7546</v>
      </c>
      <c r="B904" s="108" t="str">
        <f>VLOOKUP(A904,'BASE REGISTROS'!$A$1:$T$884,2,FALSE)</f>
        <v xml:space="preserve">
I. Municipalidad de Freirina
</v>
      </c>
      <c r="C904" s="136" t="str">
        <f>VLOOKUP(A904,'BASE REGISTROS'!$A$1:$T$884,3,FALSE)</f>
        <v>69030600K</v>
      </c>
      <c r="D904" s="108" t="str">
        <f>VLOOKUP(A904,'BASE REGISTROS'!$A$1:$T$884,4,FALSE)</f>
        <v>Municipalidad</v>
      </c>
      <c r="E904" s="108" t="str">
        <f>VLOOKUP(A904,'BASE REGISTROS'!$A$1:$T$884,5,FALSE)</f>
        <v>Constitución Política de la República, artículo 107.</v>
      </c>
      <c r="F904" s="108" t="str">
        <f>VLOOKUP(A904,'BASE REGISTROS'!$A$1:$T$884,6,FALSE)</f>
        <v>Indefinida.</v>
      </c>
      <c r="G904" s="108" t="str">
        <f>VLOOKUP(A904,'BASE REGISTROS'!$A$1:$T$884,7,FALSE)</f>
        <v>Según Ley Orgánica Nº 18.695, artículos 1º al 4º.</v>
      </c>
      <c r="H904" s="108" t="str">
        <f>VLOOKUP(A904,'BASE REGISTROS'!$A$1:$T$884,8,FALSE)</f>
        <v>no tiene</v>
      </c>
      <c r="I904" s="108">
        <f>VLOOKUP(A904,'BASE REGISTROS'!$A$1:$T$884,9,FALSE)</f>
        <v>0</v>
      </c>
      <c r="J904" s="129">
        <f>VLOOKUP(A904,'BASE REGISTROS'!$A$1:$T$884,10,FALSE)</f>
        <v>0</v>
      </c>
      <c r="K904" s="108" t="str">
        <f>VLOOKUP(A904,'BASE REGISTROS'!$A$1:$T$884,11,FALSE)</f>
        <v xml:space="preserve">César Antonio Orellana Orellana, </v>
      </c>
      <c r="L904" s="108" t="str">
        <f>VLOOKUP(A904,'BASE REGISTROS'!$A$1:$T$884,12,FALSE)</f>
        <v xml:space="preserve">Edificio Consistorial, calle O´Higgins Nº 1016, comuna de Freirina, Región de Atacama. 
</v>
      </c>
      <c r="M904" s="108" t="str">
        <f>VLOOKUP(A904,'BASE REGISTROS'!$A$1:$T$884,13,FALSE)</f>
        <v>III</v>
      </c>
      <c r="N904" s="108" t="str">
        <f>VLOOKUP(A904,'BASE REGISTROS'!$A$1:$T$884,14,FALSE)</f>
        <v>Freirina</v>
      </c>
      <c r="O904" s="108" t="str">
        <f>VLOOKUP(A904,'BASE REGISTROS'!$A$1:$T$884,15,FALSE)</f>
        <v>Fono: (51) 2518713- 518761</v>
      </c>
      <c r="P904" s="108" t="str">
        <f>VLOOKUP(A904,'BASE REGISTROS'!$A$1:$T$884,16,FALSE)</f>
        <v xml:space="preserve"> alcaldía@imfreirina.cl</v>
      </c>
      <c r="Q904" s="108">
        <f>VLOOKUP(A904,'BASE REGISTROS'!$A$1:$T$884,17,FALSE)</f>
        <v>0</v>
      </c>
      <c r="R904" s="108">
        <f>VLOOKUP(A904,'BASE REGISTROS'!$A$1:$T$884,18,FALSE)</f>
        <v>91001</v>
      </c>
      <c r="S904" s="108" t="str">
        <f>VLOOKUP(A904,'BASE REGISTROS'!$A$1:$T$884,19,FALSE)</f>
        <v>No se acompañan. Aplica Informe Jurídico Nº 09, de  fecha 14 de marzo de 2011 del Departamento Jurídico y Dictamen Nº 070791, de 2009, de la Contraloría General de la República</v>
      </c>
      <c r="T904" s="129">
        <f>VLOOKUP(A904,'BASE REGISTROS'!$A$1:$T$884,20,FALSE)</f>
        <v>42059</v>
      </c>
      <c r="U904" s="128">
        <v>7546</v>
      </c>
      <c r="V904" s="130">
        <v>27172654</v>
      </c>
      <c r="W904" s="130">
        <v>87120505</v>
      </c>
      <c r="X904" s="131">
        <v>44316</v>
      </c>
      <c r="Y904" s="132" t="s">
        <v>7743</v>
      </c>
      <c r="Z904" s="132" t="s">
        <v>7744</v>
      </c>
      <c r="AA904" s="128" t="s">
        <v>7819</v>
      </c>
    </row>
    <row r="905" spans="1:27" ht="15.75" customHeight="1" x14ac:dyDescent="0.2">
      <c r="A905" s="128">
        <v>7547</v>
      </c>
      <c r="B905" s="108" t="str">
        <f>VLOOKUP(A905,'BASE REGISTROS'!$A$1:$T$884,2,FALSE)</f>
        <v xml:space="preserve">
I. Municipalidad de Alto del Carmen
</v>
      </c>
      <c r="C905" s="136">
        <f>VLOOKUP(A905,'BASE REGISTROS'!$A$1:$T$884,3,FALSE)</f>
        <v>692519000</v>
      </c>
      <c r="D905" s="108" t="str">
        <f>VLOOKUP(A905,'BASE REGISTROS'!$A$1:$T$884,4,FALSE)</f>
        <v>Municipalidad</v>
      </c>
      <c r="E905" s="108" t="str">
        <f>VLOOKUP(A905,'BASE REGISTROS'!$A$1:$T$884,5,FALSE)</f>
        <v>Constitución Política de la República, artículo 107.</v>
      </c>
      <c r="F905" s="108" t="str">
        <f>VLOOKUP(A905,'BASE REGISTROS'!$A$1:$T$884,6,FALSE)</f>
        <v>Indefinida.</v>
      </c>
      <c r="G905" s="108" t="str">
        <f>VLOOKUP(A905,'BASE REGISTROS'!$A$1:$T$884,7,FALSE)</f>
        <v>Según Ley Orgánica Nº 18.695, artículos 1º al 4º.</v>
      </c>
      <c r="H905" s="108" t="str">
        <f>VLOOKUP(A905,'BASE REGISTROS'!$A$1:$T$884,8,FALSE)</f>
        <v>no tiene</v>
      </c>
      <c r="I905" s="108">
        <f>VLOOKUP(A905,'BASE REGISTROS'!$A$1:$T$884,9,FALSE)</f>
        <v>0</v>
      </c>
      <c r="J905" s="129">
        <f>VLOOKUP(A905,'BASE REGISTROS'!$A$1:$T$884,10,FALSE)</f>
        <v>0</v>
      </c>
      <c r="K905" s="108" t="str">
        <f>VLOOKUP(A905,'BASE REGISTROS'!$A$1:$T$884,11,FALSE)</f>
        <v xml:space="preserve">Carmen Antonia Bou Bou, </v>
      </c>
      <c r="L905" s="108" t="str">
        <f>VLOOKUP(A905,'BASE REGISTROS'!$A$1:$T$884,12,FALSE)</f>
        <v xml:space="preserve">Padre Alonso García S/N, comuna de Alto del Carmen, Región de Atacama. 
</v>
      </c>
      <c r="M905" s="108" t="str">
        <f>VLOOKUP(A905,'BASE REGISTROS'!$A$1:$T$884,13,FALSE)</f>
        <v>III</v>
      </c>
      <c r="N905" s="108" t="str">
        <f>VLOOKUP(A905,'BASE REGISTROS'!$A$1:$T$884,14,FALSE)</f>
        <v>Alto del Carmen</v>
      </c>
      <c r="O905" s="108" t="str">
        <f>VLOOKUP(A905,'BASE REGISTROS'!$A$1:$T$884,15,FALSE)</f>
        <v>Fono: (51) 610359- 610328</v>
      </c>
      <c r="P905" s="108">
        <f>VLOOKUP(A905,'BASE REGISTROS'!$A$1:$T$884,16,FALSE)</f>
        <v>0</v>
      </c>
      <c r="Q905" s="108">
        <f>VLOOKUP(A905,'BASE REGISTROS'!$A$1:$T$884,17,FALSE)</f>
        <v>0</v>
      </c>
      <c r="R905" s="108">
        <f>VLOOKUP(A905,'BASE REGISTROS'!$A$1:$T$884,18,FALSE)</f>
        <v>91001</v>
      </c>
      <c r="S905" s="108" t="str">
        <f>VLOOKUP(A905,'BASE REGISTROS'!$A$1:$T$884,19,FALSE)</f>
        <v>No se acompañan. Aplica Informe Jurídico Nº 09, de  fecha 14 de marzo de 2011 del Departamento Jurídico y Dictamen Nº 070791, de 2009, de la Contraloría General de la República</v>
      </c>
      <c r="T905" s="129">
        <f>VLOOKUP(A905,'BASE REGISTROS'!$A$1:$T$884,20,FALSE)</f>
        <v>42059</v>
      </c>
      <c r="U905" s="128">
        <v>7547</v>
      </c>
      <c r="V905" s="130">
        <v>4730622</v>
      </c>
      <c r="W905" s="130">
        <v>14329065</v>
      </c>
      <c r="X905" s="131">
        <v>44316</v>
      </c>
      <c r="Y905" s="132" t="s">
        <v>7743</v>
      </c>
      <c r="Z905" s="132" t="s">
        <v>7744</v>
      </c>
      <c r="AA905" s="128" t="s">
        <v>7973</v>
      </c>
    </row>
    <row r="906" spans="1:27" ht="15.75" customHeight="1" x14ac:dyDescent="0.2">
      <c r="A906" s="128">
        <v>7548</v>
      </c>
      <c r="B906" s="108" t="str">
        <f>VLOOKUP(A906,'BASE REGISTROS'!$A$1:$T$884,2,FALSE)</f>
        <v xml:space="preserve">
I. Municipalidad de Tierra Amarilla
</v>
      </c>
      <c r="C906" s="136">
        <f>VLOOKUP(A906,'BASE REGISTROS'!$A$1:$T$884,3,FALSE)</f>
        <v>690304007</v>
      </c>
      <c r="D906" s="108" t="str">
        <f>VLOOKUP(A906,'BASE REGISTROS'!$A$1:$T$884,4,FALSE)</f>
        <v>Municipalidad</v>
      </c>
      <c r="E906" s="108" t="str">
        <f>VLOOKUP(A906,'BASE REGISTROS'!$A$1:$T$884,5,FALSE)</f>
        <v>Constitución Política de la República, artículo 107.</v>
      </c>
      <c r="F906" s="108" t="str">
        <f>VLOOKUP(A906,'BASE REGISTROS'!$A$1:$T$884,6,FALSE)</f>
        <v>Constitución Política de la República, artículo 107.</v>
      </c>
      <c r="G906" s="108" t="str">
        <f>VLOOKUP(A906,'BASE REGISTROS'!$A$1:$T$884,7,FALSE)</f>
        <v>Según Ley Orgánica Nº 18.695, artículos 1º al 4º.</v>
      </c>
      <c r="H906" s="108" t="str">
        <f>VLOOKUP(A906,'BASE REGISTROS'!$A$1:$T$884,8,FALSE)</f>
        <v>no tiene</v>
      </c>
      <c r="I906" s="108">
        <f>VLOOKUP(A906,'BASE REGISTROS'!$A$1:$T$884,9,FALSE)</f>
        <v>0</v>
      </c>
      <c r="J906" s="129">
        <f>VLOOKUP(A906,'BASE REGISTROS'!$A$1:$T$884,10,FALSE)</f>
        <v>0</v>
      </c>
      <c r="K906" s="108" t="str">
        <f>VLOOKUP(A906,'BASE REGISTROS'!$A$1:$T$884,11,FALSE)</f>
        <v>Mario Arturo Morales Carrasco</v>
      </c>
      <c r="L906" s="108" t="str">
        <f>VLOOKUP(A906,'BASE REGISTROS'!$A$1:$T$884,12,FALSE)</f>
        <v xml:space="preserve">Avenida Miguel Lemeur Nº 544, comuna de Tierra Amarilla, Región de Atacama. 
</v>
      </c>
      <c r="M906" s="108" t="str">
        <f>VLOOKUP(A906,'BASE REGISTROS'!$A$1:$T$884,13,FALSE)</f>
        <v>III</v>
      </c>
      <c r="N906" s="108" t="str">
        <f>VLOOKUP(A906,'BASE REGISTROS'!$A$1:$T$884,14,FALSE)</f>
        <v>Tierra Amarilla</v>
      </c>
      <c r="O906" s="108" t="str">
        <f>VLOOKUP(A906,'BASE REGISTROS'!$A$1:$T$884,15,FALSE)</f>
        <v xml:space="preserve">Fono: (52) 320017- 320054- 320277- 320936
</v>
      </c>
      <c r="P906" s="108" t="str">
        <f>VLOOKUP(A906,'BASE REGISTROS'!$A$1:$T$884,16,FALSE)</f>
        <v xml:space="preserve">: info@MuniTierraAmarilla.cl </v>
      </c>
      <c r="Q906" s="108">
        <f>VLOOKUP(A906,'BASE REGISTROS'!$A$1:$T$884,17,FALSE)</f>
        <v>0</v>
      </c>
      <c r="R906" s="108">
        <f>VLOOKUP(A906,'BASE REGISTROS'!$A$1:$T$884,18,FALSE)</f>
        <v>91001</v>
      </c>
      <c r="S906" s="108" t="str">
        <f>VLOOKUP(A906,'BASE REGISTROS'!$A$1:$T$884,19,FALSE)</f>
        <v>No se acompañan. Aplica Informe Jurídico Nº 09, de  fecha 14 de marzo de 2011 del Departamento Jurídico y Dictamen Nº 070791, de 2009, de la Contraloría General de la República</v>
      </c>
      <c r="T906" s="129">
        <f>VLOOKUP(A906,'BASE REGISTROS'!$A$1:$T$884,20,FALSE)</f>
        <v>42059</v>
      </c>
      <c r="U906" s="128">
        <v>7548</v>
      </c>
      <c r="V906" s="130">
        <v>7503744</v>
      </c>
      <c r="W906" s="130">
        <v>11364429</v>
      </c>
      <c r="X906" s="131">
        <v>44316</v>
      </c>
      <c r="Y906" s="132" t="s">
        <v>7743</v>
      </c>
      <c r="Z906" s="132" t="s">
        <v>7744</v>
      </c>
      <c r="AA906" s="128" t="s">
        <v>7974</v>
      </c>
    </row>
    <row r="907" spans="1:27" ht="15.75" customHeight="1" x14ac:dyDescent="0.2">
      <c r="A907" s="128">
        <v>7549</v>
      </c>
      <c r="B907" s="108" t="str">
        <f>VLOOKUP(A907,'BASE REGISTROS'!$A$1:$T$884,2,FALSE)</f>
        <v xml:space="preserve">
I. Municipalidad de Chañaral
</v>
      </c>
      <c r="C907" s="136">
        <f>VLOOKUP(A907,'BASE REGISTROS'!$A$1:$T$884,3,FALSE)</f>
        <v>690301008</v>
      </c>
      <c r="D907" s="108" t="str">
        <f>VLOOKUP(A907,'BASE REGISTROS'!$A$1:$T$884,4,FALSE)</f>
        <v>Municipalidad</v>
      </c>
      <c r="E907" s="108" t="str">
        <f>VLOOKUP(A907,'BASE REGISTROS'!$A$1:$T$884,5,FALSE)</f>
        <v>Constitución Política de la República, artículo 107.</v>
      </c>
      <c r="F907" s="108" t="str">
        <f>VLOOKUP(A907,'BASE REGISTROS'!$A$1:$T$884,6,FALSE)</f>
        <v>Indefinida.</v>
      </c>
      <c r="G907" s="108" t="str">
        <f>VLOOKUP(A907,'BASE REGISTROS'!$A$1:$T$884,7,FALSE)</f>
        <v>Según Ley Orgánica Nº 18.695, artículos 1º al 4º.</v>
      </c>
      <c r="H907" s="108" t="str">
        <f>VLOOKUP(A907,'BASE REGISTROS'!$A$1:$T$884,8,FALSE)</f>
        <v>no tiene</v>
      </c>
      <c r="I907" s="108">
        <f>VLOOKUP(A907,'BASE REGISTROS'!$A$1:$T$884,9,FALSE)</f>
        <v>0</v>
      </c>
      <c r="J907" s="129">
        <f>VLOOKUP(A907,'BASE REGISTROS'!$A$1:$T$884,10,FALSE)</f>
        <v>0</v>
      </c>
      <c r="K907" s="108" t="str">
        <f>VLOOKUP(A907,'BASE REGISTROS'!$A$1:$T$884,11,FALSE)</f>
        <v xml:space="preserve">Estanislao Raúl Salas Aguilera, </v>
      </c>
      <c r="L907" s="108" t="str">
        <f>VLOOKUP(A907,'BASE REGISTROS'!$A$1:$T$884,12,FALSE)</f>
        <v xml:space="preserve">Merino Jarpa Nº 801, comuna de Chañaral, Región de Atacama. 
</v>
      </c>
      <c r="M907" s="108" t="str">
        <f>VLOOKUP(A907,'BASE REGISTROS'!$A$1:$T$884,13,FALSE)</f>
        <v>III</v>
      </c>
      <c r="N907" s="108" t="str">
        <f>VLOOKUP(A907,'BASE REGISTROS'!$A$1:$T$884,14,FALSE)</f>
        <v>Chañaral</v>
      </c>
      <c r="O907" s="108" t="str">
        <f>VLOOKUP(A907,'BASE REGISTROS'!$A$1:$T$884,15,FALSE)</f>
        <v>Fono: (52) 543301</v>
      </c>
      <c r="P907" s="108" t="str">
        <f>VLOOKUP(A907,'BASE REGISTROS'!$A$1:$T$884,16,FALSE)</f>
        <v xml:space="preserve">www.municipalidadchanaral.munichanaral.cl </v>
      </c>
      <c r="Q907" s="108">
        <f>VLOOKUP(A907,'BASE REGISTROS'!$A$1:$T$884,17,FALSE)</f>
        <v>0</v>
      </c>
      <c r="R907" s="108">
        <f>VLOOKUP(A907,'BASE REGISTROS'!$A$1:$T$884,18,FALSE)</f>
        <v>91001</v>
      </c>
      <c r="S907" s="108" t="str">
        <f>VLOOKUP(A907,'BASE REGISTROS'!$A$1:$T$884,19,FALSE)</f>
        <v>No se acompañan. Aplica Informe Jurídico Nº 09, de  fecha 14 de marzo de 2011 del Departamento Jurídico y Dictamen Nº 070791, de 2009, de la Contraloría General de la República</v>
      </c>
      <c r="T907" s="129">
        <f>VLOOKUP(A907,'BASE REGISTROS'!$A$1:$T$884,20,FALSE)</f>
        <v>42059</v>
      </c>
      <c r="U907" s="128">
        <v>7549</v>
      </c>
      <c r="V907" s="130">
        <v>15234009</v>
      </c>
      <c r="W907" s="130">
        <v>65619427</v>
      </c>
      <c r="X907" s="131">
        <v>44316</v>
      </c>
      <c r="Y907" s="132" t="s">
        <v>7743</v>
      </c>
      <c r="Z907" s="132" t="s">
        <v>7744</v>
      </c>
      <c r="AA907" s="128" t="s">
        <v>7902</v>
      </c>
    </row>
    <row r="908" spans="1:27" ht="15.75" customHeight="1" x14ac:dyDescent="0.2">
      <c r="A908" s="128">
        <v>7550</v>
      </c>
      <c r="B908" s="108" t="str">
        <f>VLOOKUP(A908,'BASE REGISTROS'!$A$1:$T$884,2,FALSE)</f>
        <v xml:space="preserve">
I. Municipalidad de Porvenir
</v>
      </c>
      <c r="C908" s="136">
        <f>VLOOKUP(A908,'BASE REGISTROS'!$A$1:$T$884,3,FALSE)</f>
        <v>692503007</v>
      </c>
      <c r="D908" s="108" t="str">
        <f>VLOOKUP(A908,'BASE REGISTROS'!$A$1:$T$884,4,FALSE)</f>
        <v>Municipalidad</v>
      </c>
      <c r="E908" s="108" t="str">
        <f>VLOOKUP(A908,'BASE REGISTROS'!$A$1:$T$884,5,FALSE)</f>
        <v>Constitución Política de la República, artículo 107.</v>
      </c>
      <c r="F908" s="108" t="str">
        <f>VLOOKUP(A908,'BASE REGISTROS'!$A$1:$T$884,6,FALSE)</f>
        <v>Indefinida.</v>
      </c>
      <c r="G908" s="108" t="str">
        <f>VLOOKUP(A908,'BASE REGISTROS'!$A$1:$T$884,7,FALSE)</f>
        <v>Según Ley Orgánica Nº 18.695, artículos 1º al 4º.</v>
      </c>
      <c r="H908" s="108" t="str">
        <f>VLOOKUP(A908,'BASE REGISTROS'!$A$1:$T$884,8,FALSE)</f>
        <v>no tiene</v>
      </c>
      <c r="I908" s="108">
        <f>VLOOKUP(A908,'BASE REGISTROS'!$A$1:$T$884,9,FALSE)</f>
        <v>0</v>
      </c>
      <c r="J908" s="129">
        <f>VLOOKUP(A908,'BASE REGISTROS'!$A$1:$T$884,10,FALSE)</f>
        <v>0</v>
      </c>
      <c r="K908" s="108" t="str">
        <f>VLOOKUP(A908,'BASE REGISTROS'!$A$1:$T$884,11,FALSE)</f>
        <v xml:space="preserve">Marisol Andrade Cárdenas, </v>
      </c>
      <c r="L908" s="108" t="str">
        <f>VLOOKUP(A908,'BASE REGISTROS'!$A$1:$T$884,12,FALSE)</f>
        <v xml:space="preserve">Zavattaro Nº 434, Comuna de Porvenir, Provincia de Tierra del Fuego, XII Región de Magallanes y la Antártica Chilena.
</v>
      </c>
      <c r="M908" s="108" t="str">
        <f>VLOOKUP(A908,'BASE REGISTROS'!$A$1:$T$884,13,FALSE)</f>
        <v>XII</v>
      </c>
      <c r="N908" s="108" t="str">
        <f>VLOOKUP(A908,'BASE REGISTROS'!$A$1:$T$884,14,FALSE)</f>
        <v>Porvenir</v>
      </c>
      <c r="O908" s="108" t="str">
        <f>VLOOKUP(A908,'BASE REGISTROS'!$A$1:$T$884,15,FALSE)</f>
        <v>Fono: (61)2581404-(61)2581189.</v>
      </c>
      <c r="P908" s="108" t="str">
        <f>VLOOKUP(A908,'BASE REGISTROS'!$A$1:$T$884,16,FALSE)</f>
        <v>rrozas@muniporvenir.cl</v>
      </c>
      <c r="Q908" s="108">
        <f>VLOOKUP(A908,'BASE REGISTROS'!$A$1:$T$884,17,FALSE)</f>
        <v>0</v>
      </c>
      <c r="R908" s="108">
        <f>VLOOKUP(A908,'BASE REGISTROS'!$A$1:$T$884,18,FALSE)</f>
        <v>91001</v>
      </c>
      <c r="S908" s="108" t="str">
        <f>VLOOKUP(A908,'BASE REGISTROS'!$A$1:$T$884,19,FALSE)</f>
        <v>No corresponde</v>
      </c>
      <c r="T908" s="129">
        <f>VLOOKUP(A908,'BASE REGISTROS'!$A$1:$T$884,20,FALSE)</f>
        <v>42059</v>
      </c>
      <c r="U908" s="128">
        <v>7550</v>
      </c>
      <c r="V908" s="130">
        <v>5265786</v>
      </c>
      <c r="W908" s="130">
        <v>15950078</v>
      </c>
      <c r="X908" s="131">
        <v>44316</v>
      </c>
      <c r="Y908" s="132" t="s">
        <v>7743</v>
      </c>
      <c r="Z908" s="132" t="s">
        <v>7744</v>
      </c>
      <c r="AA908" s="128" t="s">
        <v>7884</v>
      </c>
    </row>
    <row r="909" spans="1:27" ht="15.75" customHeight="1" x14ac:dyDescent="0.2">
      <c r="A909" s="128">
        <v>7553</v>
      </c>
      <c r="B909" s="108" t="str">
        <f>VLOOKUP(A909,'BASE REGISTROS'!$A$1:$T$884,2,FALSE)</f>
        <v xml:space="preserve">
I. Municipalidad de San Juan de La Costa
</v>
      </c>
      <c r="C909" s="136">
        <f>VLOOKUP(A909,'BASE REGISTROS'!$A$1:$T$884,3,FALSE)</f>
        <v>692518004</v>
      </c>
      <c r="D909" s="108" t="str">
        <f>VLOOKUP(A909,'BASE REGISTROS'!$A$1:$T$884,4,FALSE)</f>
        <v>Municipalidad</v>
      </c>
      <c r="E909" s="108" t="str">
        <f>VLOOKUP(A909,'BASE REGISTROS'!$A$1:$T$884,5,FALSE)</f>
        <v>Constitución Política de la República, artículo 107.</v>
      </c>
      <c r="F909" s="108" t="str">
        <f>VLOOKUP(A909,'BASE REGISTROS'!$A$1:$T$884,6,FALSE)</f>
        <v>Indefinida.</v>
      </c>
      <c r="G909" s="108" t="str">
        <f>VLOOKUP(A909,'BASE REGISTROS'!$A$1:$T$884,7,FALSE)</f>
        <v>Según Ley Orgánica Nº 18.695, artículos 1º al 4º.</v>
      </c>
      <c r="H909" s="108" t="str">
        <f>VLOOKUP(A909,'BASE REGISTROS'!$A$1:$T$884,8,FALSE)</f>
        <v>no tiene</v>
      </c>
      <c r="I909" s="108">
        <f>VLOOKUP(A909,'BASE REGISTROS'!$A$1:$T$884,9,FALSE)</f>
        <v>0</v>
      </c>
      <c r="J909" s="129">
        <f>VLOOKUP(A909,'BASE REGISTROS'!$A$1:$T$884,10,FALSE)</f>
        <v>0</v>
      </c>
      <c r="K909" s="108" t="str">
        <f>VLOOKUP(A909,'BASE REGISTROS'!$A$1:$T$884,11,FALSE)</f>
        <v>Bernardo Candía Henríquez, Alcalde.
Luis Alberto Barría Obando, subrogará al Alcalde entre el 16 de abril y el 17 de mayo de 2021.</v>
      </c>
      <c r="L909" s="108" t="str">
        <f>VLOOKUP(A909,'BASE REGISTROS'!$A$1:$T$884,12,FALSE)</f>
        <v xml:space="preserve">Avenida Nueva Sur s/n, Puaucho, comuna de San Juan de La Costa, Región de Los Lagos
</v>
      </c>
      <c r="M909" s="108" t="str">
        <f>VLOOKUP(A909,'BASE REGISTROS'!$A$1:$T$884,13,FALSE)</f>
        <v>X</v>
      </c>
      <c r="N909" s="108" t="str">
        <f>VLOOKUP(A909,'BASE REGISTROS'!$A$1:$T$884,14,FALSE)</f>
        <v>San Juan de La Costa</v>
      </c>
      <c r="O909" s="108" t="str">
        <f>VLOOKUP(A909,'BASE REGISTROS'!$A$1:$T$884,15,FALSE)</f>
        <v xml:space="preserve">Fono: 064-2261911
</v>
      </c>
      <c r="P909" s="108" t="str">
        <f>VLOOKUP(A909,'BASE REGISTROS'!$A$1:$T$884,16,FALSE)</f>
        <v xml:space="preserve"> alcaldía@sanjuandelacosta.cl</v>
      </c>
      <c r="Q909" s="108">
        <f>VLOOKUP(A909,'BASE REGISTROS'!$A$1:$T$884,17,FALSE)</f>
        <v>0</v>
      </c>
      <c r="R909" s="108">
        <f>VLOOKUP(A909,'BASE REGISTROS'!$A$1:$T$884,18,FALSE)</f>
        <v>91001</v>
      </c>
      <c r="S909" s="108" t="str">
        <f>VLOOKUP(A909,'BASE REGISTROS'!$A$1:$T$884,19,FALSE)</f>
        <v>No corresponde</v>
      </c>
      <c r="T909" s="129">
        <f>VLOOKUP(A909,'BASE REGISTROS'!$A$1:$T$884,20,FALSE)</f>
        <v>42061</v>
      </c>
      <c r="U909" s="128">
        <v>7553</v>
      </c>
      <c r="V909" s="130">
        <v>3262498</v>
      </c>
      <c r="W909" s="130">
        <v>9882114</v>
      </c>
      <c r="X909" s="131">
        <v>44316</v>
      </c>
      <c r="Y909" s="132" t="s">
        <v>7743</v>
      </c>
      <c r="Z909" s="132" t="s">
        <v>7744</v>
      </c>
      <c r="AA909" s="128" t="s">
        <v>7975</v>
      </c>
    </row>
    <row r="910" spans="1:27" ht="15.75" customHeight="1" x14ac:dyDescent="0.2">
      <c r="A910" s="128">
        <v>7554</v>
      </c>
      <c r="B910" s="108" t="str">
        <f>VLOOKUP(A910,'BASE REGISTROS'!$A$1:$T$884,2,FALSE)</f>
        <v xml:space="preserve">
I. Municipalidad de Providencia
</v>
      </c>
      <c r="C910" s="136">
        <f>VLOOKUP(A910,'BASE REGISTROS'!$A$1:$T$884,3,FALSE)</f>
        <v>690703009</v>
      </c>
      <c r="D910" s="108" t="str">
        <f>VLOOKUP(A910,'BASE REGISTROS'!$A$1:$T$884,4,FALSE)</f>
        <v>Municipalidad</v>
      </c>
      <c r="E910" s="108" t="str">
        <f>VLOOKUP(A910,'BASE REGISTROS'!$A$1:$T$884,5,FALSE)</f>
        <v>Constitución Política de la República, artículo 107.</v>
      </c>
      <c r="F910" s="108" t="str">
        <f>VLOOKUP(A910,'BASE REGISTROS'!$A$1:$T$884,6,FALSE)</f>
        <v>Indefinida.</v>
      </c>
      <c r="G910" s="108" t="str">
        <f>VLOOKUP(A910,'BASE REGISTROS'!$A$1:$T$884,7,FALSE)</f>
        <v>Según Ley Orgánica Nº 18.695, artículos 1º al 4º.</v>
      </c>
      <c r="H910" s="108" t="str">
        <f>VLOOKUP(A910,'BASE REGISTROS'!$A$1:$T$884,8,FALSE)</f>
        <v>no tiene</v>
      </c>
      <c r="I910" s="108">
        <f>VLOOKUP(A910,'BASE REGISTROS'!$A$1:$T$884,9,FALSE)</f>
        <v>0</v>
      </c>
      <c r="J910" s="129">
        <f>VLOOKUP(A910,'BASE REGISTROS'!$A$1:$T$884,10,FALSE)</f>
        <v>0</v>
      </c>
      <c r="K910" s="108" t="str">
        <f>VLOOKUP(A910,'BASE REGISTROS'!$A$1:$T$884,11,FALSE)</f>
        <v xml:space="preserve">Evelyn Rose Matthei Fornet, </v>
      </c>
      <c r="L910" s="108" t="str">
        <f>VLOOKUP(A910,'BASE REGISTROS'!$A$1:$T$884,12,FALSE)</f>
        <v xml:space="preserve">Avenida de Valdivia Nº 963, comuna de Providencia, Región Metropolitana
</v>
      </c>
      <c r="M910" s="108" t="str">
        <f>VLOOKUP(A910,'BASE REGISTROS'!$A$1:$T$884,13,FALSE)</f>
        <v>XIII</v>
      </c>
      <c r="N910" s="108" t="str">
        <f>VLOOKUP(A910,'BASE REGISTROS'!$A$1:$T$884,14,FALSE)</f>
        <v>Providencia</v>
      </c>
      <c r="O910" s="108" t="str">
        <f>VLOOKUP(A910,'BASE REGISTROS'!$A$1:$T$884,15,FALSE)</f>
        <v>Fono: 226543435</v>
      </c>
      <c r="P910" s="108" t="str">
        <f>VLOOKUP(A910,'BASE REGISTROS'!$A$1:$T$884,16,FALSE)</f>
        <v>Correo electrónico: evelyn.matthei@providencia.cl</v>
      </c>
      <c r="Q910" s="108">
        <f>VLOOKUP(A910,'BASE REGISTROS'!$A$1:$T$884,17,FALSE)</f>
        <v>0</v>
      </c>
      <c r="R910" s="108">
        <f>VLOOKUP(A910,'BASE REGISTROS'!$A$1:$T$884,18,FALSE)</f>
        <v>91001</v>
      </c>
      <c r="S910" s="108" t="str">
        <f>VLOOKUP(A910,'BASE REGISTROS'!$A$1:$T$884,19,FALSE)</f>
        <v>No corresponde</v>
      </c>
      <c r="T910" s="129">
        <f>VLOOKUP(A910,'BASE REGISTROS'!$A$1:$T$884,20,FALSE)</f>
        <v>42061</v>
      </c>
      <c r="U910" s="128">
        <v>7554</v>
      </c>
      <c r="V910" s="130">
        <v>4006576</v>
      </c>
      <c r="W910" s="130">
        <v>12019728</v>
      </c>
      <c r="X910" s="131">
        <v>44316</v>
      </c>
      <c r="Y910" s="132" t="s">
        <v>7743</v>
      </c>
      <c r="Z910" s="132" t="s">
        <v>7744</v>
      </c>
      <c r="AA910" s="128" t="s">
        <v>75</v>
      </c>
    </row>
    <row r="911" spans="1:27" ht="15.75" customHeight="1" x14ac:dyDescent="0.2">
      <c r="A911" s="128">
        <v>7555</v>
      </c>
      <c r="B911" s="108" t="str">
        <f>VLOOKUP(A911,'BASE REGISTROS'!$A$1:$T$884,2,FALSE)</f>
        <v xml:space="preserve">
I. Municipalidad de Llanquihue
</v>
      </c>
      <c r="C911" s="136">
        <f>VLOOKUP(A911,'BASE REGISTROS'!$A$1:$T$884,3,FALSE)</f>
        <v>692203003</v>
      </c>
      <c r="D911" s="108" t="str">
        <f>VLOOKUP(A911,'BASE REGISTROS'!$A$1:$T$884,4,FALSE)</f>
        <v>Municipalidad</v>
      </c>
      <c r="E911" s="108" t="str">
        <f>VLOOKUP(A911,'BASE REGISTROS'!$A$1:$T$884,5,FALSE)</f>
        <v>Constitución Política de la República, artículo 107.</v>
      </c>
      <c r="F911" s="108" t="str">
        <f>VLOOKUP(A911,'BASE REGISTROS'!$A$1:$T$884,6,FALSE)</f>
        <v>Indefinida.</v>
      </c>
      <c r="G911" s="108" t="str">
        <f>VLOOKUP(A911,'BASE REGISTROS'!$A$1:$T$884,7,FALSE)</f>
        <v>Según Ley Orgánica Nº 18.695, artículos 1º al 4º.</v>
      </c>
      <c r="H911" s="108" t="str">
        <f>VLOOKUP(A911,'BASE REGISTROS'!$A$1:$T$884,8,FALSE)</f>
        <v>no tiene</v>
      </c>
      <c r="I911" s="108">
        <f>VLOOKUP(A911,'BASE REGISTROS'!$A$1:$T$884,9,FALSE)</f>
        <v>0</v>
      </c>
      <c r="J911" s="129">
        <f>VLOOKUP(A911,'BASE REGISTROS'!$A$1:$T$884,10,FALSE)</f>
        <v>0</v>
      </c>
      <c r="K911" s="108" t="str">
        <f>VLOOKUP(A911,'BASE REGISTROS'!$A$1:$T$884,11,FALSE)</f>
        <v xml:space="preserve">Pablo Andrés Flores Merino
</v>
      </c>
      <c r="L911" s="108" t="str">
        <f>VLOOKUP(A911,'BASE REGISTROS'!$A$1:$T$884,12,FALSE)</f>
        <v xml:space="preserve">Erardo Werner Nº 450, comuna de Llanquihue, Región de Los Lagos. 
</v>
      </c>
      <c r="M911" s="108" t="str">
        <f>VLOOKUP(A911,'BASE REGISTROS'!$A$1:$T$884,13,FALSE)</f>
        <v>X</v>
      </c>
      <c r="N911" s="108" t="str">
        <f>VLOOKUP(A911,'BASE REGISTROS'!$A$1:$T$884,14,FALSE)</f>
        <v>Llanquihue,</v>
      </c>
      <c r="O911" s="108" t="str">
        <f>VLOOKUP(A911,'BASE REGISTROS'!$A$1:$T$884,15,FALSE)</f>
        <v>Fono: 2244540- 2244500</v>
      </c>
      <c r="P911" s="108" t="str">
        <f>VLOOKUP(A911,'BASE REGISTROS'!$A$1:$T$884,16,FALSE)</f>
        <v xml:space="preserve">alcalde@llamquihue.cl 
</v>
      </c>
      <c r="Q911" s="108">
        <f>VLOOKUP(A911,'BASE REGISTROS'!$A$1:$T$884,17,FALSE)</f>
        <v>0</v>
      </c>
      <c r="R911" s="108">
        <f>VLOOKUP(A911,'BASE REGISTROS'!$A$1:$T$884,18,FALSE)</f>
        <v>91001</v>
      </c>
      <c r="S911" s="108" t="str">
        <f>VLOOKUP(A911,'BASE REGISTROS'!$A$1:$T$884,19,FALSE)</f>
        <v>No corresponde</v>
      </c>
      <c r="T911" s="129">
        <f>VLOOKUP(A911,'BASE REGISTROS'!$A$1:$T$884,20,FALSE)</f>
        <v>42061</v>
      </c>
      <c r="U911" s="128">
        <v>7555</v>
      </c>
      <c r="V911" s="130">
        <v>4893746</v>
      </c>
      <c r="W911" s="130">
        <v>14823168</v>
      </c>
      <c r="X911" s="131">
        <v>44316</v>
      </c>
      <c r="Y911" s="132" t="s">
        <v>7743</v>
      </c>
      <c r="Z911" s="132" t="s">
        <v>7744</v>
      </c>
      <c r="AA911" s="128" t="s">
        <v>7917</v>
      </c>
    </row>
    <row r="912" spans="1:27" ht="15.75" customHeight="1" x14ac:dyDescent="0.2">
      <c r="A912" s="128">
        <v>7557</v>
      </c>
      <c r="B912" s="108" t="str">
        <f>VLOOKUP(A912,'BASE REGISTROS'!$A$1:$T$884,2,FALSE)</f>
        <v xml:space="preserve">
I. Municipalidad de Curepto
</v>
      </c>
      <c r="C912" s="136">
        <f>VLOOKUP(A912,'BASE REGISTROS'!$A$1:$T$884,3,FALSE)</f>
        <v>691103005</v>
      </c>
      <c r="D912" s="108" t="str">
        <f>VLOOKUP(A912,'BASE REGISTROS'!$A$1:$T$884,4,FALSE)</f>
        <v>Municipalidad</v>
      </c>
      <c r="E912" s="108" t="str">
        <f>VLOOKUP(A912,'BASE REGISTROS'!$A$1:$T$884,5,FALSE)</f>
        <v>Constitución Política de la República, artículo 107.</v>
      </c>
      <c r="F912" s="108" t="str">
        <f>VLOOKUP(A912,'BASE REGISTROS'!$A$1:$T$884,6,FALSE)</f>
        <v>Indefinida.</v>
      </c>
      <c r="G912" s="108" t="str">
        <f>VLOOKUP(A912,'BASE REGISTROS'!$A$1:$T$884,7,FALSE)</f>
        <v>Según Ley Orgánica Nº 18.695, artículos 1º al 4º.</v>
      </c>
      <c r="H912" s="108" t="str">
        <f>VLOOKUP(A912,'BASE REGISTROS'!$A$1:$T$884,8,FALSE)</f>
        <v>no tiene</v>
      </c>
      <c r="I912" s="108">
        <f>VLOOKUP(A912,'BASE REGISTROS'!$A$1:$T$884,9,FALSE)</f>
        <v>0</v>
      </c>
      <c r="J912" s="129">
        <f>VLOOKUP(A912,'BASE REGISTROS'!$A$1:$T$884,10,FALSE)</f>
        <v>0</v>
      </c>
      <c r="K912" s="108" t="str">
        <f>VLOOKUP(A912,'BASE REGISTROS'!$A$1:$T$884,11,FALSE)</f>
        <v xml:space="preserve">René Alejandro Concha González, </v>
      </c>
      <c r="L912" s="108" t="str">
        <f>VLOOKUP(A912,'BASE REGISTROS'!$A$1:$T$884,12,FALSE)</f>
        <v xml:space="preserve">Plaza de Armas S/N, comuna de Curepto, Región del Maule. 
</v>
      </c>
      <c r="M912" s="108" t="str">
        <f>VLOOKUP(A912,'BASE REGISTROS'!$A$1:$T$884,13,FALSE)</f>
        <v>VII</v>
      </c>
      <c r="N912" s="108" t="str">
        <f>VLOOKUP(A912,'BASE REGISTROS'!$A$1:$T$884,14,FALSE)</f>
        <v>Maule</v>
      </c>
      <c r="O912" s="108" t="str">
        <f>VLOOKUP(A912,'BASE REGISTROS'!$A$1:$T$884,15,FALSE)</f>
        <v>Fono: (075) 2552300</v>
      </c>
      <c r="P912" s="108">
        <f>VLOOKUP(A912,'BASE REGISTROS'!$A$1:$T$884,16,FALSE)</f>
        <v>0</v>
      </c>
      <c r="Q912" s="108">
        <f>VLOOKUP(A912,'BASE REGISTROS'!$A$1:$T$884,17,FALSE)</f>
        <v>0</v>
      </c>
      <c r="R912" s="108">
        <f>VLOOKUP(A912,'BASE REGISTROS'!$A$1:$T$884,18,FALSE)</f>
        <v>91001</v>
      </c>
      <c r="S912" s="108" t="str">
        <f>VLOOKUP(A912,'BASE REGISTROS'!$A$1:$T$884,19,FALSE)</f>
        <v>No se acompañan. Aplica Informe Jurídico Nº 09, de  fecha 14 de marzo de 2011 del Departamento Jurídico y Dictamen Nº 070791, de 2009, de la Contraloría General de la República</v>
      </c>
      <c r="T912" s="129">
        <f>VLOOKUP(A912,'BASE REGISTROS'!$A$1:$T$884,20,FALSE)</f>
        <v>42068</v>
      </c>
      <c r="U912" s="128">
        <v>7557</v>
      </c>
      <c r="V912" s="130">
        <v>3751872</v>
      </c>
      <c r="W912" s="130">
        <v>11364429</v>
      </c>
      <c r="X912" s="131">
        <v>44316</v>
      </c>
      <c r="Y912" s="132" t="s">
        <v>7743</v>
      </c>
      <c r="Z912" s="132" t="s">
        <v>7744</v>
      </c>
      <c r="AA912" s="128" t="s">
        <v>7854</v>
      </c>
    </row>
    <row r="913" spans="1:27" ht="15.75" customHeight="1" x14ac:dyDescent="0.2">
      <c r="A913" s="128">
        <v>7558</v>
      </c>
      <c r="B913" s="107" t="str">
        <f>VLOOKUP(A913,'BASE REGISTROS'!$A$1:$T$884,2,FALSE)</f>
        <v xml:space="preserve">
I. Municipalidad de Chanco 
</v>
      </c>
      <c r="C913" s="136" t="str">
        <f>VLOOKUP(A913,'BASE REGISTROS'!$A$1:$T$884,3,FALSE)</f>
        <v>69120300K</v>
      </c>
      <c r="D913" s="108" t="str">
        <f>VLOOKUP(A913,'BASE REGISTROS'!$A$1:$T$884,4,FALSE)</f>
        <v>Municipalidad</v>
      </c>
      <c r="E913" s="108" t="str">
        <f>VLOOKUP(A913,'BASE REGISTROS'!$A$1:$T$884,5,FALSE)</f>
        <v>Constitución Política de la República, artículo 107.</v>
      </c>
      <c r="F913" s="108" t="str">
        <f>VLOOKUP(A913,'BASE REGISTROS'!$A$1:$T$884,6,FALSE)</f>
        <v>Indefinida.</v>
      </c>
      <c r="G913" s="108" t="str">
        <f>VLOOKUP(A913,'BASE REGISTROS'!$A$1:$T$884,7,FALSE)</f>
        <v>Según Ley Orgánica Nº 18.695, artículos 1º al 4º.</v>
      </c>
      <c r="H913" s="108" t="str">
        <f>VLOOKUP(A913,'BASE REGISTROS'!$A$1:$T$884,8,FALSE)</f>
        <v>no tiene</v>
      </c>
      <c r="I913" s="108">
        <f>VLOOKUP(A913,'BASE REGISTROS'!$A$1:$T$884,9,FALSE)</f>
        <v>0</v>
      </c>
      <c r="J913" s="129">
        <f>VLOOKUP(A913,'BASE REGISTROS'!$A$1:$T$884,10,FALSE)</f>
        <v>0</v>
      </c>
      <c r="K913" s="108" t="str">
        <f>VLOOKUP(A913,'BASE REGISTROS'!$A$1:$T$884,11,FALSE)</f>
        <v xml:space="preserve">Viviana Escarlette Díaz Meza, </v>
      </c>
      <c r="L913" s="108" t="str">
        <f>VLOOKUP(A913,'BASE REGISTROS'!$A$1:$T$884,12,FALSE)</f>
        <v xml:space="preserve">Abdón Fuentealba Nº 334, comuna de Chanco, Región del Maule. 
</v>
      </c>
      <c r="M913" s="108" t="str">
        <f>VLOOKUP(A913,'BASE REGISTROS'!$A$1:$T$884,13,FALSE)</f>
        <v>VII</v>
      </c>
      <c r="N913" s="108" t="str">
        <f>VLOOKUP(A913,'BASE REGISTROS'!$A$1:$T$884,14,FALSE)</f>
        <v>Maule</v>
      </c>
      <c r="O913" s="108" t="str">
        <f>VLOOKUP(A913,'BASE REGISTROS'!$A$1:$T$884,15,FALSE)</f>
        <v>Fono: (73) 551083</v>
      </c>
      <c r="P913" s="108">
        <f>VLOOKUP(A913,'BASE REGISTROS'!$A$1:$T$884,16,FALSE)</f>
        <v>0</v>
      </c>
      <c r="Q913" s="108">
        <f>VLOOKUP(A913,'BASE REGISTROS'!$A$1:$T$884,17,FALSE)</f>
        <v>0</v>
      </c>
      <c r="R913" s="108">
        <f>VLOOKUP(A913,'BASE REGISTROS'!$A$1:$T$884,18,FALSE)</f>
        <v>91001</v>
      </c>
      <c r="S913" s="108" t="str">
        <f>VLOOKUP(A913,'BASE REGISTROS'!$A$1:$T$884,19,FALSE)</f>
        <v>No se acompañan. Aplica Informe Jurídico Nº 09, de  fecha 14 de marzo de 2011 del Departamento Jurídico y Dictamen Nº 070791, de 2009, de la Contraloría General de la República</v>
      </c>
      <c r="T913" s="129">
        <f>VLOOKUP(A913,'BASE REGISTROS'!$A$1:$T$884,20,FALSE)</f>
        <v>42068</v>
      </c>
      <c r="U913" s="128">
        <v>7558</v>
      </c>
      <c r="V913" s="130">
        <v>3588747</v>
      </c>
      <c r="W913" s="130">
        <v>10870323</v>
      </c>
      <c r="X913" s="131">
        <v>44316</v>
      </c>
      <c r="Y913" s="132" t="s">
        <v>7743</v>
      </c>
      <c r="Z913" s="132" t="s">
        <v>7744</v>
      </c>
      <c r="AA913" s="128" t="s">
        <v>7976</v>
      </c>
    </row>
    <row r="914" spans="1:27" ht="15.75" customHeight="1" x14ac:dyDescent="0.2">
      <c r="A914" s="128">
        <v>7559</v>
      </c>
      <c r="B914" s="108" t="str">
        <f>VLOOKUP(A914,'BASE REGISTROS'!$A$1:$T$884,2,FALSE)</f>
        <v xml:space="preserve">
I. Municipalidad de Palmilla
</v>
      </c>
      <c r="C914" s="136">
        <f>VLOOKUP(A914,'BASE REGISTROS'!$A$1:$T$884,3,FALSE)</f>
        <v>690910004</v>
      </c>
      <c r="D914" s="108" t="str">
        <f>VLOOKUP(A914,'BASE REGISTROS'!$A$1:$T$884,4,FALSE)</f>
        <v>Municipalidad</v>
      </c>
      <c r="E914" s="108" t="str">
        <f>VLOOKUP(A914,'BASE REGISTROS'!$A$1:$T$884,5,FALSE)</f>
        <v>Constitución Política de la República, artículo 107.</v>
      </c>
      <c r="F914" s="108" t="str">
        <f>VLOOKUP(A914,'BASE REGISTROS'!$A$1:$T$884,6,FALSE)</f>
        <v>Indefinida.</v>
      </c>
      <c r="G914" s="108" t="str">
        <f>VLOOKUP(A914,'BASE REGISTROS'!$A$1:$T$884,7,FALSE)</f>
        <v>Según Ley Orgánica Nº 18.695, artículos 1º al 4º.</v>
      </c>
      <c r="H914" s="108" t="str">
        <f>VLOOKUP(A914,'BASE REGISTROS'!$A$1:$T$884,8,FALSE)</f>
        <v>no tiene</v>
      </c>
      <c r="I914" s="108">
        <f>VLOOKUP(A914,'BASE REGISTROS'!$A$1:$T$884,9,FALSE)</f>
        <v>0</v>
      </c>
      <c r="J914" s="129">
        <f>VLOOKUP(A914,'BASE REGISTROS'!$A$1:$T$884,10,FALSE)</f>
        <v>0</v>
      </c>
      <c r="K914" s="108" t="str">
        <f>VLOOKUP(A914,'BASE REGISTROS'!$A$1:$T$884,11,FALSE)</f>
        <v xml:space="preserve">Gloria de las Mercedes Paredes Valdés, </v>
      </c>
      <c r="L914" s="108" t="str">
        <f>VLOOKUP(A914,'BASE REGISTROS'!$A$1:$T$884,12,FALSE)</f>
        <v xml:space="preserve">Juan Guillermo Day Nº 80, Palmilla. VI Región de O’Higgins.
</v>
      </c>
      <c r="M914" s="108" t="str">
        <f>VLOOKUP(A914,'BASE REGISTROS'!$A$1:$T$884,13,FALSE)</f>
        <v>VI</v>
      </c>
      <c r="N914" s="108" t="str">
        <f>VLOOKUP(A914,'BASE REGISTROS'!$A$1:$T$884,14,FALSE)</f>
        <v xml:space="preserve"> Palmilla</v>
      </c>
      <c r="O914" s="108">
        <f>VLOOKUP(A914,'BASE REGISTROS'!$A$1:$T$884,15,FALSE)</f>
        <v>0</v>
      </c>
      <c r="P914" s="108" t="str">
        <f>VLOOKUP(A914,'BASE REGISTROS'!$A$1:$T$884,16,FALSE)</f>
        <v>http://www.munipalmilla.cl</v>
      </c>
      <c r="Q914" s="108">
        <f>VLOOKUP(A914,'BASE REGISTROS'!$A$1:$T$884,17,FALSE)</f>
        <v>0</v>
      </c>
      <c r="R914" s="108">
        <f>VLOOKUP(A914,'BASE REGISTROS'!$A$1:$T$884,18,FALSE)</f>
        <v>91001</v>
      </c>
      <c r="S914" s="108" t="str">
        <f>VLOOKUP(A914,'BASE REGISTROS'!$A$1:$T$884,19,FALSE)</f>
        <v>No se acompañan. Aplica Informe Jurídico Nº 09, de  fecha 14 de marzo de 2011 del Departamento Jurídico y Dictamen Nº 070791, de 2009, de la Contraloría General de la República</v>
      </c>
      <c r="T914" s="129">
        <f>VLOOKUP(A914,'BASE REGISTROS'!$A$1:$T$884,20,FALSE)</f>
        <v>42080</v>
      </c>
      <c r="U914" s="128">
        <v>7559</v>
      </c>
      <c r="V914" s="130">
        <v>3291116</v>
      </c>
      <c r="W914" s="130">
        <v>9968798</v>
      </c>
      <c r="X914" s="131">
        <v>44316</v>
      </c>
      <c r="Y914" s="132" t="s">
        <v>7743</v>
      </c>
      <c r="Z914" s="132" t="s">
        <v>7744</v>
      </c>
      <c r="AA914" s="128" t="s">
        <v>7977</v>
      </c>
    </row>
    <row r="915" spans="1:27" ht="15.75" customHeight="1" x14ac:dyDescent="0.2">
      <c r="A915" s="128">
        <v>7560</v>
      </c>
      <c r="B915" s="108" t="str">
        <f>VLOOKUP(A915,'BASE REGISTROS'!$A$1:$T$884,2,FALSE)</f>
        <v xml:space="preserve">
Ilustre Municipalidad de Tocopilla
</v>
      </c>
      <c r="C915" s="136">
        <f>VLOOKUP(A915,'BASE REGISTROS'!$A$1:$T$884,3,FALSE)</f>
        <v>690201003</v>
      </c>
      <c r="D915" s="108" t="str">
        <f>VLOOKUP(A915,'BASE REGISTROS'!$A$1:$T$884,4,FALSE)</f>
        <v>Municipalidad</v>
      </c>
      <c r="E915" s="108" t="str">
        <f>VLOOKUP(A915,'BASE REGISTROS'!$A$1:$T$884,5,FALSE)</f>
        <v>Constitución Política de la República, artículo 107.</v>
      </c>
      <c r="F915" s="108" t="str">
        <f>VLOOKUP(A915,'BASE REGISTROS'!$A$1:$T$884,6,FALSE)</f>
        <v>Indefinida.</v>
      </c>
      <c r="G915" s="108" t="str">
        <f>VLOOKUP(A915,'BASE REGISTROS'!$A$1:$T$884,7,FALSE)</f>
        <v>Según Ley Orgánica Nº 18.695, artículos 1º al 4º.</v>
      </c>
      <c r="H915" s="108" t="str">
        <f>VLOOKUP(A915,'BASE REGISTROS'!$A$1:$T$884,8,FALSE)</f>
        <v>no tiene</v>
      </c>
      <c r="I915" s="108">
        <f>VLOOKUP(A915,'BASE REGISTROS'!$A$1:$T$884,9,FALSE)</f>
        <v>0</v>
      </c>
      <c r="J915" s="129">
        <f>VLOOKUP(A915,'BASE REGISTROS'!$A$1:$T$884,10,FALSE)</f>
        <v>0</v>
      </c>
      <c r="K915" s="108" t="str">
        <f>VLOOKUP(A915,'BASE REGISTROS'!$A$1:$T$884,11,FALSE)</f>
        <v xml:space="preserve">Fernando Sebastián San Román Bascuñán, </v>
      </c>
      <c r="L915" s="108" t="str">
        <f>VLOOKUP(A915,'BASE REGISTROS'!$A$1:$T$884,12,FALSE)</f>
        <v xml:space="preserve">Anibal Pinto Nº 1305, de la comuna de Tocopilla, Región de Antofagasta.  
</v>
      </c>
      <c r="M915" s="108" t="str">
        <f>VLOOKUP(A915,'BASE REGISTROS'!$A$1:$T$884,13,FALSE)</f>
        <v>III</v>
      </c>
      <c r="N915" s="108" t="str">
        <f>VLOOKUP(A915,'BASE REGISTROS'!$A$1:$T$884,14,FALSE)</f>
        <v xml:space="preserve"> Tocopilla</v>
      </c>
      <c r="O915" s="108" t="str">
        <f>VLOOKUP(A915,'BASE REGISTROS'!$A$1:$T$884,15,FALSE)</f>
        <v>Fono: (55) 2421347 – 2421355</v>
      </c>
      <c r="P915" s="108" t="str">
        <f>VLOOKUP(A915,'BASE REGISTROS'!$A$1:$T$884,16,FALSE)</f>
        <v xml:space="preserve"> fsanramon@imtocopilla.cl</v>
      </c>
      <c r="Q915" s="108">
        <f>VLOOKUP(A915,'BASE REGISTROS'!$A$1:$T$884,17,FALSE)</f>
        <v>0</v>
      </c>
      <c r="R915" s="108">
        <f>VLOOKUP(A915,'BASE REGISTROS'!$A$1:$T$884,18,FALSE)</f>
        <v>91001</v>
      </c>
      <c r="S915" s="108" t="str">
        <f>VLOOKUP(A915,'BASE REGISTROS'!$A$1:$T$884,19,FALSE)</f>
        <v>No se acompañan. Aplica Informe Jurídico Nº 09, de  fecha 14 de marzo de 2011 del Departamento Jurídico y Dictamen Nº 070791, de 2009, de la Contraloría General de la República</v>
      </c>
      <c r="T915" s="129">
        <f>VLOOKUP(A915,'BASE REGISTROS'!$A$1:$T$884,20,FALSE)</f>
        <v>42087</v>
      </c>
      <c r="U915" s="128">
        <v>7560</v>
      </c>
      <c r="V915" s="130">
        <v>4212628</v>
      </c>
      <c r="W915" s="130">
        <v>12760060</v>
      </c>
      <c r="X915" s="131">
        <v>44316</v>
      </c>
      <c r="Y915" s="132" t="s">
        <v>7743</v>
      </c>
      <c r="Z915" s="132" t="s">
        <v>7744</v>
      </c>
      <c r="AA915" s="128" t="s">
        <v>7909</v>
      </c>
    </row>
    <row r="916" spans="1:27" ht="15.75" customHeight="1" x14ac:dyDescent="0.2">
      <c r="A916" s="128">
        <v>7562</v>
      </c>
      <c r="B916" s="108" t="str">
        <f>VLOOKUP(A916,'BASE REGISTROS'!$A$1:$T$884,2,FALSE)</f>
        <v xml:space="preserve">
I. Municipalidad de Quinchao
</v>
      </c>
      <c r="C916" s="136">
        <f>VLOOKUP(A916,'BASE REGISTROS'!$A$1:$T$884,3,FALSE)</f>
        <v>692309006</v>
      </c>
      <c r="D916" s="108" t="str">
        <f>VLOOKUP(A916,'BASE REGISTROS'!$A$1:$T$884,4,FALSE)</f>
        <v>Municipalidad</v>
      </c>
      <c r="E916" s="108" t="str">
        <f>VLOOKUP(A916,'BASE REGISTROS'!$A$1:$T$884,5,FALSE)</f>
        <v>Constitución Política de la República, artículo 107.</v>
      </c>
      <c r="F916" s="108" t="str">
        <f>VLOOKUP(A916,'BASE REGISTROS'!$A$1:$T$884,6,FALSE)</f>
        <v>Indefinida.</v>
      </c>
      <c r="G916" s="108" t="str">
        <f>VLOOKUP(A916,'BASE REGISTROS'!$A$1:$T$884,7,FALSE)</f>
        <v>Según Ley Orgánica Nº 18.695, artículos 1º al 4º.</v>
      </c>
      <c r="H916" s="108" t="str">
        <f>VLOOKUP(A916,'BASE REGISTROS'!$A$1:$T$884,8,FALSE)</f>
        <v>no tiene</v>
      </c>
      <c r="I916" s="108">
        <f>VLOOKUP(A916,'BASE REGISTROS'!$A$1:$T$884,9,FALSE)</f>
        <v>0</v>
      </c>
      <c r="J916" s="129">
        <f>VLOOKUP(A916,'BASE REGISTROS'!$A$1:$T$884,10,FALSE)</f>
        <v>0</v>
      </c>
      <c r="K916" s="108" t="str">
        <f>VLOOKUP(A916,'BASE REGISTROS'!$A$1:$T$884,11,FALSE)</f>
        <v xml:space="preserve">Washington Arnaldo Ulloa Villarroel. SUBROGANTES: 1°: Víctor Manuel Pérez Frías     2° José Francisco Ruiz Uribe
</v>
      </c>
      <c r="L916" s="108" t="str">
        <f>VLOOKUP(A916,'BASE REGISTROS'!$A$1:$T$884,12,FALSE)</f>
        <v xml:space="preserve">Amunategui 018, comuna de Quinchao, Región de Los Lagos
</v>
      </c>
      <c r="M916" s="108" t="str">
        <f>VLOOKUP(A916,'BASE REGISTROS'!$A$1:$T$884,13,FALSE)</f>
        <v>X</v>
      </c>
      <c r="N916" s="108" t="str">
        <f>VLOOKUP(A916,'BASE REGISTROS'!$A$1:$T$884,14,FALSE)</f>
        <v>Quinchao</v>
      </c>
      <c r="O916" s="108" t="str">
        <f>VLOOKUP(A916,'BASE REGISTROS'!$A$1:$T$884,15,FALSE)</f>
        <v>Teléfono: (65)2661150 - (65)2661211</v>
      </c>
      <c r="P916" s="108" t="str">
        <f>VLOOKUP(A916,'BASE REGISTROS'!$A$1:$T$884,16,FALSE)</f>
        <v>http://www.municipalidadquinchao.com</v>
      </c>
      <c r="Q916" s="108">
        <f>VLOOKUP(A916,'BASE REGISTROS'!$A$1:$T$884,17,FALSE)</f>
        <v>0</v>
      </c>
      <c r="R916" s="108">
        <f>VLOOKUP(A916,'BASE REGISTROS'!$A$1:$T$884,18,FALSE)</f>
        <v>91001</v>
      </c>
      <c r="S916" s="108" t="str">
        <f>VLOOKUP(A916,'BASE REGISTROS'!$A$1:$T$884,19,FALSE)</f>
        <v>No se acompañan. Aplica Informe Jurídico Nº 09, de  fecha 14 de marzo de 2011 del Departamento Jurídico y Dictamen Nº 070791, de 2009, de la Contraloría General de la República</v>
      </c>
      <c r="T916" s="129">
        <f>VLOOKUP(A916,'BASE REGISTROS'!$A$1:$T$884,20,FALSE)</f>
        <v>42110</v>
      </c>
      <c r="U916" s="128">
        <v>7562</v>
      </c>
      <c r="V916" s="130">
        <v>5494733</v>
      </c>
      <c r="W916" s="130">
        <v>16643559</v>
      </c>
      <c r="X916" s="131">
        <v>44316</v>
      </c>
      <c r="Y916" s="132" t="s">
        <v>7743</v>
      </c>
      <c r="Z916" s="132" t="s">
        <v>7744</v>
      </c>
      <c r="AA916" s="128" t="s">
        <v>7978</v>
      </c>
    </row>
    <row r="917" spans="1:27" ht="15.75" customHeight="1" x14ac:dyDescent="0.2">
      <c r="A917" s="128">
        <v>7565</v>
      </c>
      <c r="B917" s="146" t="str">
        <f>VLOOKUP(A917,'BASE REGISTROS'!$A$1:$T$884,2,FALSE)</f>
        <v xml:space="preserve">Organización No Gubernamental de Desarrollo Corporación Para el Desarrollo de las Comunidades y sus Territorios INCITA -  O.N.G. INCITA
</v>
      </c>
      <c r="C917" s="136">
        <f>VLOOKUP(A917,'BASE REGISTROS'!$A$1:$T$884,3,FALSE)</f>
        <v>650980085</v>
      </c>
      <c r="D917" s="108" t="str">
        <f>VLOOKUP(A917,'BASE REGISTROS'!$A$1:$T$884,4,FALSE)</f>
        <v xml:space="preserve">Corporación de Derecho Privado.
</v>
      </c>
      <c r="E917" s="108" t="str">
        <f>VLOOKUP(A917,'BASE REGISTROS'!$A$1:$T$884,5,FALSE)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
      <c r="F917" s="108" t="str">
        <f>VLOOKUP(A917,'BASE REGISTROS'!$A$1:$T$884,6,FALSE)</f>
        <v>Certificado de Vigencia Folio 500342394157, de fecha 28 de agosto de 2020, del Servicio de Registro Civil e Identificación.</v>
      </c>
      <c r="G917" s="108" t="str">
        <f>VLOOKUP(A917,'BASE REGISTROS'!$A$1:$T$884,7,FALSE)</f>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17" s="108" t="str">
        <f>VLOOKUP(A917,'BASE REGISTROS'!$A$1:$T$884,8,FALSE)</f>
        <v xml:space="preserve">Presidente: 
Sandra Emma Rojas Osorio, 
Vice presidente:
Cristián Alejandro Burgos Contreras, 
Secretario: 
Carlos Alonso Roldán Ramírez, 
Tesorero: 
Marcelo Alberto Burgos Contreras, 
</v>
      </c>
      <c r="I917" s="108" t="str">
        <f>VLOOKUP(A917,'BASE REGISTROS'!$A$1:$T$884,9,FALSE)</f>
        <v>3 años</v>
      </c>
      <c r="J917" s="129" t="str">
        <f>VLOOKUP(A917,'BASE REGISTROS'!$A$1:$T$884,10,FALSE)</f>
        <v>AL 04.09.2021</v>
      </c>
      <c r="K917" s="108" t="str">
        <f>VLOOKUP(A917,'BASE REGISTROS'!$A$1:$T$884,11,FALSE)</f>
        <v xml:space="preserve"> Vice presidente:
Cristián Alejandro Burgos Contreras, 
</v>
      </c>
      <c r="L917" s="108" t="str">
        <f>VLOOKUP(A917,'BASE REGISTROS'!$A$1:$T$884,12,FALSE)</f>
        <v xml:space="preserve">Carlos Lyon Nº543, Cerro Cárcel, comuna de Valparaíso.comuna de Valparaíso.
</v>
      </c>
      <c r="M917" s="108" t="str">
        <f>VLOOKUP(A917,'BASE REGISTROS'!$A$1:$T$884,13,FALSE)</f>
        <v>V</v>
      </c>
      <c r="N917" s="108" t="str">
        <f>VLOOKUP(A917,'BASE REGISTROS'!$A$1:$T$884,14,FALSE)</f>
        <v>Valparaíso</v>
      </c>
      <c r="O917" s="108" t="str">
        <f>VLOOKUP(A917,'BASE REGISTROS'!$A$1:$T$884,15,FALSE)</f>
        <v xml:space="preserve">
Fonos: 32-22250839/+56979508116 
</v>
      </c>
      <c r="P917" s="108" t="str">
        <f>VLOOKUP(A917,'BASE REGISTROS'!$A$1:$T$884,16,FALSE)</f>
        <v xml:space="preserve"> corporación.incita.2014@gmail.com </v>
      </c>
      <c r="Q917" s="108">
        <f>VLOOKUP(A917,'BASE REGISTROS'!$A$1:$T$884,17,FALSE)</f>
        <v>0</v>
      </c>
      <c r="R917" s="108" t="str">
        <f>VLOOKUP(A917,'BASE REGISTROS'!$A$1:$T$884,18,FALSE)</f>
        <v>93401: Institución de Asistencia Social</v>
      </c>
      <c r="S917" s="108" t="str">
        <f>VLOOKUP(A917,'BASE REGISTROS'!$A$1:$T$884,19,FALSE)</f>
        <v>Antecedentes financieros correspondientes al año 2019, aprobados por el Subdepartamento de Supervisión Financiera Nacional</v>
      </c>
      <c r="T917" s="129">
        <f>VLOOKUP(A917,'BASE REGISTROS'!$A$1:$T$884,20,FALSE)</f>
        <v>42131</v>
      </c>
      <c r="U917" s="128">
        <v>7565</v>
      </c>
      <c r="V917" s="130">
        <v>6573612</v>
      </c>
      <c r="W917" s="130">
        <v>26073589</v>
      </c>
      <c r="X917" s="131">
        <v>44316</v>
      </c>
      <c r="Y917" s="132" t="s">
        <v>7743</v>
      </c>
      <c r="Z917" s="132" t="s">
        <v>7744</v>
      </c>
      <c r="AA917" s="128" t="s">
        <v>7752</v>
      </c>
    </row>
    <row r="918" spans="1:27" ht="15.75" customHeight="1" x14ac:dyDescent="0.2">
      <c r="A918" s="128">
        <v>7566</v>
      </c>
      <c r="B918" s="107" t="str">
        <f>VLOOKUP(A918,'BASE REGISTROS'!$A$1:$T$884,2,FALSE)</f>
        <v xml:space="preserve">
Gobernación Provincial de Parinacota 
</v>
      </c>
      <c r="C918" s="136">
        <f>VLOOKUP(A918,'BASE REGISTROS'!$A$1:$T$884,3,FALSE)</f>
        <v>605111394</v>
      </c>
      <c r="D918" s="108" t="str">
        <f>VLOOKUP(A918,'BASE REGISTROS'!$A$1:$T$884,4,FALSE)</f>
        <v>Gobernación Provincial</v>
      </c>
      <c r="E918" s="108" t="str">
        <f>VLOOKUP(A918,'BASE REGISTROS'!$A$1:$T$884,5,FALSE)</f>
        <v>Constitución Política de la República, artículo 116.</v>
      </c>
      <c r="F918" s="108" t="str">
        <f>VLOOKUP(A918,'BASE REGISTROS'!$A$1:$T$884,6,FALSE)</f>
        <v>Indefinida.</v>
      </c>
      <c r="G918" s="108" t="str">
        <f>VLOOKUP(A918,'BASE REGISTROS'!$A$1:$T$884,7,FALSE)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18" s="108" t="str">
        <f>VLOOKUP(A918,'BASE REGISTROS'!$A$1:$T$884,8,FALSE)</f>
        <v>no tiene</v>
      </c>
      <c r="I918" s="108">
        <f>VLOOKUP(A918,'BASE REGISTROS'!$A$1:$T$884,9,FALSE)</f>
        <v>0</v>
      </c>
      <c r="J918" s="129">
        <f>VLOOKUP(A918,'BASE REGISTROS'!$A$1:$T$884,10,FALSE)</f>
        <v>0</v>
      </c>
      <c r="K918" s="108" t="str">
        <f>VLOOKUP(A918,'BASE REGISTROS'!$A$1:$T$884,11,FALSE)</f>
        <v xml:space="preserve">Gobernador Provincial Titular: Marcelo Andrés Zara Pizarro, </v>
      </c>
      <c r="L918" s="108" t="str">
        <f>VLOOKUP(A918,'BASE REGISTROS'!$A$1:$T$884,12,FALSE)</f>
        <v xml:space="preserve">José Miguel Carrera Nº 350, Comuna de Putre. Región de Arica y Parinacota. 
</v>
      </c>
      <c r="M918" s="108" t="str">
        <f>VLOOKUP(A918,'BASE REGISTROS'!$A$1:$T$884,13,FALSE)</f>
        <v>XV</v>
      </c>
      <c r="N918" s="108" t="str">
        <f>VLOOKUP(A918,'BASE REGISTROS'!$A$1:$T$884,14,FALSE)</f>
        <v>Putre</v>
      </c>
      <c r="O918" s="108" t="str">
        <f>VLOOKUP(A918,'BASE REGISTROS'!$A$1:$T$884,15,FALSE)</f>
        <v xml:space="preserve">Teléfono: 058-2241322 – 058-2222735
</v>
      </c>
      <c r="P918" s="108" t="str">
        <f>VLOOKUP(A918,'BASE REGISTROS'!$A$1:$T$884,16,FALSE)</f>
        <v xml:space="preserve"> rlau@interior.gov.cl;  pmoya@interior.gov.cl; jblas@interior.gov.cl</v>
      </c>
      <c r="Q918" s="108">
        <f>VLOOKUP(A918,'BASE REGISTROS'!$A$1:$T$884,17,FALSE)</f>
        <v>0</v>
      </c>
      <c r="R918" s="108">
        <f>VLOOKUP(A918,'BASE REGISTROS'!$A$1:$T$884,18,FALSE)</f>
        <v>91001</v>
      </c>
      <c r="S918" s="108" t="str">
        <f>VLOOKUP(A918,'BASE REGISTROS'!$A$1:$T$884,19,FALSE)</f>
        <v>No se acompañan. Aplica Informe Jurídico Nº 09, de  fecha 14 de marzo de 2011 del Departamento Jurídico y Dictamen Nº 070791, de 2009, de la Contraloría General de la República</v>
      </c>
      <c r="T918" s="129">
        <f>VLOOKUP(A918,'BASE REGISTROS'!$A$1:$T$884,20,FALSE)</f>
        <v>42136</v>
      </c>
      <c r="U918" s="128">
        <v>7566</v>
      </c>
      <c r="V918" s="130">
        <v>10961869</v>
      </c>
      <c r="W918" s="130">
        <v>16903614</v>
      </c>
      <c r="X918" s="131">
        <v>44316</v>
      </c>
      <c r="Y918" s="132" t="s">
        <v>7743</v>
      </c>
      <c r="Z918" s="132" t="s">
        <v>7744</v>
      </c>
      <c r="AA918" s="128" t="s">
        <v>7979</v>
      </c>
    </row>
    <row r="919" spans="1:27" ht="15.75" customHeight="1" x14ac:dyDescent="0.2">
      <c r="A919" s="128">
        <v>7572</v>
      </c>
      <c r="B919" s="108" t="str">
        <f>VLOOKUP(A919,'BASE REGISTROS'!$A$1:$T$884,2,FALSE)</f>
        <v xml:space="preserve">
I. Municipalidad de Santa María
</v>
      </c>
      <c r="C919" s="136">
        <f>VLOOKUP(A919,'BASE REGISTROS'!$A$1:$T$884,3,FALSE)</f>
        <v>690510006</v>
      </c>
      <c r="D919" s="108" t="str">
        <f>VLOOKUP(A919,'BASE REGISTROS'!$A$1:$T$884,4,FALSE)</f>
        <v>Municipalidad</v>
      </c>
      <c r="E919" s="108" t="str">
        <f>VLOOKUP(A919,'BASE REGISTROS'!$A$1:$T$884,5,FALSE)</f>
        <v>Constitución Política de la República, artículo 118.</v>
      </c>
      <c r="F919" s="108" t="str">
        <f>VLOOKUP(A919,'BASE REGISTROS'!$A$1:$T$884,6,FALSE)</f>
        <v>Indefinida.</v>
      </c>
      <c r="G919" s="108" t="str">
        <f>VLOOKUP(A919,'BASE REGISTROS'!$A$1:$T$884,7,FALSE)</f>
        <v>Según Ley Orgánica Nº 18.695, artículos 1º al 4º.</v>
      </c>
      <c r="H919" s="108" t="str">
        <f>VLOOKUP(A919,'BASE REGISTROS'!$A$1:$T$884,8,FALSE)</f>
        <v>no tiene</v>
      </c>
      <c r="I919" s="108">
        <f>VLOOKUP(A919,'BASE REGISTROS'!$A$1:$T$884,9,FALSE)</f>
        <v>0</v>
      </c>
      <c r="J919" s="129">
        <f>VLOOKUP(A919,'BASE REGISTROS'!$A$1:$T$884,10,FALSE)</f>
        <v>0</v>
      </c>
      <c r="K919" s="108" t="str">
        <f>VLOOKUP(A919,'BASE REGISTROS'!$A$1:$T$884,11,FALSE)</f>
        <v xml:space="preserve">Claudio Zurita Ibarra, </v>
      </c>
      <c r="L919" s="108" t="str">
        <f>VLOOKUP(A919,'BASE REGISTROS'!$A$1:$T$884,12,FALSE)</f>
        <v xml:space="preserve">Calle Bernardo O’Higgins Nº 843, comuna de Santa María, Región de Valparaíso
</v>
      </c>
      <c r="M919" s="108" t="str">
        <f>VLOOKUP(A919,'BASE REGISTROS'!$A$1:$T$884,13,FALSE)</f>
        <v>V</v>
      </c>
      <c r="N919" s="108" t="str">
        <f>VLOOKUP(A919,'BASE REGISTROS'!$A$1:$T$884,14,FALSE)</f>
        <v>Santa María</v>
      </c>
      <c r="O919" s="108" t="str">
        <f>VLOOKUP(A919,'BASE REGISTROS'!$A$1:$T$884,15,FALSE)</f>
        <v xml:space="preserve"> Teléfono: (34) 2595331 – (34) 2595348
(34) 2593000 (Operadora Central Telefónica I. Municipalidad de Santa María)
</v>
      </c>
      <c r="P919" s="108" t="str">
        <f>VLOOKUP(A919,'BASE REGISTROS'!$A$1:$T$884,16,FALSE)</f>
        <v>http://www.imsantamaria.cl</v>
      </c>
      <c r="Q919" s="108">
        <f>VLOOKUP(A919,'BASE REGISTROS'!$A$1:$T$884,17,FALSE)</f>
        <v>0</v>
      </c>
      <c r="R919" s="108">
        <f>VLOOKUP(A919,'BASE REGISTROS'!$A$1:$T$884,18,FALSE)</f>
        <v>91001</v>
      </c>
      <c r="S919" s="108" t="str">
        <f>VLOOKUP(A919,'BASE REGISTROS'!$A$1:$T$884,19,FALSE)</f>
        <v>No se acompañan. Aplica Informe Jurídico Nº 09, de  fecha 14 de marzo de 2011 del Departamento Jurídico y Dictamen Nº 070791, de 2009, de la Contraloría General de la República</v>
      </c>
      <c r="T919" s="129">
        <f>VLOOKUP(A919,'BASE REGISTROS'!$A$1:$T$884,20,FALSE)</f>
        <v>42195</v>
      </c>
      <c r="U919" s="128">
        <v>7572</v>
      </c>
      <c r="V919" s="130">
        <v>9949089</v>
      </c>
      <c r="W919" s="130">
        <v>25565249</v>
      </c>
      <c r="X919" s="131">
        <v>44316</v>
      </c>
      <c r="Y919" s="132" t="s">
        <v>7743</v>
      </c>
      <c r="Z919" s="132" t="s">
        <v>7744</v>
      </c>
      <c r="AA919" s="128" t="s">
        <v>7980</v>
      </c>
    </row>
    <row r="920" spans="1:27" ht="15.75" customHeight="1" x14ac:dyDescent="0.2">
      <c r="A920" s="128">
        <v>7574</v>
      </c>
      <c r="B920" s="108" t="str">
        <f>VLOOKUP(A920,'BASE REGISTROS'!$A$1:$T$884,2,FALSE)</f>
        <v>Fundación Nuestra Señora de la Esperanza</v>
      </c>
      <c r="C920" s="136">
        <f>VLOOKUP(A920,'BASE REGISTROS'!$A$1:$T$884,3,FALSE)</f>
        <v>650856899</v>
      </c>
      <c r="D920" s="108" t="str">
        <f>VLOOKUP(A920,'BASE REGISTROS'!$A$1:$T$884,4,FALSE)</f>
        <v>Fundación de Derecho Privado.</v>
      </c>
      <c r="E920" s="108" t="str">
        <f>VLOOKUP(A920,'BASE REGISTROS'!$A$1:$T$884,5,FALSE)</f>
        <v>Inscripción N° 170002, de fecha 22 de abril de 2014, del Registro de Personas Jurídicas, del Servicio de Registro Civil e Identificación.</v>
      </c>
      <c r="F920" s="108" t="str">
        <f>VLOOKUP(A920,'BASE REGISTROS'!$A$1:$T$884,6,FALSE)</f>
        <v xml:space="preserve">Certificado de Vigencia, Folio Nº 78788740, emitido con fecha 18 de agosto de 2020, por el Servicio de Registro Civil e Identificación.
</v>
      </c>
      <c r="G920" s="108" t="str">
        <f>VLOOKUP(A920,'BASE REGISTROS'!$A$1:$T$884,7,FALSE)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920" s="108" t="str">
        <f>VLOOKUP(A920,'BASE REGISTROS'!$A$1:$T$884,8,FALSE)</f>
        <v xml:space="preserve">Presidente: Juan Luis Del Pino Riesco, 
Secretario: Francisca Ester Oyarce Espinoza, 
Tesorero: Ramona Edecia Vilches Lagos, 
</v>
      </c>
      <c r="I920" s="108" t="str">
        <f>VLOOKUP(A920,'BASE REGISTROS'!$A$1:$T$884,9,FALSE)</f>
        <v>4 años</v>
      </c>
      <c r="J920" s="129" t="str">
        <f>VLOOKUP(A920,'BASE REGISTROS'!$A$1:$T$884,10,FALSE)</f>
        <v xml:space="preserve">De 13 de mayo de 2017 al 13 de mayo de 2021. </v>
      </c>
      <c r="K920" s="108" t="str">
        <f>VLOOKUP(A920,'BASE REGISTROS'!$A$1:$T$884,11,FALSE)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920" s="108" t="str">
        <f>VLOOKUP(A920,'BASE REGISTROS'!$A$1:$T$884,12,FALSE)</f>
        <v xml:space="preserve">Avenida O`Higgins Nº 1541, Chillan, Región del Ñuble
</v>
      </c>
      <c r="M920" s="108" t="str">
        <f>VLOOKUP(A920,'BASE REGISTROS'!$A$1:$T$884,13,FALSE)</f>
        <v>XVI</v>
      </c>
      <c r="N920" s="108" t="str">
        <f>VLOOKUP(A920,'BASE REGISTROS'!$A$1:$T$884,14,FALSE)</f>
        <v>Chillan</v>
      </c>
      <c r="O920" s="108" t="str">
        <f>VLOOKUP(A920,'BASE REGISTROS'!$A$1:$T$884,15,FALSE)</f>
        <v xml:space="preserve">042-2223675.
979928331.
985603549.
</v>
      </c>
      <c r="P920" s="108" t="str">
        <f>VLOOKUP(A920,'BASE REGISTROS'!$A$1:$T$884,16,FALSE)</f>
        <v>Hogaresperanza1_2@hotmail.com
jldelpino@gmail.com
edecia_vilches@hotmail.com</v>
      </c>
      <c r="Q920" s="108">
        <f>VLOOKUP(A920,'BASE REGISTROS'!$A$1:$T$884,17,FALSE)</f>
        <v>0</v>
      </c>
      <c r="R920" s="108">
        <f>VLOOKUP(A920,'BASE REGISTROS'!$A$1:$T$884,18,FALSE)</f>
        <v>93401</v>
      </c>
      <c r="S920" s="108" t="str">
        <f>VLOOKUP(A920,'BASE REGISTROS'!$A$1:$T$884,19,FALSE)</f>
        <v>Se acompaña Certificado Financiero año 2019, aprobados por Subdepartamento de Supervisión Financiera Nacional.</v>
      </c>
      <c r="T920" s="129">
        <f>VLOOKUP(A920,'BASE REGISTROS'!$A$1:$T$884,20,FALSE)</f>
        <v>42202</v>
      </c>
      <c r="U920" s="128">
        <v>7574</v>
      </c>
      <c r="V920" s="130">
        <v>35748864</v>
      </c>
      <c r="W920" s="130">
        <v>164234045</v>
      </c>
      <c r="X920" s="131">
        <v>44316</v>
      </c>
      <c r="Y920" s="132" t="s">
        <v>7743</v>
      </c>
      <c r="Z920" s="132" t="s">
        <v>7744</v>
      </c>
      <c r="AA920" s="128" t="s">
        <v>7775</v>
      </c>
    </row>
    <row r="921" spans="1:27" ht="15.75" customHeight="1" x14ac:dyDescent="0.2">
      <c r="A921" s="128">
        <v>7575</v>
      </c>
      <c r="B921" s="108" t="str">
        <f>VLOOKUP(A921,'BASE REGISTROS'!$A$1:$T$884,2,FALSE)</f>
        <v xml:space="preserve">
Gobernación Provincial de El Loa
</v>
      </c>
      <c r="C921" s="136">
        <f>VLOOKUP(A921,'BASE REGISTROS'!$A$1:$T$884,3,FALSE)</f>
        <v>605110231</v>
      </c>
      <c r="D921" s="108" t="str">
        <f>VLOOKUP(A921,'BASE REGISTROS'!$A$1:$T$884,4,FALSE)</f>
        <v>Gobernación Provincial</v>
      </c>
      <c r="E921" s="108" t="str">
        <f>VLOOKUP(A921,'BASE REGISTROS'!$A$1:$T$884,5,FALSE)</f>
        <v>Constitución Política de la República, artículo 116.</v>
      </c>
      <c r="F921" s="108" t="str">
        <f>VLOOKUP(A921,'BASE REGISTROS'!$A$1:$T$884,6,FALSE)</f>
        <v>Indefinida.</v>
      </c>
      <c r="G921" s="108" t="str">
        <f>VLOOKUP(A921,'BASE REGISTROS'!$A$1:$T$884,7,FALSE)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1" s="108" t="str">
        <f>VLOOKUP(A921,'BASE REGISTROS'!$A$1:$T$884,8,FALSE)</f>
        <v>no tiene</v>
      </c>
      <c r="I921" s="108">
        <f>VLOOKUP(A921,'BASE REGISTROS'!$A$1:$T$884,9,FALSE)</f>
        <v>0</v>
      </c>
      <c r="J921" s="129">
        <f>VLOOKUP(A921,'BASE REGISTROS'!$A$1:$T$884,10,FALSE)</f>
        <v>0</v>
      </c>
      <c r="K921" s="108" t="str">
        <f>VLOOKUP(A921,'BASE REGISTROS'!$A$1:$T$884,11,FALSE)</f>
        <v xml:space="preserve">Gobernadora Provincial Titular: María Bernarda Jopia Contreras, </v>
      </c>
      <c r="L921" s="108" t="str">
        <f>VLOOKUP(A921,'BASE REGISTROS'!$A$1:$T$884,12,FALSE)</f>
        <v xml:space="preserve">Granaderos Nº 2296, Calama, Región de Antofagasta. 
</v>
      </c>
      <c r="M921" s="108" t="str">
        <f>VLOOKUP(A921,'BASE REGISTROS'!$A$1:$T$884,13,FALSE)</f>
        <v>III</v>
      </c>
      <c r="N921" s="108" t="str">
        <f>VLOOKUP(A921,'BASE REGISTROS'!$A$1:$T$884,14,FALSE)</f>
        <v>Calama</v>
      </c>
      <c r="O921" s="108" t="str">
        <f>VLOOKUP(A921,'BASE REGISTROS'!$A$1:$T$884,15,FALSE)</f>
        <v>Fono: (55) 566501 / (55) 566502</v>
      </c>
      <c r="P921" s="108">
        <f>VLOOKUP(A921,'BASE REGISTROS'!$A$1:$T$884,16,FALSE)</f>
        <v>0</v>
      </c>
      <c r="Q921" s="108">
        <f>VLOOKUP(A921,'BASE REGISTROS'!$A$1:$T$884,17,FALSE)</f>
        <v>0</v>
      </c>
      <c r="R921" s="108">
        <f>VLOOKUP(A921,'BASE REGISTROS'!$A$1:$T$884,18,FALSE)</f>
        <v>91001</v>
      </c>
      <c r="S921" s="108" t="str">
        <f>VLOOKUP(A921,'BASE REGISTROS'!$A$1:$T$884,19,FALSE)</f>
        <v>No se acompañan. Aplica Informe Jurídico Nº 09, de  fecha 14 de marzo de 2011 del Departamento Jurídico y Dictamen Nº 070791, de 2009, de la Contraloría General de la República</v>
      </c>
      <c r="T921" s="129">
        <f>VLOOKUP(A921,'BASE REGISTROS'!$A$1:$T$884,20,FALSE)</f>
        <v>42206</v>
      </c>
      <c r="U921" s="128">
        <v>7575</v>
      </c>
      <c r="V921" s="130">
        <v>8208998</v>
      </c>
      <c r="W921" s="130">
        <v>41062846</v>
      </c>
      <c r="X921" s="131">
        <v>44316</v>
      </c>
      <c r="Y921" s="132" t="s">
        <v>7743</v>
      </c>
      <c r="Z921" s="132" t="s">
        <v>7744</v>
      </c>
      <c r="AA921" s="128" t="s">
        <v>7747</v>
      </c>
    </row>
    <row r="922" spans="1:27" ht="15.75" customHeight="1" x14ac:dyDescent="0.2">
      <c r="A922" s="128">
        <v>7577</v>
      </c>
      <c r="B922" s="108" t="str">
        <f>VLOOKUP(A922,'BASE REGISTROS'!$A$1:$T$884,2,FALSE)</f>
        <v xml:space="preserve">
I. Municipalidad de El Quisco
</v>
      </c>
      <c r="C922" s="136">
        <f>VLOOKUP(A922,'BASE REGISTROS'!$A$1:$T$884,3,FALSE)</f>
        <v>690617005</v>
      </c>
      <c r="D922" s="108" t="str">
        <f>VLOOKUP(A922,'BASE REGISTROS'!$A$1:$T$884,4,FALSE)</f>
        <v>Municipalidad</v>
      </c>
      <c r="E922" s="108" t="str">
        <f>VLOOKUP(A922,'BASE REGISTROS'!$A$1:$T$884,5,FALSE)</f>
        <v>Constitución Política de la República, artículo 118.</v>
      </c>
      <c r="F922" s="108" t="str">
        <f>VLOOKUP(A922,'BASE REGISTROS'!$A$1:$T$884,6,FALSE)</f>
        <v>Indefinida.</v>
      </c>
      <c r="G922" s="108" t="str">
        <f>VLOOKUP(A922,'BASE REGISTROS'!$A$1:$T$884,7,FALSE)</f>
        <v>Según Ley Orgánica Nº 18.695, artículos 1º al 4º.</v>
      </c>
      <c r="H922" s="108" t="str">
        <f>VLOOKUP(A922,'BASE REGISTROS'!$A$1:$T$884,8,FALSE)</f>
        <v>no tiene</v>
      </c>
      <c r="I922" s="108">
        <f>VLOOKUP(A922,'BASE REGISTROS'!$A$1:$T$884,9,FALSE)</f>
        <v>0</v>
      </c>
      <c r="J922" s="129">
        <f>VLOOKUP(A922,'BASE REGISTROS'!$A$1:$T$884,10,FALSE)</f>
        <v>0</v>
      </c>
      <c r="K922" s="108" t="str">
        <f>VLOOKUP(A922,'BASE REGISTROS'!$A$1:$T$884,11,FALSE)</f>
        <v xml:space="preserve">Natalia Andrea Carrasco Pizarro, </v>
      </c>
      <c r="L922" s="108" t="str">
        <f>VLOOKUP(A922,'BASE REGISTROS'!$A$1:$T$884,12,FALSE)</f>
        <v xml:space="preserve">Avenida Francia 011, El Quisco. Región de Valparaíso.
</v>
      </c>
      <c r="M922" s="108" t="str">
        <f>VLOOKUP(A922,'BASE REGISTROS'!$A$1:$T$884,13,FALSE)</f>
        <v>V</v>
      </c>
      <c r="N922" s="108" t="str">
        <f>VLOOKUP(A922,'BASE REGISTROS'!$A$1:$T$884,14,FALSE)</f>
        <v xml:space="preserve"> El Quisco</v>
      </c>
      <c r="O922" s="108" t="str">
        <f>VLOOKUP(A922,'BASE REGISTROS'!$A$1:$T$884,15,FALSE)</f>
        <v xml:space="preserve"> Teléfono: (35) 245 6100
</v>
      </c>
      <c r="P922" s="108" t="str">
        <f>VLOOKUP(A922,'BASE REGISTROS'!$A$1:$T$884,16,FALSE)</f>
        <v>http://www.elquisco.cl/</v>
      </c>
      <c r="Q922" s="108">
        <f>VLOOKUP(A922,'BASE REGISTROS'!$A$1:$T$884,17,FALSE)</f>
        <v>0</v>
      </c>
      <c r="R922" s="108">
        <f>VLOOKUP(A922,'BASE REGISTROS'!$A$1:$T$884,18,FALSE)</f>
        <v>91001</v>
      </c>
      <c r="S922" s="108" t="str">
        <f>VLOOKUP(A922,'BASE REGISTROS'!$A$1:$T$884,19,FALSE)</f>
        <v>No se acompañan. Aplica Informe Jurídico Nº 09, de  fecha 14 de marzo de 2011 del Departamento Jurídico y Dictamen Nº 070791, de 2009, de la Contraloría General de la República</v>
      </c>
      <c r="T922" s="129">
        <f>VLOOKUP(A922,'BASE REGISTROS'!$A$1:$T$884,20,FALSE)</f>
        <v>42215</v>
      </c>
      <c r="U922" s="128">
        <v>7577</v>
      </c>
      <c r="V922" s="130">
        <v>0</v>
      </c>
      <c r="W922" s="130">
        <v>124500</v>
      </c>
      <c r="X922" s="131">
        <v>44316</v>
      </c>
      <c r="Y922" s="132" t="s">
        <v>7743</v>
      </c>
      <c r="Z922" s="132" t="s">
        <v>7744</v>
      </c>
      <c r="AA922" s="128" t="s">
        <v>7828</v>
      </c>
    </row>
    <row r="923" spans="1:27" ht="15.75" customHeight="1" x14ac:dyDescent="0.2">
      <c r="A923" s="128">
        <v>7580</v>
      </c>
      <c r="B923" s="108" t="str">
        <f>VLOOKUP(A923,'BASE REGISTROS'!$A$1:$T$884,2,FALSE)</f>
        <v xml:space="preserve">
Gobernación Provincial de Antofagasta
</v>
      </c>
      <c r="C923" s="136">
        <f>VLOOKUP(A923,'BASE REGISTROS'!$A$1:$T$884,3,FALSE)</f>
        <v>605110223</v>
      </c>
      <c r="D923" s="108" t="str">
        <f>VLOOKUP(A923,'BASE REGISTROS'!$A$1:$T$884,4,FALSE)</f>
        <v>Gobernación Provincial</v>
      </c>
      <c r="E923" s="108" t="str">
        <f>VLOOKUP(A923,'BASE REGISTROS'!$A$1:$T$884,5,FALSE)</f>
        <v>Constitución Política de la República, artículo 116.</v>
      </c>
      <c r="F923" s="108" t="str">
        <f>VLOOKUP(A923,'BASE REGISTROS'!$A$1:$T$884,6,FALSE)</f>
        <v>Indefinida.</v>
      </c>
      <c r="G923" s="108" t="str">
        <f>VLOOKUP(A923,'BASE REGISTROS'!$A$1:$T$884,7,FALSE)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3" s="108" t="str">
        <f>VLOOKUP(A923,'BASE REGISTROS'!$A$1:$T$884,8,FALSE)</f>
        <v>no tiene</v>
      </c>
      <c r="I923" s="108">
        <f>VLOOKUP(A923,'BASE REGISTROS'!$A$1:$T$884,9,FALSE)</f>
        <v>0</v>
      </c>
      <c r="J923" s="129">
        <f>VLOOKUP(A923,'BASE REGISTROS'!$A$1:$T$884,10,FALSE)</f>
        <v>0</v>
      </c>
      <c r="K923" s="108" t="str">
        <f>VLOOKUP(A923,'BASE REGISTROS'!$A$1:$T$884,11,FALSE)</f>
        <v xml:space="preserve">Gobernador Provincial Titular: 
Fabiola Andrea Rivero Rojas, 
</v>
      </c>
      <c r="L923" s="108" t="str">
        <f>VLOOKUP(A923,'BASE REGISTROS'!$A$1:$T$884,12,FALSE)</f>
        <v>Calle Arturo Prat 384, Antofagasta, Región de Antofagasta</v>
      </c>
      <c r="M923" s="108" t="str">
        <f>VLOOKUP(A923,'BASE REGISTROS'!$A$1:$T$884,13,FALSE)</f>
        <v>III</v>
      </c>
      <c r="N923" s="108" t="str">
        <f>VLOOKUP(A923,'BASE REGISTROS'!$A$1:$T$884,14,FALSE)</f>
        <v>Antofagasta</v>
      </c>
      <c r="O923" s="108">
        <f>VLOOKUP(A923,'BASE REGISTROS'!$A$1:$T$884,15,FALSE)</f>
        <v>0</v>
      </c>
      <c r="P923" s="108">
        <f>VLOOKUP(A923,'BASE REGISTROS'!$A$1:$T$884,16,FALSE)</f>
        <v>0</v>
      </c>
      <c r="Q923" s="108">
        <f>VLOOKUP(A923,'BASE REGISTROS'!$A$1:$T$884,17,FALSE)</f>
        <v>0</v>
      </c>
      <c r="R923" s="108">
        <f>VLOOKUP(A923,'BASE REGISTROS'!$A$1:$T$884,18,FALSE)</f>
        <v>91001</v>
      </c>
      <c r="S923" s="108" t="str">
        <f>VLOOKUP(A923,'BASE REGISTROS'!$A$1:$T$884,19,FALSE)</f>
        <v>No se acompañan. Aplica Informe Jurídico Nº 09, de  fecha 14 de marzo de 2011 del Departamento Jurídico y Dictamen Nº 070791, de 2009, de la Contraloría General de la República</v>
      </c>
      <c r="T923" s="129">
        <f>VLOOKUP(A923,'BASE REGISTROS'!$A$1:$T$884,20,FALSE)</f>
        <v>42226</v>
      </c>
      <c r="U923" s="128">
        <v>7580</v>
      </c>
      <c r="V923" s="130">
        <v>0</v>
      </c>
      <c r="W923" s="130">
        <v>20439514</v>
      </c>
      <c r="X923" s="131">
        <v>44316</v>
      </c>
      <c r="Y923" s="132" t="s">
        <v>7743</v>
      </c>
      <c r="Z923" s="132" t="s">
        <v>7744</v>
      </c>
      <c r="AA923" s="128" t="s">
        <v>7746</v>
      </c>
    </row>
    <row r="924" spans="1:27" ht="15.75" customHeight="1" x14ac:dyDescent="0.2">
      <c r="A924" s="128">
        <v>7583</v>
      </c>
      <c r="B924" s="107" t="str">
        <f>VLOOKUP(A924,'BASE REGISTROS'!$A$1:$T$884,2,FALSE)</f>
        <v xml:space="preserve">
I. Municipalidad de Renaico. 
</v>
      </c>
      <c r="C924" s="136">
        <f>VLOOKUP(A924,'BASE REGISTROS'!$A$1:$T$884,3,FALSE)</f>
        <v>691804003</v>
      </c>
      <c r="D924" s="108" t="str">
        <f>VLOOKUP(A924,'BASE REGISTROS'!$A$1:$T$884,4,FALSE)</f>
        <v>Municipalidad</v>
      </c>
      <c r="E924" s="108" t="str">
        <f>VLOOKUP(A924,'BASE REGISTROS'!$A$1:$T$884,5,FALSE)</f>
        <v>Constitución Política de la República, artículo 118.</v>
      </c>
      <c r="F924" s="108" t="str">
        <f>VLOOKUP(A924,'BASE REGISTROS'!$A$1:$T$884,6,FALSE)</f>
        <v>Indefinida.</v>
      </c>
      <c r="G924" s="108" t="str">
        <f>VLOOKUP(A924,'BASE REGISTROS'!$A$1:$T$884,7,FALSE)</f>
        <v>Según Ley Orgánica Nº 18.695, artículos 1º al 4º.</v>
      </c>
      <c r="H924" s="108" t="str">
        <f>VLOOKUP(A924,'BASE REGISTROS'!$A$1:$T$884,8,FALSE)</f>
        <v>no tiene</v>
      </c>
      <c r="I924" s="108">
        <f>VLOOKUP(A924,'BASE REGISTROS'!$A$1:$T$884,9,FALSE)</f>
        <v>0</v>
      </c>
      <c r="J924" s="129">
        <f>VLOOKUP(A924,'BASE REGISTROS'!$A$1:$T$884,10,FALSE)</f>
        <v>0</v>
      </c>
      <c r="K924" s="108" t="str">
        <f>VLOOKUP(A924,'BASE REGISTROS'!$A$1:$T$884,11,FALSE)</f>
        <v xml:space="preserve">Juan Carlos Reinao Marilao. </v>
      </c>
      <c r="L924" s="108" t="str">
        <f>VLOOKUP(A924,'BASE REGISTROS'!$A$1:$T$884,12,FALSE)</f>
        <v xml:space="preserve">Calle Comercio Nº 206, comuna de Renaico. Región de La Araucanía.
</v>
      </c>
      <c r="M924" s="108" t="str">
        <f>VLOOKUP(A924,'BASE REGISTROS'!$A$1:$T$884,13,FALSE)</f>
        <v>IX</v>
      </c>
      <c r="N924" s="108" t="str">
        <f>VLOOKUP(A924,'BASE REGISTROS'!$A$1:$T$884,14,FALSE)</f>
        <v xml:space="preserve"> Renaico</v>
      </c>
      <c r="O924" s="108" t="str">
        <f>VLOOKUP(A924,'BASE REGISTROS'!$A$1:$T$884,15,FALSE)</f>
        <v>Fono: (65) 202800</v>
      </c>
      <c r="P924" s="108" t="str">
        <f>VLOOKUP(A924,'BASE REGISTROS'!$A$1:$T$884,16,FALSE)</f>
        <v xml:space="preserve"> didecorenaico@yahoo.cl</v>
      </c>
      <c r="Q924" s="108">
        <f>VLOOKUP(A924,'BASE REGISTROS'!$A$1:$T$884,17,FALSE)</f>
        <v>0</v>
      </c>
      <c r="R924" s="108">
        <f>VLOOKUP(A924,'BASE REGISTROS'!$A$1:$T$884,18,FALSE)</f>
        <v>91001</v>
      </c>
      <c r="S924" s="108" t="str">
        <f>VLOOKUP(A924,'BASE REGISTROS'!$A$1:$T$884,19,FALSE)</f>
        <v>No se acompañan. Aplica Informe Jurídico Nº 09, de  fecha 14 de marzo de 2011 del Departamento Jurídico y Dictamen Nº 070791, de 2009, de la Contraloría General de la República</v>
      </c>
      <c r="T924" s="129">
        <f>VLOOKUP(A924,'BASE REGISTROS'!$A$1:$T$884,20,FALSE)</f>
        <v>42262</v>
      </c>
      <c r="U924" s="128">
        <v>7583</v>
      </c>
      <c r="V924" s="130">
        <v>4078122</v>
      </c>
      <c r="W924" s="130">
        <v>12352641</v>
      </c>
      <c r="X924" s="131">
        <v>44316</v>
      </c>
      <c r="Y924" s="132" t="s">
        <v>7743</v>
      </c>
      <c r="Z924" s="132" t="s">
        <v>7744</v>
      </c>
      <c r="AA924" s="128" t="s">
        <v>8498</v>
      </c>
    </row>
    <row r="925" spans="1:27" ht="15.75" customHeight="1" x14ac:dyDescent="0.2">
      <c r="A925" s="128">
        <v>7584</v>
      </c>
      <c r="B925" s="108" t="str">
        <f>VLOOKUP(A925,'BASE REGISTROS'!$A$1:$T$884,2,FALSE)</f>
        <v xml:space="preserve">
I. Municipalidad de Putaendo
</v>
      </c>
      <c r="C925" s="136">
        <f>VLOOKUP(A925,'BASE REGISTROS'!$A$1:$T$884,3,FALSE)</f>
        <v>690507005</v>
      </c>
      <c r="D925" s="108" t="str">
        <f>VLOOKUP(A925,'BASE REGISTROS'!$A$1:$T$884,4,FALSE)</f>
        <v>Municipalidad</v>
      </c>
      <c r="E925" s="108" t="str">
        <f>VLOOKUP(A925,'BASE REGISTROS'!$A$1:$T$884,5,FALSE)</f>
        <v>Constitución Política de la República, artículo 118.</v>
      </c>
      <c r="F925" s="108" t="str">
        <f>VLOOKUP(A925,'BASE REGISTROS'!$A$1:$T$884,6,FALSE)</f>
        <v>Indefinida.</v>
      </c>
      <c r="G925" s="108" t="str">
        <f>VLOOKUP(A925,'BASE REGISTROS'!$A$1:$T$884,7,FALSE)</f>
        <v>Según Ley Orgánica Nº 18.695, artículos 1º al 4º.</v>
      </c>
      <c r="H925" s="108" t="str">
        <f>VLOOKUP(A925,'BASE REGISTROS'!$A$1:$T$884,8,FALSE)</f>
        <v>no tiene</v>
      </c>
      <c r="I925" s="108">
        <f>VLOOKUP(A925,'BASE REGISTROS'!$A$1:$T$884,9,FALSE)</f>
        <v>0</v>
      </c>
      <c r="J925" s="129">
        <f>VLOOKUP(A925,'BASE REGISTROS'!$A$1:$T$884,10,FALSE)</f>
        <v>0</v>
      </c>
      <c r="K925" s="108" t="str">
        <f>VLOOKUP(A925,'BASE REGISTROS'!$A$1:$T$884,11,FALSE)</f>
        <v xml:space="preserve">Guillermo Heriberto Reyes Cortez, </v>
      </c>
      <c r="L925" s="108" t="str">
        <f>VLOOKUP(A925,'BASE REGISTROS'!$A$1:$T$884,12,FALSE)</f>
        <v xml:space="preserve">Calle Prat Nº 1, Comuna de Putaendo, Región de Valparaíso.
</v>
      </c>
      <c r="M925" s="108" t="str">
        <f>VLOOKUP(A925,'BASE REGISTROS'!$A$1:$T$884,13,FALSE)</f>
        <v>V</v>
      </c>
      <c r="N925" s="108" t="str">
        <f>VLOOKUP(A925,'BASE REGISTROS'!$A$1:$T$884,14,FALSE)</f>
        <v>Putaendo</v>
      </c>
      <c r="O925" s="108" t="str">
        <f>VLOOKUP(A925,'BASE REGISTROS'!$A$1:$T$884,15,FALSE)</f>
        <v>34-2-431510</v>
      </c>
      <c r="P925" s="108" t="str">
        <f>VLOOKUP(A925,'BASE REGISTROS'!$A$1:$T$884,16,FALSE)</f>
        <v>http://www.putaendo.cl/muni/</v>
      </c>
      <c r="Q925" s="108">
        <f>VLOOKUP(A925,'BASE REGISTROS'!$A$1:$T$884,17,FALSE)</f>
        <v>0</v>
      </c>
      <c r="R925" s="108">
        <f>VLOOKUP(A925,'BASE REGISTROS'!$A$1:$T$884,18,FALSE)</f>
        <v>91001</v>
      </c>
      <c r="S925" s="108" t="str">
        <f>VLOOKUP(A925,'BASE REGISTROS'!$A$1:$T$884,19,FALSE)</f>
        <v>No se acompañan. Aplica Informe Jurídico Nº 09, de  fecha 14 de marzo de 2011 del Departamento Jurídico y Dictamen Nº 070791, de 2009, de la Contraloría General de la República</v>
      </c>
      <c r="T925" s="129">
        <f>VLOOKUP(A925,'BASE REGISTROS'!$A$1:$T$884,20,FALSE)</f>
        <v>38641</v>
      </c>
      <c r="U925" s="128">
        <v>7584</v>
      </c>
      <c r="V925" s="130">
        <v>3577300</v>
      </c>
      <c r="W925" s="130">
        <v>7154600</v>
      </c>
      <c r="X925" s="131">
        <v>44316</v>
      </c>
      <c r="Y925" s="132" t="s">
        <v>7743</v>
      </c>
      <c r="Z925" s="132" t="s">
        <v>7744</v>
      </c>
      <c r="AA925" s="128" t="s">
        <v>7894</v>
      </c>
    </row>
    <row r="926" spans="1:27" ht="15.75" customHeight="1" x14ac:dyDescent="0.2">
      <c r="A926" s="128">
        <v>7586</v>
      </c>
      <c r="B926" s="108" t="str">
        <f>VLOOKUP(A926,'BASE REGISTROS'!$A$1:$T$884,2,FALSE)</f>
        <v xml:space="preserve">
I. Municipalidad de Huasco
</v>
      </c>
      <c r="C926" s="136">
        <f>VLOOKUP(A926,'BASE REGISTROS'!$A$1:$T$884,3,FALSE)</f>
        <v>690307006</v>
      </c>
      <c r="D926" s="108" t="str">
        <f>VLOOKUP(A926,'BASE REGISTROS'!$A$1:$T$884,4,FALSE)</f>
        <v>Municipalidad</v>
      </c>
      <c r="E926" s="108" t="str">
        <f>VLOOKUP(A926,'BASE REGISTROS'!$A$1:$T$884,5,FALSE)</f>
        <v>Constitución Política de la República, artículo 118.</v>
      </c>
      <c r="F926" s="108" t="str">
        <f>VLOOKUP(A926,'BASE REGISTROS'!$A$1:$T$884,6,FALSE)</f>
        <v>Indefinida.</v>
      </c>
      <c r="G926" s="108" t="str">
        <f>VLOOKUP(A926,'BASE REGISTROS'!$A$1:$T$884,7,FALSE)</f>
        <v>Según Ley Orgánica Nº 18.695, artículos 1º al 4º.</v>
      </c>
      <c r="H926" s="108" t="str">
        <f>VLOOKUP(A926,'BASE REGISTROS'!$A$1:$T$884,8,FALSE)</f>
        <v>no tiene</v>
      </c>
      <c r="I926" s="108">
        <f>VLOOKUP(A926,'BASE REGISTROS'!$A$1:$T$884,9,FALSE)</f>
        <v>0</v>
      </c>
      <c r="J926" s="129">
        <f>VLOOKUP(A926,'BASE REGISTROS'!$A$1:$T$884,10,FALSE)</f>
        <v>0</v>
      </c>
      <c r="K926" s="108" t="str">
        <f>VLOOKUP(A926,'BASE REGISTROS'!$A$1:$T$884,11,FALSE)</f>
        <v xml:space="preserve">Rodrigo Sebastián Loyola Morenilla, </v>
      </c>
      <c r="L926" s="108" t="str">
        <f>VLOOKUP(A926,'BASE REGISTROS'!$A$1:$T$884,12,FALSE)</f>
        <v xml:space="preserve">Calle Graig Nª 530, comuna de Huasco, Región de Atacama
</v>
      </c>
      <c r="M926" s="108" t="str">
        <f>VLOOKUP(A926,'BASE REGISTROS'!$A$1:$T$884,13,FALSE)</f>
        <v>III</v>
      </c>
      <c r="N926" s="108" t="str">
        <f>VLOOKUP(A926,'BASE REGISTROS'!$A$1:$T$884,14,FALSE)</f>
        <v xml:space="preserve"> Huasco</v>
      </c>
      <c r="O926" s="108" t="str">
        <f>VLOOKUP(A926,'BASE REGISTROS'!$A$1:$T$884,15,FALSE)</f>
        <v xml:space="preserve"> Teléfono: 051-531039-531042-531010</v>
      </c>
      <c r="P926" s="108" t="str">
        <f>VLOOKUP(A926,'BASE REGISTROS'!$A$1:$T$884,16,FALSE)</f>
        <v>http://www.imhuasco.cl</v>
      </c>
      <c r="Q926" s="108">
        <f>VLOOKUP(A926,'BASE REGISTROS'!$A$1:$T$884,17,FALSE)</f>
        <v>0</v>
      </c>
      <c r="R926" s="108">
        <f>VLOOKUP(A926,'BASE REGISTROS'!$A$1:$T$884,18,FALSE)</f>
        <v>91001</v>
      </c>
      <c r="S926" s="108" t="str">
        <f>VLOOKUP(A926,'BASE REGISTROS'!$A$1:$T$884,19,FALSE)</f>
        <v>No se acompañan. Aplica Informe Jurídico Nº 09, de  fecha 14 de marzo de 2011 del Departamento Jurídico y Dictamen Nº 070791, de 2009, de la Contraloría General de la República</v>
      </c>
      <c r="T926" s="129">
        <f>VLOOKUP(A926,'BASE REGISTROS'!$A$1:$T$884,20,FALSE)</f>
        <v>42347</v>
      </c>
      <c r="U926" s="128">
        <v>7586</v>
      </c>
      <c r="V926" s="130">
        <v>3262498</v>
      </c>
      <c r="W926" s="130">
        <v>9882114</v>
      </c>
      <c r="X926" s="131">
        <v>44316</v>
      </c>
      <c r="Y926" s="132" t="s">
        <v>7743</v>
      </c>
      <c r="Z926" s="132" t="s">
        <v>7744</v>
      </c>
      <c r="AA926" s="128" t="s">
        <v>7840</v>
      </c>
    </row>
    <row r="927" spans="1:27" ht="15.75" customHeight="1" x14ac:dyDescent="0.2">
      <c r="A927" s="128">
        <v>7587</v>
      </c>
      <c r="B927" s="108" t="str">
        <f>VLOOKUP(A927,'BASE REGISTROS'!$A$1:$T$884,2,FALSE)</f>
        <v xml:space="preserve">
Gobernación Provincial de Isla de Pascua
</v>
      </c>
      <c r="C927" s="136">
        <f>VLOOKUP(A927,'BASE REGISTROS'!$A$1:$T$884,3,FALSE)</f>
        <v>605110533</v>
      </c>
      <c r="D927" s="108" t="str">
        <f>VLOOKUP(A927,'BASE REGISTROS'!$A$1:$T$884,4,FALSE)</f>
        <v>Gobernación Provincial</v>
      </c>
      <c r="E927" s="108" t="str">
        <f>VLOOKUP(A927,'BASE REGISTROS'!$A$1:$T$884,5,FALSE)</f>
        <v>Constitución Política de la República, artículo 116.</v>
      </c>
      <c r="F927" s="108" t="str">
        <f>VLOOKUP(A927,'BASE REGISTROS'!$A$1:$T$884,6,FALSE)</f>
        <v>Indefinida.</v>
      </c>
      <c r="G927" s="108" t="str">
        <f>VLOOKUP(A927,'BASE REGISTROS'!$A$1:$T$884,7,FALSE)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7" s="108" t="str">
        <f>VLOOKUP(A927,'BASE REGISTROS'!$A$1:$T$884,8,FALSE)</f>
        <v>no tiene</v>
      </c>
      <c r="I927" s="108">
        <f>VLOOKUP(A927,'BASE REGISTROS'!$A$1:$T$884,9,FALSE)</f>
        <v>0</v>
      </c>
      <c r="J927" s="129">
        <f>VLOOKUP(A927,'BASE REGISTROS'!$A$1:$T$884,10,FALSE)</f>
        <v>0</v>
      </c>
      <c r="K927" s="108" t="str">
        <f>VLOOKUP(A927,'BASE REGISTROS'!$A$1:$T$884,11,FALSE)</f>
        <v xml:space="preserve">Gobernadora Provincial Titular: 
Melania Carolina Hotu Hey 
</v>
      </c>
      <c r="L927" s="108" t="str">
        <f>VLOOKUP(A927,'BASE REGISTROS'!$A$1:$T$884,12,FALSE)</f>
        <v xml:space="preserve">Kiri Reva S/N, Isla de Pascua. Región de Valparaíso. </v>
      </c>
      <c r="M927" s="108" t="str">
        <f>VLOOKUP(A927,'BASE REGISTROS'!$A$1:$T$884,13,FALSE)</f>
        <v>V</v>
      </c>
      <c r="N927" s="108" t="str">
        <f>VLOOKUP(A927,'BASE REGISTROS'!$A$1:$T$884,14,FALSE)</f>
        <v xml:space="preserve"> Isla de Pascua</v>
      </c>
      <c r="O927" s="108">
        <f>VLOOKUP(A927,'BASE REGISTROS'!$A$1:$T$884,15,FALSE)</f>
        <v>0</v>
      </c>
      <c r="P927" s="108">
        <f>VLOOKUP(A927,'BASE REGISTROS'!$A$1:$T$884,16,FALSE)</f>
        <v>0</v>
      </c>
      <c r="Q927" s="108">
        <f>VLOOKUP(A927,'BASE REGISTROS'!$A$1:$T$884,17,FALSE)</f>
        <v>0</v>
      </c>
      <c r="R927" s="108">
        <f>VLOOKUP(A927,'BASE REGISTROS'!$A$1:$T$884,18,FALSE)</f>
        <v>91001</v>
      </c>
      <c r="S927" s="108" t="str">
        <f>VLOOKUP(A927,'BASE REGISTROS'!$A$1:$T$884,19,FALSE)</f>
        <v>No se acompañan. Aplica Informe Jurídico Nº 09, de  fecha 14 de marzo de 2011 del Departamento Jurídico y Dictamen Nº 070791, de 2009, de la Contraloría General de la República</v>
      </c>
      <c r="T927" s="129">
        <f>VLOOKUP(A927,'BASE REGISTROS'!$A$1:$T$884,20,FALSE)</f>
        <v>42348</v>
      </c>
      <c r="U927" s="128">
        <v>7587</v>
      </c>
      <c r="V927" s="130">
        <v>6947101</v>
      </c>
      <c r="W927" s="130">
        <v>14309201</v>
      </c>
      <c r="X927" s="131">
        <v>44316</v>
      </c>
      <c r="Y927" s="132" t="s">
        <v>7743</v>
      </c>
      <c r="Z927" s="132" t="s">
        <v>7744</v>
      </c>
      <c r="AA927" s="128" t="s">
        <v>7851</v>
      </c>
    </row>
    <row r="928" spans="1:27" ht="15.75" customHeight="1" x14ac:dyDescent="0.2">
      <c r="A928" s="128">
        <v>7591</v>
      </c>
      <c r="B928" s="108" t="str">
        <f>VLOOKUP(A928,'BASE REGISTROS'!$A$1:$T$884,2,FALSE)</f>
        <v xml:space="preserve">
Ilustre Municipalidad de Vichuquén
</v>
      </c>
      <c r="C928" s="136">
        <f>VLOOKUP(A928,'BASE REGISTROS'!$A$1:$T$884,3,FALSE)</f>
        <v>691007006</v>
      </c>
      <c r="D928" s="108" t="str">
        <f>VLOOKUP(A928,'BASE REGISTROS'!$A$1:$T$884,4,FALSE)</f>
        <v>Municipalidad</v>
      </c>
      <c r="E928" s="108" t="str">
        <f>VLOOKUP(A928,'BASE REGISTROS'!$A$1:$T$884,5,FALSE)</f>
        <v>Constitución Política de la República, artículo 107.</v>
      </c>
      <c r="F928" s="108" t="str">
        <f>VLOOKUP(A928,'BASE REGISTROS'!$A$1:$T$884,6,FALSE)</f>
        <v>Indefinida.</v>
      </c>
      <c r="G928" s="108" t="str">
        <f>VLOOKUP(A928,'BASE REGISTROS'!$A$1:$T$884,7,FALSE)</f>
        <v>Según Ley Orgánica Nº 18.695, artículos 1º al 4º.</v>
      </c>
      <c r="H928" s="108" t="str">
        <f>VLOOKUP(A928,'BASE REGISTROS'!$A$1:$T$884,8,FALSE)</f>
        <v>no tiene</v>
      </c>
      <c r="I928" s="108">
        <f>VLOOKUP(A928,'BASE REGISTROS'!$A$1:$T$884,9,FALSE)</f>
        <v>0</v>
      </c>
      <c r="J928" s="129">
        <f>VLOOKUP(A928,'BASE REGISTROS'!$A$1:$T$884,10,FALSE)</f>
        <v>0</v>
      </c>
      <c r="K928" s="108" t="str">
        <f>VLOOKUP(A928,'BASE REGISTROS'!$A$1:$T$884,11,FALSE)</f>
        <v xml:space="preserve">Roberto Hernán Rivera Pino
</v>
      </c>
      <c r="L928" s="108" t="str">
        <f>VLOOKUP(A928,'BASE REGISTROS'!$A$1:$T$884,12,FALSE)</f>
        <v xml:space="preserve">Manuel Rodríguez Nº 315, de la comuna de Vichuquén, Región del Maule.  
</v>
      </c>
      <c r="M928" s="108" t="str">
        <f>VLOOKUP(A928,'BASE REGISTROS'!$A$1:$T$884,13,FALSE)</f>
        <v>VII</v>
      </c>
      <c r="N928" s="108" t="str">
        <f>VLOOKUP(A928,'BASE REGISTROS'!$A$1:$T$884,14,FALSE)</f>
        <v>Vichuquén</v>
      </c>
      <c r="O928" s="108" t="str">
        <f>VLOOKUP(A928,'BASE REGISTROS'!$A$1:$T$884,15,FALSE)</f>
        <v>Fono: (75) 2555516 – 2555501</v>
      </c>
      <c r="P928" s="108" t="str">
        <f>VLOOKUP(A928,'BASE REGISTROS'!$A$1:$T$884,16,FALSE)</f>
        <v>munivichuquen@gmail.com</v>
      </c>
      <c r="Q928" s="108">
        <f>VLOOKUP(A928,'BASE REGISTROS'!$A$1:$T$884,17,FALSE)</f>
        <v>0</v>
      </c>
      <c r="R928" s="108">
        <f>VLOOKUP(A928,'BASE REGISTROS'!$A$1:$T$884,18,FALSE)</f>
        <v>91001</v>
      </c>
      <c r="S928" s="108" t="str">
        <f>VLOOKUP(A928,'BASE REGISTROS'!$A$1:$T$884,19,FALSE)</f>
        <v>No se acompañan. Aplica Informe Jurídico Nº 09, de  fecha 14 de marzo de 2011 del Departamento Jurídico y Dictamen Nº 070791, de 2009, de la Contraloría General de la República</v>
      </c>
      <c r="T928" s="129">
        <f>VLOOKUP(A928,'BASE REGISTROS'!$A$1:$T$884,20,FALSE)</f>
        <v>42383</v>
      </c>
      <c r="U928" s="128">
        <v>7591</v>
      </c>
      <c r="V928" s="130">
        <v>2861840</v>
      </c>
      <c r="W928" s="130">
        <v>8668520</v>
      </c>
      <c r="X928" s="131">
        <v>44316</v>
      </c>
      <c r="Y928" s="132" t="s">
        <v>7743</v>
      </c>
      <c r="Z928" s="132" t="s">
        <v>7744</v>
      </c>
      <c r="AA928" s="128" t="s">
        <v>7981</v>
      </c>
    </row>
    <row r="929" spans="1:27" ht="15.75" customHeight="1" x14ac:dyDescent="0.2">
      <c r="A929" s="128">
        <v>7592</v>
      </c>
      <c r="B929" s="108" t="str">
        <f>VLOOKUP(A929,'BASE REGISTROS'!$A$1:$T$884,2,FALSE)</f>
        <v xml:space="preserve">
I. Municipalidad de San Rafael.
</v>
      </c>
      <c r="C929" s="136">
        <f>VLOOKUP(A929,'BASE REGISTROS'!$A$1:$T$884,3,FALSE)</f>
        <v>692645006</v>
      </c>
      <c r="D929" s="108" t="str">
        <f>VLOOKUP(A929,'BASE REGISTROS'!$A$1:$T$884,4,FALSE)</f>
        <v>Municipalidad</v>
      </c>
      <c r="E929" s="108" t="str">
        <f>VLOOKUP(A929,'BASE REGISTROS'!$A$1:$T$884,5,FALSE)</f>
        <v>Constitución Política de la República, artículo 107.</v>
      </c>
      <c r="F929" s="108" t="str">
        <f>VLOOKUP(A929,'BASE REGISTROS'!$A$1:$T$884,6,FALSE)</f>
        <v>Indefinida.</v>
      </c>
      <c r="G929" s="108" t="str">
        <f>VLOOKUP(A929,'BASE REGISTROS'!$A$1:$T$884,7,FALSE)</f>
        <v>Según Ley Orgánica Nº 18.695, artículos 1º al 4º.</v>
      </c>
      <c r="H929" s="108" t="str">
        <f>VLOOKUP(A929,'BASE REGISTROS'!$A$1:$T$884,8,FALSE)</f>
        <v>no tiene</v>
      </c>
      <c r="I929" s="108">
        <f>VLOOKUP(A929,'BASE REGISTROS'!$A$1:$T$884,9,FALSE)</f>
        <v>0</v>
      </c>
      <c r="J929" s="129">
        <f>VLOOKUP(A929,'BASE REGISTROS'!$A$1:$T$884,10,FALSE)</f>
        <v>0</v>
      </c>
      <c r="K929" s="108" t="str">
        <f>VLOOKUP(A929,'BASE REGISTROS'!$A$1:$T$884,11,FALSE)</f>
        <v xml:space="preserve">Claudia Alejandra Díaz Bravo, </v>
      </c>
      <c r="L929" s="108" t="str">
        <f>VLOOKUP(A929,'BASE REGISTROS'!$A$1:$T$884,12,FALSE)</f>
        <v xml:space="preserve">Avenida Oriente Nº 2625, Comuna de San Rafael. Provincia de Talca. VII Región del Maule. 
</v>
      </c>
      <c r="M929" s="108" t="str">
        <f>VLOOKUP(A929,'BASE REGISTROS'!$A$1:$T$884,13,FALSE)</f>
        <v>VII</v>
      </c>
      <c r="N929" s="108" t="str">
        <f>VLOOKUP(A929,'BASE REGISTROS'!$A$1:$T$884,14,FALSE)</f>
        <v>San Rafael</v>
      </c>
      <c r="O929" s="108" t="str">
        <f>VLOOKUP(A929,'BASE REGISTROS'!$A$1:$T$884,15,FALSE)</f>
        <v>(71) 2651012</v>
      </c>
      <c r="P929" s="108" t="str">
        <f>VLOOKUP(A929,'BASE REGISTROS'!$A$1:$T$884,16,FALSE)</f>
        <v>Secre_alcaldia@hotmail.es rrpp@munisanrafael.cl</v>
      </c>
      <c r="Q929" s="108">
        <f>VLOOKUP(A929,'BASE REGISTROS'!$A$1:$T$884,17,FALSE)</f>
        <v>0</v>
      </c>
      <c r="R929" s="108">
        <f>VLOOKUP(A929,'BASE REGISTROS'!$A$1:$T$884,18,FALSE)</f>
        <v>91001</v>
      </c>
      <c r="S929" s="108" t="str">
        <f>VLOOKUP(A929,'BASE REGISTROS'!$A$1:$T$884,19,FALSE)</f>
        <v>No se acompañan. Aplica Informe Jurídico Nº 09, de  fecha 14 de marzo de 2011 del Departamento Jurídico y Dictamen Nº 070791, de 2009, de la Contraloría General de la República</v>
      </c>
      <c r="T929" s="129">
        <f>VLOOKUP(A929,'BASE REGISTROS'!$A$1:$T$884,20,FALSE)</f>
        <v>42397</v>
      </c>
      <c r="U929" s="128">
        <v>7592</v>
      </c>
      <c r="V929" s="130">
        <v>4722036</v>
      </c>
      <c r="W929" s="130">
        <v>14303058</v>
      </c>
      <c r="X929" s="131">
        <v>44316</v>
      </c>
      <c r="Y929" s="132" t="s">
        <v>7743</v>
      </c>
      <c r="Z929" s="132" t="s">
        <v>7744</v>
      </c>
      <c r="AA929" s="128" t="s">
        <v>7982</v>
      </c>
    </row>
    <row r="930" spans="1:27" ht="15.75" customHeight="1" x14ac:dyDescent="0.2">
      <c r="A930" s="128">
        <v>7593</v>
      </c>
      <c r="B930" s="108" t="str">
        <f>VLOOKUP(A930,'BASE REGISTROS'!$A$1:$T$884,2,FALSE)</f>
        <v xml:space="preserve">
I. Municipalidad de Rinconada
</v>
      </c>
      <c r="C930" s="136">
        <f>VLOOKUP(A930,'BASE REGISTROS'!$A$1:$T$884,3,FALSE)</f>
        <v>690513005</v>
      </c>
      <c r="D930" s="108" t="str">
        <f>VLOOKUP(A930,'BASE REGISTROS'!$A$1:$T$884,4,FALSE)</f>
        <v>Municipalidad</v>
      </c>
      <c r="E930" s="108" t="str">
        <f>VLOOKUP(A930,'BASE REGISTROS'!$A$1:$T$884,5,FALSE)</f>
        <v>Constitución Política de la República, artículo 107.</v>
      </c>
      <c r="F930" s="108" t="str">
        <f>VLOOKUP(A930,'BASE REGISTROS'!$A$1:$T$884,6,FALSE)</f>
        <v>Indefinida.</v>
      </c>
      <c r="G930" s="108" t="str">
        <f>VLOOKUP(A930,'BASE REGISTROS'!$A$1:$T$884,7,FALSE)</f>
        <v>Según Ley Orgánica Nº 18.695, artículos 1º al 4º.</v>
      </c>
      <c r="H930" s="108" t="str">
        <f>VLOOKUP(A930,'BASE REGISTROS'!$A$1:$T$884,8,FALSE)</f>
        <v>no tiene</v>
      </c>
      <c r="I930" s="108">
        <f>VLOOKUP(A930,'BASE REGISTROS'!$A$1:$T$884,9,FALSE)</f>
        <v>0</v>
      </c>
      <c r="J930" s="129">
        <f>VLOOKUP(A930,'BASE REGISTROS'!$A$1:$T$884,10,FALSE)</f>
        <v>0</v>
      </c>
      <c r="K930" s="108" t="str">
        <f>VLOOKUP(A930,'BASE REGISTROS'!$A$1:$T$884,11,FALSE)</f>
        <v xml:space="preserve">Pedro Antonio Caballería Díaz, </v>
      </c>
      <c r="L930" s="108" t="str">
        <f>VLOOKUP(A930,'BASE REGISTROS'!$A$1:$T$884,12,FALSE)</f>
        <v xml:space="preserve">Carretera San Martín Nº 607, comuna de Rinconada, Región de Valparaíso. 
</v>
      </c>
      <c r="M930" s="108" t="str">
        <f>VLOOKUP(A930,'BASE REGISTROS'!$A$1:$T$884,13,FALSE)</f>
        <v>V</v>
      </c>
      <c r="N930" s="108" t="str">
        <f>VLOOKUP(A930,'BASE REGISTROS'!$A$1:$T$884,14,FALSE)</f>
        <v xml:space="preserve"> Rinconada</v>
      </c>
      <c r="O930" s="108" t="str">
        <f>VLOOKUP(A930,'BASE REGISTROS'!$A$1:$T$884,15,FALSE)</f>
        <v>Teléfono: (34) 2509500</v>
      </c>
      <c r="P930" s="108">
        <f>VLOOKUP(A930,'BASE REGISTROS'!$A$1:$T$884,16,FALSE)</f>
        <v>0</v>
      </c>
      <c r="Q930" s="108">
        <f>VLOOKUP(A930,'BASE REGISTROS'!$A$1:$T$884,17,FALSE)</f>
        <v>0</v>
      </c>
      <c r="R930" s="108">
        <f>VLOOKUP(A930,'BASE REGISTROS'!$A$1:$T$884,18,FALSE)</f>
        <v>91001</v>
      </c>
      <c r="S930" s="108" t="str">
        <f>VLOOKUP(A930,'BASE REGISTROS'!$A$1:$T$884,19,FALSE)</f>
        <v>No se acompañan. Aplica Informe Jurídico Nº 09, de  fecha 14 de marzo de 2011 del Departamento Jurídico y Dictamen Nº 070791, de 2009, de la Contraloría General de la República</v>
      </c>
      <c r="T930" s="129">
        <f>VLOOKUP(A930,'BASE REGISTROS'!$A$1:$T$884,20,FALSE)</f>
        <v>42402</v>
      </c>
      <c r="U930" s="128">
        <v>7593</v>
      </c>
      <c r="V930" s="130">
        <v>3577300</v>
      </c>
      <c r="W930" s="130">
        <v>10835650</v>
      </c>
      <c r="X930" s="131">
        <v>44316</v>
      </c>
      <c r="Y930" s="132" t="s">
        <v>7743</v>
      </c>
      <c r="Z930" s="132" t="s">
        <v>7744</v>
      </c>
      <c r="AA930" s="128" t="s">
        <v>7983</v>
      </c>
    </row>
    <row r="931" spans="1:27" ht="15.75" customHeight="1" x14ac:dyDescent="0.2">
      <c r="A931" s="128">
        <v>7594</v>
      </c>
      <c r="B931" s="108" t="str">
        <f>VLOOKUP(A931,'BASE REGISTROS'!$A$1:$T$884,2,FALSE)</f>
        <v xml:space="preserve">
I. Municipalidad de Romeral
</v>
      </c>
      <c r="C931" s="136">
        <f>VLOOKUP(A931,'BASE REGISTROS'!$A$1:$T$884,3,FALSE)</f>
        <v>691002004</v>
      </c>
      <c r="D931" s="108" t="str">
        <f>VLOOKUP(A931,'BASE REGISTROS'!$A$1:$T$884,4,FALSE)</f>
        <v>Municipalidad</v>
      </c>
      <c r="E931" s="108" t="str">
        <f>VLOOKUP(A931,'BASE REGISTROS'!$A$1:$T$884,5,FALSE)</f>
        <v>Constitución Política de la República, artículo 107.</v>
      </c>
      <c r="F931" s="108" t="str">
        <f>VLOOKUP(A931,'BASE REGISTROS'!$A$1:$T$884,6,FALSE)</f>
        <v>Indefinida.</v>
      </c>
      <c r="G931" s="108" t="str">
        <f>VLOOKUP(A931,'BASE REGISTROS'!$A$1:$T$884,7,FALSE)</f>
        <v>Según Ley Orgánica Nº 18.695, artículos 1º al 4º.</v>
      </c>
      <c r="H931" s="108" t="str">
        <f>VLOOKUP(A931,'BASE REGISTROS'!$A$1:$T$884,8,FALSE)</f>
        <v>no tiene</v>
      </c>
      <c r="I931" s="108">
        <f>VLOOKUP(A931,'BASE REGISTROS'!$A$1:$T$884,9,FALSE)</f>
        <v>0</v>
      </c>
      <c r="J931" s="129">
        <f>VLOOKUP(A931,'BASE REGISTROS'!$A$1:$T$884,10,FALSE)</f>
        <v>0</v>
      </c>
      <c r="K931" s="108" t="str">
        <f>VLOOKUP(A931,'BASE REGISTROS'!$A$1:$T$884,11,FALSE)</f>
        <v xml:space="preserve">Carlos Vergara Zerega, </v>
      </c>
      <c r="L931" s="108" t="str">
        <f>VLOOKUP(A931,'BASE REGISTROS'!$A$1:$T$884,12,FALSE)</f>
        <v xml:space="preserve">Calle Ignacio Carrera Pinto Nº 1213, comuna de Romeral. Región del Maule.- 
</v>
      </c>
      <c r="M931" s="108" t="str">
        <f>VLOOKUP(A931,'BASE REGISTROS'!$A$1:$T$884,13,FALSE)</f>
        <v>VII</v>
      </c>
      <c r="N931" s="108" t="str">
        <f>VLOOKUP(A931,'BASE REGISTROS'!$A$1:$T$884,14,FALSE)</f>
        <v>Romeral</v>
      </c>
      <c r="O931" s="108" t="str">
        <f>VLOOKUP(A931,'BASE REGISTROS'!$A$1:$T$884,15,FALSE)</f>
        <v>Teléfono: 75-2576330</v>
      </c>
      <c r="P931" s="108" t="str">
        <f>VLOOKUP(A931,'BASE REGISTROS'!$A$1:$T$884,16,FALSE)</f>
        <v xml:space="preserve">alcaldia@muniromeral.cl </v>
      </c>
      <c r="Q931" s="108">
        <f>VLOOKUP(A931,'BASE REGISTROS'!$A$1:$T$884,17,FALSE)</f>
        <v>0</v>
      </c>
      <c r="R931" s="108">
        <f>VLOOKUP(A931,'BASE REGISTROS'!$A$1:$T$884,18,FALSE)</f>
        <v>91001</v>
      </c>
      <c r="S931" s="108" t="str">
        <f>VLOOKUP(A931,'BASE REGISTROS'!$A$1:$T$884,19,FALSE)</f>
        <v>No se acompañan. Aplica Informe Jurídico Nº 09, de  fecha 14 de marzo de 2011 del Departamento Jurídico y Dictamen Nº 070791, de 2009, de la Contraloría General de la República</v>
      </c>
      <c r="T931" s="129">
        <f>VLOOKUP(A931,'BASE REGISTROS'!$A$1:$T$884,20,FALSE)</f>
        <v>42402</v>
      </c>
      <c r="U931" s="128">
        <v>7594</v>
      </c>
      <c r="V931" s="130">
        <v>3148024</v>
      </c>
      <c r="W931" s="130">
        <v>9535372</v>
      </c>
      <c r="X931" s="131">
        <v>44316</v>
      </c>
      <c r="Y931" s="132" t="s">
        <v>7743</v>
      </c>
      <c r="Z931" s="132" t="s">
        <v>7744</v>
      </c>
      <c r="AA931" s="128" t="s">
        <v>7984</v>
      </c>
    </row>
    <row r="932" spans="1:27" ht="15.75" customHeight="1" x14ac:dyDescent="0.2">
      <c r="A932" s="128">
        <v>7595</v>
      </c>
      <c r="B932" s="108" t="str">
        <f>VLOOKUP(A932,'BASE REGISTROS'!$A$1:$T$884,2,FALSE)</f>
        <v xml:space="preserve">
Gobernación Provincial de Magallanes
</v>
      </c>
      <c r="C932" s="136">
        <f>VLOOKUP(A932,'BASE REGISTROS'!$A$1:$T$884,3,FALSE)</f>
        <v>605111211</v>
      </c>
      <c r="D932" s="108" t="str">
        <f>VLOOKUP(A932,'BASE REGISTROS'!$A$1:$T$884,4,FALSE)</f>
        <v>Gobernación Provincial</v>
      </c>
      <c r="E932" s="108" t="str">
        <f>VLOOKUP(A932,'BASE REGISTROS'!$A$1:$T$884,5,FALSE)</f>
        <v>Constitución Política de la República, artículo 116.</v>
      </c>
      <c r="F932" s="108" t="str">
        <f>VLOOKUP(A932,'BASE REGISTROS'!$A$1:$T$884,6,FALSE)</f>
        <v>Indefinida.</v>
      </c>
      <c r="G932" s="108" t="str">
        <f>VLOOKUP(A932,'BASE REGISTROS'!$A$1:$T$884,7,FALSE)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2" s="108" t="str">
        <f>VLOOKUP(A932,'BASE REGISTROS'!$A$1:$T$884,8,FALSE)</f>
        <v>no tiene</v>
      </c>
      <c r="I932" s="108">
        <f>VLOOKUP(A932,'BASE REGISTROS'!$A$1:$T$884,9,FALSE)</f>
        <v>0</v>
      </c>
      <c r="J932" s="129">
        <f>VLOOKUP(A932,'BASE REGISTROS'!$A$1:$T$884,10,FALSE)</f>
        <v>0</v>
      </c>
      <c r="K932" s="108" t="str">
        <f>VLOOKUP(A932,'BASE REGISTROS'!$A$1:$T$884,11,FALSE)</f>
        <v xml:space="preserve">Gobernadora Provincial Titular: 
Paola Andrea Fernández Gálvez,
</v>
      </c>
      <c r="L932" s="108" t="str">
        <f>VLOOKUP(A932,'BASE REGISTROS'!$A$1:$T$884,12,FALSE)</f>
        <v xml:space="preserve">Presidente Julio Roca Nº 925, Punta Arenas. Región de Magallanes y la Antártica Chilena.
</v>
      </c>
      <c r="M932" s="108" t="str">
        <f>VLOOKUP(A932,'BASE REGISTROS'!$A$1:$T$884,13,FALSE)</f>
        <v>XII</v>
      </c>
      <c r="N932" s="108" t="str">
        <f>VLOOKUP(A932,'BASE REGISTROS'!$A$1:$T$884,14,FALSE)</f>
        <v>Punta Arenas</v>
      </c>
      <c r="O932" s="108" t="str">
        <f>VLOOKUP(A932,'BASE REGISTROS'!$A$1:$T$884,15,FALSE)</f>
        <v>Teléfonos 61-222600, 225097, 242027</v>
      </c>
      <c r="P932" s="108">
        <f>VLOOKUP(A932,'BASE REGISTROS'!$A$1:$T$884,16,FALSE)</f>
        <v>0</v>
      </c>
      <c r="Q932" s="108">
        <f>VLOOKUP(A932,'BASE REGISTROS'!$A$1:$T$884,17,FALSE)</f>
        <v>0</v>
      </c>
      <c r="R932" s="108">
        <f>VLOOKUP(A932,'BASE REGISTROS'!$A$1:$T$884,18,FALSE)</f>
        <v>91001</v>
      </c>
      <c r="S932" s="108" t="str">
        <f>VLOOKUP(A932,'BASE REGISTROS'!$A$1:$T$884,19,FALSE)</f>
        <v>No se acompañan. Aplica Informe Jurídico Nº 09, de  fecha 14 de marzo de 2011 del Departamento Jurídico y Dictamen Nº 070791, de 2009, de la Contraloría General de la República</v>
      </c>
      <c r="T932" s="129">
        <f>VLOOKUP(A932,'BASE REGISTROS'!$A$1:$T$884,20,FALSE)</f>
        <v>42405</v>
      </c>
      <c r="U932" s="128">
        <v>7595</v>
      </c>
      <c r="V932" s="130">
        <v>13616635</v>
      </c>
      <c r="W932" s="130">
        <v>41244819</v>
      </c>
      <c r="X932" s="131">
        <v>44316</v>
      </c>
      <c r="Y932" s="132" t="s">
        <v>7743</v>
      </c>
      <c r="Z932" s="132" t="s">
        <v>7744</v>
      </c>
      <c r="AA932" s="128" t="s">
        <v>7822</v>
      </c>
    </row>
    <row r="933" spans="1:27" ht="15.75" customHeight="1" x14ac:dyDescent="0.2">
      <c r="A933" s="128">
        <v>7596</v>
      </c>
      <c r="B933" s="108" t="str">
        <f>VLOOKUP(A933,'BASE REGISTROS'!$A$1:$T$884,2,FALSE)</f>
        <v xml:space="preserve">
I. Municipalidad de El Tabo
</v>
      </c>
      <c r="C933" s="136">
        <f>VLOOKUP(A933,'BASE REGISTROS'!$A$1:$T$884,3,FALSE)</f>
        <v>690737000</v>
      </c>
      <c r="D933" s="108" t="str">
        <f>VLOOKUP(A933,'BASE REGISTROS'!$A$1:$T$884,4,FALSE)</f>
        <v>Municipalidad</v>
      </c>
      <c r="E933" s="108" t="str">
        <f>VLOOKUP(A933,'BASE REGISTROS'!$A$1:$T$884,5,FALSE)</f>
        <v>Constitución Política de la República, artículo 107.</v>
      </c>
      <c r="F933" s="108" t="str">
        <f>VLOOKUP(A933,'BASE REGISTROS'!$A$1:$T$884,6,FALSE)</f>
        <v>Indefinida.</v>
      </c>
      <c r="G933" s="108" t="str">
        <f>VLOOKUP(A933,'BASE REGISTROS'!$A$1:$T$884,7,FALSE)</f>
        <v>Según Ley Orgánica Nº 18.695, artículos 1º al 4º.</v>
      </c>
      <c r="H933" s="108" t="str">
        <f>VLOOKUP(A933,'BASE REGISTROS'!$A$1:$T$884,8,FALSE)</f>
        <v>no tiene</v>
      </c>
      <c r="I933" s="108">
        <f>VLOOKUP(A933,'BASE REGISTROS'!$A$1:$T$884,9,FALSE)</f>
        <v>0</v>
      </c>
      <c r="J933" s="129">
        <f>VLOOKUP(A933,'BASE REGISTROS'!$A$1:$T$884,10,FALSE)</f>
        <v>0</v>
      </c>
      <c r="K933" s="108" t="str">
        <f>VLOOKUP(A933,'BASE REGISTROS'!$A$1:$T$884,11,FALSE)</f>
        <v xml:space="preserve">Emilio Osvaldo Jorquera Romero, </v>
      </c>
      <c r="L933" s="108" t="str">
        <f>VLOOKUP(A933,'BASE REGISTROS'!$A$1:$T$884,12,FALSE)</f>
        <v xml:space="preserve">Las Cruces Norte Nº 401, comuna de El Tabo, Región de Valparaíso. 
</v>
      </c>
      <c r="M933" s="108" t="str">
        <f>VLOOKUP(A933,'BASE REGISTROS'!$A$1:$T$884,13,FALSE)</f>
        <v>V</v>
      </c>
      <c r="N933" s="108" t="str">
        <f>VLOOKUP(A933,'BASE REGISTROS'!$A$1:$T$884,14,FALSE)</f>
        <v>El Tabo</v>
      </c>
      <c r="O933" s="108" t="str">
        <f>VLOOKUP(A933,'BASE REGISTROS'!$A$1:$T$884,15,FALSE)</f>
        <v xml:space="preserve">Teléfono: 35-2203500 </v>
      </c>
      <c r="P933" s="108">
        <f>VLOOKUP(A933,'BASE REGISTROS'!$A$1:$T$884,16,FALSE)</f>
        <v>0</v>
      </c>
      <c r="Q933" s="108">
        <f>VLOOKUP(A933,'BASE REGISTROS'!$A$1:$T$884,17,FALSE)</f>
        <v>0</v>
      </c>
      <c r="R933" s="108">
        <f>VLOOKUP(A933,'BASE REGISTROS'!$A$1:$T$884,18,FALSE)</f>
        <v>91001</v>
      </c>
      <c r="S933" s="108" t="str">
        <f>VLOOKUP(A933,'BASE REGISTROS'!$A$1:$T$884,19,FALSE)</f>
        <v>No se acompañan. Aplica Informe Jurídico Nº 09, de  fecha 14 de marzo de 2011 del Departamento Jurídico y Dictamen Nº 070791, de 2009, de la Contraloría General de la República</v>
      </c>
      <c r="T933" s="129">
        <f>VLOOKUP(A933,'BASE REGISTROS'!$A$1:$T$884,20,FALSE)</f>
        <v>42410</v>
      </c>
      <c r="U933" s="128">
        <v>7596</v>
      </c>
      <c r="V933" s="130">
        <v>3577300</v>
      </c>
      <c r="W933" s="130">
        <v>10835650</v>
      </c>
      <c r="X933" s="131">
        <v>44316</v>
      </c>
      <c r="Y933" s="132" t="s">
        <v>7743</v>
      </c>
      <c r="Z933" s="132" t="s">
        <v>7744</v>
      </c>
      <c r="AA933" s="128" t="s">
        <v>7985</v>
      </c>
    </row>
    <row r="934" spans="1:27" ht="15.75" customHeight="1" x14ac:dyDescent="0.2">
      <c r="A934" s="128">
        <v>7598</v>
      </c>
      <c r="B934" s="108" t="str">
        <f>VLOOKUP(A934,'BASE REGISTROS'!$A$1:$T$884,2,FALSE)</f>
        <v xml:space="preserve">
I. Municipalidad de Paihuano
</v>
      </c>
      <c r="C934" s="136">
        <f>VLOOKUP(A934,'BASE REGISTROS'!$A$1:$T$884,3,FALSE)</f>
        <v>690406004</v>
      </c>
      <c r="D934" s="108" t="str">
        <f>VLOOKUP(A934,'BASE REGISTROS'!$A$1:$T$884,4,FALSE)</f>
        <v>Municipalidad</v>
      </c>
      <c r="E934" s="108" t="str">
        <f>VLOOKUP(A934,'BASE REGISTROS'!$A$1:$T$884,5,FALSE)</f>
        <v>Constitución Política de la República, artículo 118 y Siguientes.</v>
      </c>
      <c r="F934" s="108" t="str">
        <f>VLOOKUP(A934,'BASE REGISTROS'!$A$1:$T$884,6,FALSE)</f>
        <v>Indefinida.</v>
      </c>
      <c r="G934" s="108" t="str">
        <f>VLOOKUP(A934,'BASE REGISTROS'!$A$1:$T$884,7,FALSE)</f>
        <v>Según Ley Orgánica Nº 18.695, artículos 1º al 4º.</v>
      </c>
      <c r="H934" s="108" t="str">
        <f>VLOOKUP(A934,'BASE REGISTROS'!$A$1:$T$884,8,FALSE)</f>
        <v>no tiene</v>
      </c>
      <c r="I934" s="108">
        <f>VLOOKUP(A934,'BASE REGISTROS'!$A$1:$T$884,9,FALSE)</f>
        <v>0</v>
      </c>
      <c r="J934" s="129">
        <f>VLOOKUP(A934,'BASE REGISTROS'!$A$1:$T$884,10,FALSE)</f>
        <v>0</v>
      </c>
      <c r="K934" s="108" t="str">
        <f>VLOOKUP(A934,'BASE REGISTROS'!$A$1:$T$884,11,FALSE)</f>
        <v xml:space="preserve">Hernán Andres Ahumada Ahumada
</v>
      </c>
      <c r="L934" s="108" t="str">
        <f>VLOOKUP(A934,'BASE REGISTROS'!$A$1:$T$884,12,FALSE)</f>
        <v xml:space="preserve">Balmaceda S/N, comuna de Paihuano, Región de Coquimbo.
</v>
      </c>
      <c r="M934" s="108" t="str">
        <f>VLOOKUP(A934,'BASE REGISTROS'!$A$1:$T$884,13,FALSE)</f>
        <v>IV</v>
      </c>
      <c r="N934" s="108" t="str">
        <f>VLOOKUP(A934,'BASE REGISTROS'!$A$1:$T$884,14,FALSE)</f>
        <v>Paihuano</v>
      </c>
      <c r="O934" s="108" t="str">
        <f>VLOOKUP(A934,'BASE REGISTROS'!$A$1:$T$884,15,FALSE)</f>
        <v xml:space="preserve">Teléfono: (56)(51)451015 </v>
      </c>
      <c r="P934" s="108" t="str">
        <f>VLOOKUP(A934,'BASE REGISTROS'!$A$1:$T$884,16,FALSE)</f>
        <v xml:space="preserve">alcalde@munipaihuani.cl 
jefe.gabinete@munipaihuano.cl
</v>
      </c>
      <c r="Q934" s="108">
        <f>VLOOKUP(A934,'BASE REGISTROS'!$A$1:$T$884,17,FALSE)</f>
        <v>0</v>
      </c>
      <c r="R934" s="108">
        <f>VLOOKUP(A934,'BASE REGISTROS'!$A$1:$T$884,18,FALSE)</f>
        <v>91001</v>
      </c>
      <c r="S934" s="108" t="str">
        <f>VLOOKUP(A934,'BASE REGISTROS'!$A$1:$T$884,19,FALSE)</f>
        <v>No se acompañan. Aplica Informe Jurídico Nº 09, de  fecha 14 de marzo de 2011 del Departamento Jurídico y Dictamen Nº 070791, de 2009, de la Contraloría General de la República</v>
      </c>
      <c r="T934" s="129">
        <f>VLOOKUP(A934,'BASE REGISTROS'!$A$1:$T$884,20,FALSE)</f>
        <v>42416</v>
      </c>
      <c r="U934" s="128">
        <v>7598</v>
      </c>
      <c r="V934" s="130">
        <v>3262498</v>
      </c>
      <c r="W934" s="130">
        <v>13049992</v>
      </c>
      <c r="X934" s="131">
        <v>44316</v>
      </c>
      <c r="Y934" s="132" t="s">
        <v>7743</v>
      </c>
      <c r="Z934" s="132" t="s">
        <v>7744</v>
      </c>
      <c r="AA934" s="128" t="s">
        <v>7986</v>
      </c>
    </row>
    <row r="935" spans="1:27" ht="15.75" customHeight="1" x14ac:dyDescent="0.2">
      <c r="A935" s="128">
        <v>7601</v>
      </c>
      <c r="B935" s="107" t="str">
        <f>VLOOKUP(A935,'BASE REGISTROS'!$A$1:$T$884,2,FALSE)</f>
        <v xml:space="preserve">
I. Municipalidad de La Higuera 
</v>
      </c>
      <c r="C935" s="136">
        <f>VLOOKUP(A935,'BASE REGISTROS'!$A$1:$T$884,3,FALSE)</f>
        <v>690402009</v>
      </c>
      <c r="D935" s="108" t="str">
        <f>VLOOKUP(A935,'BASE REGISTROS'!$A$1:$T$884,4,FALSE)</f>
        <v>Municipalidad</v>
      </c>
      <c r="E935" s="108" t="str">
        <f>VLOOKUP(A935,'BASE REGISTROS'!$A$1:$T$884,5,FALSE)</f>
        <v>Constitución Política de la República, artículo 118 y siguientes.</v>
      </c>
      <c r="F935" s="108" t="str">
        <f>VLOOKUP(A935,'BASE REGISTROS'!$A$1:$T$884,6,FALSE)</f>
        <v>Indefinida.</v>
      </c>
      <c r="G935" s="108" t="str">
        <f>VLOOKUP(A935,'BASE REGISTROS'!$A$1:$T$884,7,FALSE)</f>
        <v>Según Ley Orgánica Nº 18.695, artículos 1º al 4º.</v>
      </c>
      <c r="H935" s="108" t="str">
        <f>VLOOKUP(A935,'BASE REGISTROS'!$A$1:$T$884,8,FALSE)</f>
        <v>no tiene</v>
      </c>
      <c r="I935" s="108">
        <f>VLOOKUP(A935,'BASE REGISTROS'!$A$1:$T$884,9,FALSE)</f>
        <v>0</v>
      </c>
      <c r="J935" s="129">
        <f>VLOOKUP(A935,'BASE REGISTROS'!$A$1:$T$884,10,FALSE)</f>
        <v>0</v>
      </c>
      <c r="K935" s="108" t="str">
        <f>VLOOKUP(A935,'BASE REGISTROS'!$A$1:$T$884,11,FALSE)</f>
        <v xml:space="preserve">Yerko Hernaldo Galleguillos Ossandón, 
</v>
      </c>
      <c r="L935" s="108" t="str">
        <f>VLOOKUP(A935,'BASE REGISTROS'!$A$1:$T$884,12,FALSE)</f>
        <v xml:space="preserve">Avenida La Paz Nº 2, Comuna de La Higuera. Región de Coquimbo.
</v>
      </c>
      <c r="M935" s="108" t="str">
        <f>VLOOKUP(A935,'BASE REGISTROS'!$A$1:$T$884,13,FALSE)</f>
        <v>IV</v>
      </c>
      <c r="N935" s="108" t="str">
        <f>VLOOKUP(A935,'BASE REGISTROS'!$A$1:$T$884,14,FALSE)</f>
        <v>La Higuera.</v>
      </c>
      <c r="O935" s="108" t="str">
        <f>VLOOKUP(A935,'BASE REGISTROS'!$A$1:$T$884,15,FALSE)</f>
        <v xml:space="preserve">Teléfono: 51-2-429902 </v>
      </c>
      <c r="P935" s="108">
        <f>VLOOKUP(A935,'BASE REGISTROS'!$A$1:$T$884,16,FALSE)</f>
        <v>0</v>
      </c>
      <c r="Q935" s="108">
        <f>VLOOKUP(A935,'BASE REGISTROS'!$A$1:$T$884,17,FALSE)</f>
        <v>0</v>
      </c>
      <c r="R935" s="108">
        <f>VLOOKUP(A935,'BASE REGISTROS'!$A$1:$T$884,18,FALSE)</f>
        <v>91001</v>
      </c>
      <c r="S935" s="108" t="str">
        <f>VLOOKUP(A935,'BASE REGISTROS'!$A$1:$T$884,19,FALSE)</f>
        <v>No se acompañan. Aplica Informe Jurídico Nº 09, de  fecha 14 de marzo de 2011 del Departamento Jurídico y Dictamen Nº 070791, de 2009, de la Contraloría General de la República</v>
      </c>
      <c r="T935" s="129">
        <f>VLOOKUP(A935,'BASE REGISTROS'!$A$1:$T$884,20,FALSE)</f>
        <v>42422</v>
      </c>
      <c r="U935" s="128">
        <v>7601</v>
      </c>
      <c r="V935" s="130">
        <v>3823647</v>
      </c>
      <c r="W935" s="130">
        <v>11581835</v>
      </c>
      <c r="X935" s="131">
        <v>44316</v>
      </c>
      <c r="Y935" s="132" t="s">
        <v>7743</v>
      </c>
      <c r="Z935" s="132" t="s">
        <v>7744</v>
      </c>
      <c r="AA935" s="128" t="s">
        <v>7987</v>
      </c>
    </row>
    <row r="936" spans="1:27" ht="15.75" customHeight="1" x14ac:dyDescent="0.2">
      <c r="A936" s="128">
        <v>7603</v>
      </c>
      <c r="B936" s="108" t="str">
        <f>VLOOKUP(A936,'BASE REGISTROS'!$A$1:$T$884,2,FALSE)</f>
        <v>Ilustre Municipalidad de Pitrufquén</v>
      </c>
      <c r="C936" s="136">
        <f>VLOOKUP(A936,'BASE REGISTROS'!$A$1:$T$884,3,FALSE)</f>
        <v>691913007</v>
      </c>
      <c r="D936" s="108" t="str">
        <f>VLOOKUP(A936,'BASE REGISTROS'!$A$1:$T$884,4,FALSE)</f>
        <v>Municipalidad</v>
      </c>
      <c r="E936" s="108" t="str">
        <f>VLOOKUP(A936,'BASE REGISTROS'!$A$1:$T$884,5,FALSE)</f>
        <v>Constitución Política de la República, art. 107.</v>
      </c>
      <c r="F936" s="108" t="str">
        <f>VLOOKUP(A936,'BASE REGISTROS'!$A$1:$T$884,6,FALSE)</f>
        <v>Indefinida.</v>
      </c>
      <c r="G936" s="108" t="str">
        <f>VLOOKUP(A936,'BASE REGISTROS'!$A$1:$T$884,7,FALSE)</f>
        <v>Según Ley Orgánica Nº 18.695, arts. 1º al 4º.</v>
      </c>
      <c r="H936" s="108" t="str">
        <f>VLOOKUP(A936,'BASE REGISTROS'!$A$1:$T$884,8,FALSE)</f>
        <v>no tiene</v>
      </c>
      <c r="I936" s="108">
        <f>VLOOKUP(A936,'BASE REGISTROS'!$A$1:$T$884,9,FALSE)</f>
        <v>0</v>
      </c>
      <c r="J936" s="129">
        <f>VLOOKUP(A936,'BASE REGISTROS'!$A$1:$T$884,10,FALSE)</f>
        <v>0</v>
      </c>
      <c r="K936" s="108" t="str">
        <f>VLOOKUP(A936,'BASE REGISTROS'!$A$1:$T$884,11,FALSE)</f>
        <v xml:space="preserve">JORGE JARAMILLO HOTT
</v>
      </c>
      <c r="L936" s="108" t="str">
        <f>VLOOKUP(A936,'BASE REGISTROS'!$A$1:$T$884,12,FALSE)</f>
        <v xml:space="preserve">Francisco Bilbao N°593, comuna de Pitrufquen, región de La Araucanía. </v>
      </c>
      <c r="M936" s="108" t="str">
        <f>VLOOKUP(A936,'BASE REGISTROS'!$A$1:$T$884,13,FALSE)</f>
        <v>IX</v>
      </c>
      <c r="N936" s="108" t="str">
        <f>VLOOKUP(A936,'BASE REGISTROS'!$A$1:$T$884,14,FALSE)</f>
        <v>Pitrufquen</v>
      </c>
      <c r="O936" s="108" t="str">
        <f>VLOOKUP(A936,'BASE REGISTROS'!$A$1:$T$884,15,FALSE)</f>
        <v>45275700-452757002</v>
      </c>
      <c r="P936" s="108" t="str">
        <f>VLOOKUP(A936,'BASE REGISTROS'!$A$1:$T$884,16,FALSE)</f>
        <v xml:space="preserve">jjaramillo@mpitrufquen.cl
                            ichesta@mpitrusfquen.cl
</v>
      </c>
      <c r="Q936" s="108">
        <f>VLOOKUP(A936,'BASE REGISTROS'!$A$1:$T$884,17,FALSE)</f>
        <v>0</v>
      </c>
      <c r="R936" s="108">
        <f>VLOOKUP(A936,'BASE REGISTROS'!$A$1:$T$884,18,FALSE)</f>
        <v>91001</v>
      </c>
      <c r="S936" s="108" t="str">
        <f>VLOOKUP(A936,'BASE REGISTROS'!$A$1:$T$884,19,FALSE)</f>
        <v xml:space="preserve">No se acompañan. Aplica Informe Jurídico Nº 09, de  fecha 14 de marzo de 2011 del Departamento Jurídico y Dictamen Nº 070791, de 2009, de la Contraloría General de la República.  
</v>
      </c>
      <c r="T936" s="129">
        <f>VLOOKUP(A936,'BASE REGISTROS'!$A$1:$T$884,20,FALSE)</f>
        <v>42446</v>
      </c>
      <c r="U936" s="128">
        <v>7603</v>
      </c>
      <c r="V936" s="130">
        <v>4893746</v>
      </c>
      <c r="W936" s="130">
        <v>14823168</v>
      </c>
      <c r="X936" s="131">
        <v>44316</v>
      </c>
      <c r="Y936" s="132" t="s">
        <v>7743</v>
      </c>
      <c r="Z936" s="132" t="s">
        <v>7744</v>
      </c>
      <c r="AA936" s="128" t="s">
        <v>7914</v>
      </c>
    </row>
    <row r="937" spans="1:27" ht="15.75" customHeight="1" x14ac:dyDescent="0.2">
      <c r="A937" s="128">
        <v>7605</v>
      </c>
      <c r="B937" s="108" t="str">
        <f>VLOOKUP(A937,'BASE REGISTROS'!$A$1:$T$884,2,FALSE)</f>
        <v>Corporación Cultural Social y de Desarrollo SHALOM</v>
      </c>
      <c r="C937" s="136">
        <f>VLOOKUP(A937,'BASE REGISTROS'!$A$1:$T$884,3,FALSE)</f>
        <v>651131154</v>
      </c>
      <c r="D937" s="108" t="str">
        <f>VLOOKUP(A937,'BASE REGISTROS'!$A$1:$T$884,4,FALSE)</f>
        <v>Corporación de Derecho Privado.</v>
      </c>
      <c r="E937" s="108" t="str">
        <f>VLOOKUP(A937,'BASE REGISTROS'!$A$1:$T$884,5,FALSE)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937" s="108" t="str">
        <f>VLOOKUP(A937,'BASE REGISTROS'!$A$1:$T$884,6,FALSE)</f>
        <v xml:space="preserve">CCertificado de Vigencia Folio N° 500255058789, emitido por el Servicio de Registro Civil e Identificación con fecha 11 de septiembre de 2019. 
</v>
      </c>
      <c r="G937" s="108" t="str">
        <f>VLOOKUP(A937,'BASE REGISTROS'!$A$1:$T$884,7,FALSE)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937" s="108" t="str">
        <f>VLOOKUP(A937,'BASE REGISTROS'!$A$1:$T$884,8,FALSE)</f>
        <v xml:space="preserve">Presidente: José Miguel Araya Garrido, 
Secretario: Stephania Alejandra Vivanco Zambrano
Tesorero: Alejandra Noemi Zambrano Alvarez,
Directores
Raúl Antonio Cancino Flores,
Loreto Isabel Valdés Castillo, 
Jimena Del Carmen Maldonado Verdugo,
</v>
      </c>
      <c r="I937" s="108" t="str">
        <f>VLOOKUP(A937,'BASE REGISTROS'!$A$1:$T$884,9,FALSE)</f>
        <v>5 años.</v>
      </c>
      <c r="J937" s="129" t="str">
        <f>VLOOKUP(A937,'BASE REGISTROS'!$A$1:$T$884,10,FALSE)</f>
        <v xml:space="preserve">03 de octubre de 2015 al 03 de octubre de 2020. </v>
      </c>
      <c r="K937" s="108" t="str">
        <f>VLOOKUP(A937,'BASE REGISTROS'!$A$1:$T$884,11,FALSE)</f>
        <v xml:space="preserve">José Miguel Araya Garrido, </v>
      </c>
      <c r="L937" s="108" t="str">
        <f>VLOOKUP(A937,'BASE REGISTROS'!$A$1:$T$884,12,FALSE)</f>
        <v xml:space="preserve">Calle 13 Sur 4 Poniente Nº 519, comuna de Talca, VII Región del Maule.
</v>
      </c>
      <c r="M937" s="108" t="str">
        <f>VLOOKUP(A937,'BASE REGISTROS'!$A$1:$T$884,13,FALSE)</f>
        <v>VII</v>
      </c>
      <c r="N937" s="108" t="str">
        <f>VLOOKUP(A937,'BASE REGISTROS'!$A$1:$T$884,14,FALSE)</f>
        <v>talca</v>
      </c>
      <c r="O937" s="108" t="str">
        <f>VLOOKUP(A937,'BASE REGISTROS'!$A$1:$T$884,15,FALSE)</f>
        <v>Fono: 71 2 383436
Celular: 98694714</v>
      </c>
      <c r="P937" s="108" t="str">
        <f>VLOOKUP(A937,'BASE REGISTROS'!$A$1:$T$884,16,FALSE)</f>
        <v>shalom-jany@hotmail.com</v>
      </c>
      <c r="Q937" s="108">
        <f>VLOOKUP(A937,'BASE REGISTROS'!$A$1:$T$884,17,FALSE)</f>
        <v>0</v>
      </c>
      <c r="R937" s="108" t="str">
        <f>VLOOKUP(A937,'BASE REGISTROS'!$A$1:$T$884,18,FALSE)</f>
        <v>93401: Institución de Asistencia Social</v>
      </c>
      <c r="S937" s="108" t="str">
        <f>VLOOKUP(A937,'BASE REGISTROS'!$A$1:$T$884,19,FALSE)</f>
        <v xml:space="preserve">Certificado Financiero correspondiente al año 2019, aprobado por el Subdepartamento de Supervisión Financiera Nacional. </v>
      </c>
      <c r="T937" s="129">
        <f>VLOOKUP(A937,'BASE REGISTROS'!$A$1:$T$884,20,FALSE)</f>
        <v>42472</v>
      </c>
      <c r="U937" s="128">
        <v>7605</v>
      </c>
      <c r="V937" s="130">
        <v>29041858</v>
      </c>
      <c r="W937" s="130">
        <v>100552745</v>
      </c>
      <c r="X937" s="131">
        <v>44316</v>
      </c>
      <c r="Y937" s="132" t="s">
        <v>7743</v>
      </c>
      <c r="Z937" s="132" t="s">
        <v>7744</v>
      </c>
      <c r="AA937" s="128" t="s">
        <v>7763</v>
      </c>
    </row>
    <row r="938" spans="1:27" ht="15.75" customHeight="1" x14ac:dyDescent="0.2">
      <c r="A938" s="128">
        <v>7609</v>
      </c>
      <c r="B938" s="108" t="str">
        <f>VLOOKUP(A938,'BASE REGISTROS'!$A$1:$T$884,2,FALSE)</f>
        <v>Corporación para el Desarrollo Integral de la Provincia de Choapa “Luis Gálvez Olivares” de Illapel - CORPROCH</v>
      </c>
      <c r="C938" s="136" t="str">
        <f>VLOOKUP(A938,'BASE REGISTROS'!$A$1:$T$884,3,FALSE)</f>
        <v>65114762K</v>
      </c>
      <c r="D938" s="108" t="str">
        <f>VLOOKUP(A938,'BASE REGISTROS'!$A$1:$T$884,4,FALSE)</f>
        <v>Corporación de Derecho Privado</v>
      </c>
      <c r="E938" s="108" t="str">
        <f>VLOOKUP(A938,'BASE REGISTROS'!$A$1:$T$884,5,FALSE)</f>
        <v>Inscripción N°216982 de fecha 13 de febrero de 2016, del Registro de Personas Jurídicas, del Servicio de Registro Civil e Identificación.</v>
      </c>
      <c r="F938" s="108" t="str">
        <f>VLOOKUP(A938,'BASE REGISTROS'!$A$1:$T$884,6,FALSE)</f>
        <v>Certificado de Vigencia Folio Nº 500367181309, del Servicio de Registro Civil e Identificación, de fecha 20 de enero de 2021.</v>
      </c>
      <c r="G938" s="108" t="str">
        <f>VLOOKUP(A938,'BASE REGISTROS'!$A$1:$T$884,7,FALSE)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938" s="108" t="str">
        <f>VLOOKUP(A938,'BASE REGISTROS'!$A$1:$T$884,8,FALSE)</f>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v>
      </c>
      <c r="I938" s="108" t="str">
        <f>VLOOKUP(A938,'BASE REGISTROS'!$A$1:$T$884,9,FALSE)</f>
        <v xml:space="preserve">2 años. </v>
      </c>
      <c r="J938" s="129" t="str">
        <f>VLOOKUP(A938,'BASE REGISTROS'!$A$1:$T$884,10,FALSE)</f>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
      <c r="K938" s="108" t="str">
        <f>VLOOKUP(A938,'BASE REGISTROS'!$A$1:$T$884,11,FALSE)</f>
        <v xml:space="preserve">Representante legal: Amara Sonia Galvez Pujado,
</v>
      </c>
      <c r="L938" s="108" t="str">
        <f>VLOOKUP(A938,'BASE REGISTROS'!$A$1:$T$884,12,FALSE)</f>
        <v xml:space="preserve">Julio Echeverria Nº 260, Salamanca. Región de Coquimbo. 
</v>
      </c>
      <c r="M938" s="108" t="str">
        <f>VLOOKUP(A938,'BASE REGISTROS'!$A$1:$T$884,13,FALSE)</f>
        <v>IV</v>
      </c>
      <c r="N938" s="108" t="str">
        <f>VLOOKUP(A938,'BASE REGISTROS'!$A$1:$T$884,14,FALSE)</f>
        <v xml:space="preserve"> Salamanca</v>
      </c>
      <c r="O938" s="108" t="str">
        <f>VLOOKUP(A938,'BASE REGISTROS'!$A$1:$T$884,15,FALSE)</f>
        <v>Celular: 941659628</v>
      </c>
      <c r="P938" s="108" t="str">
        <f>VLOOKUP(A938,'BASE REGISTROS'!$A$1:$T$884,16,FALSE)</f>
        <v xml:space="preserve"> amara.galvez@hotmail.com</v>
      </c>
      <c r="Q938" s="108">
        <f>VLOOKUP(A938,'BASE REGISTROS'!$A$1:$T$884,17,FALSE)</f>
        <v>0</v>
      </c>
      <c r="R938" s="108" t="str">
        <f>VLOOKUP(A938,'BASE REGISTROS'!$A$1:$T$884,18,FALSE)</f>
        <v>93401: Instituciones de Asistencia Social</v>
      </c>
      <c r="S938" s="108" t="str">
        <f>VLOOKUP(A938,'BASE REGISTROS'!$A$1:$T$884,19,FALSE)</f>
        <v>Se acompaña Certificado de la Institución correspondiente a antecedentes financieros del año 2019, aprobados por el Sub Departamento de Supervisión Financiera.</v>
      </c>
      <c r="T938" s="129">
        <f>VLOOKUP(A938,'BASE REGISTROS'!$A$1:$T$884,20,FALSE)</f>
        <v>42538</v>
      </c>
      <c r="U938" s="128">
        <v>7609</v>
      </c>
      <c r="V938" s="130">
        <v>31842723</v>
      </c>
      <c r="W938" s="130">
        <v>126257448</v>
      </c>
      <c r="X938" s="131">
        <v>44316</v>
      </c>
      <c r="Y938" s="132" t="s">
        <v>7743</v>
      </c>
      <c r="Z938" s="132" t="s">
        <v>7744</v>
      </c>
      <c r="AA938" s="128" t="s">
        <v>7780</v>
      </c>
    </row>
    <row r="939" spans="1:27" ht="15.75" customHeight="1" x14ac:dyDescent="0.2">
      <c r="A939" s="128">
        <v>7614</v>
      </c>
      <c r="B939" s="108" t="str">
        <f>VLOOKUP(A939,'BASE REGISTROS'!$A$1:$T$884,2,FALSE)</f>
        <v>Organización No gubernamental  de Desarrollo COINCIDE</v>
      </c>
      <c r="C939" s="136">
        <f>VLOOKUP(A939,'BASE REGISTROS'!$A$1:$T$884,3,FALSE)</f>
        <v>651185149</v>
      </c>
      <c r="D939" s="108" t="str">
        <f>VLOOKUP(A939,'BASE REGISTROS'!$A$1:$T$884,4,FALSE)</f>
        <v>Corporación de Derecho Privado.</v>
      </c>
      <c r="E939" s="108" t="str">
        <f>VLOOKUP(A939,'BASE REGISTROS'!$A$1:$T$884,5,FALSE)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39" s="108" t="str">
        <f>VLOOKUP(A939,'BASE REGISTROS'!$A$1:$T$884,6,FALSE)</f>
        <v xml:space="preserve"> Certificado de Vigencia Folio Nº500342113321, de fecha 24 de agosto de 2020, del Servicio de Registro Civil e Identificación.</v>
      </c>
      <c r="G939" s="108" t="str">
        <f>VLOOKUP(A939,'BASE REGISTROS'!$A$1:$T$884,7,FALSE)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39" s="108" t="str">
        <f>VLOOKUP(A939,'BASE REGISTROS'!$A$1:$T$884,8,FALSE)</f>
        <v xml:space="preserve">Presidente: 
Andrea Soledad Hidalgo Winkler
Secretario: 
Ingrid Lorena Sandoval Fuentes
Tesorero:
Marcelo Eduardo mansilla Gomez,
</v>
      </c>
      <c r="I939" s="108" t="str">
        <f>VLOOKUP(A939,'BASE REGISTROS'!$A$1:$T$884,9,FALSE)</f>
        <v>01 año a 05 años</v>
      </c>
      <c r="J939" s="129" t="str">
        <f>VLOOKUP(A939,'BASE REGISTROS'!$A$1:$T$884,10,FALSE)</f>
        <v>Del 13 de junio de 2016 al 13 de junio de 2021</v>
      </c>
      <c r="K939" s="108" t="str">
        <f>VLOOKUP(A939,'BASE REGISTROS'!$A$1:$T$884,11,FALSE)</f>
        <v xml:space="preserve">Yonatan Alexis Bustamante Cárcamo
</v>
      </c>
      <c r="L939" s="108" t="str">
        <f>VLOOKUP(A939,'BASE REGISTROS'!$A$1:$T$884,12,FALSE)</f>
        <v>Calle Benavente N° 820, Comuna de Puerto Montt, Región de los Lagos</v>
      </c>
      <c r="M939" s="108" t="str">
        <f>VLOOKUP(A939,'BASE REGISTROS'!$A$1:$T$884,13,FALSE)</f>
        <v>X</v>
      </c>
      <c r="N939" s="108" t="str">
        <f>VLOOKUP(A939,'BASE REGISTROS'!$A$1:$T$884,14,FALSE)</f>
        <v>Puerto Montt</v>
      </c>
      <c r="O939" s="108" t="str">
        <f>VLOOKUP(A939,'BASE REGISTROS'!$A$1:$T$884,15,FALSE)</f>
        <v>(41) 3184949</v>
      </c>
      <c r="P939" s="108" t="str">
        <f>VLOOKUP(A939,'BASE REGISTROS'!$A$1:$T$884,16,FALSE)</f>
        <v>Yonatan.bustamante@ongcoincide.cl; contabilidad@ongcoincide.cl</v>
      </c>
      <c r="Q939" s="108">
        <f>VLOOKUP(A939,'BASE REGISTROS'!$A$1:$T$884,17,FALSE)</f>
        <v>0</v>
      </c>
      <c r="R939" s="108" t="str">
        <f>VLOOKUP(A939,'BASE REGISTROS'!$A$1:$T$884,18,FALSE)</f>
        <v xml:space="preserve">93401: Institución de Asistencia Social </v>
      </c>
      <c r="S939" s="108" t="str">
        <f>VLOOKUP(A939,'BASE REGISTROS'!$A$1:$T$884,19,FALSE)</f>
        <v>Antecedentes financieros correspondientes al año 2019, aprobados por el Sub Departamento de Supervisión Financiera Nacional</v>
      </c>
      <c r="T939" s="129">
        <f>VLOOKUP(A939,'BASE REGISTROS'!$A$1:$T$884,20,FALSE)</f>
        <v>42599</v>
      </c>
      <c r="U939" s="128">
        <v>7614</v>
      </c>
      <c r="V939" s="130">
        <v>22261633</v>
      </c>
      <c r="W939" s="130">
        <v>89993834</v>
      </c>
      <c r="X939" s="131">
        <v>44316</v>
      </c>
      <c r="Y939" s="132" t="s">
        <v>7743</v>
      </c>
      <c r="Z939" s="132" t="s">
        <v>7744</v>
      </c>
      <c r="AA939" s="128" t="s">
        <v>7772</v>
      </c>
    </row>
    <row r="940" spans="1:27" ht="15.75" customHeight="1" x14ac:dyDescent="0.2">
      <c r="A940" s="128">
        <v>7614</v>
      </c>
      <c r="B940" s="108" t="str">
        <f>VLOOKUP(A940,'BASE REGISTROS'!$A$1:$T$884,2,FALSE)</f>
        <v>Organización No gubernamental  de Desarrollo COINCIDE</v>
      </c>
      <c r="C940" s="136">
        <f>VLOOKUP(A940,'BASE REGISTROS'!$A$1:$T$884,3,FALSE)</f>
        <v>651185149</v>
      </c>
      <c r="D940" s="108" t="str">
        <f>VLOOKUP(A940,'BASE REGISTROS'!$A$1:$T$884,4,FALSE)</f>
        <v>Corporación de Derecho Privado.</v>
      </c>
      <c r="E940" s="108" t="str">
        <f>VLOOKUP(A940,'BASE REGISTROS'!$A$1:$T$884,5,FALSE)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40" s="108" t="str">
        <f>VLOOKUP(A940,'BASE REGISTROS'!$A$1:$T$884,6,FALSE)</f>
        <v xml:space="preserve"> Certificado de Vigencia Folio Nº500342113321, de fecha 24 de agosto de 2020, del Servicio de Registro Civil e Identificación.</v>
      </c>
      <c r="G940" s="108" t="str">
        <f>VLOOKUP(A940,'BASE REGISTROS'!$A$1:$T$884,7,FALSE)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0" s="108" t="str">
        <f>VLOOKUP(A940,'BASE REGISTROS'!$A$1:$T$884,8,FALSE)</f>
        <v xml:space="preserve">Presidente: 
Andrea Soledad Hidalgo Winkler
Secretario: 
Ingrid Lorena Sandoval Fuentes
Tesorero:
Marcelo Eduardo mansilla Gomez,
</v>
      </c>
      <c r="I940" s="108" t="str">
        <f>VLOOKUP(A940,'BASE REGISTROS'!$A$1:$T$884,9,FALSE)</f>
        <v>01 año a 05 años</v>
      </c>
      <c r="J940" s="129" t="str">
        <f>VLOOKUP(A940,'BASE REGISTROS'!$A$1:$T$884,10,FALSE)</f>
        <v>Del 13 de junio de 2016 al 13 de junio de 2021</v>
      </c>
      <c r="K940" s="108" t="str">
        <f>VLOOKUP(A940,'BASE REGISTROS'!$A$1:$T$884,11,FALSE)</f>
        <v xml:space="preserve">Yonatan Alexis Bustamante Cárcamo
</v>
      </c>
      <c r="L940" s="108" t="str">
        <f>VLOOKUP(A940,'BASE REGISTROS'!$A$1:$T$884,12,FALSE)</f>
        <v>Calle Benavente N° 820, Comuna de Puerto Montt, Región de los Lagos</v>
      </c>
      <c r="M940" s="108" t="str">
        <f>VLOOKUP(A940,'BASE REGISTROS'!$A$1:$T$884,13,FALSE)</f>
        <v>X</v>
      </c>
      <c r="N940" s="108" t="str">
        <f>VLOOKUP(A940,'BASE REGISTROS'!$A$1:$T$884,14,FALSE)</f>
        <v>Puerto Montt</v>
      </c>
      <c r="O940" s="108" t="str">
        <f>VLOOKUP(A940,'BASE REGISTROS'!$A$1:$T$884,15,FALSE)</f>
        <v>(41) 3184949</v>
      </c>
      <c r="P940" s="108" t="str">
        <f>VLOOKUP(A940,'BASE REGISTROS'!$A$1:$T$884,16,FALSE)</f>
        <v>Yonatan.bustamante@ongcoincide.cl; contabilidad@ongcoincide.cl</v>
      </c>
      <c r="Q940" s="108">
        <f>VLOOKUP(A940,'BASE REGISTROS'!$A$1:$T$884,17,FALSE)</f>
        <v>0</v>
      </c>
      <c r="R940" s="108" t="str">
        <f>VLOOKUP(A940,'BASE REGISTROS'!$A$1:$T$884,18,FALSE)</f>
        <v xml:space="preserve">93401: Institución de Asistencia Social </v>
      </c>
      <c r="S940" s="108" t="str">
        <f>VLOOKUP(A940,'BASE REGISTROS'!$A$1:$T$884,19,FALSE)</f>
        <v>Antecedentes financieros correspondientes al año 2019, aprobados por el Sub Departamento de Supervisión Financiera Nacional</v>
      </c>
      <c r="T940" s="129">
        <f>VLOOKUP(A940,'BASE REGISTROS'!$A$1:$T$884,20,FALSE)</f>
        <v>42599</v>
      </c>
      <c r="U940" s="128">
        <v>7614</v>
      </c>
      <c r="V940" s="130">
        <v>13743452</v>
      </c>
      <c r="W940" s="130">
        <v>76877432</v>
      </c>
      <c r="X940" s="131">
        <v>44316</v>
      </c>
      <c r="Y940" s="132" t="s">
        <v>7743</v>
      </c>
      <c r="Z940" s="132" t="s">
        <v>7744</v>
      </c>
      <c r="AA940" s="128" t="s">
        <v>7788</v>
      </c>
    </row>
    <row r="941" spans="1:27" ht="15.75" customHeight="1" x14ac:dyDescent="0.2">
      <c r="A941" s="128">
        <v>7614</v>
      </c>
      <c r="B941" s="108" t="str">
        <f>VLOOKUP(A941,'BASE REGISTROS'!$A$1:$T$884,2,FALSE)</f>
        <v>Organización No gubernamental  de Desarrollo COINCIDE</v>
      </c>
      <c r="C941" s="136">
        <f>VLOOKUP(A941,'BASE REGISTROS'!$A$1:$T$884,3,FALSE)</f>
        <v>651185149</v>
      </c>
      <c r="D941" s="108" t="str">
        <f>VLOOKUP(A941,'BASE REGISTROS'!$A$1:$T$884,4,FALSE)</f>
        <v>Corporación de Derecho Privado.</v>
      </c>
      <c r="E941" s="108" t="str">
        <f>VLOOKUP(A941,'BASE REGISTROS'!$A$1:$T$884,5,FALSE)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41" s="108" t="str">
        <f>VLOOKUP(A941,'BASE REGISTROS'!$A$1:$T$884,6,FALSE)</f>
        <v xml:space="preserve"> Certificado de Vigencia Folio Nº500342113321, de fecha 24 de agosto de 2020, del Servicio de Registro Civil e Identificación.</v>
      </c>
      <c r="G941" s="108" t="str">
        <f>VLOOKUP(A941,'BASE REGISTROS'!$A$1:$T$884,7,FALSE)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1" s="108" t="str">
        <f>VLOOKUP(A941,'BASE REGISTROS'!$A$1:$T$884,8,FALSE)</f>
        <v xml:space="preserve">Presidente: 
Andrea Soledad Hidalgo Winkler
Secretario: 
Ingrid Lorena Sandoval Fuentes
Tesorero:
Marcelo Eduardo mansilla Gomez,
</v>
      </c>
      <c r="I941" s="108" t="str">
        <f>VLOOKUP(A941,'BASE REGISTROS'!$A$1:$T$884,9,FALSE)</f>
        <v>01 año a 05 años</v>
      </c>
      <c r="J941" s="129" t="str">
        <f>VLOOKUP(A941,'BASE REGISTROS'!$A$1:$T$884,10,FALSE)</f>
        <v>Del 13 de junio de 2016 al 13 de junio de 2021</v>
      </c>
      <c r="K941" s="108" t="str">
        <f>VLOOKUP(A941,'BASE REGISTROS'!$A$1:$T$884,11,FALSE)</f>
        <v xml:space="preserve">Yonatan Alexis Bustamante Cárcamo
</v>
      </c>
      <c r="L941" s="108" t="str">
        <f>VLOOKUP(A941,'BASE REGISTROS'!$A$1:$T$884,12,FALSE)</f>
        <v>Calle Benavente N° 820, Comuna de Puerto Montt, Región de los Lagos</v>
      </c>
      <c r="M941" s="108" t="str">
        <f>VLOOKUP(A941,'BASE REGISTROS'!$A$1:$T$884,13,FALSE)</f>
        <v>X</v>
      </c>
      <c r="N941" s="108" t="str">
        <f>VLOOKUP(A941,'BASE REGISTROS'!$A$1:$T$884,14,FALSE)</f>
        <v>Puerto Montt</v>
      </c>
      <c r="O941" s="108" t="str">
        <f>VLOOKUP(A941,'BASE REGISTROS'!$A$1:$T$884,15,FALSE)</f>
        <v>(41) 3184949</v>
      </c>
      <c r="P941" s="108" t="str">
        <f>VLOOKUP(A941,'BASE REGISTROS'!$A$1:$T$884,16,FALSE)</f>
        <v>Yonatan.bustamante@ongcoincide.cl; contabilidad@ongcoincide.cl</v>
      </c>
      <c r="Q941" s="108">
        <f>VLOOKUP(A941,'BASE REGISTROS'!$A$1:$T$884,17,FALSE)</f>
        <v>0</v>
      </c>
      <c r="R941" s="108" t="str">
        <f>VLOOKUP(A941,'BASE REGISTROS'!$A$1:$T$884,18,FALSE)</f>
        <v xml:space="preserve">93401: Institución de Asistencia Social </v>
      </c>
      <c r="S941" s="108" t="str">
        <f>VLOOKUP(A941,'BASE REGISTROS'!$A$1:$T$884,19,FALSE)</f>
        <v>Antecedentes financieros correspondientes al año 2019, aprobados por el Sub Departamento de Supervisión Financiera Nacional</v>
      </c>
      <c r="T941" s="129">
        <f>VLOOKUP(A941,'BASE REGISTROS'!$A$1:$T$884,20,FALSE)</f>
        <v>42599</v>
      </c>
      <c r="U941" s="128">
        <v>7614</v>
      </c>
      <c r="V941" s="130">
        <v>62455314</v>
      </c>
      <c r="W941" s="130">
        <v>225649433</v>
      </c>
      <c r="X941" s="131">
        <v>44316</v>
      </c>
      <c r="Y941" s="132" t="s">
        <v>7743</v>
      </c>
      <c r="Z941" s="132" t="s">
        <v>7744</v>
      </c>
      <c r="AA941" s="128" t="s">
        <v>7792</v>
      </c>
    </row>
    <row r="942" spans="1:27" ht="15.75" customHeight="1" x14ac:dyDescent="0.2">
      <c r="A942" s="128">
        <v>7614</v>
      </c>
      <c r="B942" s="108" t="str">
        <f>VLOOKUP(A942,'BASE REGISTROS'!$A$1:$T$884,2,FALSE)</f>
        <v>Organización No gubernamental  de Desarrollo COINCIDE</v>
      </c>
      <c r="C942" s="136">
        <f>VLOOKUP(A942,'BASE REGISTROS'!$A$1:$T$884,3,FALSE)</f>
        <v>651185149</v>
      </c>
      <c r="D942" s="108" t="str">
        <f>VLOOKUP(A942,'BASE REGISTROS'!$A$1:$T$884,4,FALSE)</f>
        <v>Corporación de Derecho Privado.</v>
      </c>
      <c r="E942" s="108" t="str">
        <f>VLOOKUP(A942,'BASE REGISTROS'!$A$1:$T$884,5,FALSE)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42" s="108" t="str">
        <f>VLOOKUP(A942,'BASE REGISTROS'!$A$1:$T$884,6,FALSE)</f>
        <v xml:space="preserve"> Certificado de Vigencia Folio Nº500342113321, de fecha 24 de agosto de 2020, del Servicio de Registro Civil e Identificación.</v>
      </c>
      <c r="G942" s="108" t="str">
        <f>VLOOKUP(A942,'BASE REGISTROS'!$A$1:$T$884,7,FALSE)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2" s="108" t="str">
        <f>VLOOKUP(A942,'BASE REGISTROS'!$A$1:$T$884,8,FALSE)</f>
        <v xml:space="preserve">Presidente: 
Andrea Soledad Hidalgo Winkler
Secretario: 
Ingrid Lorena Sandoval Fuentes
Tesorero:
Marcelo Eduardo mansilla Gomez,
</v>
      </c>
      <c r="I942" s="108" t="str">
        <f>VLOOKUP(A942,'BASE REGISTROS'!$A$1:$T$884,9,FALSE)</f>
        <v>01 año a 05 años</v>
      </c>
      <c r="J942" s="129" t="str">
        <f>VLOOKUP(A942,'BASE REGISTROS'!$A$1:$T$884,10,FALSE)</f>
        <v>Del 13 de junio de 2016 al 13 de junio de 2021</v>
      </c>
      <c r="K942" s="108" t="str">
        <f>VLOOKUP(A942,'BASE REGISTROS'!$A$1:$T$884,11,FALSE)</f>
        <v xml:space="preserve">Yonatan Alexis Bustamante Cárcamo
</v>
      </c>
      <c r="L942" s="108" t="str">
        <f>VLOOKUP(A942,'BASE REGISTROS'!$A$1:$T$884,12,FALSE)</f>
        <v>Calle Benavente N° 820, Comuna de Puerto Montt, Región de los Lagos</v>
      </c>
      <c r="M942" s="108" t="str">
        <f>VLOOKUP(A942,'BASE REGISTROS'!$A$1:$T$884,13,FALSE)</f>
        <v>X</v>
      </c>
      <c r="N942" s="108" t="str">
        <f>VLOOKUP(A942,'BASE REGISTROS'!$A$1:$T$884,14,FALSE)</f>
        <v>Puerto Montt</v>
      </c>
      <c r="O942" s="108" t="str">
        <f>VLOOKUP(A942,'BASE REGISTROS'!$A$1:$T$884,15,FALSE)</f>
        <v>(41) 3184949</v>
      </c>
      <c r="P942" s="108" t="str">
        <f>VLOOKUP(A942,'BASE REGISTROS'!$A$1:$T$884,16,FALSE)</f>
        <v>Yonatan.bustamante@ongcoincide.cl; contabilidad@ongcoincide.cl</v>
      </c>
      <c r="Q942" s="108">
        <f>VLOOKUP(A942,'BASE REGISTROS'!$A$1:$T$884,17,FALSE)</f>
        <v>0</v>
      </c>
      <c r="R942" s="108" t="str">
        <f>VLOOKUP(A942,'BASE REGISTROS'!$A$1:$T$884,18,FALSE)</f>
        <v xml:space="preserve">93401: Institución de Asistencia Social </v>
      </c>
      <c r="S942" s="108" t="str">
        <f>VLOOKUP(A942,'BASE REGISTROS'!$A$1:$T$884,19,FALSE)</f>
        <v>Antecedentes financieros correspondientes al año 2019, aprobados por el Sub Departamento de Supervisión Financiera Nacional</v>
      </c>
      <c r="T942" s="129">
        <f>VLOOKUP(A942,'BASE REGISTROS'!$A$1:$T$884,20,FALSE)</f>
        <v>42599</v>
      </c>
      <c r="U942" s="128">
        <v>7614</v>
      </c>
      <c r="V942" s="130">
        <v>21903627</v>
      </c>
      <c r="W942" s="130">
        <v>75159501</v>
      </c>
      <c r="X942" s="131">
        <v>44316</v>
      </c>
      <c r="Y942" s="132" t="s">
        <v>7743</v>
      </c>
      <c r="Z942" s="132" t="s">
        <v>7744</v>
      </c>
      <c r="AA942" s="128" t="s">
        <v>7883</v>
      </c>
    </row>
    <row r="943" spans="1:27" ht="15.75" customHeight="1" x14ac:dyDescent="0.2">
      <c r="A943" s="128">
        <v>7615</v>
      </c>
      <c r="B943" s="108" t="str">
        <f>VLOOKUP(A943,'BASE REGISTROS'!$A$1:$T$884,2,FALSE)</f>
        <v>Ilustre Municipalidad de Chol Chol</v>
      </c>
      <c r="C943" s="136" t="str">
        <f>VLOOKUP(A943,'BASE REGISTROS'!$A$1:$T$884,3,FALSE)</f>
        <v>69265000K</v>
      </c>
      <c r="D943" s="108" t="str">
        <f>VLOOKUP(A943,'BASE REGISTROS'!$A$1:$T$884,4,FALSE)</f>
        <v>Municipalidad</v>
      </c>
      <c r="E943" s="108" t="str">
        <f>VLOOKUP(A943,'BASE REGISTROS'!$A$1:$T$884,5,FALSE)</f>
        <v>Constitución Política de la República, art. 107.</v>
      </c>
      <c r="F943" s="108" t="str">
        <f>VLOOKUP(A943,'BASE REGISTROS'!$A$1:$T$884,6,FALSE)</f>
        <v>Indefinida.</v>
      </c>
      <c r="G943" s="108" t="str">
        <f>VLOOKUP(A943,'BASE REGISTROS'!$A$1:$T$884,7,FALSE)</f>
        <v>Según Ley Orgánica Nº 18.695, arts. 1º al 4º.</v>
      </c>
      <c r="H943" s="108" t="str">
        <f>VLOOKUP(A943,'BASE REGISTROS'!$A$1:$T$884,8,FALSE)</f>
        <v>no tiene</v>
      </c>
      <c r="I943" s="108">
        <f>VLOOKUP(A943,'BASE REGISTROS'!$A$1:$T$884,9,FALSE)</f>
        <v>0</v>
      </c>
      <c r="J943" s="129">
        <f>VLOOKUP(A943,'BASE REGISTROS'!$A$1:$T$884,10,FALSE)</f>
        <v>0</v>
      </c>
      <c r="K943" s="108" t="str">
        <f>VLOOKUP(A943,'BASE REGISTROS'!$A$1:$T$884,11,FALSE)</f>
        <v xml:space="preserve">Luis Huirilef Barra, 
</v>
      </c>
      <c r="L943" s="108" t="str">
        <f>VLOOKUP(A943,'BASE REGISTROS'!$A$1:$T$884,12,FALSE)</f>
        <v xml:space="preserve">Calle Perez N° 449, comuna de Chol Chol. </v>
      </c>
      <c r="M943" s="108" t="str">
        <f>VLOOKUP(A943,'BASE REGISTROS'!$A$1:$T$884,13,FALSE)</f>
        <v>IX</v>
      </c>
      <c r="N943" s="108" t="str">
        <f>VLOOKUP(A943,'BASE REGISTROS'!$A$1:$T$884,14,FALSE)</f>
        <v>Chol Chol</v>
      </c>
      <c r="O943" s="108">
        <f>VLOOKUP(A943,'BASE REGISTROS'!$A$1:$T$884,15,FALSE)</f>
        <v>0</v>
      </c>
      <c r="P943" s="108" t="str">
        <f>VLOOKUP(A943,'BASE REGISTROS'!$A$1:$T$884,16,FALSE)</f>
        <v>opdcholchol@gmail.com</v>
      </c>
      <c r="Q943" s="108">
        <f>VLOOKUP(A943,'BASE REGISTROS'!$A$1:$T$884,17,FALSE)</f>
        <v>0</v>
      </c>
      <c r="R943" s="108">
        <f>VLOOKUP(A943,'BASE REGISTROS'!$A$1:$T$884,18,FALSE)</f>
        <v>91001</v>
      </c>
      <c r="S943" s="108" t="str">
        <f>VLOOKUP(A943,'BASE REGISTROS'!$A$1:$T$884,19,FALSE)</f>
        <v xml:space="preserve">No se acompañan. Aplica Informe Jurídico Nº 09, de  fecha 14 de marzo de 2011 del Departamento Jurídico y Dictamen Nº 070791, de 2009, de la Contraloría General de la República.  
</v>
      </c>
      <c r="T943" s="129">
        <f>VLOOKUP(A943,'BASE REGISTROS'!$A$1:$T$884,20,FALSE)</f>
        <v>42615</v>
      </c>
      <c r="U943" s="128">
        <v>7615</v>
      </c>
      <c r="V943" s="130">
        <v>4893746</v>
      </c>
      <c r="W943" s="130">
        <v>19574984</v>
      </c>
      <c r="X943" s="131">
        <v>44316</v>
      </c>
      <c r="Y943" s="132" t="s">
        <v>7743</v>
      </c>
      <c r="Z943" s="132" t="s">
        <v>7744</v>
      </c>
      <c r="AA943" s="128" t="s">
        <v>7957</v>
      </c>
    </row>
    <row r="944" spans="1:27" ht="15.75" customHeight="1" x14ac:dyDescent="0.2">
      <c r="A944" s="128">
        <v>7620</v>
      </c>
      <c r="B944" s="108" t="str">
        <f>VLOOKUP(A944,'BASE REGISTROS'!$A$1:$T$884,2,FALSE)</f>
        <v>Fundación Koinomadelfia</v>
      </c>
      <c r="C944" s="136">
        <f>VLOOKUP(A944,'BASE REGISTROS'!$A$1:$T$884,3,FALSE)</f>
        <v>732384006</v>
      </c>
      <c r="D944" s="108" t="str">
        <f>VLOOKUP(A944,'BASE REGISTROS'!$A$1:$T$884,4,FALSE)</f>
        <v>Fundación de Derecho Privado.</v>
      </c>
      <c r="E944" s="108" t="str">
        <f>VLOOKUP(A944,'BASE REGISTROS'!$A$1:$T$884,5,FALSE)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944" s="108" t="str">
        <f>VLOOKUP(A944,'BASE REGISTROS'!$A$1:$T$884,6,FALSE)</f>
        <v xml:space="preserve">Se acompañó Certificado de vigencia de Persona Jurídica sin fines de lucro folio N° 80456019, de fecha 11 de noviembre del año 2020, del Servicio de Registro Civil e Identificación.
</v>
      </c>
      <c r="G944" s="108" t="str">
        <f>VLOOKUP(A944,'BASE REGISTROS'!$A$1:$T$884,7,FALSE)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944" s="108" t="str">
        <f>VLOOKUP(A944,'BASE REGISTROS'!$A$1:$T$884,8,FALSE)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944" s="108" t="str">
        <f>VLOOKUP(A944,'BASE REGISTROS'!$A$1:$T$884,9,FALSE)</f>
        <v xml:space="preserve">Indefinida, debiendo ser confirmados o reemplazados una vez al año. . </v>
      </c>
      <c r="J944" s="129" t="str">
        <f>VLOOKUP(A944,'BASE REGISTROS'!$A$1:$T$884,10,FALSE)</f>
        <v>Del 04 de marzo de 2013.   Se solicitan antecedentes actualizados mediante correo electrónico y carta.(11.11.2020 CPM)</v>
      </c>
      <c r="K944" s="108" t="str">
        <f>VLOOKUP(A944,'BASE REGISTROS'!$A$1:$T$884,11,FALSE)</f>
        <v xml:space="preserve">Maximiliano Sanchez Pérez 
</v>
      </c>
      <c r="L944" s="108" t="str">
        <f>VLOOKUP(A944,'BASE REGISTROS'!$A$1:$T$884,12,FALSE)</f>
        <v xml:space="preserve">Avenida Pajaritos S/N, parcela 10-B. Malloco. Peñaflor </v>
      </c>
      <c r="M944" s="108" t="str">
        <f>VLOOKUP(A944,'BASE REGISTROS'!$A$1:$T$884,13,FALSE)</f>
        <v>XIII</v>
      </c>
      <c r="N944" s="108" t="str">
        <f>VLOOKUP(A944,'BASE REGISTROS'!$A$1:$T$884,14,FALSE)</f>
        <v>Peñaflor</v>
      </c>
      <c r="O944" s="108" t="str">
        <f>VLOOKUP(A944,'BASE REGISTROS'!$A$1:$T$884,15,FALSE)</f>
        <v>228140697-228143164</v>
      </c>
      <c r="P944" s="108" t="str">
        <f>VLOOKUP(A944,'BASE REGISTROS'!$A$1:$T$884,16,FALSE)</f>
        <v xml:space="preserve">hnkoinomadelfia@hotmail.com
monica@koinomadelfia.cl
</v>
      </c>
      <c r="Q944" s="108">
        <f>VLOOKUP(A944,'BASE REGISTROS'!$A$1:$T$884,17,FALSE)</f>
        <v>0</v>
      </c>
      <c r="R944" s="108" t="str">
        <f>VLOOKUP(A944,'BASE REGISTROS'!$A$1:$T$884,18,FALSE)</f>
        <v xml:space="preserve">93401: Institución de Asistencia Social </v>
      </c>
      <c r="S944" s="108" t="str">
        <f>VLOOKUP(A944,'BASE REGISTROS'!$A$1:$T$884,19,FALSE)</f>
        <v xml:space="preserve">Antecedentes financieros correspondientes al año 2019  aprobados por el Subdepartamento de Supervisión Financiera  </v>
      </c>
      <c r="T944" s="129">
        <f>VLOOKUP(A944,'BASE REGISTROS'!$A$1:$T$884,20,FALSE)</f>
        <v>42688</v>
      </c>
      <c r="U944" s="128">
        <v>7620</v>
      </c>
      <c r="V944" s="130">
        <v>96510021</v>
      </c>
      <c r="W944" s="130">
        <v>214962364</v>
      </c>
      <c r="X944" s="131">
        <v>44316</v>
      </c>
      <c r="Y944" s="132" t="s">
        <v>7743</v>
      </c>
      <c r="Z944" s="132" t="s">
        <v>7744</v>
      </c>
      <c r="AA944" s="128" t="s">
        <v>7789</v>
      </c>
    </row>
    <row r="945" spans="1:27" ht="15.75" customHeight="1" x14ac:dyDescent="0.2">
      <c r="A945" s="128">
        <v>7626</v>
      </c>
      <c r="B945" s="146" t="str">
        <f>VLOOKUP(A945,'BASE REGISTROS'!$A$1:$T$884,2,FALSE)</f>
        <v xml:space="preserve">Organización No gubernamental  de Desarrollo Padre Luis Amigó.
</v>
      </c>
      <c r="C945" s="136" t="str">
        <f>VLOOKUP(A945,'BASE REGISTROS'!$A$1:$T$884,3,FALSE)</f>
        <v>65076983K</v>
      </c>
      <c r="D945" s="108" t="str">
        <f>VLOOKUP(A945,'BASE REGISTROS'!$A$1:$T$884,4,FALSE)</f>
        <v>Corporación de Derecho Privado.</v>
      </c>
      <c r="E945" s="108" t="str">
        <f>VLOOKUP(A945,'BASE REGISTROS'!$A$1:$T$884,5,FALSE)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45" s="108" t="str">
        <f>VLOOKUP(A945,'BASE REGISTROS'!$A$1:$T$884,6,FALSE)</f>
        <v>Certificado de Vigencia Folio Nº 500328480916, de fecha 10 de julio del 2020, del Servicio de Registro Civil e Identificación.</v>
      </c>
      <c r="G945" s="108" t="str">
        <f>VLOOKUP(A945,'BASE REGISTROS'!$A$1:$T$884,7,FALSE)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45" s="108" t="str">
        <f>VLOOKUP(A945,'BASE REGISTROS'!$A$1:$T$884,8,FALSE)</f>
        <v xml:space="preserve">Presidente: 
Rubén Eduardo Gutierrez Quiñones
Vice -Presidente: 
Jean Pierre Faundes Campos,
Secretario: 
Jessica María Gutierrez Quiñones
Tesorera:
Claudia Andrea Llancapan Fabundes
</v>
      </c>
      <c r="I945" s="108" t="str">
        <f>VLOOKUP(A945,'BASE REGISTROS'!$A$1:$T$884,9,FALSE)</f>
        <v>03 años</v>
      </c>
      <c r="J945" s="129" t="str">
        <f>VLOOKUP(A945,'BASE REGISTROS'!$A$1:$T$884,10,FALSE)</f>
        <v>15-02-2019 a 15.02.22</v>
      </c>
      <c r="K945" s="108" t="str">
        <f>VLOOKUP(A945,'BASE REGISTROS'!$A$1:$T$884,11,FALSE)</f>
        <v xml:space="preserve">Presidente: Rubén Eduardo Gutierrez Quiñones
</v>
      </c>
      <c r="L945" s="108" t="str">
        <f>VLOOKUP(A945,'BASE REGISTROS'!$A$1:$T$884,12,FALSE)</f>
        <v xml:space="preserve">Barros Arana N° 162, oficina 91, Concepción </v>
      </c>
      <c r="M945" s="108" t="str">
        <f>VLOOKUP(A945,'BASE REGISTROS'!$A$1:$T$884,13,FALSE)</f>
        <v>VIII</v>
      </c>
      <c r="N945" s="108" t="str">
        <f>VLOOKUP(A945,'BASE REGISTROS'!$A$1:$T$884,14,FALSE)</f>
        <v xml:space="preserve">Concepción </v>
      </c>
      <c r="O945" s="108" t="str">
        <f>VLOOKUP(A945,'BASE REGISTROS'!$A$1:$T$884,15,FALSE)</f>
        <v>41-2767056/+56974305923 (cel. Representante Legal)</v>
      </c>
      <c r="P945" s="108" t="str">
        <f>VLOOKUP(A945,'BASE REGISTROS'!$A$1:$T$884,16,FALSE)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45" s="108">
        <f>VLOOKUP(A945,'BASE REGISTROS'!$A$1:$T$884,17,FALSE)</f>
        <v>0</v>
      </c>
      <c r="R945" s="108" t="str">
        <f>VLOOKUP(A945,'BASE REGISTROS'!$A$1:$T$884,18,FALSE)</f>
        <v xml:space="preserve">93401: Institución de Asistencia Social </v>
      </c>
      <c r="S945" s="108" t="str">
        <f>VLOOKUP(A945,'BASE REGISTROS'!$A$1:$T$884,19,FALSE)</f>
        <v>Antecedentes financieros correspondientes al año 2019 pendientes de aprobación por el Sub Departamento de Supervisión Financiera.</v>
      </c>
      <c r="T945" s="129">
        <f>VLOOKUP(A945,'BASE REGISTROS'!$A$1:$T$884,20,FALSE)</f>
        <v>42762</v>
      </c>
      <c r="U945" s="128">
        <v>7626</v>
      </c>
      <c r="V945" s="130">
        <v>66679034</v>
      </c>
      <c r="W945" s="130">
        <v>145104791</v>
      </c>
      <c r="X945" s="131">
        <v>44316</v>
      </c>
      <c r="Y945" s="132" t="s">
        <v>7743</v>
      </c>
      <c r="Z945" s="132" t="s">
        <v>7744</v>
      </c>
      <c r="AA945" s="128" t="s">
        <v>184</v>
      </c>
    </row>
    <row r="946" spans="1:27" ht="15.75" customHeight="1" x14ac:dyDescent="0.2">
      <c r="A946" s="128">
        <v>7638</v>
      </c>
      <c r="B946" s="108" t="str">
        <f>VLOOKUP(A946,'BASE REGISTROS'!$A$1:$T$884,2,FALSE)</f>
        <v>Corporación en Busca de un Cambio</v>
      </c>
      <c r="C946" s="136" t="str">
        <f>VLOOKUP(A946,'BASE REGISTROS'!$A$1:$T$884,3,FALSE)</f>
        <v>65095565K</v>
      </c>
      <c r="D946" s="108" t="str">
        <f>VLOOKUP(A946,'BASE REGISTROS'!$A$1:$T$884,4,FALSE)</f>
        <v>Corporación de Derecho Privado, regida por sus propios estatutos y, en silencio de ellos, por el Título XXXIII, del Libro Primero del Código Civil y por el reglamento de Concesión de Personalidad Jurídica del Ministerio de Justicia.</v>
      </c>
      <c r="E946" s="108" t="str">
        <f>VLOOKUP(A946,'BASE REGISTROS'!$A$1:$T$884,5,FALSE)</f>
        <v>Inscripción N° 245442, de fecha 23 de enero de 2017, del Registro de Personas Jurídicas, del Servicio de Registro Civil e Identificación.</v>
      </c>
      <c r="F946" s="108" t="str">
        <f>VLOOKUP(A946,'BASE REGISTROS'!$A$1:$T$884,6,FALSE)</f>
        <v>Certificado de Vigencia, Folio Nº 500356266359, emitido con fecha 16 de noviembre de 2020, por el Servicio de Registro Civil e Identificación.</v>
      </c>
      <c r="G946" s="108" t="str">
        <f>VLOOKUP(A946,'BASE REGISTROS'!$A$1:$T$884,7,FALSE)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946" s="108" t="str">
        <f>VLOOKUP(A946,'BASE REGISTROS'!$A$1:$T$884,8,FALSE)</f>
        <v>Presidente: Amanda Belén Aceituno Quezada,
Tesorera: Tatiana del pilar Quezada Torres</v>
      </c>
      <c r="I946" s="108" t="str">
        <f>VLOOKUP(A946,'BASE REGISTROS'!$A$1:$T$884,9,FALSE)</f>
        <v>02 años</v>
      </c>
      <c r="J946" s="129" t="str">
        <f>VLOOKUP(A946,'BASE REGISTROS'!$A$1:$T$884,10,FALSE)</f>
        <v>Directorio provisorio de fecha 25 de julio de 2020, durará hasta nueva Asamblea General de socios</v>
      </c>
      <c r="K946" s="108" t="str">
        <f>VLOOKUP(A946,'BASE REGISTROS'!$A$1:$T$884,11,FALSE)</f>
        <v xml:space="preserve">Presidente: Amanda Belén Aceituno Quezada, </v>
      </c>
      <c r="L946" s="108" t="str">
        <f>VLOOKUP(A946,'BASE REGISTROS'!$A$1:$T$884,12,FALSE)</f>
        <v xml:space="preserve">Pasaje Agustín Barros N° 1834, Villa María del Valle, ciudad de Linares, Región del Maule
</v>
      </c>
      <c r="M946" s="108" t="str">
        <f>VLOOKUP(A946,'BASE REGISTROS'!$A$1:$T$884,13,FALSE)</f>
        <v>VII</v>
      </c>
      <c r="N946" s="108" t="str">
        <f>VLOOKUP(A946,'BASE REGISTROS'!$A$1:$T$884,14,FALSE)</f>
        <v>linares</v>
      </c>
      <c r="O946" s="108" t="str">
        <f>VLOOKUP(A946,'BASE REGISTROS'!$A$1:$T$884,15,FALSE)</f>
        <v>Fono: +569 85973741; +569 78270672</v>
      </c>
      <c r="P946" s="108" t="str">
        <f>VLOOKUP(A946,'BASE REGISTROS'!$A$1:$T$884,16,FALSE)</f>
        <v>corp.enbuscadeuncambio@hotmail.com</v>
      </c>
      <c r="Q946" s="108">
        <f>VLOOKUP(A946,'BASE REGISTROS'!$A$1:$T$884,17,FALSE)</f>
        <v>0</v>
      </c>
      <c r="R946" s="108">
        <f>VLOOKUP(A946,'BASE REGISTROS'!$A$1:$T$884,18,FALSE)</f>
        <v>93401</v>
      </c>
      <c r="S946" s="108" t="str">
        <f>VLOOKUP(A946,'BASE REGISTROS'!$A$1:$T$884,19,FALSE)</f>
        <v xml:space="preserve">Se acompaña Certificado Financiero año 2019, aprobados por el Subdepartamento de Supervisión Financiera Nacional.
</v>
      </c>
      <c r="T946" s="129">
        <f>VLOOKUP(A946,'BASE REGISTROS'!$A$1:$T$884,20,FALSE)</f>
        <v>43014</v>
      </c>
      <c r="U946" s="128">
        <v>7638</v>
      </c>
      <c r="V946" s="130">
        <v>17103971</v>
      </c>
      <c r="W946" s="130">
        <v>59098712</v>
      </c>
      <c r="X946" s="131">
        <v>44316</v>
      </c>
      <c r="Y946" s="132" t="s">
        <v>7743</v>
      </c>
      <c r="Z946" s="132" t="s">
        <v>7744</v>
      </c>
      <c r="AA946" s="128" t="s">
        <v>7857</v>
      </c>
    </row>
    <row r="947" spans="1:27" ht="15.75" customHeight="1" x14ac:dyDescent="0.2">
      <c r="A947" s="128">
        <v>7644</v>
      </c>
      <c r="B947" s="108" t="str">
        <f>VLOOKUP(A947,'BASE REGISTROS'!$A$1:$T$884,2,FALSE)</f>
        <v>O.N.G. JUNTOS CREANDO FUTURO (O.N.G.  J.C.F.S.B)</v>
      </c>
      <c r="C947" s="136">
        <f>VLOOKUP(A947,'BASE REGISTROS'!$A$1:$T$884,3,FALSE)</f>
        <v>651519810</v>
      </c>
      <c r="D947" s="108" t="str">
        <f>VLOOKUP(A947,'BASE REGISTROS'!$A$1:$T$884,4,FALSE)</f>
        <v>Asociación de Derecho Privado.</v>
      </c>
      <c r="E947" s="108" t="str">
        <f>VLOOKUP(A947,'BASE REGISTROS'!$A$1:$T$884,5,FALSE)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47" s="108" t="str">
        <f>VLOOKUP(A947,'BASE REGISTROS'!$A$1:$T$884,6,FALSE)</f>
        <v xml:space="preserve">Certificado de Vigencia Folio Nº500184376928, otorgado el 04 de junio de 2018, del Servicio de Registro Civil e Identificación.
</v>
      </c>
      <c r="G947" s="108" t="str">
        <f>VLOOKUP(A947,'BASE REGISTROS'!$A$1:$T$884,7,FALSE)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47" s="108" t="str">
        <f>VLOOKUP(A947,'BASE REGISTROS'!$A$1:$T$884,8,FALSE)</f>
        <v xml:space="preserve">Presidente: 
LUIS RODRIGUEZ CABRERA, 
Secretaria: 
  TERESA FLORES MAZA, 
Tesorero:
MAURICIO REYES MELO, 
</v>
      </c>
      <c r="I947" s="108" t="str">
        <f>VLOOKUP(A947,'BASE REGISTROS'!$A$1:$T$884,9,FALSE)</f>
        <v>04 años</v>
      </c>
      <c r="J947" s="129" t="str">
        <f>VLOOKUP(A947,'BASE REGISTROS'!$A$1:$T$884,10,FALSE)</f>
        <v>Del 21 de diciembre de 2017 al 21 de diciembre de 2021.</v>
      </c>
      <c r="K947" s="108" t="str">
        <f>VLOOKUP(A947,'BASE REGISTROS'!$A$1:$T$884,11,FALSE)</f>
        <v xml:space="preserve">Presidente: 
LUIS RODRIGUEZ CABRERA, 
</v>
      </c>
      <c r="L947" s="108" t="str">
        <f>VLOOKUP(A947,'BASE REGISTROS'!$A$1:$T$884,12,FALSE)</f>
        <v xml:space="preserve"> Santa Teresa N°814, villa valles de Chile, comuna de Santa Barbara, Región del Bio Bio.
</v>
      </c>
      <c r="M947" s="108" t="str">
        <f>VLOOKUP(A947,'BASE REGISTROS'!$A$1:$T$884,13,FALSE)</f>
        <v>VIII</v>
      </c>
      <c r="N947" s="108" t="str">
        <f>VLOOKUP(A947,'BASE REGISTROS'!$A$1:$T$884,14,FALSE)</f>
        <v>Santa Barbara</v>
      </c>
      <c r="O947" s="108">
        <f>VLOOKUP(A947,'BASE REGISTROS'!$A$1:$T$884,15,FALSE)</f>
        <v>0</v>
      </c>
      <c r="P947" s="108">
        <f>VLOOKUP(A947,'BASE REGISTROS'!$A$1:$T$884,16,FALSE)</f>
        <v>0</v>
      </c>
      <c r="Q947" s="108">
        <f>VLOOKUP(A947,'BASE REGISTROS'!$A$1:$T$884,17,FALSE)</f>
        <v>0</v>
      </c>
      <c r="R947" s="108" t="str">
        <f>VLOOKUP(A947,'BASE REGISTROS'!$A$1:$T$884,18,FALSE)</f>
        <v xml:space="preserve">93401: Institución de Asistencia Social 
</v>
      </c>
      <c r="S947" s="108" t="str">
        <f>VLOOKUP(A947,'BASE REGISTROS'!$A$1:$T$884,19,FALSE)</f>
        <v xml:space="preserve">Antecedentes financieros correspondientes al año 2019, aprobados por el Subdepartamento de Supervisión Nacional. </v>
      </c>
      <c r="T947" s="129">
        <f>VLOOKUP(A947,'BASE REGISTROS'!$A$1:$T$884,20,FALSE)</f>
        <v>43165</v>
      </c>
      <c r="U947" s="128">
        <v>7644</v>
      </c>
      <c r="V947" s="130">
        <v>11406394</v>
      </c>
      <c r="W947" s="130">
        <v>53976230</v>
      </c>
      <c r="X947" s="131">
        <v>44316</v>
      </c>
      <c r="Y947" s="132" t="s">
        <v>7743</v>
      </c>
      <c r="Z947" s="132" t="s">
        <v>7744</v>
      </c>
      <c r="AA947" s="128" t="s">
        <v>7772</v>
      </c>
    </row>
    <row r="948" spans="1:27" ht="15.75" customHeight="1" x14ac:dyDescent="0.2">
      <c r="A948" s="128">
        <v>7644</v>
      </c>
      <c r="B948" s="108" t="str">
        <f>VLOOKUP(A948,'BASE REGISTROS'!$A$1:$T$884,2,FALSE)</f>
        <v>O.N.G. JUNTOS CREANDO FUTURO (O.N.G.  J.C.F.S.B)</v>
      </c>
      <c r="C948" s="136">
        <f>VLOOKUP(A948,'BASE REGISTROS'!$A$1:$T$884,3,FALSE)</f>
        <v>651519810</v>
      </c>
      <c r="D948" s="108" t="str">
        <f>VLOOKUP(A948,'BASE REGISTROS'!$A$1:$T$884,4,FALSE)</f>
        <v>Asociación de Derecho Privado.</v>
      </c>
      <c r="E948" s="108" t="str">
        <f>VLOOKUP(A948,'BASE REGISTROS'!$A$1:$T$884,5,FALSE)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48" s="108" t="str">
        <f>VLOOKUP(A948,'BASE REGISTROS'!$A$1:$T$884,6,FALSE)</f>
        <v xml:space="preserve">Certificado de Vigencia Folio Nº500184376928, otorgado el 04 de junio de 2018, del Servicio de Registro Civil e Identificación.
</v>
      </c>
      <c r="G948" s="108" t="str">
        <f>VLOOKUP(A948,'BASE REGISTROS'!$A$1:$T$884,7,FALSE)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48" s="108" t="str">
        <f>VLOOKUP(A948,'BASE REGISTROS'!$A$1:$T$884,8,FALSE)</f>
        <v xml:space="preserve">Presidente: 
LUIS RODRIGUEZ CABRERA, 
Secretaria: 
  TERESA FLORES MAZA, 
Tesorero:
MAURICIO REYES MELO, 
</v>
      </c>
      <c r="I948" s="108" t="str">
        <f>VLOOKUP(A948,'BASE REGISTROS'!$A$1:$T$884,9,FALSE)</f>
        <v>04 años</v>
      </c>
      <c r="J948" s="129" t="str">
        <f>VLOOKUP(A948,'BASE REGISTROS'!$A$1:$T$884,10,FALSE)</f>
        <v>Del 21 de diciembre de 2017 al 21 de diciembre de 2021.</v>
      </c>
      <c r="K948" s="108" t="str">
        <f>VLOOKUP(A948,'BASE REGISTROS'!$A$1:$T$884,11,FALSE)</f>
        <v xml:space="preserve">Presidente: 
LUIS RODRIGUEZ CABRERA, 
</v>
      </c>
      <c r="L948" s="108" t="str">
        <f>VLOOKUP(A948,'BASE REGISTROS'!$A$1:$T$884,12,FALSE)</f>
        <v xml:space="preserve"> Santa Teresa N°814, villa valles de Chile, comuna de Santa Barbara, Región del Bio Bio.
</v>
      </c>
      <c r="M948" s="108" t="str">
        <f>VLOOKUP(A948,'BASE REGISTROS'!$A$1:$T$884,13,FALSE)</f>
        <v>VIII</v>
      </c>
      <c r="N948" s="108" t="str">
        <f>VLOOKUP(A948,'BASE REGISTROS'!$A$1:$T$884,14,FALSE)</f>
        <v>Santa Barbara</v>
      </c>
      <c r="O948" s="108">
        <f>VLOOKUP(A948,'BASE REGISTROS'!$A$1:$T$884,15,FALSE)</f>
        <v>0</v>
      </c>
      <c r="P948" s="108">
        <f>VLOOKUP(A948,'BASE REGISTROS'!$A$1:$T$884,16,FALSE)</f>
        <v>0</v>
      </c>
      <c r="Q948" s="108">
        <f>VLOOKUP(A948,'BASE REGISTROS'!$A$1:$T$884,17,FALSE)</f>
        <v>0</v>
      </c>
      <c r="R948" s="108" t="str">
        <f>VLOOKUP(A948,'BASE REGISTROS'!$A$1:$T$884,18,FALSE)</f>
        <v xml:space="preserve">93401: Institución de Asistencia Social 
</v>
      </c>
      <c r="S948" s="108" t="str">
        <f>VLOOKUP(A948,'BASE REGISTROS'!$A$1:$T$884,19,FALSE)</f>
        <v xml:space="preserve">Antecedentes financieros correspondientes al año 2019, aprobados por el Subdepartamento de Supervisión Nacional. </v>
      </c>
      <c r="T948" s="129">
        <f>VLOOKUP(A948,'BASE REGISTROS'!$A$1:$T$884,20,FALSE)</f>
        <v>43165</v>
      </c>
      <c r="U948" s="128">
        <v>7644</v>
      </c>
      <c r="V948" s="130">
        <v>366936</v>
      </c>
      <c r="W948" s="130">
        <v>366936</v>
      </c>
      <c r="X948" s="131">
        <v>44316</v>
      </c>
      <c r="Y948" s="132" t="s">
        <v>7743</v>
      </c>
      <c r="Z948" s="132" t="s">
        <v>7744</v>
      </c>
      <c r="AA948" s="128" t="s">
        <v>159</v>
      </c>
    </row>
    <row r="949" spans="1:27" ht="15.75" customHeight="1" x14ac:dyDescent="0.2">
      <c r="A949" s="128">
        <v>7644</v>
      </c>
      <c r="B949" s="108" t="str">
        <f>VLOOKUP(A949,'BASE REGISTROS'!$A$1:$T$884,2,FALSE)</f>
        <v>O.N.G. JUNTOS CREANDO FUTURO (O.N.G.  J.C.F.S.B)</v>
      </c>
      <c r="C949" s="136">
        <f>VLOOKUP(A949,'BASE REGISTROS'!$A$1:$T$884,3,FALSE)</f>
        <v>651519810</v>
      </c>
      <c r="D949" s="108" t="str">
        <f>VLOOKUP(A949,'BASE REGISTROS'!$A$1:$T$884,4,FALSE)</f>
        <v>Asociación de Derecho Privado.</v>
      </c>
      <c r="E949" s="108" t="str">
        <f>VLOOKUP(A949,'BASE REGISTROS'!$A$1:$T$884,5,FALSE)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49" s="108" t="str">
        <f>VLOOKUP(A949,'BASE REGISTROS'!$A$1:$T$884,6,FALSE)</f>
        <v xml:space="preserve">Certificado de Vigencia Folio Nº500184376928, otorgado el 04 de junio de 2018, del Servicio de Registro Civil e Identificación.
</v>
      </c>
      <c r="G949" s="108" t="str">
        <f>VLOOKUP(A949,'BASE REGISTROS'!$A$1:$T$884,7,FALSE)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49" s="108" t="str">
        <f>VLOOKUP(A949,'BASE REGISTROS'!$A$1:$T$884,8,FALSE)</f>
        <v xml:space="preserve">Presidente: 
LUIS RODRIGUEZ CABRERA, 
Secretaria: 
  TERESA FLORES MAZA, 
Tesorero:
MAURICIO REYES MELO, 
</v>
      </c>
      <c r="I949" s="108" t="str">
        <f>VLOOKUP(A949,'BASE REGISTROS'!$A$1:$T$884,9,FALSE)</f>
        <v>04 años</v>
      </c>
      <c r="J949" s="129" t="str">
        <f>VLOOKUP(A949,'BASE REGISTROS'!$A$1:$T$884,10,FALSE)</f>
        <v>Del 21 de diciembre de 2017 al 21 de diciembre de 2021.</v>
      </c>
      <c r="K949" s="108" t="str">
        <f>VLOOKUP(A949,'BASE REGISTROS'!$A$1:$T$884,11,FALSE)</f>
        <v xml:space="preserve">Presidente: 
LUIS RODRIGUEZ CABRERA, 
</v>
      </c>
      <c r="L949" s="108" t="str">
        <f>VLOOKUP(A949,'BASE REGISTROS'!$A$1:$T$884,12,FALSE)</f>
        <v xml:space="preserve"> Santa Teresa N°814, villa valles de Chile, comuna de Santa Barbara, Región del Bio Bio.
</v>
      </c>
      <c r="M949" s="108" t="str">
        <f>VLOOKUP(A949,'BASE REGISTROS'!$A$1:$T$884,13,FALSE)</f>
        <v>VIII</v>
      </c>
      <c r="N949" s="108" t="str">
        <f>VLOOKUP(A949,'BASE REGISTROS'!$A$1:$T$884,14,FALSE)</f>
        <v>Santa Barbara</v>
      </c>
      <c r="O949" s="108">
        <f>VLOOKUP(A949,'BASE REGISTROS'!$A$1:$T$884,15,FALSE)</f>
        <v>0</v>
      </c>
      <c r="P949" s="108">
        <f>VLOOKUP(A949,'BASE REGISTROS'!$A$1:$T$884,16,FALSE)</f>
        <v>0</v>
      </c>
      <c r="Q949" s="108">
        <f>VLOOKUP(A949,'BASE REGISTROS'!$A$1:$T$884,17,FALSE)</f>
        <v>0</v>
      </c>
      <c r="R949" s="108" t="str">
        <f>VLOOKUP(A949,'BASE REGISTROS'!$A$1:$T$884,18,FALSE)</f>
        <v xml:space="preserve">93401: Institución de Asistencia Social 
</v>
      </c>
      <c r="S949" s="108" t="str">
        <f>VLOOKUP(A949,'BASE REGISTROS'!$A$1:$T$884,19,FALSE)</f>
        <v xml:space="preserve">Antecedentes financieros correspondientes al año 2019, aprobados por el Subdepartamento de Supervisión Nacional. </v>
      </c>
      <c r="T949" s="129">
        <f>VLOOKUP(A949,'BASE REGISTROS'!$A$1:$T$884,20,FALSE)</f>
        <v>43165</v>
      </c>
      <c r="U949" s="128">
        <v>7644</v>
      </c>
      <c r="V949" s="130">
        <v>14774107</v>
      </c>
      <c r="W949" s="130">
        <v>36240261</v>
      </c>
      <c r="X949" s="131">
        <v>44316</v>
      </c>
      <c r="Y949" s="132" t="s">
        <v>7743</v>
      </c>
      <c r="Z949" s="132" t="s">
        <v>7744</v>
      </c>
      <c r="AA949" s="128" t="s">
        <v>7799</v>
      </c>
    </row>
    <row r="950" spans="1:27" ht="15.75" customHeight="1" x14ac:dyDescent="0.2">
      <c r="A950" s="128">
        <v>7644</v>
      </c>
      <c r="B950" s="108" t="str">
        <f>VLOOKUP(A950,'BASE REGISTROS'!$A$1:$T$884,2,FALSE)</f>
        <v>O.N.G. JUNTOS CREANDO FUTURO (O.N.G.  J.C.F.S.B)</v>
      </c>
      <c r="C950" s="136">
        <f>VLOOKUP(A950,'BASE REGISTROS'!$A$1:$T$884,3,FALSE)</f>
        <v>651519810</v>
      </c>
      <c r="D950" s="108" t="str">
        <f>VLOOKUP(A950,'BASE REGISTROS'!$A$1:$T$884,4,FALSE)</f>
        <v>Asociación de Derecho Privado.</v>
      </c>
      <c r="E950" s="108" t="str">
        <f>VLOOKUP(A950,'BASE REGISTROS'!$A$1:$T$884,5,FALSE)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50" s="108" t="str">
        <f>VLOOKUP(A950,'BASE REGISTROS'!$A$1:$T$884,6,FALSE)</f>
        <v xml:space="preserve">Certificado de Vigencia Folio Nº500184376928, otorgado el 04 de junio de 2018, del Servicio de Registro Civil e Identificación.
</v>
      </c>
      <c r="G950" s="108" t="str">
        <f>VLOOKUP(A950,'BASE REGISTROS'!$A$1:$T$884,7,FALSE)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50" s="108" t="str">
        <f>VLOOKUP(A950,'BASE REGISTROS'!$A$1:$T$884,8,FALSE)</f>
        <v xml:space="preserve">Presidente: 
LUIS RODRIGUEZ CABRERA, 
Secretaria: 
  TERESA FLORES MAZA, 
Tesorero:
MAURICIO REYES MELO, 
</v>
      </c>
      <c r="I950" s="108" t="str">
        <f>VLOOKUP(A950,'BASE REGISTROS'!$A$1:$T$884,9,FALSE)</f>
        <v>04 años</v>
      </c>
      <c r="J950" s="129" t="str">
        <f>VLOOKUP(A950,'BASE REGISTROS'!$A$1:$T$884,10,FALSE)</f>
        <v>Del 21 de diciembre de 2017 al 21 de diciembre de 2021.</v>
      </c>
      <c r="K950" s="108" t="str">
        <f>VLOOKUP(A950,'BASE REGISTROS'!$A$1:$T$884,11,FALSE)</f>
        <v xml:space="preserve">Presidente: 
LUIS RODRIGUEZ CABRERA, 
</v>
      </c>
      <c r="L950" s="108" t="str">
        <f>VLOOKUP(A950,'BASE REGISTROS'!$A$1:$T$884,12,FALSE)</f>
        <v xml:space="preserve"> Santa Teresa N°814, villa valles de Chile, comuna de Santa Barbara, Región del Bio Bio.
</v>
      </c>
      <c r="M950" s="108" t="str">
        <f>VLOOKUP(A950,'BASE REGISTROS'!$A$1:$T$884,13,FALSE)</f>
        <v>VIII</v>
      </c>
      <c r="N950" s="108" t="str">
        <f>VLOOKUP(A950,'BASE REGISTROS'!$A$1:$T$884,14,FALSE)</f>
        <v>Santa Barbara</v>
      </c>
      <c r="O950" s="108">
        <f>VLOOKUP(A950,'BASE REGISTROS'!$A$1:$T$884,15,FALSE)</f>
        <v>0</v>
      </c>
      <c r="P950" s="108">
        <f>VLOOKUP(A950,'BASE REGISTROS'!$A$1:$T$884,16,FALSE)</f>
        <v>0</v>
      </c>
      <c r="Q950" s="108">
        <f>VLOOKUP(A950,'BASE REGISTROS'!$A$1:$T$884,17,FALSE)</f>
        <v>0</v>
      </c>
      <c r="R950" s="108" t="str">
        <f>VLOOKUP(A950,'BASE REGISTROS'!$A$1:$T$884,18,FALSE)</f>
        <v xml:space="preserve">93401: Institución de Asistencia Social 
</v>
      </c>
      <c r="S950" s="108" t="str">
        <f>VLOOKUP(A950,'BASE REGISTROS'!$A$1:$T$884,19,FALSE)</f>
        <v xml:space="preserve">Antecedentes financieros correspondientes al año 2019, aprobados por el Subdepartamento de Supervisión Nacional. </v>
      </c>
      <c r="T950" s="129">
        <f>VLOOKUP(A950,'BASE REGISTROS'!$A$1:$T$884,20,FALSE)</f>
        <v>43165</v>
      </c>
      <c r="U950" s="128">
        <v>7644</v>
      </c>
      <c r="V950" s="130">
        <v>33618445</v>
      </c>
      <c r="W950" s="130">
        <v>113470164</v>
      </c>
      <c r="X950" s="131">
        <v>44316</v>
      </c>
      <c r="Y950" s="132" t="s">
        <v>7743</v>
      </c>
      <c r="Z950" s="132" t="s">
        <v>7744</v>
      </c>
      <c r="AA950" s="128" t="s">
        <v>7941</v>
      </c>
    </row>
    <row r="951" spans="1:27" ht="15.75" customHeight="1" x14ac:dyDescent="0.2">
      <c r="A951" s="128">
        <v>7644</v>
      </c>
      <c r="B951" s="108" t="str">
        <f>VLOOKUP(A951,'BASE REGISTROS'!$A$1:$T$884,2,FALSE)</f>
        <v>O.N.G. JUNTOS CREANDO FUTURO (O.N.G.  J.C.F.S.B)</v>
      </c>
      <c r="C951" s="136">
        <f>VLOOKUP(A951,'BASE REGISTROS'!$A$1:$T$884,3,FALSE)</f>
        <v>651519810</v>
      </c>
      <c r="D951" s="108" t="str">
        <f>VLOOKUP(A951,'BASE REGISTROS'!$A$1:$T$884,4,FALSE)</f>
        <v>Asociación de Derecho Privado.</v>
      </c>
      <c r="E951" s="108" t="str">
        <f>VLOOKUP(A951,'BASE REGISTROS'!$A$1:$T$884,5,FALSE)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51" s="108" t="str">
        <f>VLOOKUP(A951,'BASE REGISTROS'!$A$1:$T$884,6,FALSE)</f>
        <v xml:space="preserve">Certificado de Vigencia Folio Nº500184376928, otorgado el 04 de junio de 2018, del Servicio de Registro Civil e Identificación.
</v>
      </c>
      <c r="G951" s="108" t="str">
        <f>VLOOKUP(A951,'BASE REGISTROS'!$A$1:$T$884,7,FALSE)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51" s="108" t="str">
        <f>VLOOKUP(A951,'BASE REGISTROS'!$A$1:$T$884,8,FALSE)</f>
        <v xml:space="preserve">Presidente: 
LUIS RODRIGUEZ CABRERA, 
Secretaria: 
  TERESA FLORES MAZA, 
Tesorero:
MAURICIO REYES MELO, 
</v>
      </c>
      <c r="I951" s="108" t="str">
        <f>VLOOKUP(A951,'BASE REGISTROS'!$A$1:$T$884,9,FALSE)</f>
        <v>04 años</v>
      </c>
      <c r="J951" s="129" t="str">
        <f>VLOOKUP(A951,'BASE REGISTROS'!$A$1:$T$884,10,FALSE)</f>
        <v>Del 21 de diciembre de 2017 al 21 de diciembre de 2021.</v>
      </c>
      <c r="K951" s="108" t="str">
        <f>VLOOKUP(A951,'BASE REGISTROS'!$A$1:$T$884,11,FALSE)</f>
        <v xml:space="preserve">Presidente: 
LUIS RODRIGUEZ CABRERA, 
</v>
      </c>
      <c r="L951" s="108" t="str">
        <f>VLOOKUP(A951,'BASE REGISTROS'!$A$1:$T$884,12,FALSE)</f>
        <v xml:space="preserve"> Santa Teresa N°814, villa valles de Chile, comuna de Santa Barbara, Región del Bio Bio.
</v>
      </c>
      <c r="M951" s="108" t="str">
        <f>VLOOKUP(A951,'BASE REGISTROS'!$A$1:$T$884,13,FALSE)</f>
        <v>VIII</v>
      </c>
      <c r="N951" s="108" t="str">
        <f>VLOOKUP(A951,'BASE REGISTROS'!$A$1:$T$884,14,FALSE)</f>
        <v>Santa Barbara</v>
      </c>
      <c r="O951" s="108">
        <f>VLOOKUP(A951,'BASE REGISTROS'!$A$1:$T$884,15,FALSE)</f>
        <v>0</v>
      </c>
      <c r="P951" s="108">
        <f>VLOOKUP(A951,'BASE REGISTROS'!$A$1:$T$884,16,FALSE)</f>
        <v>0</v>
      </c>
      <c r="Q951" s="108">
        <f>VLOOKUP(A951,'BASE REGISTROS'!$A$1:$T$884,17,FALSE)</f>
        <v>0</v>
      </c>
      <c r="R951" s="108" t="str">
        <f>VLOOKUP(A951,'BASE REGISTROS'!$A$1:$T$884,18,FALSE)</f>
        <v xml:space="preserve">93401: Institución de Asistencia Social 
</v>
      </c>
      <c r="S951" s="108" t="str">
        <f>VLOOKUP(A951,'BASE REGISTROS'!$A$1:$T$884,19,FALSE)</f>
        <v xml:space="preserve">Antecedentes financieros correspondientes al año 2019, aprobados por el Subdepartamento de Supervisión Nacional. </v>
      </c>
      <c r="T951" s="129">
        <f>VLOOKUP(A951,'BASE REGISTROS'!$A$1:$T$884,20,FALSE)</f>
        <v>43165</v>
      </c>
      <c r="U951" s="128">
        <v>7644</v>
      </c>
      <c r="V951" s="130">
        <v>13522888</v>
      </c>
      <c r="W951" s="130">
        <v>46093044</v>
      </c>
      <c r="X951" s="131">
        <v>44316</v>
      </c>
      <c r="Y951" s="132" t="s">
        <v>7743</v>
      </c>
      <c r="Z951" s="132" t="s">
        <v>7744</v>
      </c>
      <c r="AA951" s="128" t="s">
        <v>7802</v>
      </c>
    </row>
    <row r="952" spans="1:27" ht="15.75" customHeight="1" x14ac:dyDescent="0.2">
      <c r="A952" s="128">
        <v>7645</v>
      </c>
      <c r="B952" s="108" t="str">
        <f>VLOOKUP(A952,'BASE REGISTROS'!$A$1:$T$884,2,FALSE)</f>
        <v xml:space="preserve">
Fundación Talita Kum.
</v>
      </c>
      <c r="C952" s="136">
        <f>VLOOKUP(A952,'BASE REGISTROS'!$A$1:$T$884,3,FALSE)</f>
        <v>651539161</v>
      </c>
      <c r="D952" s="108" t="str">
        <f>VLOOKUP(A952,'BASE REGISTROS'!$A$1:$T$884,4,FALSE)</f>
        <v>Fundación de Derecho Privado</v>
      </c>
      <c r="E952" s="108" t="str">
        <f>VLOOKUP(A952,'BASE REGISTROS'!$A$1:$T$884,5,FALSE)</f>
        <v xml:space="preserve">Inscripción N° 266596, de fecha 10 de noviembre de 2017. 
</v>
      </c>
      <c r="F952" s="108" t="str">
        <f>VLOOKUP(A952,'BASE REGISTROS'!$A$1:$T$884,6,FALSE)</f>
        <v>Certificado de Vigencia, folio 500334276815, de fecha 29 de julio de 2020, emitido por el Servicio de Registro Civil e Identificación.</v>
      </c>
      <c r="G952" s="108" t="str">
        <f>VLOOKUP(A952,'BASE REGISTROS'!$A$1:$T$884,7,FALSE)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52" s="108" t="str">
        <f>VLOOKUP(A952,'BASE REGISTROS'!$A$1:$T$884,8,FALSE)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52" s="108" t="str">
        <f>VLOOKUP(A952,'BASE REGISTROS'!$A$1:$T$884,9,FALSE)</f>
        <v xml:space="preserve">Durarán tres años en sus cargos. 
</v>
      </c>
      <c r="J952" s="129" t="str">
        <f>VLOOKUP(A952,'BASE REGISTROS'!$A$1:$T$884,10,FALSE)</f>
        <v>19 de octubre de 2017 al 10 de noviembre de 2020. (Directorio elegido en el acta de constitución, señala en el artículo Primero Transitorio, que durarán 3 años a contar de la fecha de inscripción ante el Servicio de Registro Civil e Identificación</v>
      </c>
      <c r="K952" s="108" t="str">
        <f>VLOOKUP(A952,'BASE REGISTROS'!$A$1:$T$884,11,FALSE)</f>
        <v xml:space="preserve">Presidente: 
Guillermo Alfonso Montecinos Rojas    
Poder especial: 
Evelyn Paola Garrote Jirón
</v>
      </c>
      <c r="L952" s="108" t="str">
        <f>VLOOKUP(A952,'BASE REGISTROS'!$A$1:$T$884,12,FALSE)</f>
        <v xml:space="preserve">Av. Jorge Montt  N° 1630, departamento 211, comuna de Viña del Mar, Región de Valparaíso.
</v>
      </c>
      <c r="M952" s="108" t="str">
        <f>VLOOKUP(A952,'BASE REGISTROS'!$A$1:$T$884,13,FALSE)</f>
        <v>V</v>
      </c>
      <c r="N952" s="108" t="str">
        <f>VLOOKUP(A952,'BASE REGISTROS'!$A$1:$T$884,14,FALSE)</f>
        <v>Viña del Mar</v>
      </c>
      <c r="O952" s="108" t="str">
        <f>VLOOKUP(A952,'BASE REGISTROS'!$A$1:$T$884,15,FALSE)</f>
        <v>32-211-0125</v>
      </c>
      <c r="P952" s="108" t="str">
        <f>VLOOKUP(A952,'BASE REGISTROS'!$A$1:$T$884,16,FALSE)</f>
        <v xml:space="preserve"> 
fund.talitakum@gmail.com</v>
      </c>
      <c r="Q952" s="108">
        <f>VLOOKUP(A952,'BASE REGISTROS'!$A$1:$T$884,17,FALSE)</f>
        <v>0</v>
      </c>
      <c r="R952" s="108" t="str">
        <f>VLOOKUP(A952,'BASE REGISTROS'!$A$1:$T$884,18,FALSE)</f>
        <v>93401: Instituciones de asistencia social.</v>
      </c>
      <c r="S952" s="108" t="str">
        <f>VLOOKUP(A952,'BASE REGISTROS'!$A$1:$T$884,19,FALSE)</f>
        <v xml:space="preserve">Certificado de antecedentes financieros correspondientes al año 2019, aprobados por el  Subdepartamento de Supervisión Financiera Nacional.
</v>
      </c>
      <c r="T952" s="129">
        <f>VLOOKUP(A952,'BASE REGISTROS'!$A$1:$T$884,20,FALSE)</f>
        <v>43180</v>
      </c>
      <c r="U952" s="128">
        <v>7645</v>
      </c>
      <c r="V952" s="130">
        <v>120244907</v>
      </c>
      <c r="W952" s="130">
        <v>393627376</v>
      </c>
      <c r="X952" s="131">
        <v>44316</v>
      </c>
      <c r="Y952" s="132" t="s">
        <v>7743</v>
      </c>
      <c r="Z952" s="132" t="s">
        <v>7744</v>
      </c>
      <c r="AA952" s="128" t="s">
        <v>7764</v>
      </c>
    </row>
    <row r="953" spans="1:27" ht="15.75" customHeight="1" x14ac:dyDescent="0.2">
      <c r="A953" s="128">
        <v>7645</v>
      </c>
      <c r="B953" s="108" t="str">
        <f>VLOOKUP(A953,'BASE REGISTROS'!$A$1:$T$884,2,FALSE)</f>
        <v xml:space="preserve">
Fundación Talita Kum.
</v>
      </c>
      <c r="C953" s="136">
        <f>VLOOKUP(A953,'BASE REGISTROS'!$A$1:$T$884,3,FALSE)</f>
        <v>651539161</v>
      </c>
      <c r="D953" s="108" t="str">
        <f>VLOOKUP(A953,'BASE REGISTROS'!$A$1:$T$884,4,FALSE)</f>
        <v>Fundación de Derecho Privado</v>
      </c>
      <c r="E953" s="108" t="str">
        <f>VLOOKUP(A953,'BASE REGISTROS'!$A$1:$T$884,5,FALSE)</f>
        <v xml:space="preserve">Inscripción N° 266596, de fecha 10 de noviembre de 2017. 
</v>
      </c>
      <c r="F953" s="108" t="str">
        <f>VLOOKUP(A953,'BASE REGISTROS'!$A$1:$T$884,6,FALSE)</f>
        <v>Certificado de Vigencia, folio 500334276815, de fecha 29 de julio de 2020, emitido por el Servicio de Registro Civil e Identificación.</v>
      </c>
      <c r="G953" s="108" t="str">
        <f>VLOOKUP(A953,'BASE REGISTROS'!$A$1:$T$884,7,FALSE)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53" s="108" t="str">
        <f>VLOOKUP(A953,'BASE REGISTROS'!$A$1:$T$884,8,FALSE)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53" s="108" t="str">
        <f>VLOOKUP(A953,'BASE REGISTROS'!$A$1:$T$884,9,FALSE)</f>
        <v xml:space="preserve">Durarán tres años en sus cargos. 
</v>
      </c>
      <c r="J953" s="129" t="str">
        <f>VLOOKUP(A953,'BASE REGISTROS'!$A$1:$T$884,10,FALSE)</f>
        <v>19 de octubre de 2017 al 10 de noviembre de 2020. (Directorio elegido en el acta de constitución, señala en el artículo Primero Transitorio, que durarán 3 años a contar de la fecha de inscripción ante el Servicio de Registro Civil e Identificación</v>
      </c>
      <c r="K953" s="108" t="str">
        <f>VLOOKUP(A953,'BASE REGISTROS'!$A$1:$T$884,11,FALSE)</f>
        <v xml:space="preserve">Presidente: 
Guillermo Alfonso Montecinos Rojas    
Poder especial: 
Evelyn Paola Garrote Jirón
</v>
      </c>
      <c r="L953" s="108" t="str">
        <f>VLOOKUP(A953,'BASE REGISTROS'!$A$1:$T$884,12,FALSE)</f>
        <v xml:space="preserve">Av. Jorge Montt  N° 1630, departamento 211, comuna de Viña del Mar, Región de Valparaíso.
</v>
      </c>
      <c r="M953" s="108" t="str">
        <f>VLOOKUP(A953,'BASE REGISTROS'!$A$1:$T$884,13,FALSE)</f>
        <v>V</v>
      </c>
      <c r="N953" s="108" t="str">
        <f>VLOOKUP(A953,'BASE REGISTROS'!$A$1:$T$884,14,FALSE)</f>
        <v>Viña del Mar</v>
      </c>
      <c r="O953" s="108" t="str">
        <f>VLOOKUP(A953,'BASE REGISTROS'!$A$1:$T$884,15,FALSE)</f>
        <v>32-211-0125</v>
      </c>
      <c r="P953" s="108" t="str">
        <f>VLOOKUP(A953,'BASE REGISTROS'!$A$1:$T$884,16,FALSE)</f>
        <v xml:space="preserve"> 
fund.talitakum@gmail.com</v>
      </c>
      <c r="Q953" s="108">
        <f>VLOOKUP(A953,'BASE REGISTROS'!$A$1:$T$884,17,FALSE)</f>
        <v>0</v>
      </c>
      <c r="R953" s="108" t="str">
        <f>VLOOKUP(A953,'BASE REGISTROS'!$A$1:$T$884,18,FALSE)</f>
        <v>93401: Instituciones de asistencia social.</v>
      </c>
      <c r="S953" s="108" t="str">
        <f>VLOOKUP(A953,'BASE REGISTROS'!$A$1:$T$884,19,FALSE)</f>
        <v xml:space="preserve">Certificado de antecedentes financieros correspondientes al año 2019, aprobados por el  Subdepartamento de Supervisión Financiera Nacional.
</v>
      </c>
      <c r="T953" s="129">
        <f>VLOOKUP(A953,'BASE REGISTROS'!$A$1:$T$884,20,FALSE)</f>
        <v>43180</v>
      </c>
      <c r="U953" s="128">
        <v>7645</v>
      </c>
      <c r="V953" s="130">
        <v>46808978</v>
      </c>
      <c r="W953" s="130">
        <v>151204970</v>
      </c>
      <c r="X953" s="131">
        <v>44316</v>
      </c>
      <c r="Y953" s="132" t="s">
        <v>7743</v>
      </c>
      <c r="Z953" s="132" t="s">
        <v>7744</v>
      </c>
      <c r="AA953" s="128" t="s">
        <v>7818</v>
      </c>
    </row>
    <row r="954" spans="1:27" ht="15.75" customHeight="1" x14ac:dyDescent="0.2">
      <c r="A954" s="128">
        <v>7645</v>
      </c>
      <c r="B954" s="108" t="str">
        <f>VLOOKUP(A954,'BASE REGISTROS'!$A$1:$T$884,2,FALSE)</f>
        <v xml:space="preserve">
Fundación Talita Kum.
</v>
      </c>
      <c r="C954" s="136">
        <f>VLOOKUP(A954,'BASE REGISTROS'!$A$1:$T$884,3,FALSE)</f>
        <v>651539161</v>
      </c>
      <c r="D954" s="108" t="str">
        <f>VLOOKUP(A954,'BASE REGISTROS'!$A$1:$T$884,4,FALSE)</f>
        <v>Fundación de Derecho Privado</v>
      </c>
      <c r="E954" s="108" t="str">
        <f>VLOOKUP(A954,'BASE REGISTROS'!$A$1:$T$884,5,FALSE)</f>
        <v xml:space="preserve">Inscripción N° 266596, de fecha 10 de noviembre de 2017. 
</v>
      </c>
      <c r="F954" s="108" t="str">
        <f>VLOOKUP(A954,'BASE REGISTROS'!$A$1:$T$884,6,FALSE)</f>
        <v>Certificado de Vigencia, folio 500334276815, de fecha 29 de julio de 2020, emitido por el Servicio de Registro Civil e Identificación.</v>
      </c>
      <c r="G954" s="108" t="str">
        <f>VLOOKUP(A954,'BASE REGISTROS'!$A$1:$T$884,7,FALSE)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54" s="108" t="str">
        <f>VLOOKUP(A954,'BASE REGISTROS'!$A$1:$T$884,8,FALSE)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54" s="108" t="str">
        <f>VLOOKUP(A954,'BASE REGISTROS'!$A$1:$T$884,9,FALSE)</f>
        <v xml:space="preserve">Durarán tres años en sus cargos. 
</v>
      </c>
      <c r="J954" s="129" t="str">
        <f>VLOOKUP(A954,'BASE REGISTROS'!$A$1:$T$884,10,FALSE)</f>
        <v>19 de octubre de 2017 al 10 de noviembre de 2020. (Directorio elegido en el acta de constitución, señala en el artículo Primero Transitorio, que durarán 3 años a contar de la fecha de inscripción ante el Servicio de Registro Civil e Identificación</v>
      </c>
      <c r="K954" s="108" t="str">
        <f>VLOOKUP(A954,'BASE REGISTROS'!$A$1:$T$884,11,FALSE)</f>
        <v xml:space="preserve">Presidente: 
Guillermo Alfonso Montecinos Rojas    
Poder especial: 
Evelyn Paola Garrote Jirón
</v>
      </c>
      <c r="L954" s="108" t="str">
        <f>VLOOKUP(A954,'BASE REGISTROS'!$A$1:$T$884,12,FALSE)</f>
        <v xml:space="preserve">Av. Jorge Montt  N° 1630, departamento 211, comuna de Viña del Mar, Región de Valparaíso.
</v>
      </c>
      <c r="M954" s="108" t="str">
        <f>VLOOKUP(A954,'BASE REGISTROS'!$A$1:$T$884,13,FALSE)</f>
        <v>V</v>
      </c>
      <c r="N954" s="108" t="str">
        <f>VLOOKUP(A954,'BASE REGISTROS'!$A$1:$T$884,14,FALSE)</f>
        <v>Viña del Mar</v>
      </c>
      <c r="O954" s="108" t="str">
        <f>VLOOKUP(A954,'BASE REGISTROS'!$A$1:$T$884,15,FALSE)</f>
        <v>32-211-0125</v>
      </c>
      <c r="P954" s="108" t="str">
        <f>VLOOKUP(A954,'BASE REGISTROS'!$A$1:$T$884,16,FALSE)</f>
        <v xml:space="preserve"> 
fund.talitakum@gmail.com</v>
      </c>
      <c r="Q954" s="108">
        <f>VLOOKUP(A954,'BASE REGISTROS'!$A$1:$T$884,17,FALSE)</f>
        <v>0</v>
      </c>
      <c r="R954" s="108" t="str">
        <f>VLOOKUP(A954,'BASE REGISTROS'!$A$1:$T$884,18,FALSE)</f>
        <v>93401: Instituciones de asistencia social.</v>
      </c>
      <c r="S954" s="108" t="str">
        <f>VLOOKUP(A954,'BASE REGISTROS'!$A$1:$T$884,19,FALSE)</f>
        <v xml:space="preserve">Certificado de antecedentes financieros correspondientes al año 2019, aprobados por el  Subdepartamento de Supervisión Financiera Nacional.
</v>
      </c>
      <c r="T954" s="129">
        <f>VLOOKUP(A954,'BASE REGISTROS'!$A$1:$T$884,20,FALSE)</f>
        <v>43180</v>
      </c>
      <c r="U954" s="128">
        <v>7645</v>
      </c>
      <c r="V954" s="130">
        <v>16809000</v>
      </c>
      <c r="W954" s="130">
        <v>67753200</v>
      </c>
      <c r="X954" s="131">
        <v>44316</v>
      </c>
      <c r="Y954" s="132" t="s">
        <v>7743</v>
      </c>
      <c r="Z954" s="132" t="s">
        <v>7744</v>
      </c>
      <c r="AA954" s="128" t="s">
        <v>7824</v>
      </c>
    </row>
    <row r="955" spans="1:27" ht="15.75" customHeight="1" x14ac:dyDescent="0.2">
      <c r="A955" s="128">
        <v>7650</v>
      </c>
      <c r="B955" s="108" t="str">
        <f>VLOOKUP(A955,'BASE REGISTROS'!$A$1:$T$884,2,FALSE)</f>
        <v>Corporación Integral Educativa y Social para el Desarrollo de la Comunidad- (JUEGATELA)</v>
      </c>
      <c r="C955" s="136">
        <f>VLOOKUP(A955,'BASE REGISTROS'!$A$1:$T$884,3,FALSE)</f>
        <v>651589657</v>
      </c>
      <c r="D955" s="108" t="str">
        <f>VLOOKUP(A955,'BASE REGISTROS'!$A$1:$T$884,4,FALSE)</f>
        <v>Asociación de Derecho Privado, sin fines de lucro</v>
      </c>
      <c r="E955" s="108" t="str">
        <f>VLOOKUP(A955,'BASE REGISTROS'!$A$1:$T$884,5,FALSE)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55" s="108" t="str">
        <f>VLOOKUP(A955,'BASE REGISTROS'!$A$1:$T$884,6,FALSE)</f>
        <v xml:space="preserve">Certificado de Vigencia, folio Nº 354142488, de fecha 04 de noviembre de 2020, del Servicio del Registro Civil e Identificación.
</v>
      </c>
      <c r="G955" s="108" t="str">
        <f>VLOOKUP(A955,'BASE REGISTROS'!$A$1:$T$884,7,FALSE)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55" s="108" t="str">
        <f>VLOOKUP(A955,'BASE REGISTROS'!$A$1:$T$884,8,FALSE)</f>
        <v xml:space="preserve">Presidente: 
Felipe Andrés Medina Velásquez, 
Secretario:
Edson Brito Araya, RUT Nº                
Tesorera:
Cristina Jacqueline León Carvajal,                                                                         Directora:
Pamela Medina Velasquez RUN N° 16.785.972-0
</v>
      </c>
      <c r="I955" s="108" t="str">
        <f>VLOOKUP(A955,'BASE REGISTROS'!$A$1:$T$884,9,FALSE)</f>
        <v>Durarán 3años en sus cargos por estatutos</v>
      </c>
      <c r="J955" s="129" t="str">
        <f>VLOOKUP(A955,'BASE REGISTROS'!$A$1:$T$884,10,FALSE)</f>
        <v xml:space="preserve">De 17 de abril de 2020 a 17 de abril de 2023.
</v>
      </c>
      <c r="K955" s="108" t="str">
        <f>VLOOKUP(A955,'BASE REGISTROS'!$A$1:$T$884,11,FALSE)</f>
        <v xml:space="preserve">Presidente: 
Felipe Andrés Medina Velásquez, 
</v>
      </c>
      <c r="L955" s="108" t="str">
        <f>VLOOKUP(A955,'BASE REGISTROS'!$A$1:$T$884,12,FALSE)</f>
        <v xml:space="preserve">Tomás Moro N° 1431, comuna de Las Condes, Región Metropolitana.
</v>
      </c>
      <c r="M955" s="108" t="str">
        <f>VLOOKUP(A955,'BASE REGISTROS'!$A$1:$T$884,13,FALSE)</f>
        <v>XIII</v>
      </c>
      <c r="N955" s="108" t="str">
        <f>VLOOKUP(A955,'BASE REGISTROS'!$A$1:$T$884,14,FALSE)</f>
        <v>Las Condes</v>
      </c>
      <c r="O955" s="108" t="str">
        <f>VLOOKUP(A955,'BASE REGISTROS'!$A$1:$T$884,15,FALSE)</f>
        <v>934105466- 971635538</v>
      </c>
      <c r="P955" s="108" t="str">
        <f>VLOOKUP(A955,'BASE REGISTROS'!$A$1:$T$884,16,FALSE)</f>
        <v>info@juegatela.cl</v>
      </c>
      <c r="Q955" s="108">
        <f>VLOOKUP(A955,'BASE REGISTROS'!$A$1:$T$884,17,FALSE)</f>
        <v>0</v>
      </c>
      <c r="R955" s="108" t="str">
        <f>VLOOKUP(A955,'BASE REGISTROS'!$A$1:$T$884,18,FALSE)</f>
        <v>93401: Instituciones de Asistencia Social.</v>
      </c>
      <c r="S955" s="108" t="str">
        <f>VLOOKUP(A955,'BASE REGISTROS'!$A$1:$T$884,19,FALSE)</f>
        <v xml:space="preserve">Antecedentes financieros correspondientes al año 2019, aprobados por el Subdepartamento de Supervisión Financiera
</v>
      </c>
      <c r="T955" s="129">
        <f>VLOOKUP(A955,'BASE REGISTROS'!$A$1:$T$884,20,FALSE)</f>
        <v>43276</v>
      </c>
      <c r="U955" s="128">
        <v>7650</v>
      </c>
      <c r="V955" s="130">
        <v>17367477</v>
      </c>
      <c r="W955" s="130">
        <v>42559188</v>
      </c>
      <c r="X955" s="131">
        <v>44316</v>
      </c>
      <c r="Y955" s="132" t="s">
        <v>7743</v>
      </c>
      <c r="Z955" s="132" t="s">
        <v>7744</v>
      </c>
      <c r="AA955" s="128" t="s">
        <v>8499</v>
      </c>
    </row>
    <row r="956" spans="1:27" ht="15.75" customHeight="1" x14ac:dyDescent="0.2">
      <c r="A956" s="128">
        <v>7650</v>
      </c>
      <c r="B956" s="108" t="str">
        <f>VLOOKUP(A956,'BASE REGISTROS'!$A$1:$T$884,2,FALSE)</f>
        <v>Corporación Integral Educativa y Social para el Desarrollo de la Comunidad- (JUEGATELA)</v>
      </c>
      <c r="C956" s="136">
        <f>VLOOKUP(A956,'BASE REGISTROS'!$A$1:$T$884,3,FALSE)</f>
        <v>651589657</v>
      </c>
      <c r="D956" s="108" t="str">
        <f>VLOOKUP(A956,'BASE REGISTROS'!$A$1:$T$884,4,FALSE)</f>
        <v>Asociación de Derecho Privado, sin fines de lucro</v>
      </c>
      <c r="E956" s="108" t="str">
        <f>VLOOKUP(A956,'BASE REGISTROS'!$A$1:$T$884,5,FALSE)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56" s="108" t="str">
        <f>VLOOKUP(A956,'BASE REGISTROS'!$A$1:$T$884,6,FALSE)</f>
        <v xml:space="preserve">Certificado de Vigencia, folio Nº 354142488, de fecha 04 de noviembre de 2020, del Servicio del Registro Civil e Identificación.
</v>
      </c>
      <c r="G956" s="108" t="str">
        <f>VLOOKUP(A956,'BASE REGISTROS'!$A$1:$T$884,7,FALSE)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56" s="108" t="str">
        <f>VLOOKUP(A956,'BASE REGISTROS'!$A$1:$T$884,8,FALSE)</f>
        <v xml:space="preserve">Presidente: 
Felipe Andrés Medina Velásquez, 
Secretario:
Edson Brito Araya, RUT Nº                
Tesorera:
Cristina Jacqueline León Carvajal,                                                                         Directora:
Pamela Medina Velasquez RUN N° 16.785.972-0
</v>
      </c>
      <c r="I956" s="108" t="str">
        <f>VLOOKUP(A956,'BASE REGISTROS'!$A$1:$T$884,9,FALSE)</f>
        <v>Durarán 3años en sus cargos por estatutos</v>
      </c>
      <c r="J956" s="129" t="str">
        <f>VLOOKUP(A956,'BASE REGISTROS'!$A$1:$T$884,10,FALSE)</f>
        <v xml:space="preserve">De 17 de abril de 2020 a 17 de abril de 2023.
</v>
      </c>
      <c r="K956" s="108" t="str">
        <f>VLOOKUP(A956,'BASE REGISTROS'!$A$1:$T$884,11,FALSE)</f>
        <v xml:space="preserve">Presidente: 
Felipe Andrés Medina Velásquez, 
</v>
      </c>
      <c r="L956" s="108" t="str">
        <f>VLOOKUP(A956,'BASE REGISTROS'!$A$1:$T$884,12,FALSE)</f>
        <v xml:space="preserve">Tomás Moro N° 1431, comuna de Las Condes, Región Metropolitana.
</v>
      </c>
      <c r="M956" s="108" t="str">
        <f>VLOOKUP(A956,'BASE REGISTROS'!$A$1:$T$884,13,FALSE)</f>
        <v>XIII</v>
      </c>
      <c r="N956" s="108" t="str">
        <f>VLOOKUP(A956,'BASE REGISTROS'!$A$1:$T$884,14,FALSE)</f>
        <v>Las Condes</v>
      </c>
      <c r="O956" s="108" t="str">
        <f>VLOOKUP(A956,'BASE REGISTROS'!$A$1:$T$884,15,FALSE)</f>
        <v>934105466- 971635538</v>
      </c>
      <c r="P956" s="108" t="str">
        <f>VLOOKUP(A956,'BASE REGISTROS'!$A$1:$T$884,16,FALSE)</f>
        <v>info@juegatela.cl</v>
      </c>
      <c r="Q956" s="108">
        <f>VLOOKUP(A956,'BASE REGISTROS'!$A$1:$T$884,17,FALSE)</f>
        <v>0</v>
      </c>
      <c r="R956" s="108" t="str">
        <f>VLOOKUP(A956,'BASE REGISTROS'!$A$1:$T$884,18,FALSE)</f>
        <v>93401: Instituciones de Asistencia Social.</v>
      </c>
      <c r="S956" s="108" t="str">
        <f>VLOOKUP(A956,'BASE REGISTROS'!$A$1:$T$884,19,FALSE)</f>
        <v xml:space="preserve">Antecedentes financieros correspondientes al año 2019, aprobados por el Subdepartamento de Supervisión Financiera
</v>
      </c>
      <c r="T956" s="129">
        <f>VLOOKUP(A956,'BASE REGISTROS'!$A$1:$T$884,20,FALSE)</f>
        <v>43276</v>
      </c>
      <c r="U956" s="128">
        <v>7650</v>
      </c>
      <c r="V956" s="130">
        <v>6413280</v>
      </c>
      <c r="W956" s="130">
        <v>25653120</v>
      </c>
      <c r="X956" s="131">
        <v>44316</v>
      </c>
      <c r="Y956" s="132" t="s">
        <v>7743</v>
      </c>
      <c r="Z956" s="132" t="s">
        <v>7744</v>
      </c>
      <c r="AA956" s="128" t="s">
        <v>7814</v>
      </c>
    </row>
    <row r="957" spans="1:27" ht="15.75" customHeight="1" x14ac:dyDescent="0.2">
      <c r="A957" s="128">
        <v>7650</v>
      </c>
      <c r="B957" s="108" t="str">
        <f>VLOOKUP(A957,'BASE REGISTROS'!$A$1:$T$884,2,FALSE)</f>
        <v>Corporación Integral Educativa y Social para el Desarrollo de la Comunidad- (JUEGATELA)</v>
      </c>
      <c r="C957" s="136">
        <f>VLOOKUP(A957,'BASE REGISTROS'!$A$1:$T$884,3,FALSE)</f>
        <v>651589657</v>
      </c>
      <c r="D957" s="108" t="str">
        <f>VLOOKUP(A957,'BASE REGISTROS'!$A$1:$T$884,4,FALSE)</f>
        <v>Asociación de Derecho Privado, sin fines de lucro</v>
      </c>
      <c r="E957" s="108" t="str">
        <f>VLOOKUP(A957,'BASE REGISTROS'!$A$1:$T$884,5,FALSE)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57" s="108" t="str">
        <f>VLOOKUP(A957,'BASE REGISTROS'!$A$1:$T$884,6,FALSE)</f>
        <v xml:space="preserve">Certificado de Vigencia, folio Nº 354142488, de fecha 04 de noviembre de 2020, del Servicio del Registro Civil e Identificación.
</v>
      </c>
      <c r="G957" s="108" t="str">
        <f>VLOOKUP(A957,'BASE REGISTROS'!$A$1:$T$884,7,FALSE)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57" s="108" t="str">
        <f>VLOOKUP(A957,'BASE REGISTROS'!$A$1:$T$884,8,FALSE)</f>
        <v xml:space="preserve">Presidente: 
Felipe Andrés Medina Velásquez, 
Secretario:
Edson Brito Araya, RUT Nº                
Tesorera:
Cristina Jacqueline León Carvajal,                                                                         Directora:
Pamela Medina Velasquez RUN N° 16.785.972-0
</v>
      </c>
      <c r="I957" s="108" t="str">
        <f>VLOOKUP(A957,'BASE REGISTROS'!$A$1:$T$884,9,FALSE)</f>
        <v>Durarán 3años en sus cargos por estatutos</v>
      </c>
      <c r="J957" s="129" t="str">
        <f>VLOOKUP(A957,'BASE REGISTROS'!$A$1:$T$884,10,FALSE)</f>
        <v xml:space="preserve">De 17 de abril de 2020 a 17 de abril de 2023.
</v>
      </c>
      <c r="K957" s="108" t="str">
        <f>VLOOKUP(A957,'BASE REGISTROS'!$A$1:$T$884,11,FALSE)</f>
        <v xml:space="preserve">Presidente: 
Felipe Andrés Medina Velásquez, 
</v>
      </c>
      <c r="L957" s="108" t="str">
        <f>VLOOKUP(A957,'BASE REGISTROS'!$A$1:$T$884,12,FALSE)</f>
        <v xml:space="preserve">Tomás Moro N° 1431, comuna de Las Condes, Región Metropolitana.
</v>
      </c>
      <c r="M957" s="108" t="str">
        <f>VLOOKUP(A957,'BASE REGISTROS'!$A$1:$T$884,13,FALSE)</f>
        <v>XIII</v>
      </c>
      <c r="N957" s="108" t="str">
        <f>VLOOKUP(A957,'BASE REGISTROS'!$A$1:$T$884,14,FALSE)</f>
        <v>Las Condes</v>
      </c>
      <c r="O957" s="108" t="str">
        <f>VLOOKUP(A957,'BASE REGISTROS'!$A$1:$T$884,15,FALSE)</f>
        <v>934105466- 971635538</v>
      </c>
      <c r="P957" s="108" t="str">
        <f>VLOOKUP(A957,'BASE REGISTROS'!$A$1:$T$884,16,FALSE)</f>
        <v>info@juegatela.cl</v>
      </c>
      <c r="Q957" s="108">
        <f>VLOOKUP(A957,'BASE REGISTROS'!$A$1:$T$884,17,FALSE)</f>
        <v>0</v>
      </c>
      <c r="R957" s="108" t="str">
        <f>VLOOKUP(A957,'BASE REGISTROS'!$A$1:$T$884,18,FALSE)</f>
        <v>93401: Instituciones de Asistencia Social.</v>
      </c>
      <c r="S957" s="108" t="str">
        <f>VLOOKUP(A957,'BASE REGISTROS'!$A$1:$T$884,19,FALSE)</f>
        <v xml:space="preserve">Antecedentes financieros correspondientes al año 2019, aprobados por el Subdepartamento de Supervisión Financiera
</v>
      </c>
      <c r="T957" s="129">
        <f>VLOOKUP(A957,'BASE REGISTROS'!$A$1:$T$884,20,FALSE)</f>
        <v>43276</v>
      </c>
      <c r="U957" s="128">
        <v>7650</v>
      </c>
      <c r="V957" s="130">
        <v>6413280</v>
      </c>
      <c r="W957" s="130">
        <v>25653120</v>
      </c>
      <c r="X957" s="131">
        <v>44316</v>
      </c>
      <c r="Y957" s="132" t="s">
        <v>7743</v>
      </c>
      <c r="Z957" s="132" t="s">
        <v>7744</v>
      </c>
      <c r="AA957" s="128" t="s">
        <v>7812</v>
      </c>
    </row>
    <row r="958" spans="1:27" ht="15.75" customHeight="1" x14ac:dyDescent="0.2">
      <c r="A958" s="128">
        <v>7652</v>
      </c>
      <c r="B958" s="108" t="str">
        <f>VLOOKUP(A958,'BASE REGISTROS'!$A$1:$T$884,2,FALSE)</f>
        <v xml:space="preserve">Corporación de Ayuda a la Infancia Casa Montaña </v>
      </c>
      <c r="C958" s="136">
        <f>VLOOKUP(A958,'BASE REGISTROS'!$A$1:$T$884,3,FALSE)</f>
        <v>659070006</v>
      </c>
      <c r="D958" s="108" t="str">
        <f>VLOOKUP(A958,'BASE REGISTROS'!$A$1:$T$884,4,FALSE)</f>
        <v xml:space="preserve">Corporación de Derecho Privado. </v>
      </c>
      <c r="E958" s="108" t="str">
        <f>VLOOKUP(A958,'BASE REGISTROS'!$A$1:$T$884,5,FALSE)</f>
        <v>Otorgada por Decreto Exento N° 716, de 22 de febrero de 2008, del Ministerio de Justicia y Derechos Humanos.</v>
      </c>
      <c r="F958" s="108" t="str">
        <f>VLOOKUP(A958,'BASE REGISTROS'!$A$1:$T$884,6,FALSE)</f>
        <v>Certificado de Vigencia de Persona Jurídica sin Fines de Lucro, Folio N° 43413849, de 12 de enero de 2018, del Servicio de Registro Civil e Identificación.</v>
      </c>
      <c r="G958" s="108" t="str">
        <f>VLOOKUP(A958,'BASE REGISTROS'!$A$1:$T$884,7,FALSE)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58" s="108" t="str">
        <f>VLOOKUP(A958,'BASE REGISTROS'!$A$1:$T$884,8,FALSE)</f>
        <v xml:space="preserve">Presidente: 
John Paul Hernández, Pasaporte EEUU N° 546129340
Secretaria: 
Annette Viola Scifres, 
Tesorero: 
Marcelo Rodrigo Marcón, 
</v>
      </c>
      <c r="I958" s="108" t="str">
        <f>VLOOKUP(A958,'BASE REGISTROS'!$A$1:$T$884,9,FALSE)</f>
        <v>anual</v>
      </c>
      <c r="J958" s="129" t="str">
        <f>VLOOKUP(A958,'BASE REGISTROS'!$A$1:$T$884,10,FALSE)</f>
        <v>18 de mayo de 2020 al 18 de mayo de 2021</v>
      </c>
      <c r="K958" s="108" t="str">
        <f>VLOOKUP(A958,'BASE REGISTROS'!$A$1:$T$884,11,FALSE)</f>
        <v xml:space="preserve">Presidente: 
John Paul Hernández, Pasaporte EEUU N° 546129340
Delegación de Poderes del Directorio (actúa individualmente):
Annette Viola Scifres, 
Facultades expresas de representante legal designado por Directorio
Marcelo Rodrigo Marcón
</v>
      </c>
      <c r="L958" s="108" t="str">
        <f>VLOOKUP(A958,'BASE REGISTROS'!$A$1:$T$884,12,FALSE)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58" s="108" t="str">
        <f>VLOOKUP(A958,'BASE REGISTROS'!$A$1:$T$884,13,FALSE)</f>
        <v>IV</v>
      </c>
      <c r="N958" s="108" t="str">
        <f>VLOOKUP(A958,'BASE REGISTROS'!$A$1:$T$884,14,FALSE)</f>
        <v>vicuña</v>
      </c>
      <c r="O958" s="108" t="str">
        <f>VLOOKUP(A958,'BASE REGISTROS'!$A$1:$T$884,15,FALSE)</f>
        <v>Teléfono: 51-2750123 y 56979374253</v>
      </c>
      <c r="P958" s="108" t="str">
        <f>VLOOKUP(A958,'BASE REGISTROS'!$A$1:$T$884,16,FALSE)</f>
        <v>Correo electrónico: casamontana@yahoo.com                            mauricio.montero.ts@gmail.com</v>
      </c>
      <c r="Q958" s="108" t="str">
        <f>VLOOKUP(A958,'BASE REGISTROS'!$A$1:$T$884,17,FALSE)</f>
        <v>Casilla 274</v>
      </c>
      <c r="R958" s="108" t="str">
        <f>VLOOKUP(A958,'BASE REGISTROS'!$A$1:$T$884,18,FALSE)</f>
        <v xml:space="preserve">93401: Institución de Asistencia Social </v>
      </c>
      <c r="S958" s="108" t="str">
        <f>VLOOKUP(A958,'BASE REGISTROS'!$A$1:$T$884,19,FALSE)</f>
        <v xml:space="preserve">Antecedentes financieros correspondientes al año 2019, aprobados por el Subdepartamento de Supervisión Financiera Nacional. </v>
      </c>
      <c r="T958" s="129">
        <f>VLOOKUP(A958,'BASE REGISTROS'!$A$1:$T$884,20,FALSE)</f>
        <v>43307</v>
      </c>
      <c r="U958" s="128">
        <v>7652</v>
      </c>
      <c r="V958" s="130">
        <v>11162920</v>
      </c>
      <c r="W958" s="130">
        <v>39548428</v>
      </c>
      <c r="X958" s="131">
        <v>44316</v>
      </c>
      <c r="Y958" s="132" t="s">
        <v>7743</v>
      </c>
      <c r="Z958" s="132" t="s">
        <v>7744</v>
      </c>
      <c r="AA958" s="128" t="s">
        <v>7756</v>
      </c>
    </row>
    <row r="959" spans="1:27" ht="15.75" customHeight="1" x14ac:dyDescent="0.2">
      <c r="A959" s="128">
        <v>7652</v>
      </c>
      <c r="B959" s="108" t="str">
        <f>VLOOKUP(A959,'BASE REGISTROS'!$A$1:$T$884,2,FALSE)</f>
        <v xml:space="preserve">Corporación de Ayuda a la Infancia Casa Montaña </v>
      </c>
      <c r="C959" s="136">
        <f>VLOOKUP(A959,'BASE REGISTROS'!$A$1:$T$884,3,FALSE)</f>
        <v>659070006</v>
      </c>
      <c r="D959" s="108" t="str">
        <f>VLOOKUP(A959,'BASE REGISTROS'!$A$1:$T$884,4,FALSE)</f>
        <v xml:space="preserve">Corporación de Derecho Privado. </v>
      </c>
      <c r="E959" s="108" t="str">
        <f>VLOOKUP(A959,'BASE REGISTROS'!$A$1:$T$884,5,FALSE)</f>
        <v>Otorgada por Decreto Exento N° 716, de 22 de febrero de 2008, del Ministerio de Justicia y Derechos Humanos.</v>
      </c>
      <c r="F959" s="108" t="str">
        <f>VLOOKUP(A959,'BASE REGISTROS'!$A$1:$T$884,6,FALSE)</f>
        <v>Certificado de Vigencia de Persona Jurídica sin Fines de Lucro, Folio N° 43413849, de 12 de enero de 2018, del Servicio de Registro Civil e Identificación.</v>
      </c>
      <c r="G959" s="108" t="str">
        <f>VLOOKUP(A959,'BASE REGISTROS'!$A$1:$T$884,7,FALSE)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59" s="108" t="str">
        <f>VLOOKUP(A959,'BASE REGISTROS'!$A$1:$T$884,8,FALSE)</f>
        <v xml:space="preserve">Presidente: 
John Paul Hernández, Pasaporte EEUU N° 546129340
Secretaria: 
Annette Viola Scifres, 
Tesorero: 
Marcelo Rodrigo Marcón, 
</v>
      </c>
      <c r="I959" s="108" t="str">
        <f>VLOOKUP(A959,'BASE REGISTROS'!$A$1:$T$884,9,FALSE)</f>
        <v>anual</v>
      </c>
      <c r="J959" s="129" t="str">
        <f>VLOOKUP(A959,'BASE REGISTROS'!$A$1:$T$884,10,FALSE)</f>
        <v>18 de mayo de 2020 al 18 de mayo de 2021</v>
      </c>
      <c r="K959" s="108" t="str">
        <f>VLOOKUP(A959,'BASE REGISTROS'!$A$1:$T$884,11,FALSE)</f>
        <v xml:space="preserve">Presidente: 
John Paul Hernández, Pasaporte EEUU N° 546129340
Delegación de Poderes del Directorio (actúa individualmente):
Annette Viola Scifres, 
Facultades expresas de representante legal designado por Directorio
Marcelo Rodrigo Marcón
</v>
      </c>
      <c r="L959" s="108" t="str">
        <f>VLOOKUP(A959,'BASE REGISTROS'!$A$1:$T$884,12,FALSE)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59" s="108" t="str">
        <f>VLOOKUP(A959,'BASE REGISTROS'!$A$1:$T$884,13,FALSE)</f>
        <v>IV</v>
      </c>
      <c r="N959" s="108" t="str">
        <f>VLOOKUP(A959,'BASE REGISTROS'!$A$1:$T$884,14,FALSE)</f>
        <v>vicuña</v>
      </c>
      <c r="O959" s="108" t="str">
        <f>VLOOKUP(A959,'BASE REGISTROS'!$A$1:$T$884,15,FALSE)</f>
        <v>Teléfono: 51-2750123 y 56979374253</v>
      </c>
      <c r="P959" s="108" t="str">
        <f>VLOOKUP(A959,'BASE REGISTROS'!$A$1:$T$884,16,FALSE)</f>
        <v>Correo electrónico: casamontana@yahoo.com                            mauricio.montero.ts@gmail.com</v>
      </c>
      <c r="Q959" s="108" t="str">
        <f>VLOOKUP(A959,'BASE REGISTROS'!$A$1:$T$884,17,FALSE)</f>
        <v>Casilla 274</v>
      </c>
      <c r="R959" s="108" t="str">
        <f>VLOOKUP(A959,'BASE REGISTROS'!$A$1:$T$884,18,FALSE)</f>
        <v xml:space="preserve">93401: Institución de Asistencia Social </v>
      </c>
      <c r="S959" s="108" t="str">
        <f>VLOOKUP(A959,'BASE REGISTROS'!$A$1:$T$884,19,FALSE)</f>
        <v xml:space="preserve">Antecedentes financieros correspondientes al año 2019, aprobados por el Subdepartamento de Supervisión Financiera Nacional. </v>
      </c>
      <c r="T959" s="129">
        <f>VLOOKUP(A959,'BASE REGISTROS'!$A$1:$T$884,20,FALSE)</f>
        <v>43307</v>
      </c>
      <c r="U959" s="128">
        <v>7652</v>
      </c>
      <c r="V959" s="130">
        <v>25341352</v>
      </c>
      <c r="W959" s="130">
        <v>94408164</v>
      </c>
      <c r="X959" s="131">
        <v>44316</v>
      </c>
      <c r="Y959" s="132" t="s">
        <v>7743</v>
      </c>
      <c r="Z959" s="132" t="s">
        <v>7744</v>
      </c>
      <c r="AA959" s="128" t="s">
        <v>7781</v>
      </c>
    </row>
    <row r="960" spans="1:27" ht="15.75" customHeight="1" x14ac:dyDescent="0.2">
      <c r="A960" s="128">
        <v>7655</v>
      </c>
      <c r="B960" s="108" t="str">
        <f>VLOOKUP(A960,'BASE REGISTROS'!$A$1:$T$884,2,FALSE)</f>
        <v xml:space="preserve">
Fundación Pléyades
</v>
      </c>
      <c r="C960" s="137">
        <f>VLOOKUP(A960,'BASE REGISTROS'!$A$1:$T$884,3,FALSE)</f>
        <v>652942806</v>
      </c>
      <c r="D960" s="108" t="str">
        <f>VLOOKUP(A960,'BASE REGISTROS'!$A$1:$T$884,4,FALSE)</f>
        <v>Fundación de Derecho Privado</v>
      </c>
      <c r="E960" s="108" t="str">
        <f>VLOOKUP(A960,'BASE REGISTROS'!$A$1:$T$884,5,FALSE)</f>
        <v xml:space="preserve">Otorgada por el Decreto Exento N° 1152, de 18 de diciembre de 2003, del Ministerio de Justicia y Derechos Humanos.
</v>
      </c>
      <c r="F960" s="108" t="str">
        <f>VLOOKUP(A960,'BASE REGISTROS'!$A$1:$T$884,6,FALSE)</f>
        <v xml:space="preserve">Certificado de Vigencia Folio N° 500355131945, de 09 de noviembre de 2020, emitido por el Servicio de Registro Civil e Identificación.
</v>
      </c>
      <c r="G960" s="108" t="str">
        <f>VLOOKUP(A960,'BASE REGISTROS'!$A$1:$T$884,7,FALSE)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960" s="108" t="str">
        <f>VLOOKUP(A960,'BASE REGISTROS'!$A$1:$T$884,8,FALSE)</f>
        <v>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v>
      </c>
      <c r="I960" s="108" t="str">
        <f>VLOOKUP(A960,'BASE REGISTROS'!$A$1:$T$884,9,FALSE)</f>
        <v>Durarán cinco años en sus cargos</v>
      </c>
      <c r="J960" s="129" t="str">
        <f>VLOOKUP(A960,'BASE REGISTROS'!$A$1:$T$884,10,FALSE)</f>
        <v xml:space="preserve">13 de mayo de 2020 al 13 de mayo de 2025.
</v>
      </c>
      <c r="K960" s="108" t="str">
        <f>VLOOKUP(A960,'BASE REGISTROS'!$A$1:$T$884,11,FALSE)</f>
        <v>Presidente: 
José Eleno Lagos Ortiz,
Poderes para actuar individualmente:
José Lagos Ortiz, 
Lorenzo Gálmez Elgueta, María Lucía Gálmez Elgueta</v>
      </c>
      <c r="L960" s="108" t="str">
        <f>VLOOKUP(A960,'BASE REGISTROS'!$A$1:$T$884,12,FALSE)</f>
        <v>Huelén N° 85, Oficina 301</v>
      </c>
      <c r="M960" s="108" t="str">
        <f>VLOOKUP(A960,'BASE REGISTROS'!$A$1:$T$884,13,FALSE)</f>
        <v>XIII</v>
      </c>
      <c r="N960" s="108" t="str">
        <f>VLOOKUP(A960,'BASE REGISTROS'!$A$1:$T$884,14,FALSE)</f>
        <v xml:space="preserve">Providencia
</v>
      </c>
      <c r="O960" s="108" t="str">
        <f>VLOOKUP(A960,'BASE REGISTROS'!$A$1:$T$884,15,FALSE)</f>
        <v xml:space="preserve">56 - 229833243
</v>
      </c>
      <c r="P960" s="108" t="str">
        <f>VLOOKUP(A960,'BASE REGISTROS'!$A$1:$T$884,16,FALSE)</f>
        <v xml:space="preserve">anita.leal@pleyades.cl
</v>
      </c>
      <c r="Q960" s="108">
        <f>VLOOKUP(A960,'BASE REGISTROS'!$A$1:$T$884,17,FALSE)</f>
        <v>0</v>
      </c>
      <c r="R960" s="108" t="str">
        <f>VLOOKUP(A960,'BASE REGISTROS'!$A$1:$T$884,18,FALSE)</f>
        <v>93401: Instituciones de asistencia social.</v>
      </c>
      <c r="S960" s="108" t="str">
        <f>VLOOKUP(A960,'BASE REGISTROS'!$A$1:$T$884,19,FALSE)</f>
        <v>Certificado de antecedentes financieros correspondientes al año 2019  aprobado por el Subdepartamento de Supervisión  Financiera Nacional.</v>
      </c>
      <c r="T960" s="129">
        <f>VLOOKUP(A960,'BASE REGISTROS'!$A$1:$T$884,20,FALSE)</f>
        <v>43353</v>
      </c>
      <c r="U960" s="128">
        <v>7655</v>
      </c>
      <c r="V960" s="130">
        <v>11952024</v>
      </c>
      <c r="W960" s="130">
        <v>41514464</v>
      </c>
      <c r="X960" s="131">
        <v>44316</v>
      </c>
      <c r="Y960" s="132" t="s">
        <v>7743</v>
      </c>
      <c r="Z960" s="132" t="s">
        <v>7744</v>
      </c>
      <c r="AA960" s="128" t="s">
        <v>6421</v>
      </c>
    </row>
    <row r="961" spans="1:27" ht="15.75" customHeight="1" x14ac:dyDescent="0.2">
      <c r="A961" s="128">
        <v>7657</v>
      </c>
      <c r="B961" s="108" t="str">
        <f>VLOOKUP(A961,'BASE REGISTROS'!$A$1:$T$884,2,FALSE)</f>
        <v>Corporación Acogida</v>
      </c>
      <c r="C961" s="136">
        <f>VLOOKUP(A961,'BASE REGISTROS'!$A$1:$T$884,3,FALSE)</f>
        <v>651354765</v>
      </c>
      <c r="D961" s="108" t="str">
        <f>VLOOKUP(A961,'BASE REGISTROS'!$A$1:$T$884,4,FALSE)</f>
        <v>Asociación de Derecho Privado.</v>
      </c>
      <c r="E961" s="108" t="str">
        <f>VLOOKUP(A961,'BASE REGISTROS'!$A$1:$T$884,5,FALSE)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1" s="108" t="str">
        <f>VLOOKUP(A961,'BASE REGISTROS'!$A$1:$T$884,6,FALSE)</f>
        <v>Certificado de Vigencia, folio Nº 500230986939, de fecha 04 de Junio de 2019, del Servicio del Registro Civil e Identificación</v>
      </c>
      <c r="G961" s="108" t="str">
        <f>VLOOKUP(A961,'BASE REGISTROS'!$A$1:$T$884,7,FALSE)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1" s="108" t="str">
        <f>VLOOKUP(A961,'BASE REGISTROS'!$A$1:$T$884,8,FALSE)</f>
        <v xml:space="preserve">Presidente: 
Carolina Murgas Reinoso, 
Secretario: 
Álvaro Manterola Lazcano,           
Tesorero
Adrian Alexander Vergara Baygorria, 
1era Directora:
Olga Serey Vidal, 
</v>
      </c>
      <c r="I961" s="108" t="str">
        <f>VLOOKUP(A961,'BASE REGISTROS'!$A$1:$T$884,9,FALSE)</f>
        <v xml:space="preserve">Durarán dos años en sus cargos por estatutos.  </v>
      </c>
      <c r="J961" s="129" t="str">
        <f>VLOOKUP(A961,'BASE REGISTROS'!$A$1:$T$884,10,FALSE)</f>
        <v xml:space="preserve">De 03 de febrero de 2020 al 03 de febrero de 2022.
</v>
      </c>
      <c r="K961" s="108" t="str">
        <f>VLOOKUP(A961,'BASE REGISTROS'!$A$1:$T$884,11,FALSE)</f>
        <v xml:space="preserve">Presidente: 
Carolina Murgas Reinoso, </v>
      </c>
      <c r="L961" s="108" t="str">
        <f>VLOOKUP(A961,'BASE REGISTROS'!$A$1:$T$884,12,FALSE)</f>
        <v>Calle Santiago Nº 851, Oficina 31, tercer piso, Comuna de Villa Alemana, Región de Valparaíso.</v>
      </c>
      <c r="M961" s="108" t="str">
        <f>VLOOKUP(A961,'BASE REGISTROS'!$A$1:$T$884,13,FALSE)</f>
        <v>V</v>
      </c>
      <c r="N961" s="108" t="str">
        <f>VLOOKUP(A961,'BASE REGISTROS'!$A$1:$T$884,14,FALSE)</f>
        <v>villa alemana</v>
      </c>
      <c r="O961" s="108">
        <f>VLOOKUP(A961,'BASE REGISTROS'!$A$1:$T$884,15,FALSE)</f>
        <v>984478316</v>
      </c>
      <c r="P961" s="108" t="str">
        <f>VLOOKUP(A961,'BASE REGISTROS'!$A$1:$T$884,16,FALSE)</f>
        <v xml:space="preserve">contacto@corporacionacogida.cl </v>
      </c>
      <c r="Q961" s="108">
        <f>VLOOKUP(A961,'BASE REGISTROS'!$A$1:$T$884,17,FALSE)</f>
        <v>0</v>
      </c>
      <c r="R961" s="108" t="str">
        <f>VLOOKUP(A961,'BASE REGISTROS'!$A$1:$T$884,18,FALSE)</f>
        <v>93401: Instituciones de Asistencia Social.</v>
      </c>
      <c r="S961" s="108" t="str">
        <f>VLOOKUP(A961,'BASE REGISTROS'!$A$1:$T$884,19,FALSE)</f>
        <v>Se acompaña n antecedentes financieros año 2019 aprobado por el  Sub Departamento de Supervisión Financiera Nacional.</v>
      </c>
      <c r="T961" s="129">
        <f>VLOOKUP(A961,'BASE REGISTROS'!$A$1:$T$884,20,FALSE)</f>
        <v>43374</v>
      </c>
      <c r="U961" s="128">
        <v>7657</v>
      </c>
      <c r="V961" s="130">
        <v>34471380</v>
      </c>
      <c r="W961" s="130">
        <v>100047168</v>
      </c>
      <c r="X961" s="131">
        <v>44316</v>
      </c>
      <c r="Y961" s="132" t="s">
        <v>7743</v>
      </c>
      <c r="Z961" s="132" t="s">
        <v>7744</v>
      </c>
      <c r="AA961" s="128" t="s">
        <v>7806</v>
      </c>
    </row>
    <row r="962" spans="1:27" ht="15.75" customHeight="1" x14ac:dyDescent="0.2">
      <c r="A962" s="128">
        <v>7657</v>
      </c>
      <c r="B962" s="108" t="str">
        <f>VLOOKUP(A962,'BASE REGISTROS'!$A$1:$T$884,2,FALSE)</f>
        <v>Corporación Acogida</v>
      </c>
      <c r="C962" s="136">
        <f>VLOOKUP(A962,'BASE REGISTROS'!$A$1:$T$884,3,FALSE)</f>
        <v>651354765</v>
      </c>
      <c r="D962" s="108" t="str">
        <f>VLOOKUP(A962,'BASE REGISTROS'!$A$1:$T$884,4,FALSE)</f>
        <v>Asociación de Derecho Privado.</v>
      </c>
      <c r="E962" s="108" t="str">
        <f>VLOOKUP(A962,'BASE REGISTROS'!$A$1:$T$884,5,FALSE)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2" s="108" t="str">
        <f>VLOOKUP(A962,'BASE REGISTROS'!$A$1:$T$884,6,FALSE)</f>
        <v>Certificado de Vigencia, folio Nº 500230986939, de fecha 04 de Junio de 2019, del Servicio del Registro Civil e Identificación</v>
      </c>
      <c r="G962" s="108" t="str">
        <f>VLOOKUP(A962,'BASE REGISTROS'!$A$1:$T$884,7,FALSE)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2" s="108" t="str">
        <f>VLOOKUP(A962,'BASE REGISTROS'!$A$1:$T$884,8,FALSE)</f>
        <v xml:space="preserve">Presidente: 
Carolina Murgas Reinoso, 
Secretario: 
Álvaro Manterola Lazcano,           
Tesorero
Adrian Alexander Vergara Baygorria, 
1era Directora:
Olga Serey Vidal, 
</v>
      </c>
      <c r="I962" s="108" t="str">
        <f>VLOOKUP(A962,'BASE REGISTROS'!$A$1:$T$884,9,FALSE)</f>
        <v xml:space="preserve">Durarán dos años en sus cargos por estatutos.  </v>
      </c>
      <c r="J962" s="129" t="str">
        <f>VLOOKUP(A962,'BASE REGISTROS'!$A$1:$T$884,10,FALSE)</f>
        <v xml:space="preserve">De 03 de febrero de 2020 al 03 de febrero de 2022.
</v>
      </c>
      <c r="K962" s="108" t="str">
        <f>VLOOKUP(A962,'BASE REGISTROS'!$A$1:$T$884,11,FALSE)</f>
        <v xml:space="preserve">Presidente: 
Carolina Murgas Reinoso, </v>
      </c>
      <c r="L962" s="108" t="str">
        <f>VLOOKUP(A962,'BASE REGISTROS'!$A$1:$T$884,12,FALSE)</f>
        <v>Calle Santiago Nº 851, Oficina 31, tercer piso, Comuna de Villa Alemana, Región de Valparaíso.</v>
      </c>
      <c r="M962" s="108" t="str">
        <f>VLOOKUP(A962,'BASE REGISTROS'!$A$1:$T$884,13,FALSE)</f>
        <v>V</v>
      </c>
      <c r="N962" s="108" t="str">
        <f>VLOOKUP(A962,'BASE REGISTROS'!$A$1:$T$884,14,FALSE)</f>
        <v>villa alemana</v>
      </c>
      <c r="O962" s="108">
        <f>VLOOKUP(A962,'BASE REGISTROS'!$A$1:$T$884,15,FALSE)</f>
        <v>984478316</v>
      </c>
      <c r="P962" s="108" t="str">
        <f>VLOOKUP(A962,'BASE REGISTROS'!$A$1:$T$884,16,FALSE)</f>
        <v xml:space="preserve">contacto@corporacionacogida.cl </v>
      </c>
      <c r="Q962" s="108">
        <f>VLOOKUP(A962,'BASE REGISTROS'!$A$1:$T$884,17,FALSE)</f>
        <v>0</v>
      </c>
      <c r="R962" s="108" t="str">
        <f>VLOOKUP(A962,'BASE REGISTROS'!$A$1:$T$884,18,FALSE)</f>
        <v>93401: Instituciones de Asistencia Social.</v>
      </c>
      <c r="S962" s="108" t="str">
        <f>VLOOKUP(A962,'BASE REGISTROS'!$A$1:$T$884,19,FALSE)</f>
        <v>Se acompaña n antecedentes financieros año 2019 aprobado por el  Sub Departamento de Supervisión Financiera Nacional.</v>
      </c>
      <c r="T962" s="129">
        <f>VLOOKUP(A962,'BASE REGISTROS'!$A$1:$T$884,20,FALSE)</f>
        <v>43374</v>
      </c>
      <c r="U962" s="128">
        <v>7657</v>
      </c>
      <c r="V962" s="130">
        <v>33028392</v>
      </c>
      <c r="W962" s="130">
        <v>97802520</v>
      </c>
      <c r="X962" s="131">
        <v>44316</v>
      </c>
      <c r="Y962" s="132" t="s">
        <v>7743</v>
      </c>
      <c r="Z962" s="132" t="s">
        <v>7744</v>
      </c>
      <c r="AA962" s="128" t="s">
        <v>7813</v>
      </c>
    </row>
    <row r="963" spans="1:27" ht="15.75" customHeight="1" x14ac:dyDescent="0.2">
      <c r="A963" s="128">
        <v>7657</v>
      </c>
      <c r="B963" s="108" t="str">
        <f>VLOOKUP(A963,'BASE REGISTROS'!$A$1:$T$884,2,FALSE)</f>
        <v>Corporación Acogida</v>
      </c>
      <c r="C963" s="136">
        <f>VLOOKUP(A963,'BASE REGISTROS'!$A$1:$T$884,3,FALSE)</f>
        <v>651354765</v>
      </c>
      <c r="D963" s="108" t="str">
        <f>VLOOKUP(A963,'BASE REGISTROS'!$A$1:$T$884,4,FALSE)</f>
        <v>Asociación de Derecho Privado.</v>
      </c>
      <c r="E963" s="108" t="str">
        <f>VLOOKUP(A963,'BASE REGISTROS'!$A$1:$T$884,5,FALSE)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3" s="108" t="str">
        <f>VLOOKUP(A963,'BASE REGISTROS'!$A$1:$T$884,6,FALSE)</f>
        <v>Certificado de Vigencia, folio Nº 500230986939, de fecha 04 de Junio de 2019, del Servicio del Registro Civil e Identificación</v>
      </c>
      <c r="G963" s="108" t="str">
        <f>VLOOKUP(A963,'BASE REGISTROS'!$A$1:$T$884,7,FALSE)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3" s="108" t="str">
        <f>VLOOKUP(A963,'BASE REGISTROS'!$A$1:$T$884,8,FALSE)</f>
        <v xml:space="preserve">Presidente: 
Carolina Murgas Reinoso, 
Secretario: 
Álvaro Manterola Lazcano,           
Tesorero
Adrian Alexander Vergara Baygorria, 
1era Directora:
Olga Serey Vidal, 
</v>
      </c>
      <c r="I963" s="108" t="str">
        <f>VLOOKUP(A963,'BASE REGISTROS'!$A$1:$T$884,9,FALSE)</f>
        <v xml:space="preserve">Durarán dos años en sus cargos por estatutos.  </v>
      </c>
      <c r="J963" s="129" t="str">
        <f>VLOOKUP(A963,'BASE REGISTROS'!$A$1:$T$884,10,FALSE)</f>
        <v xml:space="preserve">De 03 de febrero de 2020 al 03 de febrero de 2022.
</v>
      </c>
      <c r="K963" s="108" t="str">
        <f>VLOOKUP(A963,'BASE REGISTROS'!$A$1:$T$884,11,FALSE)</f>
        <v xml:space="preserve">Presidente: 
Carolina Murgas Reinoso, </v>
      </c>
      <c r="L963" s="108" t="str">
        <f>VLOOKUP(A963,'BASE REGISTROS'!$A$1:$T$884,12,FALSE)</f>
        <v>Calle Santiago Nº 851, Oficina 31, tercer piso, Comuna de Villa Alemana, Región de Valparaíso.</v>
      </c>
      <c r="M963" s="108" t="str">
        <f>VLOOKUP(A963,'BASE REGISTROS'!$A$1:$T$884,13,FALSE)</f>
        <v>V</v>
      </c>
      <c r="N963" s="108" t="str">
        <f>VLOOKUP(A963,'BASE REGISTROS'!$A$1:$T$884,14,FALSE)</f>
        <v>villa alemana</v>
      </c>
      <c r="O963" s="108">
        <f>VLOOKUP(A963,'BASE REGISTROS'!$A$1:$T$884,15,FALSE)</f>
        <v>984478316</v>
      </c>
      <c r="P963" s="108" t="str">
        <f>VLOOKUP(A963,'BASE REGISTROS'!$A$1:$T$884,16,FALSE)</f>
        <v xml:space="preserve">contacto@corporacionacogida.cl </v>
      </c>
      <c r="Q963" s="108">
        <f>VLOOKUP(A963,'BASE REGISTROS'!$A$1:$T$884,17,FALSE)</f>
        <v>0</v>
      </c>
      <c r="R963" s="108" t="str">
        <f>VLOOKUP(A963,'BASE REGISTROS'!$A$1:$T$884,18,FALSE)</f>
        <v>93401: Instituciones de Asistencia Social.</v>
      </c>
      <c r="S963" s="108" t="str">
        <f>VLOOKUP(A963,'BASE REGISTROS'!$A$1:$T$884,19,FALSE)</f>
        <v>Se acompaña n antecedentes financieros año 2019 aprobado por el  Sub Departamento de Supervisión Financiera Nacional.</v>
      </c>
      <c r="T963" s="129">
        <f>VLOOKUP(A963,'BASE REGISTROS'!$A$1:$T$884,20,FALSE)</f>
        <v>43374</v>
      </c>
      <c r="U963" s="128">
        <v>7657</v>
      </c>
      <c r="V963" s="130">
        <v>2084316</v>
      </c>
      <c r="W963" s="130">
        <v>7497660</v>
      </c>
      <c r="X963" s="131">
        <v>44316</v>
      </c>
      <c r="Y963" s="132" t="s">
        <v>7743</v>
      </c>
      <c r="Z963" s="132" t="s">
        <v>7744</v>
      </c>
      <c r="AA963" s="128" t="s">
        <v>7810</v>
      </c>
    </row>
    <row r="964" spans="1:27" ht="15.75" customHeight="1" x14ac:dyDescent="0.2">
      <c r="A964" s="128">
        <v>7657</v>
      </c>
      <c r="B964" s="108" t="str">
        <f>VLOOKUP(A964,'BASE REGISTROS'!$A$1:$T$884,2,FALSE)</f>
        <v>Corporación Acogida</v>
      </c>
      <c r="C964" s="136">
        <f>VLOOKUP(A964,'BASE REGISTROS'!$A$1:$T$884,3,FALSE)</f>
        <v>651354765</v>
      </c>
      <c r="D964" s="108" t="str">
        <f>VLOOKUP(A964,'BASE REGISTROS'!$A$1:$T$884,4,FALSE)</f>
        <v>Asociación de Derecho Privado.</v>
      </c>
      <c r="E964" s="108" t="str">
        <f>VLOOKUP(A964,'BASE REGISTROS'!$A$1:$T$884,5,FALSE)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4" s="108" t="str">
        <f>VLOOKUP(A964,'BASE REGISTROS'!$A$1:$T$884,6,FALSE)</f>
        <v>Certificado de Vigencia, folio Nº 500230986939, de fecha 04 de Junio de 2019, del Servicio del Registro Civil e Identificación</v>
      </c>
      <c r="G964" s="108" t="str">
        <f>VLOOKUP(A964,'BASE REGISTROS'!$A$1:$T$884,7,FALSE)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4" s="108" t="str">
        <f>VLOOKUP(A964,'BASE REGISTROS'!$A$1:$T$884,8,FALSE)</f>
        <v xml:space="preserve">Presidente: 
Carolina Murgas Reinoso, 
Secretario: 
Álvaro Manterola Lazcano,           
Tesorero
Adrian Alexander Vergara Baygorria, 
1era Directora:
Olga Serey Vidal, 
</v>
      </c>
      <c r="I964" s="108" t="str">
        <f>VLOOKUP(A964,'BASE REGISTROS'!$A$1:$T$884,9,FALSE)</f>
        <v xml:space="preserve">Durarán dos años en sus cargos por estatutos.  </v>
      </c>
      <c r="J964" s="129" t="str">
        <f>VLOOKUP(A964,'BASE REGISTROS'!$A$1:$T$884,10,FALSE)</f>
        <v xml:space="preserve">De 03 de febrero de 2020 al 03 de febrero de 2022.
</v>
      </c>
      <c r="K964" s="108" t="str">
        <f>VLOOKUP(A964,'BASE REGISTROS'!$A$1:$T$884,11,FALSE)</f>
        <v xml:space="preserve">Presidente: 
Carolina Murgas Reinoso, </v>
      </c>
      <c r="L964" s="108" t="str">
        <f>VLOOKUP(A964,'BASE REGISTROS'!$A$1:$T$884,12,FALSE)</f>
        <v>Calle Santiago Nº 851, Oficina 31, tercer piso, Comuna de Villa Alemana, Región de Valparaíso.</v>
      </c>
      <c r="M964" s="108" t="str">
        <f>VLOOKUP(A964,'BASE REGISTROS'!$A$1:$T$884,13,FALSE)</f>
        <v>V</v>
      </c>
      <c r="N964" s="108" t="str">
        <f>VLOOKUP(A964,'BASE REGISTROS'!$A$1:$T$884,14,FALSE)</f>
        <v>villa alemana</v>
      </c>
      <c r="O964" s="108">
        <f>VLOOKUP(A964,'BASE REGISTROS'!$A$1:$T$884,15,FALSE)</f>
        <v>984478316</v>
      </c>
      <c r="P964" s="108" t="str">
        <f>VLOOKUP(A964,'BASE REGISTROS'!$A$1:$T$884,16,FALSE)</f>
        <v xml:space="preserve">contacto@corporacionacogida.cl </v>
      </c>
      <c r="Q964" s="108">
        <f>VLOOKUP(A964,'BASE REGISTROS'!$A$1:$T$884,17,FALSE)</f>
        <v>0</v>
      </c>
      <c r="R964" s="108" t="str">
        <f>VLOOKUP(A964,'BASE REGISTROS'!$A$1:$T$884,18,FALSE)</f>
        <v>93401: Instituciones de Asistencia Social.</v>
      </c>
      <c r="S964" s="108" t="str">
        <f>VLOOKUP(A964,'BASE REGISTROS'!$A$1:$T$884,19,FALSE)</f>
        <v>Se acompaña n antecedentes financieros año 2019 aprobado por el  Sub Departamento de Supervisión Financiera Nacional.</v>
      </c>
      <c r="T964" s="129">
        <f>VLOOKUP(A964,'BASE REGISTROS'!$A$1:$T$884,20,FALSE)</f>
        <v>43374</v>
      </c>
      <c r="U964" s="128">
        <v>7657</v>
      </c>
      <c r="V964" s="130">
        <v>0</v>
      </c>
      <c r="W964" s="130">
        <v>122144538</v>
      </c>
      <c r="X964" s="131">
        <v>44316</v>
      </c>
      <c r="Y964" s="132" t="s">
        <v>7743</v>
      </c>
      <c r="Z964" s="132" t="s">
        <v>7744</v>
      </c>
      <c r="AA964" s="128" t="s">
        <v>7815</v>
      </c>
    </row>
    <row r="965" spans="1:27" ht="15.75" customHeight="1" x14ac:dyDescent="0.2">
      <c r="A965" s="128">
        <v>7657</v>
      </c>
      <c r="B965" s="108" t="str">
        <f>VLOOKUP(A965,'BASE REGISTROS'!$A$1:$T$884,2,FALSE)</f>
        <v>Corporación Acogida</v>
      </c>
      <c r="C965" s="136">
        <f>VLOOKUP(A965,'BASE REGISTROS'!$A$1:$T$884,3,FALSE)</f>
        <v>651354765</v>
      </c>
      <c r="D965" s="108" t="str">
        <f>VLOOKUP(A965,'BASE REGISTROS'!$A$1:$T$884,4,FALSE)</f>
        <v>Asociación de Derecho Privado.</v>
      </c>
      <c r="E965" s="108" t="str">
        <f>VLOOKUP(A965,'BASE REGISTROS'!$A$1:$T$884,5,FALSE)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5" s="108" t="str">
        <f>VLOOKUP(A965,'BASE REGISTROS'!$A$1:$T$884,6,FALSE)</f>
        <v>Certificado de Vigencia, folio Nº 500230986939, de fecha 04 de Junio de 2019, del Servicio del Registro Civil e Identificación</v>
      </c>
      <c r="G965" s="108" t="str">
        <f>VLOOKUP(A965,'BASE REGISTROS'!$A$1:$T$884,7,FALSE)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5" s="108" t="str">
        <f>VLOOKUP(A965,'BASE REGISTROS'!$A$1:$T$884,8,FALSE)</f>
        <v xml:space="preserve">Presidente: 
Carolina Murgas Reinoso, 
Secretario: 
Álvaro Manterola Lazcano,           
Tesorero
Adrian Alexander Vergara Baygorria, 
1era Directora:
Olga Serey Vidal, 
</v>
      </c>
      <c r="I965" s="108" t="str">
        <f>VLOOKUP(A965,'BASE REGISTROS'!$A$1:$T$884,9,FALSE)</f>
        <v xml:space="preserve">Durarán dos años en sus cargos por estatutos.  </v>
      </c>
      <c r="J965" s="129" t="str">
        <f>VLOOKUP(A965,'BASE REGISTROS'!$A$1:$T$884,10,FALSE)</f>
        <v xml:space="preserve">De 03 de febrero de 2020 al 03 de febrero de 2022.
</v>
      </c>
      <c r="K965" s="108" t="str">
        <f>VLOOKUP(A965,'BASE REGISTROS'!$A$1:$T$884,11,FALSE)</f>
        <v xml:space="preserve">Presidente: 
Carolina Murgas Reinoso, </v>
      </c>
      <c r="L965" s="108" t="str">
        <f>VLOOKUP(A965,'BASE REGISTROS'!$A$1:$T$884,12,FALSE)</f>
        <v>Calle Santiago Nº 851, Oficina 31, tercer piso, Comuna de Villa Alemana, Región de Valparaíso.</v>
      </c>
      <c r="M965" s="108" t="str">
        <f>VLOOKUP(A965,'BASE REGISTROS'!$A$1:$T$884,13,FALSE)</f>
        <v>V</v>
      </c>
      <c r="N965" s="108" t="str">
        <f>VLOOKUP(A965,'BASE REGISTROS'!$A$1:$T$884,14,FALSE)</f>
        <v>villa alemana</v>
      </c>
      <c r="O965" s="108">
        <f>VLOOKUP(A965,'BASE REGISTROS'!$A$1:$T$884,15,FALSE)</f>
        <v>984478316</v>
      </c>
      <c r="P965" s="108" t="str">
        <f>VLOOKUP(A965,'BASE REGISTROS'!$A$1:$T$884,16,FALSE)</f>
        <v xml:space="preserve">contacto@corporacionacogida.cl </v>
      </c>
      <c r="Q965" s="108">
        <f>VLOOKUP(A965,'BASE REGISTROS'!$A$1:$T$884,17,FALSE)</f>
        <v>0</v>
      </c>
      <c r="R965" s="108" t="str">
        <f>VLOOKUP(A965,'BASE REGISTROS'!$A$1:$T$884,18,FALSE)</f>
        <v>93401: Instituciones de Asistencia Social.</v>
      </c>
      <c r="S965" s="108" t="str">
        <f>VLOOKUP(A965,'BASE REGISTROS'!$A$1:$T$884,19,FALSE)</f>
        <v>Se acompaña n antecedentes financieros año 2019 aprobado por el  Sub Departamento de Supervisión Financiera Nacional.</v>
      </c>
      <c r="T965" s="129">
        <f>VLOOKUP(A965,'BASE REGISTROS'!$A$1:$T$884,20,FALSE)</f>
        <v>43374</v>
      </c>
      <c r="U965" s="128">
        <v>7657</v>
      </c>
      <c r="V965" s="130">
        <v>49492203</v>
      </c>
      <c r="W965" s="130">
        <v>154792156</v>
      </c>
      <c r="X965" s="131">
        <v>44316</v>
      </c>
      <c r="Y965" s="132" t="s">
        <v>7743</v>
      </c>
      <c r="Z965" s="132" t="s">
        <v>7744</v>
      </c>
      <c r="AA965" s="128" t="s">
        <v>75</v>
      </c>
    </row>
    <row r="966" spans="1:27" ht="15.75" customHeight="1" x14ac:dyDescent="0.2">
      <c r="A966" s="128">
        <v>7657</v>
      </c>
      <c r="B966" s="108" t="str">
        <f>VLOOKUP(A966,'BASE REGISTROS'!$A$1:$T$884,2,FALSE)</f>
        <v>Corporación Acogida</v>
      </c>
      <c r="C966" s="136">
        <f>VLOOKUP(A966,'BASE REGISTROS'!$A$1:$T$884,3,FALSE)</f>
        <v>651354765</v>
      </c>
      <c r="D966" s="108" t="str">
        <f>VLOOKUP(A966,'BASE REGISTROS'!$A$1:$T$884,4,FALSE)</f>
        <v>Asociación de Derecho Privado.</v>
      </c>
      <c r="E966" s="108" t="str">
        <f>VLOOKUP(A966,'BASE REGISTROS'!$A$1:$T$884,5,FALSE)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6" s="108" t="str">
        <f>VLOOKUP(A966,'BASE REGISTROS'!$A$1:$T$884,6,FALSE)</f>
        <v>Certificado de Vigencia, folio Nº 500230986939, de fecha 04 de Junio de 2019, del Servicio del Registro Civil e Identificación</v>
      </c>
      <c r="G966" s="108" t="str">
        <f>VLOOKUP(A966,'BASE REGISTROS'!$A$1:$T$884,7,FALSE)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6" s="108" t="str">
        <f>VLOOKUP(A966,'BASE REGISTROS'!$A$1:$T$884,8,FALSE)</f>
        <v xml:space="preserve">Presidente: 
Carolina Murgas Reinoso, 
Secretario: 
Álvaro Manterola Lazcano,           
Tesorero
Adrian Alexander Vergara Baygorria, 
1era Directora:
Olga Serey Vidal, 
</v>
      </c>
      <c r="I966" s="108" t="str">
        <f>VLOOKUP(A966,'BASE REGISTROS'!$A$1:$T$884,9,FALSE)</f>
        <v xml:space="preserve">Durarán dos años en sus cargos por estatutos.  </v>
      </c>
      <c r="J966" s="129" t="str">
        <f>VLOOKUP(A966,'BASE REGISTROS'!$A$1:$T$884,10,FALSE)</f>
        <v xml:space="preserve">De 03 de febrero de 2020 al 03 de febrero de 2022.
</v>
      </c>
      <c r="K966" s="108" t="str">
        <f>VLOOKUP(A966,'BASE REGISTROS'!$A$1:$T$884,11,FALSE)</f>
        <v xml:space="preserve">Presidente: 
Carolina Murgas Reinoso, </v>
      </c>
      <c r="L966" s="108" t="str">
        <f>VLOOKUP(A966,'BASE REGISTROS'!$A$1:$T$884,12,FALSE)</f>
        <v>Calle Santiago Nº 851, Oficina 31, tercer piso, Comuna de Villa Alemana, Región de Valparaíso.</v>
      </c>
      <c r="M966" s="108" t="str">
        <f>VLOOKUP(A966,'BASE REGISTROS'!$A$1:$T$884,13,FALSE)</f>
        <v>V</v>
      </c>
      <c r="N966" s="108" t="str">
        <f>VLOOKUP(A966,'BASE REGISTROS'!$A$1:$T$884,14,FALSE)</f>
        <v>villa alemana</v>
      </c>
      <c r="O966" s="108">
        <f>VLOOKUP(A966,'BASE REGISTROS'!$A$1:$T$884,15,FALSE)</f>
        <v>984478316</v>
      </c>
      <c r="P966" s="108" t="str">
        <f>VLOOKUP(A966,'BASE REGISTROS'!$A$1:$T$884,16,FALSE)</f>
        <v xml:space="preserve">contacto@corporacionacogida.cl </v>
      </c>
      <c r="Q966" s="108">
        <f>VLOOKUP(A966,'BASE REGISTROS'!$A$1:$T$884,17,FALSE)</f>
        <v>0</v>
      </c>
      <c r="R966" s="108" t="str">
        <f>VLOOKUP(A966,'BASE REGISTROS'!$A$1:$T$884,18,FALSE)</f>
        <v>93401: Instituciones de Asistencia Social.</v>
      </c>
      <c r="S966" s="108" t="str">
        <f>VLOOKUP(A966,'BASE REGISTROS'!$A$1:$T$884,19,FALSE)</f>
        <v>Se acompaña n antecedentes financieros año 2019 aprobado por el  Sub Departamento de Supervisión Financiera Nacional.</v>
      </c>
      <c r="T966" s="129">
        <f>VLOOKUP(A966,'BASE REGISTROS'!$A$1:$T$884,20,FALSE)</f>
        <v>43374</v>
      </c>
      <c r="U966" s="128">
        <v>7657</v>
      </c>
      <c r="V966" s="130">
        <v>7365150</v>
      </c>
      <c r="W966" s="130">
        <v>32180850</v>
      </c>
      <c r="X966" s="131">
        <v>44316</v>
      </c>
      <c r="Y966" s="132" t="s">
        <v>7743</v>
      </c>
      <c r="Z966" s="132" t="s">
        <v>7744</v>
      </c>
      <c r="AA966" s="128" t="s">
        <v>7864</v>
      </c>
    </row>
    <row r="967" spans="1:27" ht="15.75" customHeight="1" x14ac:dyDescent="0.2">
      <c r="A967" s="128">
        <v>7657</v>
      </c>
      <c r="B967" s="108" t="str">
        <f>VLOOKUP(A967,'BASE REGISTROS'!$A$1:$T$884,2,FALSE)</f>
        <v>Corporación Acogida</v>
      </c>
      <c r="C967" s="136">
        <f>VLOOKUP(A967,'BASE REGISTROS'!$A$1:$T$884,3,FALSE)</f>
        <v>651354765</v>
      </c>
      <c r="D967" s="108" t="str">
        <f>VLOOKUP(A967,'BASE REGISTROS'!$A$1:$T$884,4,FALSE)</f>
        <v>Asociación de Derecho Privado.</v>
      </c>
      <c r="E967" s="108" t="str">
        <f>VLOOKUP(A967,'BASE REGISTROS'!$A$1:$T$884,5,FALSE)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7" s="108" t="str">
        <f>VLOOKUP(A967,'BASE REGISTROS'!$A$1:$T$884,6,FALSE)</f>
        <v>Certificado de Vigencia, folio Nº 500230986939, de fecha 04 de Junio de 2019, del Servicio del Registro Civil e Identificación</v>
      </c>
      <c r="G967" s="108" t="str">
        <f>VLOOKUP(A967,'BASE REGISTROS'!$A$1:$T$884,7,FALSE)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7" s="108" t="str">
        <f>VLOOKUP(A967,'BASE REGISTROS'!$A$1:$T$884,8,FALSE)</f>
        <v xml:space="preserve">Presidente: 
Carolina Murgas Reinoso, 
Secretario: 
Álvaro Manterola Lazcano,           
Tesorero
Adrian Alexander Vergara Baygorria, 
1era Directora:
Olga Serey Vidal, 
</v>
      </c>
      <c r="I967" s="108" t="str">
        <f>VLOOKUP(A967,'BASE REGISTROS'!$A$1:$T$884,9,FALSE)</f>
        <v xml:space="preserve">Durarán dos años en sus cargos por estatutos.  </v>
      </c>
      <c r="J967" s="129" t="str">
        <f>VLOOKUP(A967,'BASE REGISTROS'!$A$1:$T$884,10,FALSE)</f>
        <v xml:space="preserve">De 03 de febrero de 2020 al 03 de febrero de 2022.
</v>
      </c>
      <c r="K967" s="108" t="str">
        <f>VLOOKUP(A967,'BASE REGISTROS'!$A$1:$T$884,11,FALSE)</f>
        <v xml:space="preserve">Presidente: 
Carolina Murgas Reinoso, </v>
      </c>
      <c r="L967" s="108" t="str">
        <f>VLOOKUP(A967,'BASE REGISTROS'!$A$1:$T$884,12,FALSE)</f>
        <v>Calle Santiago Nº 851, Oficina 31, tercer piso, Comuna de Villa Alemana, Región de Valparaíso.</v>
      </c>
      <c r="M967" s="108" t="str">
        <f>VLOOKUP(A967,'BASE REGISTROS'!$A$1:$T$884,13,FALSE)</f>
        <v>V</v>
      </c>
      <c r="N967" s="108" t="str">
        <f>VLOOKUP(A967,'BASE REGISTROS'!$A$1:$T$884,14,FALSE)</f>
        <v>villa alemana</v>
      </c>
      <c r="O967" s="108">
        <f>VLOOKUP(A967,'BASE REGISTROS'!$A$1:$T$884,15,FALSE)</f>
        <v>984478316</v>
      </c>
      <c r="P967" s="108" t="str">
        <f>VLOOKUP(A967,'BASE REGISTROS'!$A$1:$T$884,16,FALSE)</f>
        <v xml:space="preserve">contacto@corporacionacogida.cl </v>
      </c>
      <c r="Q967" s="108">
        <f>VLOOKUP(A967,'BASE REGISTROS'!$A$1:$T$884,17,FALSE)</f>
        <v>0</v>
      </c>
      <c r="R967" s="108" t="str">
        <f>VLOOKUP(A967,'BASE REGISTROS'!$A$1:$T$884,18,FALSE)</f>
        <v>93401: Instituciones de Asistencia Social.</v>
      </c>
      <c r="S967" s="108" t="str">
        <f>VLOOKUP(A967,'BASE REGISTROS'!$A$1:$T$884,19,FALSE)</f>
        <v>Se acompaña n antecedentes financieros año 2019 aprobado por el  Sub Departamento de Supervisión Financiera Nacional.</v>
      </c>
      <c r="T967" s="129">
        <f>VLOOKUP(A967,'BASE REGISTROS'!$A$1:$T$884,20,FALSE)</f>
        <v>43374</v>
      </c>
      <c r="U967" s="128">
        <v>7657</v>
      </c>
      <c r="V967" s="130">
        <v>6361560</v>
      </c>
      <c r="W967" s="130">
        <v>6361560</v>
      </c>
      <c r="X967" s="131">
        <v>44316</v>
      </c>
      <c r="Y967" s="132" t="s">
        <v>7743</v>
      </c>
      <c r="Z967" s="132" t="s">
        <v>7744</v>
      </c>
      <c r="AA967" s="128" t="s">
        <v>7753</v>
      </c>
    </row>
    <row r="968" spans="1:27" ht="15.75" customHeight="1" x14ac:dyDescent="0.2">
      <c r="A968" s="128">
        <v>7658</v>
      </c>
      <c r="B968" s="108" t="str">
        <f>VLOOKUP(A968,'BASE REGISTROS'!$A$1:$T$884,2,FALSE)</f>
        <v>Fundación MADRE VICTORIA</v>
      </c>
      <c r="C968" s="136">
        <f>VLOOKUP(A968,'BASE REGISTROS'!$A$1:$T$884,3,FALSE)</f>
        <v>650964950</v>
      </c>
      <c r="D968" s="108" t="str">
        <f>VLOOKUP(A968,'BASE REGISTROS'!$A$1:$T$884,4,FALSE)</f>
        <v>Fundación de Derecho Privado.</v>
      </c>
      <c r="E968" s="108" t="str">
        <f>VLOOKUP(A968,'BASE REGISTROS'!$A$1:$T$884,5,FALSE)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968" s="108" t="str">
        <f>VLOOKUP(A968,'BASE REGISTROS'!$A$1:$T$884,6,FALSE)</f>
        <v xml:space="preserve">Certificado de Vigencia, folio Nº 500180037875, de fecha 12 de abril de 2018, del  Servicio del Registro Civil e Identificación.
</v>
      </c>
      <c r="G968" s="108" t="str">
        <f>VLOOKUP(A968,'BASE REGISTROS'!$A$1:$T$884,7,FALSE)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968" s="108" t="str">
        <f>VLOOKUP(A968,'BASE REGISTROS'!$A$1:$T$884,8,FALSE)</f>
        <v xml:space="preserve">Presidente: 
Jorge Mardones Cancino, 
Vice-Presidenta 
Clara Sepúlveda Ferrada, 
Secretario: 
Rosauro Palma Umanzor,            
Tesorera:
Norma Borquez Orellana,
Director:
Ariel Orrego Vallejos,
Directora:
Rosa Cerda Rubilar, 
</v>
      </c>
      <c r="I968" s="108" t="str">
        <f>VLOOKUP(A968,'BASE REGISTROS'!$A$1:$T$884,9,FALSE)</f>
        <v>Durarán cinco años en sus cargos por estatutos</v>
      </c>
      <c r="J968" s="129" t="str">
        <f>VLOOKUP(A968,'BASE REGISTROS'!$A$1:$T$884,10,FALSE)</f>
        <v xml:space="preserve">De 15 de noviembre de 2016 a 15 de noviembre de 2021.
</v>
      </c>
      <c r="K968" s="108" t="str">
        <f>VLOOKUP(A968,'BASE REGISTROS'!$A$1:$T$884,11,FALSE)</f>
        <v xml:space="preserve">Vice-Presidenta: 
Clara Sepúlveda Ferrada, 
</v>
      </c>
      <c r="L968" s="108" t="str">
        <f>VLOOKUP(A968,'BASE REGISTROS'!$A$1:$T$884,12,FALSE)</f>
        <v xml:space="preserve">Balmaceda Nº 477, Comuna de El Carmen
</v>
      </c>
      <c r="M968" s="108" t="str">
        <f>VLOOKUP(A968,'BASE REGISTROS'!$A$1:$T$884,13,FALSE)</f>
        <v>XVI</v>
      </c>
      <c r="N968" s="108" t="str">
        <f>VLOOKUP(A968,'BASE REGISTROS'!$A$1:$T$884,14,FALSE)</f>
        <v>El Carmen</v>
      </c>
      <c r="O968" s="108">
        <f>VLOOKUP(A968,'BASE REGISTROS'!$A$1:$T$884,15,FALSE)</f>
        <v>0</v>
      </c>
      <c r="P968" s="108" t="str">
        <f>VLOOKUP(A968,'BASE REGISTROS'!$A$1:$T$884,16,FALSE)</f>
        <v xml:space="preserve"> fundacionmadrevictoria@gmail.com</v>
      </c>
      <c r="Q968" s="108">
        <f>VLOOKUP(A968,'BASE REGISTROS'!$A$1:$T$884,17,FALSE)</f>
        <v>0</v>
      </c>
      <c r="R968" s="108" t="str">
        <f>VLOOKUP(A968,'BASE REGISTROS'!$A$1:$T$884,18,FALSE)</f>
        <v>93401: Instituciones de Asistencia Social.</v>
      </c>
      <c r="S968" s="108" t="str">
        <f>VLOOKUP(A968,'BASE REGISTROS'!$A$1:$T$884,19,FALSE)</f>
        <v>Se acompaña certificado financiero , correspondiente al año 2019, APROBADOS del  Sub Departamento de Supervisión Financiera Nacional.</v>
      </c>
      <c r="T968" s="129">
        <f>VLOOKUP(A968,'BASE REGISTROS'!$A$1:$T$884,20,FALSE)</f>
        <v>43374</v>
      </c>
      <c r="U968" s="128">
        <v>7658</v>
      </c>
      <c r="V968" s="130">
        <v>26868162</v>
      </c>
      <c r="W968" s="130">
        <v>91474119</v>
      </c>
      <c r="X968" s="131">
        <v>44316</v>
      </c>
      <c r="Y968" s="132" t="s">
        <v>7743</v>
      </c>
      <c r="Z968" s="132" t="s">
        <v>7744</v>
      </c>
      <c r="AA968" s="128" t="s">
        <v>7988</v>
      </c>
    </row>
    <row r="969" spans="1:27" ht="15.75" customHeight="1" x14ac:dyDescent="0.2">
      <c r="A969" s="128">
        <v>7670</v>
      </c>
      <c r="B969" s="108" t="str">
        <f>VLOOKUP(A969,'BASE REGISTROS'!$A$1:$T$884,2,FALSE)</f>
        <v>Fundación Guadalupe Acoge</v>
      </c>
      <c r="C969" s="136">
        <f>VLOOKUP(A969,'BASE REGISTROS'!$A$1:$T$884,3,FALSE)</f>
        <v>651747023</v>
      </c>
      <c r="D969" s="108" t="str">
        <f>VLOOKUP(A969,'BASE REGISTROS'!$A$1:$T$884,4,FALSE)</f>
        <v>Corporación de Derecho Privado.</v>
      </c>
      <c r="E969" s="108" t="str">
        <f>VLOOKUP(A969,'BASE REGISTROS'!$A$1:$T$884,5,FALSE)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969" s="108" t="str">
        <f>VLOOKUP(A969,'BASE REGISTROS'!$A$1:$T$884,6,FALSE)</f>
        <v xml:space="preserve">Certificado de Vigencia de Persona Jurídica sin Fines de Lucro, Folio N° 500344517569, emitido por el Servicio de Registro Civil e Identificación, con fecha 07 de septiembre de 2020.
</v>
      </c>
      <c r="G969" s="108" t="str">
        <f>VLOOKUP(A969,'BASE REGISTROS'!$A$1:$T$884,7,FALSE)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969" s="108" t="str">
        <f>VLOOKUP(A969,'BASE REGISTROS'!$A$1:$T$884,8,FALSE)</f>
        <v xml:space="preserve">Presidenta: 
MARÍA CAROLINA BEZMALINOVIC MORALES, 
Secretaria: 
MARÍA ISABEL ELENA BAZAN ACRDENAS, 
Tesorera:
CAROLINA IRENE ETERONOVIC SUDY,
</v>
      </c>
      <c r="I969" s="108" t="str">
        <f>VLOOKUP(A969,'BASE REGISTROS'!$A$1:$T$884,9,FALSE)</f>
        <v>03 años</v>
      </c>
      <c r="J969" s="129" t="str">
        <f>VLOOKUP(A969,'BASE REGISTROS'!$A$1:$T$884,10,FALSE)</f>
        <v>Del 04 de octubre de 2018 al 04 de octubre de 2021.</v>
      </c>
      <c r="K969" s="108" t="str">
        <f>VLOOKUP(A969,'BASE REGISTROS'!$A$1:$T$884,11,FALSE)</f>
        <v xml:space="preserve">MARÍA CAROLINA BEZMALINOVIC MORALES, 
</v>
      </c>
      <c r="L969" s="108" t="str">
        <f>VLOOKUP(A969,'BASE REGISTROS'!$A$1:$T$884,12,FALSE)</f>
        <v xml:space="preserve">Avenida Andrés Bello N°2867, piso 20, Comuna de Las Condes, Región Metropolitana.                                                                                                                                                                                                                                                        </v>
      </c>
      <c r="M969" s="108" t="str">
        <f>VLOOKUP(A969,'BASE REGISTROS'!$A$1:$T$884,13,FALSE)</f>
        <v>XIII</v>
      </c>
      <c r="N969" s="108" t="str">
        <f>VLOOKUP(A969,'BASE REGISTROS'!$A$1:$T$884,14,FALSE)</f>
        <v>Las Condes</v>
      </c>
      <c r="O969" s="108">
        <f>VLOOKUP(A969,'BASE REGISTROS'!$A$1:$T$884,15,FALSE)</f>
        <v>226698697</v>
      </c>
      <c r="P969" s="108" t="str">
        <f>VLOOKUP(A969,'BASE REGISTROS'!$A$1:$T$884,16,FALSE)</f>
        <v xml:space="preserve">guadalupeacoge@gmail.com
</v>
      </c>
      <c r="Q969" s="108">
        <f>VLOOKUP(A969,'BASE REGISTROS'!$A$1:$T$884,17,FALSE)</f>
        <v>0</v>
      </c>
      <c r="R969" s="108" t="str">
        <f>VLOOKUP(A969,'BASE REGISTROS'!$A$1:$T$884,18,FALSE)</f>
        <v xml:space="preserve">93401: Institución de Asistencia Social 
</v>
      </c>
      <c r="S969" s="108" t="str">
        <f>VLOOKUP(A969,'BASE REGISTROS'!$A$1:$T$884,19,FALSE)</f>
        <v>Antecedentes financieros correspondientes al año 2019 aprobados por el Sub Departamento de Supervisión Financiera Nacional.</v>
      </c>
      <c r="T969" s="129">
        <f>VLOOKUP(A969,'BASE REGISTROS'!$A$1:$T$884,20,FALSE)</f>
        <v>43503</v>
      </c>
      <c r="U969" s="128">
        <v>7670</v>
      </c>
      <c r="V969" s="130">
        <v>26025504</v>
      </c>
      <c r="W969" s="130">
        <v>104062411</v>
      </c>
      <c r="X969" s="131">
        <v>44316</v>
      </c>
      <c r="Y969" s="132" t="s">
        <v>7743</v>
      </c>
      <c r="Z969" s="132" t="s">
        <v>7744</v>
      </c>
      <c r="AA969" s="128" t="s">
        <v>6421</v>
      </c>
    </row>
    <row r="970" spans="1:27" ht="15.75" customHeight="1" x14ac:dyDescent="0.2">
      <c r="A970" s="128">
        <v>7672</v>
      </c>
      <c r="B970" s="108" t="str">
        <f>VLOOKUP(A970,'BASE REGISTROS'!$A$1:$T$884,2,FALSE)</f>
        <v xml:space="preserve">
Gobernación Provincial de Choapa
</v>
      </c>
      <c r="C970" s="136">
        <f>VLOOKUP(A970,'BASE REGISTROS'!$A$1:$T$884,3,FALSE)</f>
        <v>605110436</v>
      </c>
      <c r="D970" s="108" t="str">
        <f>VLOOKUP(A970,'BASE REGISTROS'!$A$1:$T$884,4,FALSE)</f>
        <v>Gobernación Provincial</v>
      </c>
      <c r="E970" s="108" t="str">
        <f>VLOOKUP(A970,'BASE REGISTROS'!$A$1:$T$884,5,FALSE)</f>
        <v>Constitución Política de la República, artículo 105.</v>
      </c>
      <c r="F970" s="108" t="str">
        <f>VLOOKUP(A970,'BASE REGISTROS'!$A$1:$T$884,6,FALSE)</f>
        <v>Indefinida.</v>
      </c>
      <c r="G970" s="108" t="str">
        <f>VLOOKUP(A970,'BASE REGISTROS'!$A$1:$T$884,7,FALSE)</f>
        <v xml:space="preserve">D.F.L. Nº 19.175, que fija el texto refundido, coordinado, sistematizado y actualizado de la Ley Orgánica Constitucional sobre Gobierno y Administración Regional, específicamente los artículos 4º, letra a), 13, 14, 19 letras a) y b.
</v>
      </c>
      <c r="H970" s="108" t="str">
        <f>VLOOKUP(A970,'BASE REGISTROS'!$A$1:$T$884,8,FALSE)</f>
        <v>no tiene</v>
      </c>
      <c r="I970" s="108">
        <f>VLOOKUP(A970,'BASE REGISTROS'!$A$1:$T$884,9,FALSE)</f>
        <v>0</v>
      </c>
      <c r="J970" s="129">
        <f>VLOOKUP(A970,'BASE REGISTROS'!$A$1:$T$884,10,FALSE)</f>
        <v>0</v>
      </c>
      <c r="K970" s="108" t="str">
        <f>VLOOKUP(A970,'BASE REGISTROS'!$A$1:$T$884,11,FALSE)</f>
        <v xml:space="preserve">Gobernador Provincial Titular: Juan Pablo Gálvez Lillo, 
</v>
      </c>
      <c r="L970" s="108" t="str">
        <f>VLOOKUP(A970,'BASE REGISTROS'!$A$1:$T$884,12,FALSE)</f>
        <v xml:space="preserve">Calle Ecuador N° 220, comuna de Illapel, Región de Coquimbo.
</v>
      </c>
      <c r="M970" s="108" t="str">
        <f>VLOOKUP(A970,'BASE REGISTROS'!$A$1:$T$884,13,FALSE)</f>
        <v>IV</v>
      </c>
      <c r="N970" s="108" t="str">
        <f>VLOOKUP(A970,'BASE REGISTROS'!$A$1:$T$884,14,FALSE)</f>
        <v>Illapel</v>
      </c>
      <c r="O970" s="108" t="str">
        <f>VLOOKUP(A970,'BASE REGISTROS'!$A$1:$T$884,15,FALSE)</f>
        <v>Fono: 53 - 2422040</v>
      </c>
      <c r="P970" s="108">
        <f>VLOOKUP(A970,'BASE REGISTROS'!$A$1:$T$884,16,FALSE)</f>
        <v>0</v>
      </c>
      <c r="Q970" s="108">
        <f>VLOOKUP(A970,'BASE REGISTROS'!$A$1:$T$884,17,FALSE)</f>
        <v>0</v>
      </c>
      <c r="R970" s="108">
        <f>VLOOKUP(A970,'BASE REGISTROS'!$A$1:$T$884,18,FALSE)</f>
        <v>91001</v>
      </c>
      <c r="S970" s="108" t="str">
        <f>VLOOKUP(A970,'BASE REGISTROS'!$A$1:$T$884,19,FALSE)</f>
        <v>No se acompañan. Aplica Informe Jurídico Nº 09, de  fecha 14 de marzo de 2011 del Departamento Jurídico y Dictamen Nº 070791, de 2009, de la Contraloría General de la República.</v>
      </c>
      <c r="T970" s="129">
        <f>VLOOKUP(A970,'BASE REGISTROS'!$A$1:$T$884,20,FALSE)</f>
        <v>43553</v>
      </c>
      <c r="U970" s="128">
        <v>7672</v>
      </c>
      <c r="V970" s="130">
        <v>17477222</v>
      </c>
      <c r="W970" s="130">
        <v>56087976</v>
      </c>
      <c r="X970" s="131">
        <v>44316</v>
      </c>
      <c r="Y970" s="132" t="s">
        <v>7743</v>
      </c>
      <c r="Z970" s="132" t="s">
        <v>7744</v>
      </c>
      <c r="AA970" s="128" t="s">
        <v>7780</v>
      </c>
    </row>
    <row r="971" spans="1:27" ht="15.75" customHeight="1" x14ac:dyDescent="0.2">
      <c r="A971" s="128">
        <v>7683</v>
      </c>
      <c r="B971" s="146" t="str">
        <f>VLOOKUP(A971,'BASE REGISTROS'!$A$1:$T$884,2,FALSE)</f>
        <v>ORGANIZACIÓN NO GUBERNAMENTAL DE DESARROLLO CORPORACIÓN PARA EL RECONOCIMIENTO, ESTUDIO Y APOYO DE LA PARTICIPACIÓN SOCIAL INCLUSIVA- ONG CREAPSI</v>
      </c>
      <c r="C971" s="136">
        <f>VLOOKUP(A971,'BASE REGISTROS'!$A$1:$T$884,3,FALSE)</f>
        <v>651822580</v>
      </c>
      <c r="D971" s="108">
        <f>VLOOKUP(A971,'BASE REGISTROS'!$A$1:$T$884,4,FALSE)</f>
        <v>0</v>
      </c>
      <c r="E971" s="108" t="str">
        <f>VLOOKUP(A971,'BASE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71" s="108" t="str">
        <f>VLOOKUP(A971,'BASE REGISTROS'!$A$1:$T$884,6,FALSE)</f>
        <v>Certificado de Vigencia Folio Nº 500370873274, otorgado el 12 de febrero de 2021, del Servicio de Registro Civil e Identificación.</v>
      </c>
      <c r="G971" s="108" t="str">
        <f>VLOOKUP(A971,'BASE REGISTROS'!$A$1:$T$884,7,FALSE)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71" s="108" t="str">
        <f>VLOOKUP(A971,'BASE REGISTROS'!$A$1:$T$884,8,FALSE)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71" s="108" t="str">
        <f>VLOOKUP(A971,'BASE REGISTROS'!$A$1:$T$884,9,FALSE)</f>
        <v>5 AÑOS</v>
      </c>
      <c r="J971" s="129" t="str">
        <f>VLOOKUP(A971,'BASE REGISTROS'!$A$1:$T$884,10,FALSE)</f>
        <v>06 de junio de 2019 al 06 de junio de 2024.</v>
      </c>
      <c r="K971" s="108" t="str">
        <f>VLOOKUP(A971,'BASE REGISTROS'!$A$1:$T$884,11,FALSE)</f>
        <v xml:space="preserve">Presidente:
Karen Edilia Briones Farias,
Director Ejecutivo. 
Ramiro Rodrigo González Figueroa, 
</v>
      </c>
      <c r="L971" s="108" t="str">
        <f>VLOOKUP(A971,'BASE REGISTROS'!$A$1:$T$884,12,FALSE)</f>
        <v xml:space="preserve">Calle General Velásquez N°1430, villa Carmen y Dolores, comuna de San Felipe, región de Valparaíso.
</v>
      </c>
      <c r="M971" s="108" t="str">
        <f>VLOOKUP(A971,'BASE REGISTROS'!$A$1:$T$884,13,FALSE)</f>
        <v>V</v>
      </c>
      <c r="N971" s="108" t="str">
        <f>VLOOKUP(A971,'BASE REGISTROS'!$A$1:$T$884,14,FALSE)</f>
        <v>San Felipe</v>
      </c>
      <c r="O971" s="108" t="str">
        <f>VLOOKUP(A971,'BASE REGISTROS'!$A$1:$T$884,15,FALSE)</f>
        <v>Teléfono: 34-223-6101</v>
      </c>
      <c r="P971" s="108" t="str">
        <f>VLOOKUP(A971,'BASE REGISTROS'!$A$1:$T$884,16,FALSE)</f>
        <v xml:space="preserve">Correo electrónico: ongcreapsi@gmail.com
</v>
      </c>
      <c r="Q971" s="108">
        <f>VLOOKUP(A971,'BASE REGISTROS'!$A$1:$T$884,17,FALSE)</f>
        <v>0</v>
      </c>
      <c r="R971" s="108">
        <f>VLOOKUP(A971,'BASE REGISTROS'!$A$1:$T$884,18,FALSE)</f>
        <v>93401</v>
      </c>
      <c r="S971" s="108" t="str">
        <f>VLOOKUP(A971,'BASE REGISTROS'!$A$1:$T$884,19,FALSE)</f>
        <v xml:space="preserve">Antecedentes financieros correspondientes al año 2020, pendientes de aprobación por el Sub Depto de Supervisión Financiera Nacional. </v>
      </c>
      <c r="T971" s="129">
        <f>VLOOKUP(A971,'BASE REGISTROS'!$A$1:$T$884,20,FALSE)</f>
        <v>43644</v>
      </c>
      <c r="U971" s="128">
        <v>7683</v>
      </c>
      <c r="V971" s="130">
        <v>10986362</v>
      </c>
      <c r="W971" s="130">
        <v>10986362</v>
      </c>
      <c r="X971" s="131">
        <v>44316</v>
      </c>
      <c r="Y971" s="132" t="s">
        <v>7743</v>
      </c>
      <c r="Z971" s="132" t="s">
        <v>7744</v>
      </c>
      <c r="AA971" s="128" t="s">
        <v>227</v>
      </c>
    </row>
    <row r="972" spans="1:27" ht="15.75" customHeight="1" x14ac:dyDescent="0.2">
      <c r="A972" s="128">
        <v>7683</v>
      </c>
      <c r="B972" s="146" t="str">
        <f>VLOOKUP(A972,'BASE REGISTROS'!$A$1:$T$884,2,FALSE)</f>
        <v>ORGANIZACIÓN NO GUBERNAMENTAL DE DESARROLLO CORPORACIÓN PARA EL RECONOCIMIENTO, ESTUDIO Y APOYO DE LA PARTICIPACIÓN SOCIAL INCLUSIVA- ONG CREAPSI</v>
      </c>
      <c r="C972" s="136">
        <f>VLOOKUP(A972,'BASE REGISTROS'!$A$1:$T$884,3,FALSE)</f>
        <v>651822580</v>
      </c>
      <c r="D972" s="108">
        <f>VLOOKUP(A972,'BASE REGISTROS'!$A$1:$T$884,4,FALSE)</f>
        <v>0</v>
      </c>
      <c r="E972" s="108" t="str">
        <f>VLOOKUP(A972,'BASE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72" s="108" t="str">
        <f>VLOOKUP(A972,'BASE REGISTROS'!$A$1:$T$884,6,FALSE)</f>
        <v>Certificado de Vigencia Folio Nº 500370873274, otorgado el 12 de febrero de 2021, del Servicio de Registro Civil e Identificación.</v>
      </c>
      <c r="G972" s="108" t="str">
        <f>VLOOKUP(A972,'BASE REGISTROS'!$A$1:$T$884,7,FALSE)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72" s="108" t="str">
        <f>VLOOKUP(A972,'BASE REGISTROS'!$A$1:$T$884,8,FALSE)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72" s="108" t="str">
        <f>VLOOKUP(A972,'BASE REGISTROS'!$A$1:$T$884,9,FALSE)</f>
        <v>5 AÑOS</v>
      </c>
      <c r="J972" s="129" t="str">
        <f>VLOOKUP(A972,'BASE REGISTROS'!$A$1:$T$884,10,FALSE)</f>
        <v>06 de junio de 2019 al 06 de junio de 2024.</v>
      </c>
      <c r="K972" s="108" t="str">
        <f>VLOOKUP(A972,'BASE REGISTROS'!$A$1:$T$884,11,FALSE)</f>
        <v xml:space="preserve">Presidente:
Karen Edilia Briones Farias,
Director Ejecutivo. 
Ramiro Rodrigo González Figueroa, 
</v>
      </c>
      <c r="L972" s="108" t="str">
        <f>VLOOKUP(A972,'BASE REGISTROS'!$A$1:$T$884,12,FALSE)</f>
        <v xml:space="preserve">Calle General Velásquez N°1430, villa Carmen y Dolores, comuna de San Felipe, región de Valparaíso.
</v>
      </c>
      <c r="M972" s="108" t="str">
        <f>VLOOKUP(A972,'BASE REGISTROS'!$A$1:$T$884,13,FALSE)</f>
        <v>V</v>
      </c>
      <c r="N972" s="108" t="str">
        <f>VLOOKUP(A972,'BASE REGISTROS'!$A$1:$T$884,14,FALSE)</f>
        <v>San Felipe</v>
      </c>
      <c r="O972" s="108" t="str">
        <f>VLOOKUP(A972,'BASE REGISTROS'!$A$1:$T$884,15,FALSE)</f>
        <v>Teléfono: 34-223-6101</v>
      </c>
      <c r="P972" s="108" t="str">
        <f>VLOOKUP(A972,'BASE REGISTROS'!$A$1:$T$884,16,FALSE)</f>
        <v xml:space="preserve">Correo electrónico: ongcreapsi@gmail.com
</v>
      </c>
      <c r="Q972" s="108">
        <f>VLOOKUP(A972,'BASE REGISTROS'!$A$1:$T$884,17,FALSE)</f>
        <v>0</v>
      </c>
      <c r="R972" s="108">
        <f>VLOOKUP(A972,'BASE REGISTROS'!$A$1:$T$884,18,FALSE)</f>
        <v>93401</v>
      </c>
      <c r="S972" s="108" t="str">
        <f>VLOOKUP(A972,'BASE REGISTROS'!$A$1:$T$884,19,FALSE)</f>
        <v xml:space="preserve">Antecedentes financieros correspondientes al año 2020, pendientes de aprobación por el Sub Depto de Supervisión Financiera Nacional. </v>
      </c>
      <c r="T972" s="129">
        <f>VLOOKUP(A972,'BASE REGISTROS'!$A$1:$T$884,20,FALSE)</f>
        <v>43644</v>
      </c>
      <c r="U972" s="128">
        <v>7683</v>
      </c>
      <c r="V972" s="130">
        <v>24677060</v>
      </c>
      <c r="W972" s="130">
        <v>24677060</v>
      </c>
      <c r="X972" s="131">
        <v>44316</v>
      </c>
      <c r="Y972" s="132" t="s">
        <v>7743</v>
      </c>
      <c r="Z972" s="132" t="s">
        <v>7744</v>
      </c>
      <c r="AA972" s="128" t="s">
        <v>7756</v>
      </c>
    </row>
    <row r="973" spans="1:27" ht="15.75" customHeight="1" x14ac:dyDescent="0.2">
      <c r="A973" s="128">
        <v>7683</v>
      </c>
      <c r="B973" s="146" t="str">
        <f>VLOOKUP(A973,'BASE REGISTROS'!$A$1:$T$884,2,FALSE)</f>
        <v>ORGANIZACIÓN NO GUBERNAMENTAL DE DESARROLLO CORPORACIÓN PARA EL RECONOCIMIENTO, ESTUDIO Y APOYO DE LA PARTICIPACIÓN SOCIAL INCLUSIVA- ONG CREAPSI</v>
      </c>
      <c r="C973" s="136">
        <f>VLOOKUP(A973,'BASE REGISTROS'!$A$1:$T$884,3,FALSE)</f>
        <v>651822580</v>
      </c>
      <c r="D973" s="108">
        <f>VLOOKUP(A973,'BASE REGISTROS'!$A$1:$T$884,4,FALSE)</f>
        <v>0</v>
      </c>
      <c r="E973" s="108" t="str">
        <f>VLOOKUP(A973,'BASE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73" s="108" t="str">
        <f>VLOOKUP(A973,'BASE REGISTROS'!$A$1:$T$884,6,FALSE)</f>
        <v>Certificado de Vigencia Folio Nº 500370873274, otorgado el 12 de febrero de 2021, del Servicio de Registro Civil e Identificación.</v>
      </c>
      <c r="G973" s="108" t="str">
        <f>VLOOKUP(A973,'BASE REGISTROS'!$A$1:$T$884,7,FALSE)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73" s="108" t="str">
        <f>VLOOKUP(A973,'BASE REGISTROS'!$A$1:$T$884,8,FALSE)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73" s="108" t="str">
        <f>VLOOKUP(A973,'BASE REGISTROS'!$A$1:$T$884,9,FALSE)</f>
        <v>5 AÑOS</v>
      </c>
      <c r="J973" s="129" t="str">
        <f>VLOOKUP(A973,'BASE REGISTROS'!$A$1:$T$884,10,FALSE)</f>
        <v>06 de junio de 2019 al 06 de junio de 2024.</v>
      </c>
      <c r="K973" s="108" t="str">
        <f>VLOOKUP(A973,'BASE REGISTROS'!$A$1:$T$884,11,FALSE)</f>
        <v xml:space="preserve">Presidente:
Karen Edilia Briones Farias,
Director Ejecutivo. 
Ramiro Rodrigo González Figueroa, 
</v>
      </c>
      <c r="L973" s="108" t="str">
        <f>VLOOKUP(A973,'BASE REGISTROS'!$A$1:$T$884,12,FALSE)</f>
        <v xml:space="preserve">Calle General Velásquez N°1430, villa Carmen y Dolores, comuna de San Felipe, región de Valparaíso.
</v>
      </c>
      <c r="M973" s="108" t="str">
        <f>VLOOKUP(A973,'BASE REGISTROS'!$A$1:$T$884,13,FALSE)</f>
        <v>V</v>
      </c>
      <c r="N973" s="108" t="str">
        <f>VLOOKUP(A973,'BASE REGISTROS'!$A$1:$T$884,14,FALSE)</f>
        <v>San Felipe</v>
      </c>
      <c r="O973" s="108" t="str">
        <f>VLOOKUP(A973,'BASE REGISTROS'!$A$1:$T$884,15,FALSE)</f>
        <v>Teléfono: 34-223-6101</v>
      </c>
      <c r="P973" s="108" t="str">
        <f>VLOOKUP(A973,'BASE REGISTROS'!$A$1:$T$884,16,FALSE)</f>
        <v xml:space="preserve">Correo electrónico: ongcreapsi@gmail.com
</v>
      </c>
      <c r="Q973" s="108">
        <f>VLOOKUP(A973,'BASE REGISTROS'!$A$1:$T$884,17,FALSE)</f>
        <v>0</v>
      </c>
      <c r="R973" s="108">
        <f>VLOOKUP(A973,'BASE REGISTROS'!$A$1:$T$884,18,FALSE)</f>
        <v>93401</v>
      </c>
      <c r="S973" s="108" t="str">
        <f>VLOOKUP(A973,'BASE REGISTROS'!$A$1:$T$884,19,FALSE)</f>
        <v xml:space="preserve">Antecedentes financieros correspondientes al año 2020, pendientes de aprobación por el Sub Depto de Supervisión Financiera Nacional. </v>
      </c>
      <c r="T973" s="129">
        <f>VLOOKUP(A973,'BASE REGISTROS'!$A$1:$T$884,20,FALSE)</f>
        <v>43644</v>
      </c>
      <c r="U973" s="128">
        <v>7683</v>
      </c>
      <c r="V973" s="130">
        <v>9868452</v>
      </c>
      <c r="W973" s="130">
        <v>9868452</v>
      </c>
      <c r="X973" s="131">
        <v>44316</v>
      </c>
      <c r="Y973" s="132" t="s">
        <v>7743</v>
      </c>
      <c r="Z973" s="132" t="s">
        <v>7744</v>
      </c>
      <c r="AA973" s="128" t="s">
        <v>7780</v>
      </c>
    </row>
    <row r="974" spans="1:27" ht="15.75" customHeight="1" x14ac:dyDescent="0.2">
      <c r="A974" s="128">
        <v>7683</v>
      </c>
      <c r="B974" s="146" t="str">
        <f>VLOOKUP(A974,'BASE REGISTROS'!$A$1:$T$884,2,FALSE)</f>
        <v>ORGANIZACIÓN NO GUBERNAMENTAL DE DESARROLLO CORPORACIÓN PARA EL RECONOCIMIENTO, ESTUDIO Y APOYO DE LA PARTICIPACIÓN SOCIAL INCLUSIVA- ONG CREAPSI</v>
      </c>
      <c r="C974" s="136">
        <f>VLOOKUP(A974,'BASE REGISTROS'!$A$1:$T$884,3,FALSE)</f>
        <v>651822580</v>
      </c>
      <c r="D974" s="108">
        <f>VLOOKUP(A974,'BASE REGISTROS'!$A$1:$T$884,4,FALSE)</f>
        <v>0</v>
      </c>
      <c r="E974" s="108" t="str">
        <f>VLOOKUP(A974,'BASE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74" s="108" t="str">
        <f>VLOOKUP(A974,'BASE REGISTROS'!$A$1:$T$884,6,FALSE)</f>
        <v>Certificado de Vigencia Folio Nº 500370873274, otorgado el 12 de febrero de 2021, del Servicio de Registro Civil e Identificación.</v>
      </c>
      <c r="G974" s="108" t="str">
        <f>VLOOKUP(A974,'BASE REGISTROS'!$A$1:$T$884,7,FALSE)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74" s="108" t="str">
        <f>VLOOKUP(A974,'BASE REGISTROS'!$A$1:$T$884,8,FALSE)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74" s="108" t="str">
        <f>VLOOKUP(A974,'BASE REGISTROS'!$A$1:$T$884,9,FALSE)</f>
        <v>5 AÑOS</v>
      </c>
      <c r="J974" s="129" t="str">
        <f>VLOOKUP(A974,'BASE REGISTROS'!$A$1:$T$884,10,FALSE)</f>
        <v>06 de junio de 2019 al 06 de junio de 2024.</v>
      </c>
      <c r="K974" s="108" t="str">
        <f>VLOOKUP(A974,'BASE REGISTROS'!$A$1:$T$884,11,FALSE)</f>
        <v xml:space="preserve">Presidente:
Karen Edilia Briones Farias,
Director Ejecutivo. 
Ramiro Rodrigo González Figueroa, 
</v>
      </c>
      <c r="L974" s="108" t="str">
        <f>VLOOKUP(A974,'BASE REGISTROS'!$A$1:$T$884,12,FALSE)</f>
        <v xml:space="preserve">Calle General Velásquez N°1430, villa Carmen y Dolores, comuna de San Felipe, región de Valparaíso.
</v>
      </c>
      <c r="M974" s="108" t="str">
        <f>VLOOKUP(A974,'BASE REGISTROS'!$A$1:$T$884,13,FALSE)</f>
        <v>V</v>
      </c>
      <c r="N974" s="108" t="str">
        <f>VLOOKUP(A974,'BASE REGISTROS'!$A$1:$T$884,14,FALSE)</f>
        <v>San Felipe</v>
      </c>
      <c r="O974" s="108" t="str">
        <f>VLOOKUP(A974,'BASE REGISTROS'!$A$1:$T$884,15,FALSE)</f>
        <v>Teléfono: 34-223-6101</v>
      </c>
      <c r="P974" s="108" t="str">
        <f>VLOOKUP(A974,'BASE REGISTROS'!$A$1:$T$884,16,FALSE)</f>
        <v xml:space="preserve">Correo electrónico: ongcreapsi@gmail.com
</v>
      </c>
      <c r="Q974" s="108">
        <f>VLOOKUP(A974,'BASE REGISTROS'!$A$1:$T$884,17,FALSE)</f>
        <v>0</v>
      </c>
      <c r="R974" s="108">
        <f>VLOOKUP(A974,'BASE REGISTROS'!$A$1:$T$884,18,FALSE)</f>
        <v>93401</v>
      </c>
      <c r="S974" s="108" t="str">
        <f>VLOOKUP(A974,'BASE REGISTROS'!$A$1:$T$884,19,FALSE)</f>
        <v xml:space="preserve">Antecedentes financieros correspondientes al año 2020, pendientes de aprobación por el Sub Depto de Supervisión Financiera Nacional. </v>
      </c>
      <c r="T974" s="129">
        <f>VLOOKUP(A974,'BASE REGISTROS'!$A$1:$T$884,20,FALSE)</f>
        <v>43644</v>
      </c>
      <c r="U974" s="128">
        <v>7683</v>
      </c>
      <c r="V974" s="130">
        <v>13859719</v>
      </c>
      <c r="W974" s="130">
        <v>13859719</v>
      </c>
      <c r="X974" s="131">
        <v>44316</v>
      </c>
      <c r="Y974" s="132" t="s">
        <v>7743</v>
      </c>
      <c r="Z974" s="132" t="s">
        <v>7744</v>
      </c>
      <c r="AA974" s="128" t="s">
        <v>7781</v>
      </c>
    </row>
    <row r="975" spans="1:27" ht="15.75" customHeight="1" x14ac:dyDescent="0.2">
      <c r="A975" s="128">
        <v>7683</v>
      </c>
      <c r="B975" s="146" t="str">
        <f>VLOOKUP(A975,'BASE REGISTROS'!$A$1:$T$884,2,FALSE)</f>
        <v>ORGANIZACIÓN NO GUBERNAMENTAL DE DESARROLLO CORPORACIÓN PARA EL RECONOCIMIENTO, ESTUDIO Y APOYO DE LA PARTICIPACIÓN SOCIAL INCLUSIVA- ONG CREAPSI</v>
      </c>
      <c r="C975" s="136">
        <f>VLOOKUP(A975,'BASE REGISTROS'!$A$1:$T$884,3,FALSE)</f>
        <v>651822580</v>
      </c>
      <c r="D975" s="108">
        <f>VLOOKUP(A975,'BASE REGISTROS'!$A$1:$T$884,4,FALSE)</f>
        <v>0</v>
      </c>
      <c r="E975" s="108" t="str">
        <f>VLOOKUP(A975,'BASE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75" s="108" t="str">
        <f>VLOOKUP(A975,'BASE REGISTROS'!$A$1:$T$884,6,FALSE)</f>
        <v>Certificado de Vigencia Folio Nº 500370873274, otorgado el 12 de febrero de 2021, del Servicio de Registro Civil e Identificación.</v>
      </c>
      <c r="G975" s="108" t="str">
        <f>VLOOKUP(A975,'BASE REGISTROS'!$A$1:$T$884,7,FALSE)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75" s="108" t="str">
        <f>VLOOKUP(A975,'BASE REGISTROS'!$A$1:$T$884,8,FALSE)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75" s="108" t="str">
        <f>VLOOKUP(A975,'BASE REGISTROS'!$A$1:$T$884,9,FALSE)</f>
        <v>5 AÑOS</v>
      </c>
      <c r="J975" s="129" t="str">
        <f>VLOOKUP(A975,'BASE REGISTROS'!$A$1:$T$884,10,FALSE)</f>
        <v>06 de junio de 2019 al 06 de junio de 2024.</v>
      </c>
      <c r="K975" s="108" t="str">
        <f>VLOOKUP(A975,'BASE REGISTROS'!$A$1:$T$884,11,FALSE)</f>
        <v xml:space="preserve">Presidente:
Karen Edilia Briones Farias,
Director Ejecutivo. 
Ramiro Rodrigo González Figueroa, 
</v>
      </c>
      <c r="L975" s="108" t="str">
        <f>VLOOKUP(A975,'BASE REGISTROS'!$A$1:$T$884,12,FALSE)</f>
        <v xml:space="preserve">Calle General Velásquez N°1430, villa Carmen y Dolores, comuna de San Felipe, región de Valparaíso.
</v>
      </c>
      <c r="M975" s="108" t="str">
        <f>VLOOKUP(A975,'BASE REGISTROS'!$A$1:$T$884,13,FALSE)</f>
        <v>V</v>
      </c>
      <c r="N975" s="108" t="str">
        <f>VLOOKUP(A975,'BASE REGISTROS'!$A$1:$T$884,14,FALSE)</f>
        <v>San Felipe</v>
      </c>
      <c r="O975" s="108" t="str">
        <f>VLOOKUP(A975,'BASE REGISTROS'!$A$1:$T$884,15,FALSE)</f>
        <v>Teléfono: 34-223-6101</v>
      </c>
      <c r="P975" s="108" t="str">
        <f>VLOOKUP(A975,'BASE REGISTROS'!$A$1:$T$884,16,FALSE)</f>
        <v xml:space="preserve">Correo electrónico: ongcreapsi@gmail.com
</v>
      </c>
      <c r="Q975" s="108">
        <f>VLOOKUP(A975,'BASE REGISTROS'!$A$1:$T$884,17,FALSE)</f>
        <v>0</v>
      </c>
      <c r="R975" s="108">
        <f>VLOOKUP(A975,'BASE REGISTROS'!$A$1:$T$884,18,FALSE)</f>
        <v>93401</v>
      </c>
      <c r="S975" s="108" t="str">
        <f>VLOOKUP(A975,'BASE REGISTROS'!$A$1:$T$884,19,FALSE)</f>
        <v xml:space="preserve">Antecedentes financieros correspondientes al año 2020, pendientes de aprobación por el Sub Depto de Supervisión Financiera Nacional. </v>
      </c>
      <c r="T975" s="129">
        <f>VLOOKUP(A975,'BASE REGISTROS'!$A$1:$T$884,20,FALSE)</f>
        <v>43644</v>
      </c>
      <c r="U975" s="128">
        <v>7683</v>
      </c>
      <c r="V975" s="130">
        <v>13521677</v>
      </c>
      <c r="W975" s="130">
        <v>13521677</v>
      </c>
      <c r="X975" s="131">
        <v>44316</v>
      </c>
      <c r="Y975" s="132" t="s">
        <v>7743</v>
      </c>
      <c r="Z975" s="132" t="s">
        <v>7744</v>
      </c>
      <c r="AA975" s="128" t="s">
        <v>7820</v>
      </c>
    </row>
    <row r="976" spans="1:27" ht="15.75" customHeight="1" x14ac:dyDescent="0.2">
      <c r="A976" s="128">
        <v>7683</v>
      </c>
      <c r="B976" s="146" t="str">
        <f>VLOOKUP(A976,'BASE REGISTROS'!$A$1:$T$884,2,FALSE)</f>
        <v>ORGANIZACIÓN NO GUBERNAMENTAL DE DESARROLLO CORPORACIÓN PARA EL RECONOCIMIENTO, ESTUDIO Y APOYO DE LA PARTICIPACIÓN SOCIAL INCLUSIVA- ONG CREAPSI</v>
      </c>
      <c r="C976" s="136">
        <f>VLOOKUP(A976,'BASE REGISTROS'!$A$1:$T$884,3,FALSE)</f>
        <v>651822580</v>
      </c>
      <c r="D976" s="108">
        <f>VLOOKUP(A976,'BASE REGISTROS'!$A$1:$T$884,4,FALSE)</f>
        <v>0</v>
      </c>
      <c r="E976" s="108" t="str">
        <f>VLOOKUP(A976,'BASE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76" s="108" t="str">
        <f>VLOOKUP(A976,'BASE REGISTROS'!$A$1:$T$884,6,FALSE)</f>
        <v>Certificado de Vigencia Folio Nº 500370873274, otorgado el 12 de febrero de 2021, del Servicio de Registro Civil e Identificación.</v>
      </c>
      <c r="G976" s="108" t="str">
        <f>VLOOKUP(A976,'BASE REGISTROS'!$A$1:$T$884,7,FALSE)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76" s="108" t="str">
        <f>VLOOKUP(A976,'BASE REGISTROS'!$A$1:$T$884,8,FALSE)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76" s="108" t="str">
        <f>VLOOKUP(A976,'BASE REGISTROS'!$A$1:$T$884,9,FALSE)</f>
        <v>5 AÑOS</v>
      </c>
      <c r="J976" s="129" t="str">
        <f>VLOOKUP(A976,'BASE REGISTROS'!$A$1:$T$884,10,FALSE)</f>
        <v>06 de junio de 2019 al 06 de junio de 2024.</v>
      </c>
      <c r="K976" s="108" t="str">
        <f>VLOOKUP(A976,'BASE REGISTROS'!$A$1:$T$884,11,FALSE)</f>
        <v xml:space="preserve">Presidente:
Karen Edilia Briones Farias,
Director Ejecutivo. 
Ramiro Rodrigo González Figueroa, 
</v>
      </c>
      <c r="L976" s="108" t="str">
        <f>VLOOKUP(A976,'BASE REGISTROS'!$A$1:$T$884,12,FALSE)</f>
        <v xml:space="preserve">Calle General Velásquez N°1430, villa Carmen y Dolores, comuna de San Felipe, región de Valparaíso.
</v>
      </c>
      <c r="M976" s="108" t="str">
        <f>VLOOKUP(A976,'BASE REGISTROS'!$A$1:$T$884,13,FALSE)</f>
        <v>V</v>
      </c>
      <c r="N976" s="108" t="str">
        <f>VLOOKUP(A976,'BASE REGISTROS'!$A$1:$T$884,14,FALSE)</f>
        <v>San Felipe</v>
      </c>
      <c r="O976" s="108" t="str">
        <f>VLOOKUP(A976,'BASE REGISTROS'!$A$1:$T$884,15,FALSE)</f>
        <v>Teléfono: 34-223-6101</v>
      </c>
      <c r="P976" s="108" t="str">
        <f>VLOOKUP(A976,'BASE REGISTROS'!$A$1:$T$884,16,FALSE)</f>
        <v xml:space="preserve">Correo electrónico: ongcreapsi@gmail.com
</v>
      </c>
      <c r="Q976" s="108">
        <f>VLOOKUP(A976,'BASE REGISTROS'!$A$1:$T$884,17,FALSE)</f>
        <v>0</v>
      </c>
      <c r="R976" s="108">
        <f>VLOOKUP(A976,'BASE REGISTROS'!$A$1:$T$884,18,FALSE)</f>
        <v>93401</v>
      </c>
      <c r="S976" s="108" t="str">
        <f>VLOOKUP(A976,'BASE REGISTROS'!$A$1:$T$884,19,FALSE)</f>
        <v xml:space="preserve">Antecedentes financieros correspondientes al año 2020, pendientes de aprobación por el Sub Depto de Supervisión Financiera Nacional. </v>
      </c>
      <c r="T976" s="129">
        <f>VLOOKUP(A976,'BASE REGISTROS'!$A$1:$T$884,20,FALSE)</f>
        <v>43644</v>
      </c>
      <c r="U976" s="128">
        <v>7683</v>
      </c>
      <c r="V976" s="130">
        <v>34925069</v>
      </c>
      <c r="W976" s="130">
        <v>34925069</v>
      </c>
      <c r="X976" s="131">
        <v>44316</v>
      </c>
      <c r="Y976" s="132" t="s">
        <v>7743</v>
      </c>
      <c r="Z976" s="132" t="s">
        <v>7744</v>
      </c>
      <c r="AA976" s="128" t="s">
        <v>7822</v>
      </c>
    </row>
    <row r="977" spans="1:27" ht="15.75" customHeight="1" x14ac:dyDescent="0.2">
      <c r="A977" s="128">
        <v>7683</v>
      </c>
      <c r="B977" s="146" t="str">
        <f>VLOOKUP(A977,'BASE REGISTROS'!$A$1:$T$884,2,FALSE)</f>
        <v>ORGANIZACIÓN NO GUBERNAMENTAL DE DESARROLLO CORPORACIÓN PARA EL RECONOCIMIENTO, ESTUDIO Y APOYO DE LA PARTICIPACIÓN SOCIAL INCLUSIVA- ONG CREAPSI</v>
      </c>
      <c r="C977" s="136">
        <f>VLOOKUP(A977,'BASE REGISTROS'!$A$1:$T$884,3,FALSE)</f>
        <v>651822580</v>
      </c>
      <c r="D977" s="108">
        <f>VLOOKUP(A977,'BASE REGISTROS'!$A$1:$T$884,4,FALSE)</f>
        <v>0</v>
      </c>
      <c r="E977" s="108" t="str">
        <f>VLOOKUP(A977,'BASE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77" s="108" t="str">
        <f>VLOOKUP(A977,'BASE REGISTROS'!$A$1:$T$884,6,FALSE)</f>
        <v>Certificado de Vigencia Folio Nº 500370873274, otorgado el 12 de febrero de 2021, del Servicio de Registro Civil e Identificación.</v>
      </c>
      <c r="G977" s="108" t="str">
        <f>VLOOKUP(A977,'BASE REGISTROS'!$A$1:$T$884,7,FALSE)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77" s="108" t="str">
        <f>VLOOKUP(A977,'BASE REGISTROS'!$A$1:$T$884,8,FALSE)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77" s="108" t="str">
        <f>VLOOKUP(A977,'BASE REGISTROS'!$A$1:$T$884,9,FALSE)</f>
        <v>5 AÑOS</v>
      </c>
      <c r="J977" s="129" t="str">
        <f>VLOOKUP(A977,'BASE REGISTROS'!$A$1:$T$884,10,FALSE)</f>
        <v>06 de junio de 2019 al 06 de junio de 2024.</v>
      </c>
      <c r="K977" s="108" t="str">
        <f>VLOOKUP(A977,'BASE REGISTROS'!$A$1:$T$884,11,FALSE)</f>
        <v xml:space="preserve">Presidente:
Karen Edilia Briones Farias,
Director Ejecutivo. 
Ramiro Rodrigo González Figueroa, 
</v>
      </c>
      <c r="L977" s="108" t="str">
        <f>VLOOKUP(A977,'BASE REGISTROS'!$A$1:$T$884,12,FALSE)</f>
        <v xml:space="preserve">Calle General Velásquez N°1430, villa Carmen y Dolores, comuna de San Felipe, región de Valparaíso.
</v>
      </c>
      <c r="M977" s="108" t="str">
        <f>VLOOKUP(A977,'BASE REGISTROS'!$A$1:$T$884,13,FALSE)</f>
        <v>V</v>
      </c>
      <c r="N977" s="108" t="str">
        <f>VLOOKUP(A977,'BASE REGISTROS'!$A$1:$T$884,14,FALSE)</f>
        <v>San Felipe</v>
      </c>
      <c r="O977" s="108" t="str">
        <f>VLOOKUP(A977,'BASE REGISTROS'!$A$1:$T$884,15,FALSE)</f>
        <v>Teléfono: 34-223-6101</v>
      </c>
      <c r="P977" s="108" t="str">
        <f>VLOOKUP(A977,'BASE REGISTROS'!$A$1:$T$884,16,FALSE)</f>
        <v xml:space="preserve">Correo electrónico: ongcreapsi@gmail.com
</v>
      </c>
      <c r="Q977" s="108">
        <f>VLOOKUP(A977,'BASE REGISTROS'!$A$1:$T$884,17,FALSE)</f>
        <v>0</v>
      </c>
      <c r="R977" s="108">
        <f>VLOOKUP(A977,'BASE REGISTROS'!$A$1:$T$884,18,FALSE)</f>
        <v>93401</v>
      </c>
      <c r="S977" s="108" t="str">
        <f>VLOOKUP(A977,'BASE REGISTROS'!$A$1:$T$884,19,FALSE)</f>
        <v xml:space="preserve">Antecedentes financieros correspondientes al año 2020, pendientes de aprobación por el Sub Depto de Supervisión Financiera Nacional. </v>
      </c>
      <c r="T977" s="129">
        <f>VLOOKUP(A977,'BASE REGISTROS'!$A$1:$T$884,20,FALSE)</f>
        <v>43644</v>
      </c>
      <c r="U977" s="128">
        <v>7683</v>
      </c>
      <c r="V977" s="130">
        <v>9465174</v>
      </c>
      <c r="W977" s="130">
        <v>9465174</v>
      </c>
      <c r="X977" s="131">
        <v>44316</v>
      </c>
      <c r="Y977" s="132" t="s">
        <v>7743</v>
      </c>
      <c r="Z977" s="132" t="s">
        <v>7744</v>
      </c>
      <c r="AA977" s="128" t="s">
        <v>195</v>
      </c>
    </row>
    <row r="978" spans="1:27" ht="15.75" customHeight="1" x14ac:dyDescent="0.2">
      <c r="A978" s="128">
        <v>7683</v>
      </c>
      <c r="B978" s="146" t="str">
        <f>VLOOKUP(A978,'BASE REGISTROS'!$A$1:$T$884,2,FALSE)</f>
        <v>ORGANIZACIÓN NO GUBERNAMENTAL DE DESARROLLO CORPORACIÓN PARA EL RECONOCIMIENTO, ESTUDIO Y APOYO DE LA PARTICIPACIÓN SOCIAL INCLUSIVA- ONG CREAPSI</v>
      </c>
      <c r="C978" s="136">
        <f>VLOOKUP(A978,'BASE REGISTROS'!$A$1:$T$884,3,FALSE)</f>
        <v>651822580</v>
      </c>
      <c r="D978" s="108">
        <f>VLOOKUP(A978,'BASE REGISTROS'!$A$1:$T$884,4,FALSE)</f>
        <v>0</v>
      </c>
      <c r="E978" s="108" t="str">
        <f>VLOOKUP(A978,'BASE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78" s="108" t="str">
        <f>VLOOKUP(A978,'BASE REGISTROS'!$A$1:$T$884,6,FALSE)</f>
        <v>Certificado de Vigencia Folio Nº 500370873274, otorgado el 12 de febrero de 2021, del Servicio de Registro Civil e Identificación.</v>
      </c>
      <c r="G978" s="108" t="str">
        <f>VLOOKUP(A978,'BASE REGISTROS'!$A$1:$T$884,7,FALSE)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78" s="108" t="str">
        <f>VLOOKUP(A978,'BASE REGISTROS'!$A$1:$T$884,8,FALSE)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78" s="108" t="str">
        <f>VLOOKUP(A978,'BASE REGISTROS'!$A$1:$T$884,9,FALSE)</f>
        <v>5 AÑOS</v>
      </c>
      <c r="J978" s="129" t="str">
        <f>VLOOKUP(A978,'BASE REGISTROS'!$A$1:$T$884,10,FALSE)</f>
        <v>06 de junio de 2019 al 06 de junio de 2024.</v>
      </c>
      <c r="K978" s="108" t="str">
        <f>VLOOKUP(A978,'BASE REGISTROS'!$A$1:$T$884,11,FALSE)</f>
        <v xml:space="preserve">Presidente:
Karen Edilia Briones Farias,
Director Ejecutivo. 
Ramiro Rodrigo González Figueroa, 
</v>
      </c>
      <c r="L978" s="108" t="str">
        <f>VLOOKUP(A978,'BASE REGISTROS'!$A$1:$T$884,12,FALSE)</f>
        <v xml:space="preserve">Calle General Velásquez N°1430, villa Carmen y Dolores, comuna de San Felipe, región de Valparaíso.
</v>
      </c>
      <c r="M978" s="108" t="str">
        <f>VLOOKUP(A978,'BASE REGISTROS'!$A$1:$T$884,13,FALSE)</f>
        <v>V</v>
      </c>
      <c r="N978" s="108" t="str">
        <f>VLOOKUP(A978,'BASE REGISTROS'!$A$1:$T$884,14,FALSE)</f>
        <v>San Felipe</v>
      </c>
      <c r="O978" s="108" t="str">
        <f>VLOOKUP(A978,'BASE REGISTROS'!$A$1:$T$884,15,FALSE)</f>
        <v>Teléfono: 34-223-6101</v>
      </c>
      <c r="P978" s="108" t="str">
        <f>VLOOKUP(A978,'BASE REGISTROS'!$A$1:$T$884,16,FALSE)</f>
        <v xml:space="preserve">Correo electrónico: ongcreapsi@gmail.com
</v>
      </c>
      <c r="Q978" s="108">
        <f>VLOOKUP(A978,'BASE REGISTROS'!$A$1:$T$884,17,FALSE)</f>
        <v>0</v>
      </c>
      <c r="R978" s="108">
        <f>VLOOKUP(A978,'BASE REGISTROS'!$A$1:$T$884,18,FALSE)</f>
        <v>93401</v>
      </c>
      <c r="S978" s="108" t="str">
        <f>VLOOKUP(A978,'BASE REGISTROS'!$A$1:$T$884,19,FALSE)</f>
        <v xml:space="preserve">Antecedentes financieros correspondientes al año 2020, pendientes de aprobación por el Sub Depto de Supervisión Financiera Nacional. </v>
      </c>
      <c r="T978" s="129">
        <f>VLOOKUP(A978,'BASE REGISTROS'!$A$1:$T$884,20,FALSE)</f>
        <v>43644</v>
      </c>
      <c r="U978" s="128">
        <v>7683</v>
      </c>
      <c r="V978" s="130">
        <v>6760838</v>
      </c>
      <c r="W978" s="130">
        <v>6760838</v>
      </c>
      <c r="X978" s="131">
        <v>44316</v>
      </c>
      <c r="Y978" s="132" t="s">
        <v>7743</v>
      </c>
      <c r="Z978" s="132" t="s">
        <v>7744</v>
      </c>
      <c r="AA978" s="128" t="s">
        <v>7821</v>
      </c>
    </row>
    <row r="979" spans="1:27" ht="15.75" customHeight="1" x14ac:dyDescent="0.2">
      <c r="A979" s="128">
        <v>7701</v>
      </c>
      <c r="B979" s="108" t="str">
        <f>VLOOKUP(A979,'BASE REGISTROS'!$A$1:$T$884,2,FALSE)</f>
        <v>FUNDACIÓN DOLMA POR LOS DERECHOS DE LA INFANCIA Y ANCIANIDAD</v>
      </c>
      <c r="C979" s="136">
        <f>VLOOKUP(A979,'BASE REGISTROS'!$A$1:$T$884,3,FALSE)</f>
        <v>651935253</v>
      </c>
      <c r="D979" s="108">
        <f>VLOOKUP(A979,'BASE REGISTROS'!$A$1:$T$884,4,FALSE)</f>
        <v>0</v>
      </c>
      <c r="E979" s="108" t="str">
        <f>VLOOKUP(A979,'BASE REGISTROS'!$A$1:$T$884,5,FALSE)</f>
        <v>Corporación de Derecho PrivadoInscripción N° 305986 con fecha 06 de enero de 2020</v>
      </c>
      <c r="F979" s="108" t="str">
        <f>VLOOKUP(A979,'BASE REGISTROS'!$A$1:$T$884,6,FALSE)</f>
        <v>Se acompaña Certificado de Vigencia Folio 500349030955, de fecha 06 de octubre de 2020, del SRCEI</v>
      </c>
      <c r="G979" s="108" t="str">
        <f>VLOOKUP(A979,'BASE REGISTROS'!$A$1:$T$884,7,FALSE)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79" s="108" t="str">
        <f>VLOOKUP(A979,'BASE REGISTROS'!$A$1:$T$884,8,FALSE)</f>
        <v xml:space="preserve">Presidente: Rossana Janet Grez Mauna,         
Secretario: Fernando Humberto Valdés Cornejo, 
Tesorero: Viviana Andrea Quilodrán Acuña,           
</v>
      </c>
      <c r="I979" s="108" t="str">
        <f>VLOOKUP(A979,'BASE REGISTROS'!$A$1:$T$884,9,FALSE)</f>
        <v>Durarán cinco años en sus cargos.</v>
      </c>
      <c r="J979" s="129" t="str">
        <f>VLOOKUP(A979,'BASE REGISTROS'!$A$1:$T$884,10,FALSE)</f>
        <v>De 26 de noviembre de 2019, directorio inicial que aún se encuentra vigente.</v>
      </c>
      <c r="K979" s="108" t="str">
        <f>VLOOKUP(A979,'BASE REGISTROS'!$A$1:$T$884,11,FALSE)</f>
        <v xml:space="preserve">Presidente: Rossana Janet Grez Mauna         
</v>
      </c>
      <c r="L979" s="108" t="str">
        <f>VLOOKUP(A979,'BASE REGISTROS'!$A$1:$T$884,12,FALSE)</f>
        <v>Avenida Irarrázaval N° 2401, oficina 823, Ñuñoa Región Metropolitana.</v>
      </c>
      <c r="M979" s="108" t="str">
        <f>VLOOKUP(A979,'BASE REGISTROS'!$A$1:$T$884,13,FALSE)</f>
        <v>XIII</v>
      </c>
      <c r="N979" s="108" t="str">
        <f>VLOOKUP(A979,'BASE REGISTROS'!$A$1:$T$884,14,FALSE)</f>
        <v>Ñuñoa</v>
      </c>
      <c r="O979" s="108" t="str">
        <f>VLOOKUP(A979,'BASE REGISTROS'!$A$1:$T$884,15,FALSE)</f>
        <v>Fono 56-934436879</v>
      </c>
      <c r="P979" s="108" t="str">
        <f>VLOOKUP(A979,'BASE REGISTROS'!$A$1:$T$884,16,FALSE)</f>
        <v>contacto@fundaciondolma.cl 
 rgrez@fundaciondolma.cl</v>
      </c>
      <c r="Q979" s="108">
        <f>VLOOKUP(A979,'BASE REGISTROS'!$A$1:$T$884,17,FALSE)</f>
        <v>0</v>
      </c>
      <c r="R979" s="108">
        <f>VLOOKUP(A979,'BASE REGISTROS'!$A$1:$T$884,18,FALSE)</f>
        <v>93401</v>
      </c>
      <c r="S979" s="108" t="str">
        <f>VLOOKUP(A979,'BASE REGISTROS'!$A$1:$T$884,19,FALSE)</f>
        <v>Se acompaña Certificado Financiero al año 2019, el cual es aprobado por USUFI con fecha 23 de junio de 2020</v>
      </c>
      <c r="T979" s="129">
        <f>VLOOKUP(A979,'BASE REGISTROS'!$A$1:$T$884,20,FALSE)</f>
        <v>44104</v>
      </c>
      <c r="U979" s="128">
        <v>7701</v>
      </c>
      <c r="V979" s="130">
        <v>31918273</v>
      </c>
      <c r="W979" s="130">
        <v>31918273</v>
      </c>
      <c r="X979" s="131">
        <v>44316</v>
      </c>
      <c r="Y979" s="132" t="s">
        <v>7743</v>
      </c>
      <c r="Z979" s="132" t="s">
        <v>7744</v>
      </c>
      <c r="AA979" s="128" t="s">
        <v>7877</v>
      </c>
    </row>
    <row r="980" spans="1:27" ht="15.75" customHeight="1" x14ac:dyDescent="0.2">
      <c r="A980" s="128">
        <v>7701</v>
      </c>
      <c r="B980" s="108" t="str">
        <f>VLOOKUP(A980,'BASE REGISTROS'!$A$1:$T$884,2,FALSE)</f>
        <v>FUNDACIÓN DOLMA POR LOS DERECHOS DE LA INFANCIA Y ANCIANIDAD</v>
      </c>
      <c r="C980" s="136">
        <f>VLOOKUP(A980,'BASE REGISTROS'!$A$1:$T$884,3,FALSE)</f>
        <v>651935253</v>
      </c>
      <c r="D980" s="108">
        <f>VLOOKUP(A980,'BASE REGISTROS'!$A$1:$T$884,4,FALSE)</f>
        <v>0</v>
      </c>
      <c r="E980" s="108" t="str">
        <f>VLOOKUP(A980,'BASE REGISTROS'!$A$1:$T$884,5,FALSE)</f>
        <v>Corporación de Derecho PrivadoInscripción N° 305986 con fecha 06 de enero de 2020</v>
      </c>
      <c r="F980" s="108" t="str">
        <f>VLOOKUP(A980,'BASE REGISTROS'!$A$1:$T$884,6,FALSE)</f>
        <v>Se acompaña Certificado de Vigencia Folio 500349030955, de fecha 06 de octubre de 2020, del SRCEI</v>
      </c>
      <c r="G980" s="108" t="str">
        <f>VLOOKUP(A980,'BASE REGISTROS'!$A$1:$T$884,7,FALSE)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80" s="108" t="str">
        <f>VLOOKUP(A980,'BASE REGISTROS'!$A$1:$T$884,8,FALSE)</f>
        <v xml:space="preserve">Presidente: Rossana Janet Grez Mauna,         
Secretario: Fernando Humberto Valdés Cornejo, 
Tesorero: Viviana Andrea Quilodrán Acuña,           
</v>
      </c>
      <c r="I980" s="108" t="str">
        <f>VLOOKUP(A980,'BASE REGISTROS'!$A$1:$T$884,9,FALSE)</f>
        <v>Durarán cinco años en sus cargos.</v>
      </c>
      <c r="J980" s="129" t="str">
        <f>VLOOKUP(A980,'BASE REGISTROS'!$A$1:$T$884,10,FALSE)</f>
        <v>De 26 de noviembre de 2019, directorio inicial que aún se encuentra vigente.</v>
      </c>
      <c r="K980" s="108" t="str">
        <f>VLOOKUP(A980,'BASE REGISTROS'!$A$1:$T$884,11,FALSE)</f>
        <v xml:space="preserve">Presidente: Rossana Janet Grez Mauna         
</v>
      </c>
      <c r="L980" s="108" t="str">
        <f>VLOOKUP(A980,'BASE REGISTROS'!$A$1:$T$884,12,FALSE)</f>
        <v>Avenida Irarrázaval N° 2401, oficina 823, Ñuñoa Región Metropolitana.</v>
      </c>
      <c r="M980" s="108" t="str">
        <f>VLOOKUP(A980,'BASE REGISTROS'!$A$1:$T$884,13,FALSE)</f>
        <v>XIII</v>
      </c>
      <c r="N980" s="108" t="str">
        <f>VLOOKUP(A980,'BASE REGISTROS'!$A$1:$T$884,14,FALSE)</f>
        <v>Ñuñoa</v>
      </c>
      <c r="O980" s="108" t="str">
        <f>VLOOKUP(A980,'BASE REGISTROS'!$A$1:$T$884,15,FALSE)</f>
        <v>Fono 56-934436879</v>
      </c>
      <c r="P980" s="108" t="str">
        <f>VLOOKUP(A980,'BASE REGISTROS'!$A$1:$T$884,16,FALSE)</f>
        <v>contacto@fundaciondolma.cl 
 rgrez@fundaciondolma.cl</v>
      </c>
      <c r="Q980" s="108">
        <f>VLOOKUP(A980,'BASE REGISTROS'!$A$1:$T$884,17,FALSE)</f>
        <v>0</v>
      </c>
      <c r="R980" s="108">
        <f>VLOOKUP(A980,'BASE REGISTROS'!$A$1:$T$884,18,FALSE)</f>
        <v>93401</v>
      </c>
      <c r="S980" s="108" t="str">
        <f>VLOOKUP(A980,'BASE REGISTROS'!$A$1:$T$884,19,FALSE)</f>
        <v>Se acompaña Certificado Financiero al año 2019, el cual es aprobado por USUFI con fecha 23 de junio de 2020</v>
      </c>
      <c r="T980" s="129">
        <f>VLOOKUP(A980,'BASE REGISTROS'!$A$1:$T$884,20,FALSE)</f>
        <v>44104</v>
      </c>
      <c r="U980" s="128">
        <v>7701</v>
      </c>
      <c r="V980" s="130">
        <v>23188490</v>
      </c>
      <c r="W980" s="130">
        <v>23188490</v>
      </c>
      <c r="X980" s="131">
        <v>44316</v>
      </c>
      <c r="Y980" s="132" t="s">
        <v>7743</v>
      </c>
      <c r="Z980" s="132" t="s">
        <v>7744</v>
      </c>
      <c r="AA980" s="128" t="s">
        <v>8509</v>
      </c>
    </row>
    <row r="981" spans="1:27" ht="15.75" customHeight="1" x14ac:dyDescent="0.2">
      <c r="A981" s="128">
        <v>7706</v>
      </c>
      <c r="B981" s="108" t="str">
        <f>VLOOKUP(A981,'BASE REGISTROS'!$A$1:$T$884,2,FALSE)</f>
        <v>Organización No Gubernamental de Desarrollo – ALTA TIERRA</v>
      </c>
      <c r="C981" s="136">
        <f>VLOOKUP(A981,'BASE REGISTROS'!$A$1:$T$884,3,FALSE)</f>
        <v>650837746</v>
      </c>
      <c r="D981" s="108">
        <f>VLOOKUP(A981,'BASE REGISTROS'!$A$1:$T$884,4,FALSE)</f>
        <v>0</v>
      </c>
      <c r="E981" s="108" t="str">
        <f>VLOOKUP(A981,'BASE REGISTROS'!$A$1:$T$884,5,FALSE)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981" s="108" t="str">
        <f>VLOOKUP(A981,'BASE REGISTROS'!$A$1:$T$884,6,FALSE)</f>
        <v>Certificado de Vigencia Folio Nº 500288385067, otorgado el 14 de enero de 2020, del Servicio de Registro Civil e Identificación.</v>
      </c>
      <c r="G981" s="108" t="str">
        <f>VLOOKUP(A981,'BASE REGISTROS'!$A$1:$T$884,7,FALSE)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981" s="108" t="str">
        <f>VLOOKUP(A981,'BASE REGISTROS'!$A$1:$T$884,8,FALSE)</f>
        <v xml:space="preserve">Presidente: 
Amanda Elizabeth Alarcón Herrera
 Vicepresidente:
Fernando Rodrigo Valdivia Muñóz
Secretario:
Claudia Vlaeska Valdes Olave
Tesorero:
Christian Enrique Assis González
</v>
      </c>
      <c r="I981" s="108" t="str">
        <f>VLOOKUP(A981,'BASE REGISTROS'!$A$1:$T$884,9,FALSE)</f>
        <v>5 AÑOS</v>
      </c>
      <c r="J981" s="129" t="str">
        <f>VLOOKUP(A981,'BASE REGISTROS'!$A$1:$T$884,10,FALSE)</f>
        <v>20.05.20 al 20.05.25</v>
      </c>
      <c r="K981" s="108" t="str">
        <f>VLOOKUP(A981,'BASE REGISTROS'!$A$1:$T$884,11,FALSE)</f>
        <v xml:space="preserve">Amanda Elizabeth Alarcón Herrera
</v>
      </c>
      <c r="L981" s="108" t="str">
        <f>VLOOKUP(A981,'BASE REGISTROS'!$A$1:$T$884,12,FALSE)</f>
        <v xml:space="preserve">Calle Prat N° 146, comuna de Curicó, Región del Maule
</v>
      </c>
      <c r="M981" s="108" t="str">
        <f>VLOOKUP(A981,'BASE REGISTROS'!$A$1:$T$884,13,FALSE)</f>
        <v>VII</v>
      </c>
      <c r="N981" s="108" t="str">
        <f>VLOOKUP(A981,'BASE REGISTROS'!$A$1:$T$884,14,FALSE)</f>
        <v>Curicó</v>
      </c>
      <c r="O981" s="108" t="str">
        <f>VLOOKUP(A981,'BASE REGISTROS'!$A$1:$T$884,15,FALSE)</f>
        <v xml:space="preserve">Teléfono: 75-23111132/ 0990174873
</v>
      </c>
      <c r="P981" s="108" t="str">
        <f>VLOOKUP(A981,'BASE REGISTROS'!$A$1:$T$884,16,FALSE)</f>
        <v xml:space="preserve">Correo electrónico: altatierraong@gmail.com </v>
      </c>
      <c r="Q981" s="108">
        <f>VLOOKUP(A981,'BASE REGISTROS'!$A$1:$T$884,17,FALSE)</f>
        <v>0</v>
      </c>
      <c r="R981" s="108">
        <f>VLOOKUP(A981,'BASE REGISTROS'!$A$1:$T$884,18,FALSE)</f>
        <v>93401</v>
      </c>
      <c r="S981" s="108" t="str">
        <f>VLOOKUP(A981,'BASE REGISTROS'!$A$1:$T$884,19,FALSE)</f>
        <v xml:space="preserve">Antecedentes financieros correspondientes al año 2019, aprobados por el Sub Depto de Supervisión Financiera Nacional. </v>
      </c>
      <c r="T981" s="129">
        <f>VLOOKUP(A981,'BASE REGISTROS'!$A$1:$T$884,20,FALSE)</f>
        <v>43990</v>
      </c>
      <c r="U981" s="128">
        <v>7706</v>
      </c>
      <c r="V981" s="130">
        <v>9424582</v>
      </c>
      <c r="W981" s="130">
        <v>34677455</v>
      </c>
      <c r="X981" s="131">
        <v>44316</v>
      </c>
      <c r="Y981" s="132" t="s">
        <v>7743</v>
      </c>
      <c r="Z981" s="132" t="s">
        <v>7744</v>
      </c>
      <c r="AA981" s="128" t="s">
        <v>7778</v>
      </c>
    </row>
    <row r="982" spans="1:27" ht="15.75" customHeight="1" x14ac:dyDescent="0.2">
      <c r="A982" s="128">
        <v>7706</v>
      </c>
      <c r="B982" s="108" t="str">
        <f>VLOOKUP(A982,'BASE REGISTROS'!$A$1:$T$884,2,FALSE)</f>
        <v>Organización No Gubernamental de Desarrollo – ALTA TIERRA</v>
      </c>
      <c r="C982" s="136">
        <f>VLOOKUP(A982,'BASE REGISTROS'!$A$1:$T$884,3,FALSE)</f>
        <v>650837746</v>
      </c>
      <c r="D982" s="108">
        <f>VLOOKUP(A982,'BASE REGISTROS'!$A$1:$T$884,4,FALSE)</f>
        <v>0</v>
      </c>
      <c r="E982" s="108" t="str">
        <f>VLOOKUP(A982,'BASE REGISTROS'!$A$1:$T$884,5,FALSE)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982" s="108" t="str">
        <f>VLOOKUP(A982,'BASE REGISTROS'!$A$1:$T$884,6,FALSE)</f>
        <v>Certificado de Vigencia Folio Nº 500288385067, otorgado el 14 de enero de 2020, del Servicio de Registro Civil e Identificación.</v>
      </c>
      <c r="G982" s="108" t="str">
        <f>VLOOKUP(A982,'BASE REGISTROS'!$A$1:$T$884,7,FALSE)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982" s="108" t="str">
        <f>VLOOKUP(A982,'BASE REGISTROS'!$A$1:$T$884,8,FALSE)</f>
        <v xml:space="preserve">Presidente: 
Amanda Elizabeth Alarcón Herrera
 Vicepresidente:
Fernando Rodrigo Valdivia Muñóz
Secretario:
Claudia Vlaeska Valdes Olave
Tesorero:
Christian Enrique Assis González
</v>
      </c>
      <c r="I982" s="108" t="str">
        <f>VLOOKUP(A982,'BASE REGISTROS'!$A$1:$T$884,9,FALSE)</f>
        <v>5 AÑOS</v>
      </c>
      <c r="J982" s="129" t="str">
        <f>VLOOKUP(A982,'BASE REGISTROS'!$A$1:$T$884,10,FALSE)</f>
        <v>20.05.20 al 20.05.25</v>
      </c>
      <c r="K982" s="108" t="str">
        <f>VLOOKUP(A982,'BASE REGISTROS'!$A$1:$T$884,11,FALSE)</f>
        <v xml:space="preserve">Amanda Elizabeth Alarcón Herrera
</v>
      </c>
      <c r="L982" s="108" t="str">
        <f>VLOOKUP(A982,'BASE REGISTROS'!$A$1:$T$884,12,FALSE)</f>
        <v xml:space="preserve">Calle Prat N° 146, comuna de Curicó, Región del Maule
</v>
      </c>
      <c r="M982" s="108" t="str">
        <f>VLOOKUP(A982,'BASE REGISTROS'!$A$1:$T$884,13,FALSE)</f>
        <v>VII</v>
      </c>
      <c r="N982" s="108" t="str">
        <f>VLOOKUP(A982,'BASE REGISTROS'!$A$1:$T$884,14,FALSE)</f>
        <v>Curicó</v>
      </c>
      <c r="O982" s="108" t="str">
        <f>VLOOKUP(A982,'BASE REGISTROS'!$A$1:$T$884,15,FALSE)</f>
        <v xml:space="preserve">Teléfono: 75-23111132/ 0990174873
</v>
      </c>
      <c r="P982" s="108" t="str">
        <f>VLOOKUP(A982,'BASE REGISTROS'!$A$1:$T$884,16,FALSE)</f>
        <v xml:space="preserve">Correo electrónico: altatierraong@gmail.com </v>
      </c>
      <c r="Q982" s="108">
        <f>VLOOKUP(A982,'BASE REGISTROS'!$A$1:$T$884,17,FALSE)</f>
        <v>0</v>
      </c>
      <c r="R982" s="108">
        <f>VLOOKUP(A982,'BASE REGISTROS'!$A$1:$T$884,18,FALSE)</f>
        <v>93401</v>
      </c>
      <c r="S982" s="108" t="str">
        <f>VLOOKUP(A982,'BASE REGISTROS'!$A$1:$T$884,19,FALSE)</f>
        <v xml:space="preserve">Antecedentes financieros correspondientes al año 2019, aprobados por el Sub Depto de Supervisión Financiera Nacional. </v>
      </c>
      <c r="T982" s="129">
        <f>VLOOKUP(A982,'BASE REGISTROS'!$A$1:$T$884,20,FALSE)</f>
        <v>43990</v>
      </c>
      <c r="U982" s="128">
        <v>7706</v>
      </c>
      <c r="V982" s="130">
        <v>26207254</v>
      </c>
      <c r="W982" s="130">
        <v>54814233</v>
      </c>
      <c r="X982" s="131">
        <v>44316</v>
      </c>
      <c r="Y982" s="132" t="s">
        <v>7743</v>
      </c>
      <c r="Z982" s="132" t="s">
        <v>7744</v>
      </c>
      <c r="AA982" s="128" t="s">
        <v>7763</v>
      </c>
    </row>
    <row r="983" spans="1:27" ht="15.75" customHeight="1" x14ac:dyDescent="0.2">
      <c r="A983" s="128">
        <v>7708</v>
      </c>
      <c r="B983" s="108" t="str">
        <f>VLOOKUP(A983,'BASE REGISTROS'!$A$1:$T$884,2,FALSE)</f>
        <v>Corporación Vivo Inclusión.</v>
      </c>
      <c r="C983" s="136">
        <f>VLOOKUP(A983,'BASE REGISTROS'!$A$1:$T$884,3,FALSE)</f>
        <v>533344577</v>
      </c>
      <c r="D983" s="108">
        <f>VLOOKUP(A983,'BASE REGISTROS'!$A$1:$T$884,4,FALSE)</f>
        <v>0</v>
      </c>
      <c r="E983" s="108" t="str">
        <f>VLOOKUP(A983,'BASE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983" s="108" t="str">
        <f>VLOOKUP(A983,'BASE REGISTROS'!$A$1:$T$884,6,FALSE)</f>
        <v xml:space="preserve">Certificado de Vigencia de Persona Jurídica sin fines de Lucro, folio Nº 500340980709, de fecha 17 de agosto de 2020, emitida por el Servicio de Registro Civil e Identificación.
</v>
      </c>
      <c r="G983" s="108" t="str">
        <f>VLOOKUP(A983,'BASE REGISTROS'!$A$1:$T$884,7,FALSE)</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983" s="108" t="str">
        <f>VLOOKUP(A983,'BASE REGISTROS'!$A$1:$T$884,8,FALSE)</f>
        <v xml:space="preserve">Presidente: 
Fernando Gómez Carmona
Secretaria: 
Claudia Soledad Cos Rosales
Tesorera: 
Sandra Zelada González
 </v>
      </c>
      <c r="I983" s="108" t="str">
        <f>VLOOKUP(A983,'BASE REGISTROS'!$A$1:$T$884,9,FALSE)</f>
        <v>2 AÑOS</v>
      </c>
      <c r="J983" s="129" t="str">
        <f>VLOOKUP(A983,'BASE REGISTROS'!$A$1:$T$884,10,FALSE)</f>
        <v>Directorio inicial durará hasta la primera Asamblea Ordinaria de Socios que se celebrará dentro de los 90 días posteriores al respectivo registro en el Servicio de Registro Civil e Identificación, es decir hasta el 13 de noviembre de 2020.</v>
      </c>
      <c r="K983" s="108" t="str">
        <f>VLOOKUP(A983,'BASE REGISTROS'!$A$1:$T$884,11,FALSE)</f>
        <v>Presidente: 
Fernando Gómez Carmona</v>
      </c>
      <c r="L983" s="108" t="str">
        <f>VLOOKUP(A983,'BASE REGISTROS'!$A$1:$T$884,12,FALSE)</f>
        <v>Calle Roma N° 198, Villa San Francisco, comuna de Limache, Región de Valparaíso.</v>
      </c>
      <c r="M983" s="108" t="str">
        <f>VLOOKUP(A983,'BASE REGISTROS'!$A$1:$T$884,13,FALSE)</f>
        <v>V</v>
      </c>
      <c r="N983" s="108" t="str">
        <f>VLOOKUP(A983,'BASE REGISTROS'!$A$1:$T$884,14,FALSE)</f>
        <v>Valparaíso</v>
      </c>
      <c r="O983" s="108">
        <f>VLOOKUP(A983,'BASE REGISTROS'!$A$1:$T$884,15,FALSE)</f>
        <v>56977591646</v>
      </c>
      <c r="P983" s="108" t="str">
        <f>VLOOKUP(A983,'BASE REGISTROS'!$A$1:$T$884,16,FALSE)</f>
        <v>fernando.gomez@gmail.com</v>
      </c>
      <c r="Q983" s="108">
        <f>VLOOKUP(A983,'BASE REGISTROS'!$A$1:$T$884,17,FALSE)</f>
        <v>0</v>
      </c>
      <c r="R983" s="108">
        <f>VLOOKUP(A983,'BASE REGISTROS'!$A$1:$T$884,18,FALSE)</f>
        <v>93401</v>
      </c>
      <c r="S983" s="108" t="str">
        <f>VLOOKUP(A983,'BASE REGISTROS'!$A$1:$T$884,19,FALSE)</f>
        <v>Se acompaña certificado financiero correspondiente al año 2020, aprobado por el Sub Departamento de Supervisión Financiera Nacional.</v>
      </c>
      <c r="T983" s="129">
        <f>VLOOKUP(A983,'BASE REGISTROS'!$A$1:$T$884,20,FALSE)</f>
        <v>44050</v>
      </c>
      <c r="U983" s="128">
        <v>7708</v>
      </c>
      <c r="V983" s="130">
        <v>19344573</v>
      </c>
      <c r="W983" s="130">
        <v>19344573</v>
      </c>
      <c r="X983" s="131">
        <v>44316</v>
      </c>
      <c r="Y983" s="132" t="s">
        <v>7743</v>
      </c>
      <c r="Z983" s="132" t="s">
        <v>7744</v>
      </c>
      <c r="AA983" s="128" t="s">
        <v>7867</v>
      </c>
    </row>
    <row r="984" spans="1:27" ht="15.75" customHeight="1" x14ac:dyDescent="0.2">
      <c r="A984" s="128">
        <v>7714</v>
      </c>
      <c r="B984" s="108" t="str">
        <f>VLOOKUP(A984,'BASE REGISTROS'!$A$1:$T$884,2,FALSE)</f>
        <v>Fundación Pares</v>
      </c>
      <c r="C984" s="136">
        <f>VLOOKUP(A984,'BASE REGISTROS'!$A$1:$T$884,3,FALSE)</f>
        <v>651883474</v>
      </c>
      <c r="D984" s="108">
        <f>VLOOKUP(A984,'BASE REGISTROS'!$A$1:$T$884,4,FALSE)</f>
        <v>0</v>
      </c>
      <c r="E984" s="108" t="str">
        <f>VLOOKUP(A984,'BASE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84" s="108" t="str">
        <f>VLOOKUP(A984,'BASE REGISTROS'!$A$1:$T$884,6,FALSE)</f>
        <v>Certificado de Vigencia de Persona Jurídica sin fines de lucro Folio N° 500252111385, de 03 de septiembre de 2019.Se acompaña certificado de directorio de Persona Jurídica sin fines de lucro Folio N° 5500375556810, de 09 de marzo de 2021.</v>
      </c>
      <c r="G984" s="108" t="str">
        <f>VLOOKUP(A984,'BASE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84" s="108" t="str">
        <f>VLOOKUP(A984,'BASE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84" s="108" t="str">
        <f>VLOOKUP(A984,'BASE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84" s="129" t="str">
        <f>VLOOKUP(A984,'BASE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84" s="108" t="str">
        <f>VLOOKUP(A984,'BASE REGISTROS'!$A$1:$T$884,11,FALSE)</f>
        <v>Jairo Lionel Seguel Muñoz</v>
      </c>
      <c r="L984" s="108" t="str">
        <f>VLOOKUP(A984,'BASE REGISTROS'!$A$1:$T$884,12,FALSE)</f>
        <v>Calle Santiago N° 710, oficina 200, Comuna de Villa Alemana. Región de Valparaíso</v>
      </c>
      <c r="M984" s="108" t="str">
        <f>VLOOKUP(A984,'BASE REGISTROS'!$A$1:$T$884,13,FALSE)</f>
        <v>V</v>
      </c>
      <c r="N984" s="108" t="str">
        <f>VLOOKUP(A984,'BASE REGISTROS'!$A$1:$T$884,14,FALSE)</f>
        <v>Villa Alemana</v>
      </c>
      <c r="O984" s="108" t="str">
        <f>VLOOKUP(A984,'BASE REGISTROS'!$A$1:$T$884,15,FALSE)</f>
        <v xml:space="preserve">Fono: 966910337
</v>
      </c>
      <c r="P984" s="108" t="str">
        <f>VLOOKUP(A984,'BASE REGISTROS'!$A$1:$T$884,16,FALSE)</f>
        <v xml:space="preserve">Correo electrónico: f.pares2019@gmail.com
</v>
      </c>
      <c r="Q984" s="108">
        <f>VLOOKUP(A984,'BASE REGISTROS'!$A$1:$T$884,17,FALSE)</f>
        <v>0</v>
      </c>
      <c r="R984" s="108">
        <f>VLOOKUP(A984,'BASE REGISTROS'!$A$1:$T$884,18,FALSE)</f>
        <v>93401</v>
      </c>
      <c r="S984" s="108" t="str">
        <f>VLOOKUP(A984,'BASE REGISTROS'!$A$1:$T$884,19,FALSE)</f>
        <v>Certificado Financiero 2019 aprobado por Subdepartamento de Supervisión financiera.</v>
      </c>
      <c r="T984" s="129">
        <f>VLOOKUP(A984,'BASE REGISTROS'!$A$1:$T$884,20,FALSE)</f>
        <v>43802</v>
      </c>
      <c r="U984" s="128">
        <v>7714</v>
      </c>
      <c r="V984" s="130">
        <v>28087132</v>
      </c>
      <c r="W984" s="130">
        <v>28087132</v>
      </c>
      <c r="X984" s="131">
        <v>44316</v>
      </c>
      <c r="Y984" s="132" t="s">
        <v>7743</v>
      </c>
      <c r="Z984" s="132" t="s">
        <v>7744</v>
      </c>
      <c r="AA984" s="128" t="s">
        <v>7746</v>
      </c>
    </row>
    <row r="985" spans="1:27" ht="15.75" customHeight="1" x14ac:dyDescent="0.2">
      <c r="A985" s="128">
        <v>7714</v>
      </c>
      <c r="B985" s="108" t="str">
        <f>VLOOKUP(A985,'BASE REGISTROS'!$A$1:$T$884,2,FALSE)</f>
        <v>Fundación Pares</v>
      </c>
      <c r="C985" s="136">
        <f>VLOOKUP(A985,'BASE REGISTROS'!$A$1:$T$884,3,FALSE)</f>
        <v>651883474</v>
      </c>
      <c r="D985" s="108">
        <f>VLOOKUP(A985,'BASE REGISTROS'!$A$1:$T$884,4,FALSE)</f>
        <v>0</v>
      </c>
      <c r="E985" s="108" t="str">
        <f>VLOOKUP(A985,'BASE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85" s="108" t="str">
        <f>VLOOKUP(A985,'BASE REGISTROS'!$A$1:$T$884,6,FALSE)</f>
        <v>Certificado de Vigencia de Persona Jurídica sin fines de lucro Folio N° 500252111385, de 03 de septiembre de 2019.Se acompaña certificado de directorio de Persona Jurídica sin fines de lucro Folio N° 5500375556810, de 09 de marzo de 2021.</v>
      </c>
      <c r="G985" s="108" t="str">
        <f>VLOOKUP(A985,'BASE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85" s="108" t="str">
        <f>VLOOKUP(A985,'BASE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85" s="108" t="str">
        <f>VLOOKUP(A985,'BASE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85" s="129" t="str">
        <f>VLOOKUP(A985,'BASE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85" s="108" t="str">
        <f>VLOOKUP(A985,'BASE REGISTROS'!$A$1:$T$884,11,FALSE)</f>
        <v>Jairo Lionel Seguel Muñoz</v>
      </c>
      <c r="L985" s="108" t="str">
        <f>VLOOKUP(A985,'BASE REGISTROS'!$A$1:$T$884,12,FALSE)</f>
        <v>Calle Santiago N° 710, oficina 200, Comuna de Villa Alemana. Región de Valparaíso</v>
      </c>
      <c r="M985" s="108" t="str">
        <f>VLOOKUP(A985,'BASE REGISTROS'!$A$1:$T$884,13,FALSE)</f>
        <v>V</v>
      </c>
      <c r="N985" s="108" t="str">
        <f>VLOOKUP(A985,'BASE REGISTROS'!$A$1:$T$884,14,FALSE)</f>
        <v>Villa Alemana</v>
      </c>
      <c r="O985" s="108" t="str">
        <f>VLOOKUP(A985,'BASE REGISTROS'!$A$1:$T$884,15,FALSE)</f>
        <v xml:space="preserve">Fono: 966910337
</v>
      </c>
      <c r="P985" s="108" t="str">
        <f>VLOOKUP(A985,'BASE REGISTROS'!$A$1:$T$884,16,FALSE)</f>
        <v xml:space="preserve">Correo electrónico: f.pares2019@gmail.com
</v>
      </c>
      <c r="Q985" s="108">
        <f>VLOOKUP(A985,'BASE REGISTROS'!$A$1:$T$884,17,FALSE)</f>
        <v>0</v>
      </c>
      <c r="R985" s="108">
        <f>VLOOKUP(A985,'BASE REGISTROS'!$A$1:$T$884,18,FALSE)</f>
        <v>93401</v>
      </c>
      <c r="S985" s="108" t="str">
        <f>VLOOKUP(A985,'BASE REGISTROS'!$A$1:$T$884,19,FALSE)</f>
        <v>Certificado Financiero 2019 aprobado por Subdepartamento de Supervisión financiera.</v>
      </c>
      <c r="T985" s="129">
        <f>VLOOKUP(A985,'BASE REGISTROS'!$A$1:$T$884,20,FALSE)</f>
        <v>43802</v>
      </c>
      <c r="U985" s="128">
        <v>7714</v>
      </c>
      <c r="V985" s="130">
        <v>14043566</v>
      </c>
      <c r="W985" s="130">
        <v>14043566</v>
      </c>
      <c r="X985" s="131">
        <v>44316</v>
      </c>
      <c r="Y985" s="132" t="s">
        <v>7743</v>
      </c>
      <c r="Z985" s="132" t="s">
        <v>7744</v>
      </c>
      <c r="AA985" s="128" t="s">
        <v>7747</v>
      </c>
    </row>
    <row r="986" spans="1:27" ht="15.75" customHeight="1" x14ac:dyDescent="0.2">
      <c r="A986" s="128">
        <v>7714</v>
      </c>
      <c r="B986" s="108" t="str">
        <f>VLOOKUP(A986,'BASE REGISTROS'!$A$1:$T$884,2,FALSE)</f>
        <v>Fundación Pares</v>
      </c>
      <c r="C986" s="136">
        <f>VLOOKUP(A986,'BASE REGISTROS'!$A$1:$T$884,3,FALSE)</f>
        <v>651883474</v>
      </c>
      <c r="D986" s="108">
        <f>VLOOKUP(A986,'BASE REGISTROS'!$A$1:$T$884,4,FALSE)</f>
        <v>0</v>
      </c>
      <c r="E986" s="108" t="str">
        <f>VLOOKUP(A986,'BASE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86" s="108" t="str">
        <f>VLOOKUP(A986,'BASE REGISTROS'!$A$1:$T$884,6,FALSE)</f>
        <v>Certificado de Vigencia de Persona Jurídica sin fines de lucro Folio N° 500252111385, de 03 de septiembre de 2019.Se acompaña certificado de directorio de Persona Jurídica sin fines de lucro Folio N° 5500375556810, de 09 de marzo de 2021.</v>
      </c>
      <c r="G986" s="108" t="str">
        <f>VLOOKUP(A986,'BASE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86" s="108" t="str">
        <f>VLOOKUP(A986,'BASE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86" s="108" t="str">
        <f>VLOOKUP(A986,'BASE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86" s="129" t="str">
        <f>VLOOKUP(A986,'BASE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86" s="108" t="str">
        <f>VLOOKUP(A986,'BASE REGISTROS'!$A$1:$T$884,11,FALSE)</f>
        <v>Jairo Lionel Seguel Muñoz</v>
      </c>
      <c r="L986" s="108" t="str">
        <f>VLOOKUP(A986,'BASE REGISTROS'!$A$1:$T$884,12,FALSE)</f>
        <v>Calle Santiago N° 710, oficina 200, Comuna de Villa Alemana. Región de Valparaíso</v>
      </c>
      <c r="M986" s="108" t="str">
        <f>VLOOKUP(A986,'BASE REGISTROS'!$A$1:$T$884,13,FALSE)</f>
        <v>V</v>
      </c>
      <c r="N986" s="108" t="str">
        <f>VLOOKUP(A986,'BASE REGISTROS'!$A$1:$T$884,14,FALSE)</f>
        <v>Villa Alemana</v>
      </c>
      <c r="O986" s="108" t="str">
        <f>VLOOKUP(A986,'BASE REGISTROS'!$A$1:$T$884,15,FALSE)</f>
        <v xml:space="preserve">Fono: 966910337
</v>
      </c>
      <c r="P986" s="108" t="str">
        <f>VLOOKUP(A986,'BASE REGISTROS'!$A$1:$T$884,16,FALSE)</f>
        <v xml:space="preserve">Correo electrónico: f.pares2019@gmail.com
</v>
      </c>
      <c r="Q986" s="108">
        <f>VLOOKUP(A986,'BASE REGISTROS'!$A$1:$T$884,17,FALSE)</f>
        <v>0</v>
      </c>
      <c r="R986" s="108">
        <f>VLOOKUP(A986,'BASE REGISTROS'!$A$1:$T$884,18,FALSE)</f>
        <v>93401</v>
      </c>
      <c r="S986" s="108" t="str">
        <f>VLOOKUP(A986,'BASE REGISTROS'!$A$1:$T$884,19,FALSE)</f>
        <v>Certificado Financiero 2019 aprobado por Subdepartamento de Supervisión financiera.</v>
      </c>
      <c r="T986" s="129">
        <f>VLOOKUP(A986,'BASE REGISTROS'!$A$1:$T$884,20,FALSE)</f>
        <v>43802</v>
      </c>
      <c r="U986" s="128">
        <v>7714</v>
      </c>
      <c r="V986" s="130">
        <v>7413200</v>
      </c>
      <c r="W986" s="130">
        <v>7413200</v>
      </c>
      <c r="X986" s="131">
        <v>44316</v>
      </c>
      <c r="Y986" s="132" t="s">
        <v>7743</v>
      </c>
      <c r="Z986" s="132" t="s">
        <v>7744</v>
      </c>
      <c r="AA986" s="128" t="s">
        <v>7806</v>
      </c>
    </row>
    <row r="987" spans="1:27" ht="15.75" customHeight="1" x14ac:dyDescent="0.2">
      <c r="A987" s="128">
        <v>7714</v>
      </c>
      <c r="B987" s="108" t="str">
        <f>VLOOKUP(A987,'BASE REGISTROS'!$A$1:$T$884,2,FALSE)</f>
        <v>Fundación Pares</v>
      </c>
      <c r="C987" s="136">
        <f>VLOOKUP(A987,'BASE REGISTROS'!$A$1:$T$884,3,FALSE)</f>
        <v>651883474</v>
      </c>
      <c r="D987" s="108">
        <f>VLOOKUP(A987,'BASE REGISTROS'!$A$1:$T$884,4,FALSE)</f>
        <v>0</v>
      </c>
      <c r="E987" s="108" t="str">
        <f>VLOOKUP(A987,'BASE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87" s="108" t="str">
        <f>VLOOKUP(A987,'BASE REGISTROS'!$A$1:$T$884,6,FALSE)</f>
        <v>Certificado de Vigencia de Persona Jurídica sin fines de lucro Folio N° 500252111385, de 03 de septiembre de 2019.Se acompaña certificado de directorio de Persona Jurídica sin fines de lucro Folio N° 5500375556810, de 09 de marzo de 2021.</v>
      </c>
      <c r="G987" s="108" t="str">
        <f>VLOOKUP(A987,'BASE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87" s="108" t="str">
        <f>VLOOKUP(A987,'BASE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87" s="108" t="str">
        <f>VLOOKUP(A987,'BASE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87" s="129" t="str">
        <f>VLOOKUP(A987,'BASE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87" s="108" t="str">
        <f>VLOOKUP(A987,'BASE REGISTROS'!$A$1:$T$884,11,FALSE)</f>
        <v>Jairo Lionel Seguel Muñoz</v>
      </c>
      <c r="L987" s="108" t="str">
        <f>VLOOKUP(A987,'BASE REGISTROS'!$A$1:$T$884,12,FALSE)</f>
        <v>Calle Santiago N° 710, oficina 200, Comuna de Villa Alemana. Región de Valparaíso</v>
      </c>
      <c r="M987" s="108" t="str">
        <f>VLOOKUP(A987,'BASE REGISTROS'!$A$1:$T$884,13,FALSE)</f>
        <v>V</v>
      </c>
      <c r="N987" s="108" t="str">
        <f>VLOOKUP(A987,'BASE REGISTROS'!$A$1:$T$884,14,FALSE)</f>
        <v>Villa Alemana</v>
      </c>
      <c r="O987" s="108" t="str">
        <f>VLOOKUP(A987,'BASE REGISTROS'!$A$1:$T$884,15,FALSE)</f>
        <v xml:space="preserve">Fono: 966910337
</v>
      </c>
      <c r="P987" s="108" t="str">
        <f>VLOOKUP(A987,'BASE REGISTROS'!$A$1:$T$884,16,FALSE)</f>
        <v xml:space="preserve">Correo electrónico: f.pares2019@gmail.com
</v>
      </c>
      <c r="Q987" s="108">
        <f>VLOOKUP(A987,'BASE REGISTROS'!$A$1:$T$884,17,FALSE)</f>
        <v>0</v>
      </c>
      <c r="R987" s="108">
        <f>VLOOKUP(A987,'BASE REGISTROS'!$A$1:$T$884,18,FALSE)</f>
        <v>93401</v>
      </c>
      <c r="S987" s="108" t="str">
        <f>VLOOKUP(A987,'BASE REGISTROS'!$A$1:$T$884,19,FALSE)</f>
        <v>Certificado Financiero 2019 aprobado por Subdepartamento de Supervisión financiera.</v>
      </c>
      <c r="T987" s="129">
        <f>VLOOKUP(A987,'BASE REGISTROS'!$A$1:$T$884,20,FALSE)</f>
        <v>43802</v>
      </c>
      <c r="U987" s="128">
        <v>7714</v>
      </c>
      <c r="V987" s="130">
        <v>29652800</v>
      </c>
      <c r="W987" s="130">
        <v>29652800</v>
      </c>
      <c r="X987" s="131">
        <v>44316</v>
      </c>
      <c r="Y987" s="132" t="s">
        <v>7743</v>
      </c>
      <c r="Z987" s="132" t="s">
        <v>7744</v>
      </c>
      <c r="AA987" s="128" t="s">
        <v>7823</v>
      </c>
    </row>
    <row r="988" spans="1:27" ht="15.75" customHeight="1" x14ac:dyDescent="0.2">
      <c r="A988" s="128">
        <v>7714</v>
      </c>
      <c r="B988" s="108" t="str">
        <f>VLOOKUP(A988,'BASE REGISTROS'!$A$1:$T$884,2,FALSE)</f>
        <v>Fundación Pares</v>
      </c>
      <c r="C988" s="136">
        <f>VLOOKUP(A988,'BASE REGISTROS'!$A$1:$T$884,3,FALSE)</f>
        <v>651883474</v>
      </c>
      <c r="D988" s="108">
        <f>VLOOKUP(A988,'BASE REGISTROS'!$A$1:$T$884,4,FALSE)</f>
        <v>0</v>
      </c>
      <c r="E988" s="108" t="str">
        <f>VLOOKUP(A988,'BASE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88" s="108" t="str">
        <f>VLOOKUP(A988,'BASE REGISTROS'!$A$1:$T$884,6,FALSE)</f>
        <v>Certificado de Vigencia de Persona Jurídica sin fines de lucro Folio N° 500252111385, de 03 de septiembre de 2019.Se acompaña certificado de directorio de Persona Jurídica sin fines de lucro Folio N° 5500375556810, de 09 de marzo de 2021.</v>
      </c>
      <c r="G988" s="108" t="str">
        <f>VLOOKUP(A988,'BASE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88" s="108" t="str">
        <f>VLOOKUP(A988,'BASE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88" s="108" t="str">
        <f>VLOOKUP(A988,'BASE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88" s="129" t="str">
        <f>VLOOKUP(A988,'BASE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88" s="108" t="str">
        <f>VLOOKUP(A988,'BASE REGISTROS'!$A$1:$T$884,11,FALSE)</f>
        <v>Jairo Lionel Seguel Muñoz</v>
      </c>
      <c r="L988" s="108" t="str">
        <f>VLOOKUP(A988,'BASE REGISTROS'!$A$1:$T$884,12,FALSE)</f>
        <v>Calle Santiago N° 710, oficina 200, Comuna de Villa Alemana. Región de Valparaíso</v>
      </c>
      <c r="M988" s="108" t="str">
        <f>VLOOKUP(A988,'BASE REGISTROS'!$A$1:$T$884,13,FALSE)</f>
        <v>V</v>
      </c>
      <c r="N988" s="108" t="str">
        <f>VLOOKUP(A988,'BASE REGISTROS'!$A$1:$T$884,14,FALSE)</f>
        <v>Villa Alemana</v>
      </c>
      <c r="O988" s="108" t="str">
        <f>VLOOKUP(A988,'BASE REGISTROS'!$A$1:$T$884,15,FALSE)</f>
        <v xml:space="preserve">Fono: 966910337
</v>
      </c>
      <c r="P988" s="108" t="str">
        <f>VLOOKUP(A988,'BASE REGISTROS'!$A$1:$T$884,16,FALSE)</f>
        <v xml:space="preserve">Correo electrónico: f.pares2019@gmail.com
</v>
      </c>
      <c r="Q988" s="108">
        <f>VLOOKUP(A988,'BASE REGISTROS'!$A$1:$T$884,17,FALSE)</f>
        <v>0</v>
      </c>
      <c r="R988" s="108">
        <f>VLOOKUP(A988,'BASE REGISTROS'!$A$1:$T$884,18,FALSE)</f>
        <v>93401</v>
      </c>
      <c r="S988" s="108" t="str">
        <f>VLOOKUP(A988,'BASE REGISTROS'!$A$1:$T$884,19,FALSE)</f>
        <v>Certificado Financiero 2019 aprobado por Subdepartamento de Supervisión financiera.</v>
      </c>
      <c r="T988" s="129">
        <f>VLOOKUP(A988,'BASE REGISTROS'!$A$1:$T$884,20,FALSE)</f>
        <v>43802</v>
      </c>
      <c r="U988" s="128">
        <v>7714</v>
      </c>
      <c r="V988" s="130">
        <v>14826400</v>
      </c>
      <c r="W988" s="130">
        <v>14826400</v>
      </c>
      <c r="X988" s="131">
        <v>44316</v>
      </c>
      <c r="Y988" s="132" t="s">
        <v>7743</v>
      </c>
      <c r="Z988" s="132" t="s">
        <v>7744</v>
      </c>
      <c r="AA988" s="128" t="s">
        <v>247</v>
      </c>
    </row>
    <row r="989" spans="1:27" ht="15.75" customHeight="1" x14ac:dyDescent="0.2">
      <c r="A989" s="128">
        <v>7714</v>
      </c>
      <c r="B989" s="108" t="str">
        <f>VLOOKUP(A989,'BASE REGISTROS'!$A$1:$T$884,2,FALSE)</f>
        <v>Fundación Pares</v>
      </c>
      <c r="C989" s="136">
        <f>VLOOKUP(A989,'BASE REGISTROS'!$A$1:$T$884,3,FALSE)</f>
        <v>651883474</v>
      </c>
      <c r="D989" s="108">
        <f>VLOOKUP(A989,'BASE REGISTROS'!$A$1:$T$884,4,FALSE)</f>
        <v>0</v>
      </c>
      <c r="E989" s="108" t="str">
        <f>VLOOKUP(A989,'BASE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89" s="108" t="str">
        <f>VLOOKUP(A989,'BASE REGISTROS'!$A$1:$T$884,6,FALSE)</f>
        <v>Certificado de Vigencia de Persona Jurídica sin fines de lucro Folio N° 500252111385, de 03 de septiembre de 2019.Se acompaña certificado de directorio de Persona Jurídica sin fines de lucro Folio N° 5500375556810, de 09 de marzo de 2021.</v>
      </c>
      <c r="G989" s="108" t="str">
        <f>VLOOKUP(A989,'BASE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89" s="108" t="str">
        <f>VLOOKUP(A989,'BASE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89" s="108" t="str">
        <f>VLOOKUP(A989,'BASE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89" s="129" t="str">
        <f>VLOOKUP(A989,'BASE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89" s="108" t="str">
        <f>VLOOKUP(A989,'BASE REGISTROS'!$A$1:$T$884,11,FALSE)</f>
        <v>Jairo Lionel Seguel Muñoz</v>
      </c>
      <c r="L989" s="108" t="str">
        <f>VLOOKUP(A989,'BASE REGISTROS'!$A$1:$T$884,12,FALSE)</f>
        <v>Calle Santiago N° 710, oficina 200, Comuna de Villa Alemana. Región de Valparaíso</v>
      </c>
      <c r="M989" s="108" t="str">
        <f>VLOOKUP(A989,'BASE REGISTROS'!$A$1:$T$884,13,FALSE)</f>
        <v>V</v>
      </c>
      <c r="N989" s="108" t="str">
        <f>VLOOKUP(A989,'BASE REGISTROS'!$A$1:$T$884,14,FALSE)</f>
        <v>Villa Alemana</v>
      </c>
      <c r="O989" s="108" t="str">
        <f>VLOOKUP(A989,'BASE REGISTROS'!$A$1:$T$884,15,FALSE)</f>
        <v xml:space="preserve">Fono: 966910337
</v>
      </c>
      <c r="P989" s="108" t="str">
        <f>VLOOKUP(A989,'BASE REGISTROS'!$A$1:$T$884,16,FALSE)</f>
        <v xml:space="preserve">Correo electrónico: f.pares2019@gmail.com
</v>
      </c>
      <c r="Q989" s="108">
        <f>VLOOKUP(A989,'BASE REGISTROS'!$A$1:$T$884,17,FALSE)</f>
        <v>0</v>
      </c>
      <c r="R989" s="108">
        <f>VLOOKUP(A989,'BASE REGISTROS'!$A$1:$T$884,18,FALSE)</f>
        <v>93401</v>
      </c>
      <c r="S989" s="108" t="str">
        <f>VLOOKUP(A989,'BASE REGISTROS'!$A$1:$T$884,19,FALSE)</f>
        <v>Certificado Financiero 2019 aprobado por Subdepartamento de Supervisión financiera.</v>
      </c>
      <c r="T989" s="129">
        <f>VLOOKUP(A989,'BASE REGISTROS'!$A$1:$T$884,20,FALSE)</f>
        <v>43802</v>
      </c>
      <c r="U989" s="128">
        <v>7714</v>
      </c>
      <c r="V989" s="130">
        <v>14826400</v>
      </c>
      <c r="W989" s="130">
        <v>14826400</v>
      </c>
      <c r="X989" s="131">
        <v>44316</v>
      </c>
      <c r="Y989" s="132" t="s">
        <v>7743</v>
      </c>
      <c r="Z989" s="132" t="s">
        <v>7744</v>
      </c>
      <c r="AA989" s="128" t="s">
        <v>7808</v>
      </c>
    </row>
    <row r="990" spans="1:27" ht="15.75" customHeight="1" x14ac:dyDescent="0.2">
      <c r="A990" s="128">
        <v>7714</v>
      </c>
      <c r="B990" s="108" t="str">
        <f>VLOOKUP(A990,'BASE REGISTROS'!$A$1:$T$884,2,FALSE)</f>
        <v>Fundación Pares</v>
      </c>
      <c r="C990" s="136">
        <f>VLOOKUP(A990,'BASE REGISTROS'!$A$1:$T$884,3,FALSE)</f>
        <v>651883474</v>
      </c>
      <c r="D990" s="108">
        <f>VLOOKUP(A990,'BASE REGISTROS'!$A$1:$T$884,4,FALSE)</f>
        <v>0</v>
      </c>
      <c r="E990" s="108" t="str">
        <f>VLOOKUP(A990,'BASE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0" s="108" t="str">
        <f>VLOOKUP(A990,'BASE REGISTROS'!$A$1:$T$884,6,FALSE)</f>
        <v>Certificado de Vigencia de Persona Jurídica sin fines de lucro Folio N° 500252111385, de 03 de septiembre de 2019.Se acompaña certificado de directorio de Persona Jurídica sin fines de lucro Folio N° 5500375556810, de 09 de marzo de 2021.</v>
      </c>
      <c r="G990" s="108" t="str">
        <f>VLOOKUP(A990,'BASE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0" s="108" t="str">
        <f>VLOOKUP(A990,'BASE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0" s="108" t="str">
        <f>VLOOKUP(A990,'BASE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0" s="129" t="str">
        <f>VLOOKUP(A990,'BASE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0" s="108" t="str">
        <f>VLOOKUP(A990,'BASE REGISTROS'!$A$1:$T$884,11,FALSE)</f>
        <v>Jairo Lionel Seguel Muñoz</v>
      </c>
      <c r="L990" s="108" t="str">
        <f>VLOOKUP(A990,'BASE REGISTROS'!$A$1:$T$884,12,FALSE)</f>
        <v>Calle Santiago N° 710, oficina 200, Comuna de Villa Alemana. Región de Valparaíso</v>
      </c>
      <c r="M990" s="108" t="str">
        <f>VLOOKUP(A990,'BASE REGISTROS'!$A$1:$T$884,13,FALSE)</f>
        <v>V</v>
      </c>
      <c r="N990" s="108" t="str">
        <f>VLOOKUP(A990,'BASE REGISTROS'!$A$1:$T$884,14,FALSE)</f>
        <v>Villa Alemana</v>
      </c>
      <c r="O990" s="108" t="str">
        <f>VLOOKUP(A990,'BASE REGISTROS'!$A$1:$T$884,15,FALSE)</f>
        <v xml:space="preserve">Fono: 966910337
</v>
      </c>
      <c r="P990" s="108" t="str">
        <f>VLOOKUP(A990,'BASE REGISTROS'!$A$1:$T$884,16,FALSE)</f>
        <v xml:space="preserve">Correo electrónico: f.pares2019@gmail.com
</v>
      </c>
      <c r="Q990" s="108">
        <f>VLOOKUP(A990,'BASE REGISTROS'!$A$1:$T$884,17,FALSE)</f>
        <v>0</v>
      </c>
      <c r="R990" s="108">
        <f>VLOOKUP(A990,'BASE REGISTROS'!$A$1:$T$884,18,FALSE)</f>
        <v>93401</v>
      </c>
      <c r="S990" s="108" t="str">
        <f>VLOOKUP(A990,'BASE REGISTROS'!$A$1:$T$884,19,FALSE)</f>
        <v>Certificado Financiero 2019 aprobado por Subdepartamento de Supervisión financiera.</v>
      </c>
      <c r="T990" s="129">
        <f>VLOOKUP(A990,'BASE REGISTROS'!$A$1:$T$884,20,FALSE)</f>
        <v>43802</v>
      </c>
      <c r="U990" s="128">
        <v>7714</v>
      </c>
      <c r="V990" s="130">
        <v>14826400</v>
      </c>
      <c r="W990" s="130">
        <v>14826400</v>
      </c>
      <c r="X990" s="131">
        <v>44316</v>
      </c>
      <c r="Y990" s="132" t="s">
        <v>7743</v>
      </c>
      <c r="Z990" s="132" t="s">
        <v>7744</v>
      </c>
      <c r="AA990" s="128" t="s">
        <v>7824</v>
      </c>
    </row>
    <row r="991" spans="1:27" ht="15.75" customHeight="1" x14ac:dyDescent="0.2">
      <c r="A991" s="128">
        <v>7714</v>
      </c>
      <c r="B991" s="108" t="str">
        <f>VLOOKUP(A991,'BASE REGISTROS'!$A$1:$T$884,2,FALSE)</f>
        <v>Fundación Pares</v>
      </c>
      <c r="C991" s="136">
        <f>VLOOKUP(A991,'BASE REGISTROS'!$A$1:$T$884,3,FALSE)</f>
        <v>651883474</v>
      </c>
      <c r="D991" s="108">
        <f>VLOOKUP(A991,'BASE REGISTROS'!$A$1:$T$884,4,FALSE)</f>
        <v>0</v>
      </c>
      <c r="E991" s="108" t="str">
        <f>VLOOKUP(A991,'BASE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1" s="108" t="str">
        <f>VLOOKUP(A991,'BASE REGISTROS'!$A$1:$T$884,6,FALSE)</f>
        <v>Certificado de Vigencia de Persona Jurídica sin fines de lucro Folio N° 500252111385, de 03 de septiembre de 2019.Se acompaña certificado de directorio de Persona Jurídica sin fines de lucro Folio N° 5500375556810, de 09 de marzo de 2021.</v>
      </c>
      <c r="G991" s="108" t="str">
        <f>VLOOKUP(A991,'BASE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1" s="108" t="str">
        <f>VLOOKUP(A991,'BASE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1" s="108" t="str">
        <f>VLOOKUP(A991,'BASE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1" s="129" t="str">
        <f>VLOOKUP(A991,'BASE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1" s="108" t="str">
        <f>VLOOKUP(A991,'BASE REGISTROS'!$A$1:$T$884,11,FALSE)</f>
        <v>Jairo Lionel Seguel Muñoz</v>
      </c>
      <c r="L991" s="108" t="str">
        <f>VLOOKUP(A991,'BASE REGISTROS'!$A$1:$T$884,12,FALSE)</f>
        <v>Calle Santiago N° 710, oficina 200, Comuna de Villa Alemana. Región de Valparaíso</v>
      </c>
      <c r="M991" s="108" t="str">
        <f>VLOOKUP(A991,'BASE REGISTROS'!$A$1:$T$884,13,FALSE)</f>
        <v>V</v>
      </c>
      <c r="N991" s="108" t="str">
        <f>VLOOKUP(A991,'BASE REGISTROS'!$A$1:$T$884,14,FALSE)</f>
        <v>Villa Alemana</v>
      </c>
      <c r="O991" s="108" t="str">
        <f>VLOOKUP(A991,'BASE REGISTROS'!$A$1:$T$884,15,FALSE)</f>
        <v xml:space="preserve">Fono: 966910337
</v>
      </c>
      <c r="P991" s="108" t="str">
        <f>VLOOKUP(A991,'BASE REGISTROS'!$A$1:$T$884,16,FALSE)</f>
        <v xml:space="preserve">Correo electrónico: f.pares2019@gmail.com
</v>
      </c>
      <c r="Q991" s="108">
        <f>VLOOKUP(A991,'BASE REGISTROS'!$A$1:$T$884,17,FALSE)</f>
        <v>0</v>
      </c>
      <c r="R991" s="108">
        <f>VLOOKUP(A991,'BASE REGISTROS'!$A$1:$T$884,18,FALSE)</f>
        <v>93401</v>
      </c>
      <c r="S991" s="108" t="str">
        <f>VLOOKUP(A991,'BASE REGISTROS'!$A$1:$T$884,19,FALSE)</f>
        <v>Certificado Financiero 2019 aprobado por Subdepartamento de Supervisión financiera.</v>
      </c>
      <c r="T991" s="129">
        <f>VLOOKUP(A991,'BASE REGISTROS'!$A$1:$T$884,20,FALSE)</f>
        <v>43802</v>
      </c>
      <c r="U991" s="128">
        <v>7714</v>
      </c>
      <c r="V991" s="130">
        <v>14826400</v>
      </c>
      <c r="W991" s="130">
        <v>14826400</v>
      </c>
      <c r="X991" s="131">
        <v>44316</v>
      </c>
      <c r="Y991" s="132" t="s">
        <v>7743</v>
      </c>
      <c r="Z991" s="132" t="s">
        <v>7744</v>
      </c>
      <c r="AA991" s="128" t="s">
        <v>7805</v>
      </c>
    </row>
    <row r="992" spans="1:27" ht="15.75" customHeight="1" x14ac:dyDescent="0.2">
      <c r="A992" s="128">
        <v>7714</v>
      </c>
      <c r="B992" s="108" t="str">
        <f>VLOOKUP(A992,'BASE REGISTROS'!$A$1:$T$884,2,FALSE)</f>
        <v>Fundación Pares</v>
      </c>
      <c r="C992" s="136">
        <f>VLOOKUP(A992,'BASE REGISTROS'!$A$1:$T$884,3,FALSE)</f>
        <v>651883474</v>
      </c>
      <c r="D992" s="108">
        <f>VLOOKUP(A992,'BASE REGISTROS'!$A$1:$T$884,4,FALSE)</f>
        <v>0</v>
      </c>
      <c r="E992" s="108" t="str">
        <f>VLOOKUP(A992,'BASE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2" s="108" t="str">
        <f>VLOOKUP(A992,'BASE REGISTROS'!$A$1:$T$884,6,FALSE)</f>
        <v>Certificado de Vigencia de Persona Jurídica sin fines de lucro Folio N° 500252111385, de 03 de septiembre de 2019.Se acompaña certificado de directorio de Persona Jurídica sin fines de lucro Folio N° 5500375556810, de 09 de marzo de 2021.</v>
      </c>
      <c r="G992" s="108" t="str">
        <f>VLOOKUP(A992,'BASE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2" s="108" t="str">
        <f>VLOOKUP(A992,'BASE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2" s="108" t="str">
        <f>VLOOKUP(A992,'BASE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2" s="129" t="str">
        <f>VLOOKUP(A992,'BASE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2" s="108" t="str">
        <f>VLOOKUP(A992,'BASE REGISTROS'!$A$1:$T$884,11,FALSE)</f>
        <v>Jairo Lionel Seguel Muñoz</v>
      </c>
      <c r="L992" s="108" t="str">
        <f>VLOOKUP(A992,'BASE REGISTROS'!$A$1:$T$884,12,FALSE)</f>
        <v>Calle Santiago N° 710, oficina 200, Comuna de Villa Alemana. Región de Valparaíso</v>
      </c>
      <c r="M992" s="108" t="str">
        <f>VLOOKUP(A992,'BASE REGISTROS'!$A$1:$T$884,13,FALSE)</f>
        <v>V</v>
      </c>
      <c r="N992" s="108" t="str">
        <f>VLOOKUP(A992,'BASE REGISTROS'!$A$1:$T$884,14,FALSE)</f>
        <v>Villa Alemana</v>
      </c>
      <c r="O992" s="108" t="str">
        <f>VLOOKUP(A992,'BASE REGISTROS'!$A$1:$T$884,15,FALSE)</f>
        <v xml:space="preserve">Fono: 966910337
</v>
      </c>
      <c r="P992" s="108" t="str">
        <f>VLOOKUP(A992,'BASE REGISTROS'!$A$1:$T$884,16,FALSE)</f>
        <v xml:space="preserve">Correo electrónico: f.pares2019@gmail.com
</v>
      </c>
      <c r="Q992" s="108">
        <f>VLOOKUP(A992,'BASE REGISTROS'!$A$1:$T$884,17,FALSE)</f>
        <v>0</v>
      </c>
      <c r="R992" s="108">
        <f>VLOOKUP(A992,'BASE REGISTROS'!$A$1:$T$884,18,FALSE)</f>
        <v>93401</v>
      </c>
      <c r="S992" s="108" t="str">
        <f>VLOOKUP(A992,'BASE REGISTROS'!$A$1:$T$884,19,FALSE)</f>
        <v>Certificado Financiero 2019 aprobado por Subdepartamento de Supervisión financiera.</v>
      </c>
      <c r="T992" s="129">
        <f>VLOOKUP(A992,'BASE REGISTROS'!$A$1:$T$884,20,FALSE)</f>
        <v>43802</v>
      </c>
      <c r="U992" s="128">
        <v>7714</v>
      </c>
      <c r="V992" s="130">
        <v>25946200</v>
      </c>
      <c r="W992" s="130">
        <v>25946200</v>
      </c>
      <c r="X992" s="131">
        <v>44316</v>
      </c>
      <c r="Y992" s="132" t="s">
        <v>7743</v>
      </c>
      <c r="Z992" s="132" t="s">
        <v>7744</v>
      </c>
      <c r="AA992" s="128" t="s">
        <v>7785</v>
      </c>
    </row>
    <row r="993" spans="1:27" ht="15.75" customHeight="1" x14ac:dyDescent="0.2">
      <c r="A993" s="128">
        <v>7714</v>
      </c>
      <c r="B993" s="108" t="str">
        <f>VLOOKUP(A993,'BASE REGISTROS'!$A$1:$T$884,2,FALSE)</f>
        <v>Fundación Pares</v>
      </c>
      <c r="C993" s="136">
        <f>VLOOKUP(A993,'BASE REGISTROS'!$A$1:$T$884,3,FALSE)</f>
        <v>651883474</v>
      </c>
      <c r="D993" s="108">
        <f>VLOOKUP(A993,'BASE REGISTROS'!$A$1:$T$884,4,FALSE)</f>
        <v>0</v>
      </c>
      <c r="E993" s="108" t="str">
        <f>VLOOKUP(A993,'BASE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3" s="108" t="str">
        <f>VLOOKUP(A993,'BASE REGISTROS'!$A$1:$T$884,6,FALSE)</f>
        <v>Certificado de Vigencia de Persona Jurídica sin fines de lucro Folio N° 500252111385, de 03 de septiembre de 2019.Se acompaña certificado de directorio de Persona Jurídica sin fines de lucro Folio N° 5500375556810, de 09 de marzo de 2021.</v>
      </c>
      <c r="G993" s="108" t="str">
        <f>VLOOKUP(A993,'BASE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3" s="108" t="str">
        <f>VLOOKUP(A993,'BASE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3" s="108" t="str">
        <f>VLOOKUP(A993,'BASE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3" s="129" t="str">
        <f>VLOOKUP(A993,'BASE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3" s="108" t="str">
        <f>VLOOKUP(A993,'BASE REGISTROS'!$A$1:$T$884,11,FALSE)</f>
        <v>Jairo Lionel Seguel Muñoz</v>
      </c>
      <c r="L993" s="108" t="str">
        <f>VLOOKUP(A993,'BASE REGISTROS'!$A$1:$T$884,12,FALSE)</f>
        <v>Calle Santiago N° 710, oficina 200, Comuna de Villa Alemana. Región de Valparaíso</v>
      </c>
      <c r="M993" s="108" t="str">
        <f>VLOOKUP(A993,'BASE REGISTROS'!$A$1:$T$884,13,FALSE)</f>
        <v>V</v>
      </c>
      <c r="N993" s="108" t="str">
        <f>VLOOKUP(A993,'BASE REGISTROS'!$A$1:$T$884,14,FALSE)</f>
        <v>Villa Alemana</v>
      </c>
      <c r="O993" s="108" t="str">
        <f>VLOOKUP(A993,'BASE REGISTROS'!$A$1:$T$884,15,FALSE)</f>
        <v xml:space="preserve">Fono: 966910337
</v>
      </c>
      <c r="P993" s="108" t="str">
        <f>VLOOKUP(A993,'BASE REGISTROS'!$A$1:$T$884,16,FALSE)</f>
        <v xml:space="preserve">Correo electrónico: f.pares2019@gmail.com
</v>
      </c>
      <c r="Q993" s="108">
        <f>VLOOKUP(A993,'BASE REGISTROS'!$A$1:$T$884,17,FALSE)</f>
        <v>0</v>
      </c>
      <c r="R993" s="108">
        <f>VLOOKUP(A993,'BASE REGISTROS'!$A$1:$T$884,18,FALSE)</f>
        <v>93401</v>
      </c>
      <c r="S993" s="108" t="str">
        <f>VLOOKUP(A993,'BASE REGISTROS'!$A$1:$T$884,19,FALSE)</f>
        <v>Certificado Financiero 2019 aprobado por Subdepartamento de Supervisión financiera.</v>
      </c>
      <c r="T993" s="129">
        <f>VLOOKUP(A993,'BASE REGISTROS'!$A$1:$T$884,20,FALSE)</f>
        <v>43802</v>
      </c>
      <c r="U993" s="128">
        <v>7714</v>
      </c>
      <c r="V993" s="130">
        <v>11119800</v>
      </c>
      <c r="W993" s="130">
        <v>11119800</v>
      </c>
      <c r="X993" s="131">
        <v>44316</v>
      </c>
      <c r="Y993" s="132" t="s">
        <v>7743</v>
      </c>
      <c r="Z993" s="132" t="s">
        <v>7744</v>
      </c>
      <c r="AA993" s="128" t="s">
        <v>7786</v>
      </c>
    </row>
    <row r="994" spans="1:27" ht="15.75" customHeight="1" x14ac:dyDescent="0.2">
      <c r="A994" s="128">
        <v>7714</v>
      </c>
      <c r="B994" s="108" t="str">
        <f>VLOOKUP(A994,'BASE REGISTROS'!$A$1:$T$884,2,FALSE)</f>
        <v>Fundación Pares</v>
      </c>
      <c r="C994" s="136">
        <f>VLOOKUP(A994,'BASE REGISTROS'!$A$1:$T$884,3,FALSE)</f>
        <v>651883474</v>
      </c>
      <c r="D994" s="108">
        <f>VLOOKUP(A994,'BASE REGISTROS'!$A$1:$T$884,4,FALSE)</f>
        <v>0</v>
      </c>
      <c r="E994" s="108" t="str">
        <f>VLOOKUP(A994,'BASE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4" s="108" t="str">
        <f>VLOOKUP(A994,'BASE REGISTROS'!$A$1:$T$884,6,FALSE)</f>
        <v>Certificado de Vigencia de Persona Jurídica sin fines de lucro Folio N° 500252111385, de 03 de septiembre de 2019.Se acompaña certificado de directorio de Persona Jurídica sin fines de lucro Folio N° 5500375556810, de 09 de marzo de 2021.</v>
      </c>
      <c r="G994" s="108" t="str">
        <f>VLOOKUP(A994,'BASE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4" s="108" t="str">
        <f>VLOOKUP(A994,'BASE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4" s="108" t="str">
        <f>VLOOKUP(A994,'BASE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4" s="129" t="str">
        <f>VLOOKUP(A994,'BASE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4" s="108" t="str">
        <f>VLOOKUP(A994,'BASE REGISTROS'!$A$1:$T$884,11,FALSE)</f>
        <v>Jairo Lionel Seguel Muñoz</v>
      </c>
      <c r="L994" s="108" t="str">
        <f>VLOOKUP(A994,'BASE REGISTROS'!$A$1:$T$884,12,FALSE)</f>
        <v>Calle Santiago N° 710, oficina 200, Comuna de Villa Alemana. Región de Valparaíso</v>
      </c>
      <c r="M994" s="108" t="str">
        <f>VLOOKUP(A994,'BASE REGISTROS'!$A$1:$T$884,13,FALSE)</f>
        <v>V</v>
      </c>
      <c r="N994" s="108" t="str">
        <f>VLOOKUP(A994,'BASE REGISTROS'!$A$1:$T$884,14,FALSE)</f>
        <v>Villa Alemana</v>
      </c>
      <c r="O994" s="108" t="str">
        <f>VLOOKUP(A994,'BASE REGISTROS'!$A$1:$T$884,15,FALSE)</f>
        <v xml:space="preserve">Fono: 966910337
</v>
      </c>
      <c r="P994" s="108" t="str">
        <f>VLOOKUP(A994,'BASE REGISTROS'!$A$1:$T$884,16,FALSE)</f>
        <v xml:space="preserve">Correo electrónico: f.pares2019@gmail.com
</v>
      </c>
      <c r="Q994" s="108">
        <f>VLOOKUP(A994,'BASE REGISTROS'!$A$1:$T$884,17,FALSE)</f>
        <v>0</v>
      </c>
      <c r="R994" s="108">
        <f>VLOOKUP(A994,'BASE REGISTROS'!$A$1:$T$884,18,FALSE)</f>
        <v>93401</v>
      </c>
      <c r="S994" s="108" t="str">
        <f>VLOOKUP(A994,'BASE REGISTROS'!$A$1:$T$884,19,FALSE)</f>
        <v>Certificado Financiero 2019 aprobado por Subdepartamento de Supervisión financiera.</v>
      </c>
      <c r="T994" s="129">
        <f>VLOOKUP(A994,'BASE REGISTROS'!$A$1:$T$884,20,FALSE)</f>
        <v>43802</v>
      </c>
      <c r="U994" s="128">
        <v>7714</v>
      </c>
      <c r="V994" s="130">
        <v>14826400</v>
      </c>
      <c r="W994" s="130">
        <v>14826400</v>
      </c>
      <c r="X994" s="131">
        <v>44316</v>
      </c>
      <c r="Y994" s="132" t="s">
        <v>7743</v>
      </c>
      <c r="Z994" s="132" t="s">
        <v>7744</v>
      </c>
      <c r="AA994" s="128" t="s">
        <v>7810</v>
      </c>
    </row>
    <row r="995" spans="1:27" ht="15.75" customHeight="1" x14ac:dyDescent="0.2">
      <c r="A995" s="128">
        <v>7714</v>
      </c>
      <c r="B995" s="108" t="str">
        <f>VLOOKUP(A995,'BASE REGISTROS'!$A$1:$T$884,2,FALSE)</f>
        <v>Fundación Pares</v>
      </c>
      <c r="C995" s="136">
        <f>VLOOKUP(A995,'BASE REGISTROS'!$A$1:$T$884,3,FALSE)</f>
        <v>651883474</v>
      </c>
      <c r="D995" s="108">
        <f>VLOOKUP(A995,'BASE REGISTROS'!$A$1:$T$884,4,FALSE)</f>
        <v>0</v>
      </c>
      <c r="E995" s="108" t="str">
        <f>VLOOKUP(A995,'BASE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5" s="108" t="str">
        <f>VLOOKUP(A995,'BASE REGISTROS'!$A$1:$T$884,6,FALSE)</f>
        <v>Certificado de Vigencia de Persona Jurídica sin fines de lucro Folio N° 500252111385, de 03 de septiembre de 2019.Se acompaña certificado de directorio de Persona Jurídica sin fines de lucro Folio N° 5500375556810, de 09 de marzo de 2021.</v>
      </c>
      <c r="G995" s="108" t="str">
        <f>VLOOKUP(A995,'BASE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5" s="108" t="str">
        <f>VLOOKUP(A995,'BASE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5" s="108" t="str">
        <f>VLOOKUP(A995,'BASE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5" s="129" t="str">
        <f>VLOOKUP(A995,'BASE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5" s="108" t="str">
        <f>VLOOKUP(A995,'BASE REGISTROS'!$A$1:$T$884,11,FALSE)</f>
        <v>Jairo Lionel Seguel Muñoz</v>
      </c>
      <c r="L995" s="108" t="str">
        <f>VLOOKUP(A995,'BASE REGISTROS'!$A$1:$T$884,12,FALSE)</f>
        <v>Calle Santiago N° 710, oficina 200, Comuna de Villa Alemana. Región de Valparaíso</v>
      </c>
      <c r="M995" s="108" t="str">
        <f>VLOOKUP(A995,'BASE REGISTROS'!$A$1:$T$884,13,FALSE)</f>
        <v>V</v>
      </c>
      <c r="N995" s="108" t="str">
        <f>VLOOKUP(A995,'BASE REGISTROS'!$A$1:$T$884,14,FALSE)</f>
        <v>Villa Alemana</v>
      </c>
      <c r="O995" s="108" t="str">
        <f>VLOOKUP(A995,'BASE REGISTROS'!$A$1:$T$884,15,FALSE)</f>
        <v xml:space="preserve">Fono: 966910337
</v>
      </c>
      <c r="P995" s="108" t="str">
        <f>VLOOKUP(A995,'BASE REGISTROS'!$A$1:$T$884,16,FALSE)</f>
        <v xml:space="preserve">Correo electrónico: f.pares2019@gmail.com
</v>
      </c>
      <c r="Q995" s="108">
        <f>VLOOKUP(A995,'BASE REGISTROS'!$A$1:$T$884,17,FALSE)</f>
        <v>0</v>
      </c>
      <c r="R995" s="108">
        <f>VLOOKUP(A995,'BASE REGISTROS'!$A$1:$T$884,18,FALSE)</f>
        <v>93401</v>
      </c>
      <c r="S995" s="108" t="str">
        <f>VLOOKUP(A995,'BASE REGISTROS'!$A$1:$T$884,19,FALSE)</f>
        <v>Certificado Financiero 2019 aprobado por Subdepartamento de Supervisión financiera.</v>
      </c>
      <c r="T995" s="129">
        <f>VLOOKUP(A995,'BASE REGISTROS'!$A$1:$T$884,20,FALSE)</f>
        <v>43802</v>
      </c>
      <c r="U995" s="128">
        <v>7714</v>
      </c>
      <c r="V995" s="130">
        <v>13521677</v>
      </c>
      <c r="W995" s="130">
        <v>13521677</v>
      </c>
      <c r="X995" s="131">
        <v>44316</v>
      </c>
      <c r="Y995" s="132" t="s">
        <v>7743</v>
      </c>
      <c r="Z995" s="132" t="s">
        <v>7744</v>
      </c>
      <c r="AA995" s="128" t="s">
        <v>7745</v>
      </c>
    </row>
    <row r="996" spans="1:27" ht="15.75" customHeight="1" x14ac:dyDescent="0.2">
      <c r="A996" s="128">
        <v>7714</v>
      </c>
      <c r="B996" s="108" t="str">
        <f>VLOOKUP(A996,'BASE REGISTROS'!$A$1:$T$884,2,FALSE)</f>
        <v>Fundación Pares</v>
      </c>
      <c r="C996" s="136">
        <f>VLOOKUP(A996,'BASE REGISTROS'!$A$1:$T$884,3,FALSE)</f>
        <v>651883474</v>
      </c>
      <c r="D996" s="108">
        <f>VLOOKUP(A996,'BASE REGISTROS'!$A$1:$T$884,4,FALSE)</f>
        <v>0</v>
      </c>
      <c r="E996" s="108" t="str">
        <f>VLOOKUP(A996,'BASE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6" s="108" t="str">
        <f>VLOOKUP(A996,'BASE REGISTROS'!$A$1:$T$884,6,FALSE)</f>
        <v>Certificado de Vigencia de Persona Jurídica sin fines de lucro Folio N° 500252111385, de 03 de septiembre de 2019.Se acompaña certificado de directorio de Persona Jurídica sin fines de lucro Folio N° 5500375556810, de 09 de marzo de 2021.</v>
      </c>
      <c r="G996" s="108" t="str">
        <f>VLOOKUP(A996,'BASE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6" s="108" t="str">
        <f>VLOOKUP(A996,'BASE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6" s="108" t="str">
        <f>VLOOKUP(A996,'BASE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6" s="129" t="str">
        <f>VLOOKUP(A996,'BASE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6" s="108" t="str">
        <f>VLOOKUP(A996,'BASE REGISTROS'!$A$1:$T$884,11,FALSE)</f>
        <v>Jairo Lionel Seguel Muñoz</v>
      </c>
      <c r="L996" s="108" t="str">
        <f>VLOOKUP(A996,'BASE REGISTROS'!$A$1:$T$884,12,FALSE)</f>
        <v>Calle Santiago N° 710, oficina 200, Comuna de Villa Alemana. Región de Valparaíso</v>
      </c>
      <c r="M996" s="108" t="str">
        <f>VLOOKUP(A996,'BASE REGISTROS'!$A$1:$T$884,13,FALSE)</f>
        <v>V</v>
      </c>
      <c r="N996" s="108" t="str">
        <f>VLOOKUP(A996,'BASE REGISTROS'!$A$1:$T$884,14,FALSE)</f>
        <v>Villa Alemana</v>
      </c>
      <c r="O996" s="108" t="str">
        <f>VLOOKUP(A996,'BASE REGISTROS'!$A$1:$T$884,15,FALSE)</f>
        <v xml:space="preserve">Fono: 966910337
</v>
      </c>
      <c r="P996" s="108" t="str">
        <f>VLOOKUP(A996,'BASE REGISTROS'!$A$1:$T$884,16,FALSE)</f>
        <v xml:space="preserve">Correo electrónico: f.pares2019@gmail.com
</v>
      </c>
      <c r="Q996" s="108">
        <f>VLOOKUP(A996,'BASE REGISTROS'!$A$1:$T$884,17,FALSE)</f>
        <v>0</v>
      </c>
      <c r="R996" s="108">
        <f>VLOOKUP(A996,'BASE REGISTROS'!$A$1:$T$884,18,FALSE)</f>
        <v>93401</v>
      </c>
      <c r="S996" s="108" t="str">
        <f>VLOOKUP(A996,'BASE REGISTROS'!$A$1:$T$884,19,FALSE)</f>
        <v>Certificado Financiero 2019 aprobado por Subdepartamento de Supervisión financiera.</v>
      </c>
      <c r="T996" s="129">
        <f>VLOOKUP(A996,'BASE REGISTROS'!$A$1:$T$884,20,FALSE)</f>
        <v>43802</v>
      </c>
      <c r="U996" s="128">
        <v>7714</v>
      </c>
      <c r="V996" s="130">
        <v>14085080</v>
      </c>
      <c r="W996" s="130">
        <v>14085080</v>
      </c>
      <c r="X996" s="131">
        <v>44316</v>
      </c>
      <c r="Y996" s="132" t="s">
        <v>7743</v>
      </c>
      <c r="Z996" s="132" t="s">
        <v>7744</v>
      </c>
      <c r="AA996" s="128" t="s">
        <v>7791</v>
      </c>
    </row>
    <row r="997" spans="1:27" ht="15.75" customHeight="1" x14ac:dyDescent="0.2">
      <c r="A997" s="128">
        <v>7714</v>
      </c>
      <c r="B997" s="108" t="str">
        <f>VLOOKUP(A997,'BASE REGISTROS'!$A$1:$T$884,2,FALSE)</f>
        <v>Fundación Pares</v>
      </c>
      <c r="C997" s="136">
        <f>VLOOKUP(A997,'BASE REGISTROS'!$A$1:$T$884,3,FALSE)</f>
        <v>651883474</v>
      </c>
      <c r="D997" s="108">
        <f>VLOOKUP(A997,'BASE REGISTROS'!$A$1:$T$884,4,FALSE)</f>
        <v>0</v>
      </c>
      <c r="E997" s="108" t="str">
        <f>VLOOKUP(A997,'BASE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7" s="108" t="str">
        <f>VLOOKUP(A997,'BASE REGISTROS'!$A$1:$T$884,6,FALSE)</f>
        <v>Certificado de Vigencia de Persona Jurídica sin fines de lucro Folio N° 500252111385, de 03 de septiembre de 2019.Se acompaña certificado de directorio de Persona Jurídica sin fines de lucro Folio N° 5500375556810, de 09 de marzo de 2021.</v>
      </c>
      <c r="G997" s="108" t="str">
        <f>VLOOKUP(A997,'BASE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7" s="108" t="str">
        <f>VLOOKUP(A997,'BASE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7" s="108" t="str">
        <f>VLOOKUP(A997,'BASE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7" s="129" t="str">
        <f>VLOOKUP(A997,'BASE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7" s="108" t="str">
        <f>VLOOKUP(A997,'BASE REGISTROS'!$A$1:$T$884,11,FALSE)</f>
        <v>Jairo Lionel Seguel Muñoz</v>
      </c>
      <c r="L997" s="108" t="str">
        <f>VLOOKUP(A997,'BASE REGISTROS'!$A$1:$T$884,12,FALSE)</f>
        <v>Calle Santiago N° 710, oficina 200, Comuna de Villa Alemana. Región de Valparaíso</v>
      </c>
      <c r="M997" s="108" t="str">
        <f>VLOOKUP(A997,'BASE REGISTROS'!$A$1:$T$884,13,FALSE)</f>
        <v>V</v>
      </c>
      <c r="N997" s="108" t="str">
        <f>VLOOKUP(A997,'BASE REGISTROS'!$A$1:$T$884,14,FALSE)</f>
        <v>Villa Alemana</v>
      </c>
      <c r="O997" s="108" t="str">
        <f>VLOOKUP(A997,'BASE REGISTROS'!$A$1:$T$884,15,FALSE)</f>
        <v xml:space="preserve">Fono: 966910337
</v>
      </c>
      <c r="P997" s="108" t="str">
        <f>VLOOKUP(A997,'BASE REGISTROS'!$A$1:$T$884,16,FALSE)</f>
        <v xml:space="preserve">Correo electrónico: f.pares2019@gmail.com
</v>
      </c>
      <c r="Q997" s="108">
        <f>VLOOKUP(A997,'BASE REGISTROS'!$A$1:$T$884,17,FALSE)</f>
        <v>0</v>
      </c>
      <c r="R997" s="108">
        <f>VLOOKUP(A997,'BASE REGISTROS'!$A$1:$T$884,18,FALSE)</f>
        <v>93401</v>
      </c>
      <c r="S997" s="108" t="str">
        <f>VLOOKUP(A997,'BASE REGISTROS'!$A$1:$T$884,19,FALSE)</f>
        <v>Certificado Financiero 2019 aprobado por Subdepartamento de Supervisión financiera.</v>
      </c>
      <c r="T997" s="129">
        <f>VLOOKUP(A997,'BASE REGISTROS'!$A$1:$T$884,20,FALSE)</f>
        <v>43802</v>
      </c>
      <c r="U997" s="128">
        <v>7714</v>
      </c>
      <c r="V997" s="130">
        <v>10986362</v>
      </c>
      <c r="W997" s="130">
        <v>10986362</v>
      </c>
      <c r="X997" s="131">
        <v>44316</v>
      </c>
      <c r="Y997" s="132" t="s">
        <v>7743</v>
      </c>
      <c r="Z997" s="132" t="s">
        <v>7744</v>
      </c>
      <c r="AA997" s="128" t="s">
        <v>7792</v>
      </c>
    </row>
    <row r="998" spans="1:27" ht="15.75" customHeight="1" x14ac:dyDescent="0.2">
      <c r="A998" s="128">
        <v>7714</v>
      </c>
      <c r="B998" s="108" t="str">
        <f>VLOOKUP(A998,'BASE REGISTROS'!$A$1:$T$884,2,FALSE)</f>
        <v>Fundación Pares</v>
      </c>
      <c r="C998" s="136">
        <f>VLOOKUP(A998,'BASE REGISTROS'!$A$1:$T$884,3,FALSE)</f>
        <v>651883474</v>
      </c>
      <c r="D998" s="108">
        <f>VLOOKUP(A998,'BASE REGISTROS'!$A$1:$T$884,4,FALSE)</f>
        <v>0</v>
      </c>
      <c r="E998" s="108" t="str">
        <f>VLOOKUP(A998,'BASE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8" s="108" t="str">
        <f>VLOOKUP(A998,'BASE REGISTROS'!$A$1:$T$884,6,FALSE)</f>
        <v>Certificado de Vigencia de Persona Jurídica sin fines de lucro Folio N° 500252111385, de 03 de septiembre de 2019.Se acompaña certificado de directorio de Persona Jurídica sin fines de lucro Folio N° 5500375556810, de 09 de marzo de 2021.</v>
      </c>
      <c r="G998" s="108" t="str">
        <f>VLOOKUP(A998,'BASE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8" s="108" t="str">
        <f>VLOOKUP(A998,'BASE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8" s="108" t="str">
        <f>VLOOKUP(A998,'BASE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8" s="129" t="str">
        <f>VLOOKUP(A998,'BASE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8" s="108" t="str">
        <f>VLOOKUP(A998,'BASE REGISTROS'!$A$1:$T$884,11,FALSE)</f>
        <v>Jairo Lionel Seguel Muñoz</v>
      </c>
      <c r="L998" s="108" t="str">
        <f>VLOOKUP(A998,'BASE REGISTROS'!$A$1:$T$884,12,FALSE)</f>
        <v>Calle Santiago N° 710, oficina 200, Comuna de Villa Alemana. Región de Valparaíso</v>
      </c>
      <c r="M998" s="108" t="str">
        <f>VLOOKUP(A998,'BASE REGISTROS'!$A$1:$T$884,13,FALSE)</f>
        <v>V</v>
      </c>
      <c r="N998" s="108" t="str">
        <f>VLOOKUP(A998,'BASE REGISTROS'!$A$1:$T$884,14,FALSE)</f>
        <v>Villa Alemana</v>
      </c>
      <c r="O998" s="108" t="str">
        <f>VLOOKUP(A998,'BASE REGISTROS'!$A$1:$T$884,15,FALSE)</f>
        <v xml:space="preserve">Fono: 966910337
</v>
      </c>
      <c r="P998" s="108" t="str">
        <f>VLOOKUP(A998,'BASE REGISTROS'!$A$1:$T$884,16,FALSE)</f>
        <v xml:space="preserve">Correo electrónico: f.pares2019@gmail.com
</v>
      </c>
      <c r="Q998" s="108">
        <f>VLOOKUP(A998,'BASE REGISTROS'!$A$1:$T$884,17,FALSE)</f>
        <v>0</v>
      </c>
      <c r="R998" s="108">
        <f>VLOOKUP(A998,'BASE REGISTROS'!$A$1:$T$884,18,FALSE)</f>
        <v>93401</v>
      </c>
      <c r="S998" s="108" t="str">
        <f>VLOOKUP(A998,'BASE REGISTROS'!$A$1:$T$884,19,FALSE)</f>
        <v>Certificado Financiero 2019 aprobado por Subdepartamento de Supervisión financiera.</v>
      </c>
      <c r="T998" s="129">
        <f>VLOOKUP(A998,'BASE REGISTROS'!$A$1:$T$884,20,FALSE)</f>
        <v>43802</v>
      </c>
      <c r="U998" s="128">
        <v>7714</v>
      </c>
      <c r="V998" s="130">
        <v>14826400</v>
      </c>
      <c r="W998" s="130">
        <v>14826400</v>
      </c>
      <c r="X998" s="131">
        <v>44316</v>
      </c>
      <c r="Y998" s="132" t="s">
        <v>7743</v>
      </c>
      <c r="Z998" s="132" t="s">
        <v>7744</v>
      </c>
      <c r="AA998" s="128" t="s">
        <v>7880</v>
      </c>
    </row>
    <row r="999" spans="1:27" ht="15.75" customHeight="1" x14ac:dyDescent="0.2">
      <c r="A999" s="128">
        <v>7714</v>
      </c>
      <c r="B999" s="108" t="str">
        <f>VLOOKUP(A999,'BASE REGISTROS'!$A$1:$T$884,2,FALSE)</f>
        <v>Fundación Pares</v>
      </c>
      <c r="C999" s="136">
        <f>VLOOKUP(A999,'BASE REGISTROS'!$A$1:$T$884,3,FALSE)</f>
        <v>651883474</v>
      </c>
      <c r="D999" s="108">
        <f>VLOOKUP(A999,'BASE REGISTROS'!$A$1:$T$884,4,FALSE)</f>
        <v>0</v>
      </c>
      <c r="E999" s="108" t="str">
        <f>VLOOKUP(A999,'BASE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9" s="108" t="str">
        <f>VLOOKUP(A999,'BASE REGISTROS'!$A$1:$T$884,6,FALSE)</f>
        <v>Certificado de Vigencia de Persona Jurídica sin fines de lucro Folio N° 500252111385, de 03 de septiembre de 2019.Se acompaña certificado de directorio de Persona Jurídica sin fines de lucro Folio N° 5500375556810, de 09 de marzo de 2021.</v>
      </c>
      <c r="G999" s="108" t="str">
        <f>VLOOKUP(A999,'BASE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9" s="108" t="str">
        <f>VLOOKUP(A999,'BASE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9" s="108" t="str">
        <f>VLOOKUP(A999,'BASE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9" s="129" t="str">
        <f>VLOOKUP(A999,'BASE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9" s="108" t="str">
        <f>VLOOKUP(A999,'BASE REGISTROS'!$A$1:$T$884,11,FALSE)</f>
        <v>Jairo Lionel Seguel Muñoz</v>
      </c>
      <c r="L999" s="108" t="str">
        <f>VLOOKUP(A999,'BASE REGISTROS'!$A$1:$T$884,12,FALSE)</f>
        <v>Calle Santiago N° 710, oficina 200, Comuna de Villa Alemana. Región de Valparaíso</v>
      </c>
      <c r="M999" s="108" t="str">
        <f>VLOOKUP(A999,'BASE REGISTROS'!$A$1:$T$884,13,FALSE)</f>
        <v>V</v>
      </c>
      <c r="N999" s="108" t="str">
        <f>VLOOKUP(A999,'BASE REGISTROS'!$A$1:$T$884,14,FALSE)</f>
        <v>Villa Alemana</v>
      </c>
      <c r="O999" s="108" t="str">
        <f>VLOOKUP(A999,'BASE REGISTROS'!$A$1:$T$884,15,FALSE)</f>
        <v xml:space="preserve">Fono: 966910337
</v>
      </c>
      <c r="P999" s="108" t="str">
        <f>VLOOKUP(A999,'BASE REGISTROS'!$A$1:$T$884,16,FALSE)</f>
        <v xml:space="preserve">Correo electrónico: f.pares2019@gmail.com
</v>
      </c>
      <c r="Q999" s="108">
        <f>VLOOKUP(A999,'BASE REGISTROS'!$A$1:$T$884,17,FALSE)</f>
        <v>0</v>
      </c>
      <c r="R999" s="108">
        <f>VLOOKUP(A999,'BASE REGISTROS'!$A$1:$T$884,18,FALSE)</f>
        <v>93401</v>
      </c>
      <c r="S999" s="108" t="str">
        <f>VLOOKUP(A999,'BASE REGISTROS'!$A$1:$T$884,19,FALSE)</f>
        <v>Certificado Financiero 2019 aprobado por Subdepartamento de Supervisión financiera.</v>
      </c>
      <c r="T999" s="129">
        <f>VLOOKUP(A999,'BASE REGISTROS'!$A$1:$T$884,20,FALSE)</f>
        <v>43802</v>
      </c>
      <c r="U999" s="128">
        <v>7714</v>
      </c>
      <c r="V999" s="130">
        <v>14826400</v>
      </c>
      <c r="W999" s="130">
        <v>14826400</v>
      </c>
      <c r="X999" s="131">
        <v>44316</v>
      </c>
      <c r="Y999" s="132" t="s">
        <v>7743</v>
      </c>
      <c r="Z999" s="132" t="s">
        <v>7744</v>
      </c>
      <c r="AA999" s="128" t="s">
        <v>7833</v>
      </c>
    </row>
    <row r="1000" spans="1:27" ht="15.75" customHeight="1" x14ac:dyDescent="0.2">
      <c r="A1000" s="128">
        <v>7714</v>
      </c>
      <c r="B1000" s="108" t="str">
        <f>VLOOKUP(A1000,'BASE REGISTROS'!$A$1:$T$884,2,FALSE)</f>
        <v>Fundación Pares</v>
      </c>
      <c r="C1000" s="136">
        <f>VLOOKUP(A1000,'BASE REGISTROS'!$A$1:$T$884,3,FALSE)</f>
        <v>651883474</v>
      </c>
      <c r="D1000" s="108">
        <f>VLOOKUP(A1000,'BASE REGISTROS'!$A$1:$T$884,4,FALSE)</f>
        <v>0</v>
      </c>
      <c r="E1000" s="108" t="str">
        <f>VLOOKUP(A1000,'BASE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0" s="108" t="str">
        <f>VLOOKUP(A1000,'BASE REGISTROS'!$A$1:$T$884,6,FALSE)</f>
        <v>Certificado de Vigencia de Persona Jurídica sin fines de lucro Folio N° 500252111385, de 03 de septiembre de 2019.Se acompaña certificado de directorio de Persona Jurídica sin fines de lucro Folio N° 5500375556810, de 09 de marzo de 2021.</v>
      </c>
      <c r="G1000" s="108" t="str">
        <f>VLOOKUP(A1000,'BASE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0" s="108" t="str">
        <f>VLOOKUP(A1000,'BASE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0" s="108" t="str">
        <f>VLOOKUP(A1000,'BASE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0" s="129" t="str">
        <f>VLOOKUP(A1000,'BASE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0" s="108" t="str">
        <f>VLOOKUP(A1000,'BASE REGISTROS'!$A$1:$T$884,11,FALSE)</f>
        <v>Jairo Lionel Seguel Muñoz</v>
      </c>
      <c r="L1000" s="108" t="str">
        <f>VLOOKUP(A1000,'BASE REGISTROS'!$A$1:$T$884,12,FALSE)</f>
        <v>Calle Santiago N° 710, oficina 200, Comuna de Villa Alemana. Región de Valparaíso</v>
      </c>
      <c r="M1000" s="108" t="str">
        <f>VLOOKUP(A1000,'BASE REGISTROS'!$A$1:$T$884,13,FALSE)</f>
        <v>V</v>
      </c>
      <c r="N1000" s="108" t="str">
        <f>VLOOKUP(A1000,'BASE REGISTROS'!$A$1:$T$884,14,FALSE)</f>
        <v>Villa Alemana</v>
      </c>
      <c r="O1000" s="108" t="str">
        <f>VLOOKUP(A1000,'BASE REGISTROS'!$A$1:$T$884,15,FALSE)</f>
        <v xml:space="preserve">Fono: 966910337
</v>
      </c>
      <c r="P1000" s="108" t="str">
        <f>VLOOKUP(A1000,'BASE REGISTROS'!$A$1:$T$884,16,FALSE)</f>
        <v xml:space="preserve">Correo electrónico: f.pares2019@gmail.com
</v>
      </c>
      <c r="Q1000" s="108">
        <f>VLOOKUP(A1000,'BASE REGISTROS'!$A$1:$T$884,17,FALSE)</f>
        <v>0</v>
      </c>
      <c r="R1000" s="108">
        <f>VLOOKUP(A1000,'BASE REGISTROS'!$A$1:$T$884,18,FALSE)</f>
        <v>93401</v>
      </c>
      <c r="S1000" s="108" t="str">
        <f>VLOOKUP(A1000,'BASE REGISTROS'!$A$1:$T$884,19,FALSE)</f>
        <v>Certificado Financiero 2019 aprobado por Subdepartamento de Supervisión financiera.</v>
      </c>
      <c r="T1000" s="129">
        <f>VLOOKUP(A1000,'BASE REGISTROS'!$A$1:$T$884,20,FALSE)</f>
        <v>43802</v>
      </c>
      <c r="U1000" s="128">
        <v>7714</v>
      </c>
      <c r="V1000" s="130">
        <v>14826400</v>
      </c>
      <c r="W1000" s="130">
        <v>14826400</v>
      </c>
      <c r="X1000" s="131">
        <v>44316</v>
      </c>
      <c r="Y1000" s="132" t="s">
        <v>7743</v>
      </c>
      <c r="Z1000" s="132" t="s">
        <v>7744</v>
      </c>
      <c r="AA1000" s="128" t="s">
        <v>6421</v>
      </c>
    </row>
    <row r="1001" spans="1:27" ht="15.75" customHeight="1" x14ac:dyDescent="0.2">
      <c r="A1001" s="128">
        <v>7714</v>
      </c>
      <c r="B1001" s="108" t="str">
        <f>VLOOKUP(A1001,'BASE REGISTROS'!$A$1:$T$884,2,FALSE)</f>
        <v>Fundación Pares</v>
      </c>
      <c r="C1001" s="136">
        <f>VLOOKUP(A1001,'BASE REGISTROS'!$A$1:$T$884,3,FALSE)</f>
        <v>651883474</v>
      </c>
      <c r="D1001" s="108">
        <f>VLOOKUP(A1001,'BASE REGISTROS'!$A$1:$T$884,4,FALSE)</f>
        <v>0</v>
      </c>
      <c r="E1001" s="108" t="str">
        <f>VLOOKUP(A1001,'BASE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1" s="108" t="str">
        <f>VLOOKUP(A1001,'BASE REGISTROS'!$A$1:$T$884,6,FALSE)</f>
        <v>Certificado de Vigencia de Persona Jurídica sin fines de lucro Folio N° 500252111385, de 03 de septiembre de 2019.Se acompaña certificado de directorio de Persona Jurídica sin fines de lucro Folio N° 5500375556810, de 09 de marzo de 2021.</v>
      </c>
      <c r="G1001" s="108" t="str">
        <f>VLOOKUP(A1001,'BASE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1" s="108" t="str">
        <f>VLOOKUP(A1001,'BASE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1" s="108" t="str">
        <f>VLOOKUP(A1001,'BASE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1" s="129" t="str">
        <f>VLOOKUP(A1001,'BASE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1" s="108" t="str">
        <f>VLOOKUP(A1001,'BASE REGISTROS'!$A$1:$T$884,11,FALSE)</f>
        <v>Jairo Lionel Seguel Muñoz</v>
      </c>
      <c r="L1001" s="108" t="str">
        <f>VLOOKUP(A1001,'BASE REGISTROS'!$A$1:$T$884,12,FALSE)</f>
        <v>Calle Santiago N° 710, oficina 200, Comuna de Villa Alemana. Región de Valparaíso</v>
      </c>
      <c r="M1001" s="108" t="str">
        <f>VLOOKUP(A1001,'BASE REGISTROS'!$A$1:$T$884,13,FALSE)</f>
        <v>V</v>
      </c>
      <c r="N1001" s="108" t="str">
        <f>VLOOKUP(A1001,'BASE REGISTROS'!$A$1:$T$884,14,FALSE)</f>
        <v>Villa Alemana</v>
      </c>
      <c r="O1001" s="108" t="str">
        <f>VLOOKUP(A1001,'BASE REGISTROS'!$A$1:$T$884,15,FALSE)</f>
        <v xml:space="preserve">Fono: 966910337
</v>
      </c>
      <c r="P1001" s="108" t="str">
        <f>VLOOKUP(A1001,'BASE REGISTROS'!$A$1:$T$884,16,FALSE)</f>
        <v xml:space="preserve">Correo electrónico: f.pares2019@gmail.com
</v>
      </c>
      <c r="Q1001" s="108">
        <f>VLOOKUP(A1001,'BASE REGISTROS'!$A$1:$T$884,17,FALSE)</f>
        <v>0</v>
      </c>
      <c r="R1001" s="108">
        <f>VLOOKUP(A1001,'BASE REGISTROS'!$A$1:$T$884,18,FALSE)</f>
        <v>93401</v>
      </c>
      <c r="S1001" s="108" t="str">
        <f>VLOOKUP(A1001,'BASE REGISTROS'!$A$1:$T$884,19,FALSE)</f>
        <v>Certificado Financiero 2019 aprobado por Subdepartamento de Supervisión financiera.</v>
      </c>
      <c r="T1001" s="129">
        <f>VLOOKUP(A1001,'BASE REGISTROS'!$A$1:$T$884,20,FALSE)</f>
        <v>43802</v>
      </c>
      <c r="U1001" s="128">
        <v>7714</v>
      </c>
      <c r="V1001" s="130">
        <v>14826400</v>
      </c>
      <c r="W1001" s="130">
        <v>14826400</v>
      </c>
      <c r="X1001" s="131">
        <v>44316</v>
      </c>
      <c r="Y1001" s="132" t="s">
        <v>7743</v>
      </c>
      <c r="Z1001" s="132" t="s">
        <v>7744</v>
      </c>
      <c r="AA1001" s="128" t="s">
        <v>7801</v>
      </c>
    </row>
    <row r="1002" spans="1:27" ht="15.75" customHeight="1" x14ac:dyDescent="0.2">
      <c r="A1002" s="128">
        <v>7714</v>
      </c>
      <c r="B1002" s="108" t="str">
        <f>VLOOKUP(A1002,'BASE REGISTROS'!$A$1:$T$884,2,FALSE)</f>
        <v>Fundación Pares</v>
      </c>
      <c r="C1002" s="136">
        <f>VLOOKUP(A1002,'BASE REGISTROS'!$A$1:$T$884,3,FALSE)</f>
        <v>651883474</v>
      </c>
      <c r="D1002" s="108">
        <f>VLOOKUP(A1002,'BASE REGISTROS'!$A$1:$T$884,4,FALSE)</f>
        <v>0</v>
      </c>
      <c r="E1002" s="108" t="str">
        <f>VLOOKUP(A1002,'BASE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2" s="108" t="str">
        <f>VLOOKUP(A1002,'BASE REGISTROS'!$A$1:$T$884,6,FALSE)</f>
        <v>Certificado de Vigencia de Persona Jurídica sin fines de lucro Folio N° 500252111385, de 03 de septiembre de 2019.Se acompaña certificado de directorio de Persona Jurídica sin fines de lucro Folio N° 5500375556810, de 09 de marzo de 2021.</v>
      </c>
      <c r="G1002" s="108" t="str">
        <f>VLOOKUP(A1002,'BASE REGISTROS'!$A$1:$T$884,7,FALSE)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2" s="108" t="str">
        <f>VLOOKUP(A1002,'BASE REGISTROS'!$A$1:$T$884,8,FALSE)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2" s="108" t="str">
        <f>VLOOKUP(A1002,'BASE REGISTROS'!$A$1:$T$884,9,FALSE)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2" s="129" t="str">
        <f>VLOOKUP(A1002,'BASE REGISTROS'!$A$1:$T$884,10,FALSE)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2" s="108" t="str">
        <f>VLOOKUP(A1002,'BASE REGISTROS'!$A$1:$T$884,11,FALSE)</f>
        <v>Jairo Lionel Seguel Muñoz</v>
      </c>
      <c r="L1002" s="108" t="str">
        <f>VLOOKUP(A1002,'BASE REGISTROS'!$A$1:$T$884,12,FALSE)</f>
        <v>Calle Santiago N° 710, oficina 200, Comuna de Villa Alemana. Región de Valparaíso</v>
      </c>
      <c r="M1002" s="108" t="str">
        <f>VLOOKUP(A1002,'BASE REGISTROS'!$A$1:$T$884,13,FALSE)</f>
        <v>V</v>
      </c>
      <c r="N1002" s="108" t="str">
        <f>VLOOKUP(A1002,'BASE REGISTROS'!$A$1:$T$884,14,FALSE)</f>
        <v>Villa Alemana</v>
      </c>
      <c r="O1002" s="108" t="str">
        <f>VLOOKUP(A1002,'BASE REGISTROS'!$A$1:$T$884,15,FALSE)</f>
        <v xml:space="preserve">Fono: 966910337
</v>
      </c>
      <c r="P1002" s="108" t="str">
        <f>VLOOKUP(A1002,'BASE REGISTROS'!$A$1:$T$884,16,FALSE)</f>
        <v xml:space="preserve">Correo electrónico: f.pares2019@gmail.com
</v>
      </c>
      <c r="Q1002" s="108">
        <f>VLOOKUP(A1002,'BASE REGISTROS'!$A$1:$T$884,17,FALSE)</f>
        <v>0</v>
      </c>
      <c r="R1002" s="108">
        <f>VLOOKUP(A1002,'BASE REGISTROS'!$A$1:$T$884,18,FALSE)</f>
        <v>93401</v>
      </c>
      <c r="S1002" s="108" t="str">
        <f>VLOOKUP(A1002,'BASE REGISTROS'!$A$1:$T$884,19,FALSE)</f>
        <v>Certificado Financiero 2019 aprobado por Subdepartamento de Supervisión financiera.</v>
      </c>
      <c r="T1002" s="129">
        <f>VLOOKUP(A1002,'BASE REGISTROS'!$A$1:$T$884,20,FALSE)</f>
        <v>43802</v>
      </c>
      <c r="U1002" s="128">
        <v>7714</v>
      </c>
      <c r="V1002" s="130">
        <v>12676572</v>
      </c>
      <c r="W1002" s="130">
        <v>12676572</v>
      </c>
      <c r="X1002" s="131">
        <v>44316</v>
      </c>
      <c r="Y1002" s="132" t="s">
        <v>7743</v>
      </c>
      <c r="Z1002" s="132" t="s">
        <v>7744</v>
      </c>
      <c r="AA1002" s="128" t="s">
        <v>7802</v>
      </c>
    </row>
    <row r="1003" spans="1:27" ht="15.75" customHeight="1" x14ac:dyDescent="0.2">
      <c r="A1003" s="128">
        <v>7727</v>
      </c>
      <c r="B1003" s="108" t="str">
        <f>VLOOKUP(A1003,'BASE REGISTROS'!$A$1:$T$884,2,FALSE)</f>
        <v xml:space="preserve">Organización No Gubernamental de Desarrollo Paihuén </v>
      </c>
      <c r="C1003" s="136">
        <f>VLOOKUP(A1003,'BASE REGISTROS'!$A$1:$T$884,3,FALSE)</f>
        <v>651902215</v>
      </c>
      <c r="D1003" s="108">
        <f>VLOOKUP(A1003,'BASE REGISTROS'!$A$1:$T$884,4,FALSE)</f>
        <v>0</v>
      </c>
      <c r="E1003" s="108" t="str">
        <f>VLOOKUP(A1003,'BASE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03" s="108" t="str">
        <f>VLOOKUP(A1003,'BASE REGISTROS'!$A$1:$T$884,6,FALSE)</f>
        <v>Certificado de Vigencia Folio Nº 500377123734, otorgado el 16 de marzo de 2021, del Servicio de Registro Civil e Identificación.</v>
      </c>
      <c r="G1003" s="108" t="str">
        <f>VLOOKUP(A1003,'BASE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03" s="108" t="str">
        <f>VLOOKUP(A1003,'BASE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03" s="108" t="str">
        <f>VLOOKUP(A1003,'BASE REGISTROS'!$A$1:$T$884,9,FALSE)</f>
        <v>1 año</v>
      </c>
      <c r="J1003" s="129" t="str">
        <f>VLOOKUP(A1003,'BASE REGISTROS'!$A$1:$T$884,10,FALSE)</f>
        <v>Del 15 de junio de 2020 al15 de junio de 2021.</v>
      </c>
      <c r="K1003" s="108" t="str">
        <f>VLOOKUP(A1003,'BASE REGISTROS'!$A$1:$T$884,11,FALSE)</f>
        <v xml:space="preserve">Patricia Mabel de la Fuente Riveros
</v>
      </c>
      <c r="L1003" s="108" t="str">
        <f>VLOOKUP(A1003,'BASE REGISTROS'!$A$1:$T$884,12,FALSE)</f>
        <v xml:space="preserve">Calle El Roble N° 214, comuna de Chillan, región del Ñuble.
</v>
      </c>
      <c r="M1003" s="108" t="str">
        <f>VLOOKUP(A1003,'BASE REGISTROS'!$A$1:$T$884,13,FALSE)</f>
        <v>XVI</v>
      </c>
      <c r="N1003" s="108" t="str">
        <f>VLOOKUP(A1003,'BASE REGISTROS'!$A$1:$T$884,14,FALSE)</f>
        <v>Chillán</v>
      </c>
      <c r="O1003" s="108" t="str">
        <f>VLOOKUP(A1003,'BASE REGISTROS'!$A$1:$T$884,15,FALSE)</f>
        <v>Teléfono: 
988892887</v>
      </c>
      <c r="P1003" s="108" t="str">
        <f>VLOOKUP(A1003,'BASE REGISTROS'!$A$1:$T$884,16,FALSE)</f>
        <v>ongpaihuen@gmail.com</v>
      </c>
      <c r="Q1003" s="108">
        <f>VLOOKUP(A1003,'BASE REGISTROS'!$A$1:$T$884,17,FALSE)</f>
        <v>0</v>
      </c>
      <c r="R1003" s="108">
        <f>VLOOKUP(A1003,'BASE REGISTROS'!$A$1:$T$884,18,FALSE)</f>
        <v>93401</v>
      </c>
      <c r="S1003" s="108" t="str">
        <f>VLOOKUP(A1003,'BASE REGISTROS'!$A$1:$T$884,19,FALSE)</f>
        <v>Antecedentes financieros correspondientes al año 2020, aprobados por el Sub Departamento de Supervisión Financiera Nacional.</v>
      </c>
      <c r="T1003" s="129">
        <f>VLOOKUP(A1003,'BASE REGISTROS'!$A$1:$T$884,20,FALSE)</f>
        <v>43858</v>
      </c>
      <c r="U1003" s="128">
        <v>7725</v>
      </c>
      <c r="V1003" s="130">
        <v>9296153</v>
      </c>
      <c r="W1003" s="130">
        <v>9296153</v>
      </c>
      <c r="X1003" s="131">
        <v>44316</v>
      </c>
      <c r="Y1003" s="132" t="s">
        <v>7743</v>
      </c>
      <c r="Z1003" s="132" t="s">
        <v>7744</v>
      </c>
      <c r="AA1003" s="128" t="s">
        <v>7765</v>
      </c>
    </row>
    <row r="1004" spans="1:27" ht="15.75" customHeight="1" x14ac:dyDescent="0.2">
      <c r="A1004" s="128">
        <v>7727</v>
      </c>
      <c r="B1004" s="108" t="str">
        <f>VLOOKUP(A1004,'BASE REGISTROS'!$A$1:$T$884,2,FALSE)</f>
        <v xml:space="preserve">Organización No Gubernamental de Desarrollo Paihuén </v>
      </c>
      <c r="C1004" s="136">
        <f>VLOOKUP(A1004,'BASE REGISTROS'!$A$1:$T$884,3,FALSE)</f>
        <v>651902215</v>
      </c>
      <c r="D1004" s="108">
        <f>VLOOKUP(A1004,'BASE REGISTROS'!$A$1:$T$884,4,FALSE)</f>
        <v>0</v>
      </c>
      <c r="E1004" s="108" t="str">
        <f>VLOOKUP(A1004,'BASE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04" s="108" t="str">
        <f>VLOOKUP(A1004,'BASE REGISTROS'!$A$1:$T$884,6,FALSE)</f>
        <v>Certificado de Vigencia Folio Nº 500377123734, otorgado el 16 de marzo de 2021, del Servicio de Registro Civil e Identificación.</v>
      </c>
      <c r="G1004" s="108" t="str">
        <f>VLOOKUP(A1004,'BASE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04" s="108" t="str">
        <f>VLOOKUP(A1004,'BASE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04" s="108" t="str">
        <f>VLOOKUP(A1004,'BASE REGISTROS'!$A$1:$T$884,9,FALSE)</f>
        <v>1 año</v>
      </c>
      <c r="J1004" s="129" t="str">
        <f>VLOOKUP(A1004,'BASE REGISTROS'!$A$1:$T$884,10,FALSE)</f>
        <v>Del 15 de junio de 2020 al15 de junio de 2021.</v>
      </c>
      <c r="K1004" s="108" t="str">
        <f>VLOOKUP(A1004,'BASE REGISTROS'!$A$1:$T$884,11,FALSE)</f>
        <v xml:space="preserve">Patricia Mabel de la Fuente Riveros
</v>
      </c>
      <c r="L1004" s="108" t="str">
        <f>VLOOKUP(A1004,'BASE REGISTROS'!$A$1:$T$884,12,FALSE)</f>
        <v xml:space="preserve">Calle El Roble N° 214, comuna de Chillan, región del Ñuble.
</v>
      </c>
      <c r="M1004" s="108" t="str">
        <f>VLOOKUP(A1004,'BASE REGISTROS'!$A$1:$T$884,13,FALSE)</f>
        <v>XVI</v>
      </c>
      <c r="N1004" s="108" t="str">
        <f>VLOOKUP(A1004,'BASE REGISTROS'!$A$1:$T$884,14,FALSE)</f>
        <v>Chillán</v>
      </c>
      <c r="O1004" s="108" t="str">
        <f>VLOOKUP(A1004,'BASE REGISTROS'!$A$1:$T$884,15,FALSE)</f>
        <v>Teléfono: 
988892887</v>
      </c>
      <c r="P1004" s="108" t="str">
        <f>VLOOKUP(A1004,'BASE REGISTROS'!$A$1:$T$884,16,FALSE)</f>
        <v>ongpaihuen@gmail.com</v>
      </c>
      <c r="Q1004" s="108">
        <f>VLOOKUP(A1004,'BASE REGISTROS'!$A$1:$T$884,17,FALSE)</f>
        <v>0</v>
      </c>
      <c r="R1004" s="108">
        <f>VLOOKUP(A1004,'BASE REGISTROS'!$A$1:$T$884,18,FALSE)</f>
        <v>93401</v>
      </c>
      <c r="S1004" s="108" t="str">
        <f>VLOOKUP(A1004,'BASE REGISTROS'!$A$1:$T$884,19,FALSE)</f>
        <v>Antecedentes financieros correspondientes al año 2020, aprobados por el Sub Departamento de Supervisión Financiera Nacional.</v>
      </c>
      <c r="T1004" s="129">
        <f>VLOOKUP(A1004,'BASE REGISTROS'!$A$1:$T$884,20,FALSE)</f>
        <v>43858</v>
      </c>
      <c r="U1004" s="128">
        <v>7725</v>
      </c>
      <c r="V1004" s="130">
        <v>16902096</v>
      </c>
      <c r="W1004" s="130">
        <v>16902096</v>
      </c>
      <c r="X1004" s="131">
        <v>44316</v>
      </c>
      <c r="Y1004" s="132" t="s">
        <v>7743</v>
      </c>
      <c r="Z1004" s="132" t="s">
        <v>7744</v>
      </c>
      <c r="AA1004" s="128" t="s">
        <v>7775</v>
      </c>
    </row>
    <row r="1005" spans="1:27" ht="15.75" customHeight="1" x14ac:dyDescent="0.2">
      <c r="A1005" s="128">
        <v>7727</v>
      </c>
      <c r="B1005" s="108" t="str">
        <f>VLOOKUP(A1005,'BASE REGISTROS'!$A$1:$T$884,2,FALSE)</f>
        <v xml:space="preserve">Organización No Gubernamental de Desarrollo Paihuén </v>
      </c>
      <c r="C1005" s="136">
        <f>VLOOKUP(A1005,'BASE REGISTROS'!$A$1:$T$884,3,FALSE)</f>
        <v>651902215</v>
      </c>
      <c r="D1005" s="108">
        <f>VLOOKUP(A1005,'BASE REGISTROS'!$A$1:$T$884,4,FALSE)</f>
        <v>0</v>
      </c>
      <c r="E1005" s="108" t="str">
        <f>VLOOKUP(A1005,'BASE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05" s="108" t="str">
        <f>VLOOKUP(A1005,'BASE REGISTROS'!$A$1:$T$884,6,FALSE)</f>
        <v>Certificado de Vigencia Folio Nº 500377123734, otorgado el 16 de marzo de 2021, del Servicio de Registro Civil e Identificación.</v>
      </c>
      <c r="G1005" s="108" t="str">
        <f>VLOOKUP(A1005,'BASE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05" s="108" t="str">
        <f>VLOOKUP(A1005,'BASE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05" s="108" t="str">
        <f>VLOOKUP(A1005,'BASE REGISTROS'!$A$1:$T$884,9,FALSE)</f>
        <v>1 año</v>
      </c>
      <c r="J1005" s="129" t="str">
        <f>VLOOKUP(A1005,'BASE REGISTROS'!$A$1:$T$884,10,FALSE)</f>
        <v>Del 15 de junio de 2020 al15 de junio de 2021.</v>
      </c>
      <c r="K1005" s="108" t="str">
        <f>VLOOKUP(A1005,'BASE REGISTROS'!$A$1:$T$884,11,FALSE)</f>
        <v xml:space="preserve">Patricia Mabel de la Fuente Riveros
</v>
      </c>
      <c r="L1005" s="108" t="str">
        <f>VLOOKUP(A1005,'BASE REGISTROS'!$A$1:$T$884,12,FALSE)</f>
        <v xml:space="preserve">Calle El Roble N° 214, comuna de Chillan, región del Ñuble.
</v>
      </c>
      <c r="M1005" s="108" t="str">
        <f>VLOOKUP(A1005,'BASE REGISTROS'!$A$1:$T$884,13,FALSE)</f>
        <v>XVI</v>
      </c>
      <c r="N1005" s="108" t="str">
        <f>VLOOKUP(A1005,'BASE REGISTROS'!$A$1:$T$884,14,FALSE)</f>
        <v>Chillán</v>
      </c>
      <c r="O1005" s="108" t="str">
        <f>VLOOKUP(A1005,'BASE REGISTROS'!$A$1:$T$884,15,FALSE)</f>
        <v>Teléfono: 
988892887</v>
      </c>
      <c r="P1005" s="108" t="str">
        <f>VLOOKUP(A1005,'BASE REGISTROS'!$A$1:$T$884,16,FALSE)</f>
        <v>ongpaihuen@gmail.com</v>
      </c>
      <c r="Q1005" s="108">
        <f>VLOOKUP(A1005,'BASE REGISTROS'!$A$1:$T$884,17,FALSE)</f>
        <v>0</v>
      </c>
      <c r="R1005" s="108">
        <f>VLOOKUP(A1005,'BASE REGISTROS'!$A$1:$T$884,18,FALSE)</f>
        <v>93401</v>
      </c>
      <c r="S1005" s="108" t="str">
        <f>VLOOKUP(A1005,'BASE REGISTROS'!$A$1:$T$884,19,FALSE)</f>
        <v>Antecedentes financieros correspondientes al año 2020, aprobados por el Sub Departamento de Supervisión Financiera Nacional.</v>
      </c>
      <c r="T1005" s="129">
        <f>VLOOKUP(A1005,'BASE REGISTROS'!$A$1:$T$884,20,FALSE)</f>
        <v>43858</v>
      </c>
      <c r="U1005" s="128">
        <v>7725</v>
      </c>
      <c r="V1005" s="130">
        <v>17747201</v>
      </c>
      <c r="W1005" s="130">
        <v>17747201</v>
      </c>
      <c r="X1005" s="131">
        <v>44316</v>
      </c>
      <c r="Y1005" s="132" t="s">
        <v>7743</v>
      </c>
      <c r="Z1005" s="132" t="s">
        <v>7744</v>
      </c>
      <c r="AA1005" s="128" t="s">
        <v>159</v>
      </c>
    </row>
    <row r="1006" spans="1:27" ht="15.75" customHeight="1" x14ac:dyDescent="0.2">
      <c r="A1006" s="128">
        <v>7727</v>
      </c>
      <c r="B1006" s="108" t="str">
        <f>VLOOKUP(A1006,'BASE REGISTROS'!$A$1:$T$884,2,FALSE)</f>
        <v xml:space="preserve">Organización No Gubernamental de Desarrollo Paihuén </v>
      </c>
      <c r="C1006" s="136">
        <f>VLOOKUP(A1006,'BASE REGISTROS'!$A$1:$T$884,3,FALSE)</f>
        <v>651902215</v>
      </c>
      <c r="D1006" s="108">
        <f>VLOOKUP(A1006,'BASE REGISTROS'!$A$1:$T$884,4,FALSE)</f>
        <v>0</v>
      </c>
      <c r="E1006" s="108" t="str">
        <f>VLOOKUP(A1006,'BASE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06" s="108" t="str">
        <f>VLOOKUP(A1006,'BASE REGISTROS'!$A$1:$T$884,6,FALSE)</f>
        <v>Certificado de Vigencia Folio Nº 500377123734, otorgado el 16 de marzo de 2021, del Servicio de Registro Civil e Identificación.</v>
      </c>
      <c r="G1006" s="108" t="str">
        <f>VLOOKUP(A1006,'BASE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06" s="108" t="str">
        <f>VLOOKUP(A1006,'BASE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06" s="108" t="str">
        <f>VLOOKUP(A1006,'BASE REGISTROS'!$A$1:$T$884,9,FALSE)</f>
        <v>1 año</v>
      </c>
      <c r="J1006" s="129" t="str">
        <f>VLOOKUP(A1006,'BASE REGISTROS'!$A$1:$T$884,10,FALSE)</f>
        <v>Del 15 de junio de 2020 al15 de junio de 2021.</v>
      </c>
      <c r="K1006" s="108" t="str">
        <f>VLOOKUP(A1006,'BASE REGISTROS'!$A$1:$T$884,11,FALSE)</f>
        <v xml:space="preserve">Patricia Mabel de la Fuente Riveros
</v>
      </c>
      <c r="L1006" s="108" t="str">
        <f>VLOOKUP(A1006,'BASE REGISTROS'!$A$1:$T$884,12,FALSE)</f>
        <v xml:space="preserve">Calle El Roble N° 214, comuna de Chillan, región del Ñuble.
</v>
      </c>
      <c r="M1006" s="108" t="str">
        <f>VLOOKUP(A1006,'BASE REGISTROS'!$A$1:$T$884,13,FALSE)</f>
        <v>XVI</v>
      </c>
      <c r="N1006" s="108" t="str">
        <f>VLOOKUP(A1006,'BASE REGISTROS'!$A$1:$T$884,14,FALSE)</f>
        <v>Chillán</v>
      </c>
      <c r="O1006" s="108" t="str">
        <f>VLOOKUP(A1006,'BASE REGISTROS'!$A$1:$T$884,15,FALSE)</f>
        <v>Teléfono: 
988892887</v>
      </c>
      <c r="P1006" s="108" t="str">
        <f>VLOOKUP(A1006,'BASE REGISTROS'!$A$1:$T$884,16,FALSE)</f>
        <v>ongpaihuen@gmail.com</v>
      </c>
      <c r="Q1006" s="108">
        <f>VLOOKUP(A1006,'BASE REGISTROS'!$A$1:$T$884,17,FALSE)</f>
        <v>0</v>
      </c>
      <c r="R1006" s="108">
        <f>VLOOKUP(A1006,'BASE REGISTROS'!$A$1:$T$884,18,FALSE)</f>
        <v>93401</v>
      </c>
      <c r="S1006" s="108" t="str">
        <f>VLOOKUP(A1006,'BASE REGISTROS'!$A$1:$T$884,19,FALSE)</f>
        <v>Antecedentes financieros correspondientes al año 2020, aprobados por el Sub Departamento de Supervisión Financiera Nacional.</v>
      </c>
      <c r="T1006" s="129">
        <f>VLOOKUP(A1006,'BASE REGISTROS'!$A$1:$T$884,20,FALSE)</f>
        <v>43858</v>
      </c>
      <c r="U1006" s="128">
        <v>7725</v>
      </c>
      <c r="V1006" s="130">
        <v>10378480</v>
      </c>
      <c r="W1006" s="130">
        <v>10378480</v>
      </c>
      <c r="X1006" s="131">
        <v>44316</v>
      </c>
      <c r="Y1006" s="132" t="s">
        <v>7743</v>
      </c>
      <c r="Z1006" s="132" t="s">
        <v>7744</v>
      </c>
      <c r="AA1006" s="128" t="s">
        <v>7834</v>
      </c>
    </row>
    <row r="1007" spans="1:27" ht="15.75" customHeight="1" x14ac:dyDescent="0.2">
      <c r="A1007" s="128">
        <v>7727</v>
      </c>
      <c r="B1007" s="108" t="str">
        <f>VLOOKUP(A1007,'BASE REGISTROS'!$A$1:$T$884,2,FALSE)</f>
        <v xml:space="preserve">Organización No Gubernamental de Desarrollo Paihuén </v>
      </c>
      <c r="C1007" s="136">
        <f>VLOOKUP(A1007,'BASE REGISTROS'!$A$1:$T$884,3,FALSE)</f>
        <v>651902215</v>
      </c>
      <c r="D1007" s="108">
        <f>VLOOKUP(A1007,'BASE REGISTROS'!$A$1:$T$884,4,FALSE)</f>
        <v>0</v>
      </c>
      <c r="E1007" s="108" t="str">
        <f>VLOOKUP(A1007,'BASE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07" s="108" t="str">
        <f>VLOOKUP(A1007,'BASE REGISTROS'!$A$1:$T$884,6,FALSE)</f>
        <v>Certificado de Vigencia Folio Nº 500377123734, otorgado el 16 de marzo de 2021, del Servicio de Registro Civil e Identificación.</v>
      </c>
      <c r="G1007" s="108" t="str">
        <f>VLOOKUP(A1007,'BASE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07" s="108" t="str">
        <f>VLOOKUP(A1007,'BASE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07" s="108" t="str">
        <f>VLOOKUP(A1007,'BASE REGISTROS'!$A$1:$T$884,9,FALSE)</f>
        <v>1 año</v>
      </c>
      <c r="J1007" s="129" t="str">
        <f>VLOOKUP(A1007,'BASE REGISTROS'!$A$1:$T$884,10,FALSE)</f>
        <v>Del 15 de junio de 2020 al15 de junio de 2021.</v>
      </c>
      <c r="K1007" s="108" t="str">
        <f>VLOOKUP(A1007,'BASE REGISTROS'!$A$1:$T$884,11,FALSE)</f>
        <v xml:space="preserve">Patricia Mabel de la Fuente Riveros
</v>
      </c>
      <c r="L1007" s="108" t="str">
        <f>VLOOKUP(A1007,'BASE REGISTROS'!$A$1:$T$884,12,FALSE)</f>
        <v xml:space="preserve">Calle El Roble N° 214, comuna de Chillan, región del Ñuble.
</v>
      </c>
      <c r="M1007" s="108" t="str">
        <f>VLOOKUP(A1007,'BASE REGISTROS'!$A$1:$T$884,13,FALSE)</f>
        <v>XVI</v>
      </c>
      <c r="N1007" s="108" t="str">
        <f>VLOOKUP(A1007,'BASE REGISTROS'!$A$1:$T$884,14,FALSE)</f>
        <v>Chillán</v>
      </c>
      <c r="O1007" s="108" t="str">
        <f>VLOOKUP(A1007,'BASE REGISTROS'!$A$1:$T$884,15,FALSE)</f>
        <v>Teléfono: 
988892887</v>
      </c>
      <c r="P1007" s="108" t="str">
        <f>VLOOKUP(A1007,'BASE REGISTROS'!$A$1:$T$884,16,FALSE)</f>
        <v>ongpaihuen@gmail.com</v>
      </c>
      <c r="Q1007" s="108">
        <f>VLOOKUP(A1007,'BASE REGISTROS'!$A$1:$T$884,17,FALSE)</f>
        <v>0</v>
      </c>
      <c r="R1007" s="108">
        <f>VLOOKUP(A1007,'BASE REGISTROS'!$A$1:$T$884,18,FALSE)</f>
        <v>93401</v>
      </c>
      <c r="S1007" s="108" t="str">
        <f>VLOOKUP(A1007,'BASE REGISTROS'!$A$1:$T$884,19,FALSE)</f>
        <v>Antecedentes financieros correspondientes al año 2020, aprobados por el Sub Departamento de Supervisión Financiera Nacional.</v>
      </c>
      <c r="T1007" s="129">
        <f>VLOOKUP(A1007,'BASE REGISTROS'!$A$1:$T$884,20,FALSE)</f>
        <v>43858</v>
      </c>
      <c r="U1007" s="128">
        <v>7725</v>
      </c>
      <c r="V1007" s="130">
        <v>15042865</v>
      </c>
      <c r="W1007" s="130">
        <v>15042865</v>
      </c>
      <c r="X1007" s="131">
        <v>44316</v>
      </c>
      <c r="Y1007" s="132" t="s">
        <v>7743</v>
      </c>
      <c r="Z1007" s="132" t="s">
        <v>7744</v>
      </c>
      <c r="AA1007" s="128" t="s">
        <v>7757</v>
      </c>
    </row>
    <row r="1008" spans="1:27" ht="15.75" customHeight="1" x14ac:dyDescent="0.2">
      <c r="A1008" s="128">
        <v>7727</v>
      </c>
      <c r="B1008" s="108" t="str">
        <f>VLOOKUP(A1008,'BASE REGISTROS'!$A$1:$T$884,2,FALSE)</f>
        <v xml:space="preserve">Organización No Gubernamental de Desarrollo Paihuén </v>
      </c>
      <c r="C1008" s="136">
        <f>VLOOKUP(A1008,'BASE REGISTROS'!$A$1:$T$884,3,FALSE)</f>
        <v>651902215</v>
      </c>
      <c r="D1008" s="108">
        <f>VLOOKUP(A1008,'BASE REGISTROS'!$A$1:$T$884,4,FALSE)</f>
        <v>0</v>
      </c>
      <c r="E1008" s="108" t="str">
        <f>VLOOKUP(A1008,'BASE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08" s="108" t="str">
        <f>VLOOKUP(A1008,'BASE REGISTROS'!$A$1:$T$884,6,FALSE)</f>
        <v>Certificado de Vigencia Folio Nº 500377123734, otorgado el 16 de marzo de 2021, del Servicio de Registro Civil e Identificación.</v>
      </c>
      <c r="G1008" s="108" t="str">
        <f>VLOOKUP(A1008,'BASE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08" s="108" t="str">
        <f>VLOOKUP(A1008,'BASE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08" s="108" t="str">
        <f>VLOOKUP(A1008,'BASE REGISTROS'!$A$1:$T$884,9,FALSE)</f>
        <v>1 año</v>
      </c>
      <c r="J1008" s="129" t="str">
        <f>VLOOKUP(A1008,'BASE REGISTROS'!$A$1:$T$884,10,FALSE)</f>
        <v>Del 15 de junio de 2020 al15 de junio de 2021.</v>
      </c>
      <c r="K1008" s="108" t="str">
        <f>VLOOKUP(A1008,'BASE REGISTROS'!$A$1:$T$884,11,FALSE)</f>
        <v xml:space="preserve">Patricia Mabel de la Fuente Riveros
</v>
      </c>
      <c r="L1008" s="108" t="str">
        <f>VLOOKUP(A1008,'BASE REGISTROS'!$A$1:$T$884,12,FALSE)</f>
        <v xml:space="preserve">Calle El Roble N° 214, comuna de Chillan, región del Ñuble.
</v>
      </c>
      <c r="M1008" s="108" t="str">
        <f>VLOOKUP(A1008,'BASE REGISTROS'!$A$1:$T$884,13,FALSE)</f>
        <v>XVI</v>
      </c>
      <c r="N1008" s="108" t="str">
        <f>VLOOKUP(A1008,'BASE REGISTROS'!$A$1:$T$884,14,FALSE)</f>
        <v>Chillán</v>
      </c>
      <c r="O1008" s="108" t="str">
        <f>VLOOKUP(A1008,'BASE REGISTROS'!$A$1:$T$884,15,FALSE)</f>
        <v>Teléfono: 
988892887</v>
      </c>
      <c r="P1008" s="108" t="str">
        <f>VLOOKUP(A1008,'BASE REGISTROS'!$A$1:$T$884,16,FALSE)</f>
        <v>ongpaihuen@gmail.com</v>
      </c>
      <c r="Q1008" s="108">
        <f>VLOOKUP(A1008,'BASE REGISTROS'!$A$1:$T$884,17,FALSE)</f>
        <v>0</v>
      </c>
      <c r="R1008" s="108">
        <f>VLOOKUP(A1008,'BASE REGISTROS'!$A$1:$T$884,18,FALSE)</f>
        <v>93401</v>
      </c>
      <c r="S1008" s="108" t="str">
        <f>VLOOKUP(A1008,'BASE REGISTROS'!$A$1:$T$884,19,FALSE)</f>
        <v>Antecedentes financieros correspondientes al año 2020, aprobados por el Sub Departamento de Supervisión Financiera Nacional.</v>
      </c>
      <c r="T1008" s="129">
        <f>VLOOKUP(A1008,'BASE REGISTROS'!$A$1:$T$884,20,FALSE)</f>
        <v>43858</v>
      </c>
      <c r="U1008" s="128">
        <v>7725</v>
      </c>
      <c r="V1008" s="130">
        <v>11831467</v>
      </c>
      <c r="W1008" s="130">
        <v>11831467</v>
      </c>
      <c r="X1008" s="131">
        <v>44316</v>
      </c>
      <c r="Y1008" s="132" t="s">
        <v>7743</v>
      </c>
      <c r="Z1008" s="132" t="s">
        <v>7744</v>
      </c>
      <c r="AA1008" s="128" t="s">
        <v>7745</v>
      </c>
    </row>
    <row r="1009" spans="1:27" ht="15.75" customHeight="1" x14ac:dyDescent="0.2">
      <c r="A1009" s="128">
        <v>7727</v>
      </c>
      <c r="B1009" s="108" t="str">
        <f>VLOOKUP(A1009,'BASE REGISTROS'!$A$1:$T$884,2,FALSE)</f>
        <v xml:space="preserve">Organización No Gubernamental de Desarrollo Paihuén </v>
      </c>
      <c r="C1009" s="136">
        <f>VLOOKUP(A1009,'BASE REGISTROS'!$A$1:$T$884,3,FALSE)</f>
        <v>651902215</v>
      </c>
      <c r="D1009" s="108">
        <f>VLOOKUP(A1009,'BASE REGISTROS'!$A$1:$T$884,4,FALSE)</f>
        <v>0</v>
      </c>
      <c r="E1009" s="108" t="str">
        <f>VLOOKUP(A1009,'BASE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09" s="108" t="str">
        <f>VLOOKUP(A1009,'BASE REGISTROS'!$A$1:$T$884,6,FALSE)</f>
        <v>Certificado de Vigencia Folio Nº 500377123734, otorgado el 16 de marzo de 2021, del Servicio de Registro Civil e Identificación.</v>
      </c>
      <c r="G1009" s="108" t="str">
        <f>VLOOKUP(A1009,'BASE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09" s="108" t="str">
        <f>VLOOKUP(A1009,'BASE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09" s="108" t="str">
        <f>VLOOKUP(A1009,'BASE REGISTROS'!$A$1:$T$884,9,FALSE)</f>
        <v>1 año</v>
      </c>
      <c r="J1009" s="129" t="str">
        <f>VLOOKUP(A1009,'BASE REGISTROS'!$A$1:$T$884,10,FALSE)</f>
        <v>Del 15 de junio de 2020 al15 de junio de 2021.</v>
      </c>
      <c r="K1009" s="108" t="str">
        <f>VLOOKUP(A1009,'BASE REGISTROS'!$A$1:$T$884,11,FALSE)</f>
        <v xml:space="preserve">Patricia Mabel de la Fuente Riveros
</v>
      </c>
      <c r="L1009" s="108" t="str">
        <f>VLOOKUP(A1009,'BASE REGISTROS'!$A$1:$T$884,12,FALSE)</f>
        <v xml:space="preserve">Calle El Roble N° 214, comuna de Chillan, región del Ñuble.
</v>
      </c>
      <c r="M1009" s="108" t="str">
        <f>VLOOKUP(A1009,'BASE REGISTROS'!$A$1:$T$884,13,FALSE)</f>
        <v>XVI</v>
      </c>
      <c r="N1009" s="108" t="str">
        <f>VLOOKUP(A1009,'BASE REGISTROS'!$A$1:$T$884,14,FALSE)</f>
        <v>Chillán</v>
      </c>
      <c r="O1009" s="108" t="str">
        <f>VLOOKUP(A1009,'BASE REGISTROS'!$A$1:$T$884,15,FALSE)</f>
        <v>Teléfono: 
988892887</v>
      </c>
      <c r="P1009" s="108" t="str">
        <f>VLOOKUP(A1009,'BASE REGISTROS'!$A$1:$T$884,16,FALSE)</f>
        <v>ongpaihuen@gmail.com</v>
      </c>
      <c r="Q1009" s="108">
        <f>VLOOKUP(A1009,'BASE REGISTROS'!$A$1:$T$884,17,FALSE)</f>
        <v>0</v>
      </c>
      <c r="R1009" s="108">
        <f>VLOOKUP(A1009,'BASE REGISTROS'!$A$1:$T$884,18,FALSE)</f>
        <v>93401</v>
      </c>
      <c r="S1009" s="108" t="str">
        <f>VLOOKUP(A1009,'BASE REGISTROS'!$A$1:$T$884,19,FALSE)</f>
        <v>Antecedentes financieros correspondientes al año 2020, aprobados por el Sub Departamento de Supervisión Financiera Nacional.</v>
      </c>
      <c r="T1009" s="129">
        <f>VLOOKUP(A1009,'BASE REGISTROS'!$A$1:$T$884,20,FALSE)</f>
        <v>43858</v>
      </c>
      <c r="U1009" s="128">
        <v>7725</v>
      </c>
      <c r="V1009" s="130">
        <v>9803216</v>
      </c>
      <c r="W1009" s="130">
        <v>9803216</v>
      </c>
      <c r="X1009" s="131">
        <v>44316</v>
      </c>
      <c r="Y1009" s="132" t="s">
        <v>7743</v>
      </c>
      <c r="Z1009" s="132" t="s">
        <v>7744</v>
      </c>
      <c r="AA1009" s="128" t="s">
        <v>7792</v>
      </c>
    </row>
    <row r="1010" spans="1:27" ht="15.75" customHeight="1" x14ac:dyDescent="0.2">
      <c r="A1010" s="128">
        <v>7727</v>
      </c>
      <c r="B1010" s="108" t="str">
        <f>VLOOKUP(A1010,'BASE REGISTROS'!$A$1:$T$884,2,FALSE)</f>
        <v xml:space="preserve">Organización No Gubernamental de Desarrollo Paihuén </v>
      </c>
      <c r="C1010" s="136">
        <f>VLOOKUP(A1010,'BASE REGISTROS'!$A$1:$T$884,3,FALSE)</f>
        <v>651902215</v>
      </c>
      <c r="D1010" s="108">
        <f>VLOOKUP(A1010,'BASE REGISTROS'!$A$1:$T$884,4,FALSE)</f>
        <v>0</v>
      </c>
      <c r="E1010" s="108" t="str">
        <f>VLOOKUP(A1010,'BASE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10" s="108" t="str">
        <f>VLOOKUP(A1010,'BASE REGISTROS'!$A$1:$T$884,6,FALSE)</f>
        <v>Certificado de Vigencia Folio Nº 500377123734, otorgado el 16 de marzo de 2021, del Servicio de Registro Civil e Identificación.</v>
      </c>
      <c r="G1010" s="108" t="str">
        <f>VLOOKUP(A1010,'BASE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10" s="108" t="str">
        <f>VLOOKUP(A1010,'BASE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10" s="108" t="str">
        <f>VLOOKUP(A1010,'BASE REGISTROS'!$A$1:$T$884,9,FALSE)</f>
        <v>1 año</v>
      </c>
      <c r="J1010" s="129" t="str">
        <f>VLOOKUP(A1010,'BASE REGISTROS'!$A$1:$T$884,10,FALSE)</f>
        <v>Del 15 de junio de 2020 al15 de junio de 2021.</v>
      </c>
      <c r="K1010" s="108" t="str">
        <f>VLOOKUP(A1010,'BASE REGISTROS'!$A$1:$T$884,11,FALSE)</f>
        <v xml:space="preserve">Patricia Mabel de la Fuente Riveros
</v>
      </c>
      <c r="L1010" s="108" t="str">
        <f>VLOOKUP(A1010,'BASE REGISTROS'!$A$1:$T$884,12,FALSE)</f>
        <v xml:space="preserve">Calle El Roble N° 214, comuna de Chillan, región del Ñuble.
</v>
      </c>
      <c r="M1010" s="108" t="str">
        <f>VLOOKUP(A1010,'BASE REGISTROS'!$A$1:$T$884,13,FALSE)</f>
        <v>XVI</v>
      </c>
      <c r="N1010" s="108" t="str">
        <f>VLOOKUP(A1010,'BASE REGISTROS'!$A$1:$T$884,14,FALSE)</f>
        <v>Chillán</v>
      </c>
      <c r="O1010" s="108" t="str">
        <f>VLOOKUP(A1010,'BASE REGISTROS'!$A$1:$T$884,15,FALSE)</f>
        <v>Teléfono: 
988892887</v>
      </c>
      <c r="P1010" s="108" t="str">
        <f>VLOOKUP(A1010,'BASE REGISTROS'!$A$1:$T$884,16,FALSE)</f>
        <v>ongpaihuen@gmail.com</v>
      </c>
      <c r="Q1010" s="108">
        <f>VLOOKUP(A1010,'BASE REGISTROS'!$A$1:$T$884,17,FALSE)</f>
        <v>0</v>
      </c>
      <c r="R1010" s="108">
        <f>VLOOKUP(A1010,'BASE REGISTROS'!$A$1:$T$884,18,FALSE)</f>
        <v>93401</v>
      </c>
      <c r="S1010" s="108" t="str">
        <f>VLOOKUP(A1010,'BASE REGISTROS'!$A$1:$T$884,19,FALSE)</f>
        <v>Antecedentes financieros correspondientes al año 2020, aprobados por el Sub Departamento de Supervisión Financiera Nacional.</v>
      </c>
      <c r="T1010" s="129">
        <f>VLOOKUP(A1010,'BASE REGISTROS'!$A$1:$T$884,20,FALSE)</f>
        <v>43858</v>
      </c>
      <c r="U1010" s="128">
        <v>7725</v>
      </c>
      <c r="V1010" s="130">
        <v>18977792</v>
      </c>
      <c r="W1010" s="130">
        <v>18977792</v>
      </c>
      <c r="X1010" s="131">
        <v>44316</v>
      </c>
      <c r="Y1010" s="132" t="s">
        <v>7743</v>
      </c>
      <c r="Z1010" s="132" t="s">
        <v>7744</v>
      </c>
      <c r="AA1010" s="128" t="s">
        <v>7762</v>
      </c>
    </row>
    <row r="1011" spans="1:27" ht="15.75" customHeight="1" x14ac:dyDescent="0.2">
      <c r="A1011" s="128">
        <v>7727</v>
      </c>
      <c r="B1011" s="108" t="str">
        <f>VLOOKUP(A1011,'BASE REGISTROS'!$A$1:$T$884,2,FALSE)</f>
        <v xml:space="preserve">Organización No Gubernamental de Desarrollo Paihuén </v>
      </c>
      <c r="C1011" s="136">
        <f>VLOOKUP(A1011,'BASE REGISTROS'!$A$1:$T$884,3,FALSE)</f>
        <v>651902215</v>
      </c>
      <c r="D1011" s="108">
        <f>VLOOKUP(A1011,'BASE REGISTROS'!$A$1:$T$884,4,FALSE)</f>
        <v>0</v>
      </c>
      <c r="E1011" s="108" t="str">
        <f>VLOOKUP(A1011,'BASE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11" s="108" t="str">
        <f>VLOOKUP(A1011,'BASE REGISTROS'!$A$1:$T$884,6,FALSE)</f>
        <v>Certificado de Vigencia Folio Nº 500377123734, otorgado el 16 de marzo de 2021, del Servicio de Registro Civil e Identificación.</v>
      </c>
      <c r="G1011" s="108" t="str">
        <f>VLOOKUP(A1011,'BASE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11" s="108" t="str">
        <f>VLOOKUP(A1011,'BASE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11" s="108" t="str">
        <f>VLOOKUP(A1011,'BASE REGISTROS'!$A$1:$T$884,9,FALSE)</f>
        <v>1 año</v>
      </c>
      <c r="J1011" s="129" t="str">
        <f>VLOOKUP(A1011,'BASE REGISTROS'!$A$1:$T$884,10,FALSE)</f>
        <v>Del 15 de junio de 2020 al15 de junio de 2021.</v>
      </c>
      <c r="K1011" s="108" t="str">
        <f>VLOOKUP(A1011,'BASE REGISTROS'!$A$1:$T$884,11,FALSE)</f>
        <v xml:space="preserve">Patricia Mabel de la Fuente Riveros
</v>
      </c>
      <c r="L1011" s="108" t="str">
        <f>VLOOKUP(A1011,'BASE REGISTROS'!$A$1:$T$884,12,FALSE)</f>
        <v xml:space="preserve">Calle El Roble N° 214, comuna de Chillan, región del Ñuble.
</v>
      </c>
      <c r="M1011" s="108" t="str">
        <f>VLOOKUP(A1011,'BASE REGISTROS'!$A$1:$T$884,13,FALSE)</f>
        <v>XVI</v>
      </c>
      <c r="N1011" s="108" t="str">
        <f>VLOOKUP(A1011,'BASE REGISTROS'!$A$1:$T$884,14,FALSE)</f>
        <v>Chillán</v>
      </c>
      <c r="O1011" s="108" t="str">
        <f>VLOOKUP(A1011,'BASE REGISTROS'!$A$1:$T$884,15,FALSE)</f>
        <v>Teléfono: 
988892887</v>
      </c>
      <c r="P1011" s="108" t="str">
        <f>VLOOKUP(A1011,'BASE REGISTROS'!$A$1:$T$884,16,FALSE)</f>
        <v>ongpaihuen@gmail.com</v>
      </c>
      <c r="Q1011" s="108">
        <f>VLOOKUP(A1011,'BASE REGISTROS'!$A$1:$T$884,17,FALSE)</f>
        <v>0</v>
      </c>
      <c r="R1011" s="108">
        <f>VLOOKUP(A1011,'BASE REGISTROS'!$A$1:$T$884,18,FALSE)</f>
        <v>93401</v>
      </c>
      <c r="S1011" s="108" t="str">
        <f>VLOOKUP(A1011,'BASE REGISTROS'!$A$1:$T$884,19,FALSE)</f>
        <v>Antecedentes financieros correspondientes al año 2020, aprobados por el Sub Departamento de Supervisión Financiera Nacional.</v>
      </c>
      <c r="T1011" s="129">
        <f>VLOOKUP(A1011,'BASE REGISTROS'!$A$1:$T$884,20,FALSE)</f>
        <v>43858</v>
      </c>
      <c r="U1011" s="128">
        <v>7725</v>
      </c>
      <c r="V1011" s="130">
        <v>12000488</v>
      </c>
      <c r="W1011" s="130">
        <v>12000488</v>
      </c>
      <c r="X1011" s="131">
        <v>44316</v>
      </c>
      <c r="Y1011" s="132" t="s">
        <v>7743</v>
      </c>
      <c r="Z1011" s="132" t="s">
        <v>7744</v>
      </c>
      <c r="AA1011" s="128" t="s">
        <v>7829</v>
      </c>
    </row>
    <row r="1012" spans="1:27" ht="15.75" customHeight="1" x14ac:dyDescent="0.2">
      <c r="A1012" s="128">
        <v>7727</v>
      </c>
      <c r="B1012" s="108" t="str">
        <f>VLOOKUP(A1012,'BASE REGISTROS'!$A$1:$T$884,2,FALSE)</f>
        <v xml:space="preserve">Organización No Gubernamental de Desarrollo Paihuén </v>
      </c>
      <c r="C1012" s="136">
        <f>VLOOKUP(A1012,'BASE REGISTROS'!$A$1:$T$884,3,FALSE)</f>
        <v>651902215</v>
      </c>
      <c r="D1012" s="108">
        <f>VLOOKUP(A1012,'BASE REGISTROS'!$A$1:$T$884,4,FALSE)</f>
        <v>0</v>
      </c>
      <c r="E1012" s="108" t="str">
        <f>VLOOKUP(A1012,'BASE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12" s="108" t="str">
        <f>VLOOKUP(A1012,'BASE REGISTROS'!$A$1:$T$884,6,FALSE)</f>
        <v>Certificado de Vigencia Folio Nº 500377123734, otorgado el 16 de marzo de 2021, del Servicio de Registro Civil e Identificación.</v>
      </c>
      <c r="G1012" s="108" t="str">
        <f>VLOOKUP(A1012,'BASE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12" s="108" t="str">
        <f>VLOOKUP(A1012,'BASE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12" s="108" t="str">
        <f>VLOOKUP(A1012,'BASE REGISTROS'!$A$1:$T$884,9,FALSE)</f>
        <v>1 año</v>
      </c>
      <c r="J1012" s="129" t="str">
        <f>VLOOKUP(A1012,'BASE REGISTROS'!$A$1:$T$884,10,FALSE)</f>
        <v>Del 15 de junio de 2020 al15 de junio de 2021.</v>
      </c>
      <c r="K1012" s="108" t="str">
        <f>VLOOKUP(A1012,'BASE REGISTROS'!$A$1:$T$884,11,FALSE)</f>
        <v xml:space="preserve">Patricia Mabel de la Fuente Riveros
</v>
      </c>
      <c r="L1012" s="108" t="str">
        <f>VLOOKUP(A1012,'BASE REGISTROS'!$A$1:$T$884,12,FALSE)</f>
        <v xml:space="preserve">Calle El Roble N° 214, comuna de Chillan, región del Ñuble.
</v>
      </c>
      <c r="M1012" s="108" t="str">
        <f>VLOOKUP(A1012,'BASE REGISTROS'!$A$1:$T$884,13,FALSE)</f>
        <v>XVI</v>
      </c>
      <c r="N1012" s="108" t="str">
        <f>VLOOKUP(A1012,'BASE REGISTROS'!$A$1:$T$884,14,FALSE)</f>
        <v>Chillán</v>
      </c>
      <c r="O1012" s="108" t="str">
        <f>VLOOKUP(A1012,'BASE REGISTROS'!$A$1:$T$884,15,FALSE)</f>
        <v>Teléfono: 
988892887</v>
      </c>
      <c r="P1012" s="108" t="str">
        <f>VLOOKUP(A1012,'BASE REGISTROS'!$A$1:$T$884,16,FALSE)</f>
        <v>ongpaihuen@gmail.com</v>
      </c>
      <c r="Q1012" s="108">
        <f>VLOOKUP(A1012,'BASE REGISTROS'!$A$1:$T$884,17,FALSE)</f>
        <v>0</v>
      </c>
      <c r="R1012" s="108">
        <f>VLOOKUP(A1012,'BASE REGISTROS'!$A$1:$T$884,18,FALSE)</f>
        <v>93401</v>
      </c>
      <c r="S1012" s="108" t="str">
        <f>VLOOKUP(A1012,'BASE REGISTROS'!$A$1:$T$884,19,FALSE)</f>
        <v>Antecedentes financieros correspondientes al año 2020, aprobados por el Sub Departamento de Supervisión Financiera Nacional.</v>
      </c>
      <c r="T1012" s="129">
        <f>VLOOKUP(A1012,'BASE REGISTROS'!$A$1:$T$884,20,FALSE)</f>
        <v>43858</v>
      </c>
      <c r="U1012" s="128">
        <v>7725</v>
      </c>
      <c r="V1012" s="130">
        <v>15211886</v>
      </c>
      <c r="W1012" s="130">
        <v>15211886</v>
      </c>
      <c r="X1012" s="131">
        <v>44316</v>
      </c>
      <c r="Y1012" s="132" t="s">
        <v>7743</v>
      </c>
      <c r="Z1012" s="132" t="s">
        <v>7744</v>
      </c>
      <c r="AA1012" s="128" t="s">
        <v>195</v>
      </c>
    </row>
    <row r="1013" spans="1:27" ht="15.75" customHeight="1" x14ac:dyDescent="0.2">
      <c r="A1013" s="128">
        <v>7727</v>
      </c>
      <c r="B1013" s="108" t="str">
        <f>VLOOKUP(A1013,'BASE REGISTROS'!$A$1:$T$884,2,FALSE)</f>
        <v xml:space="preserve">Organización No Gubernamental de Desarrollo Paihuén </v>
      </c>
      <c r="C1013" s="136">
        <f>VLOOKUP(A1013,'BASE REGISTROS'!$A$1:$T$884,3,FALSE)</f>
        <v>651902215</v>
      </c>
      <c r="D1013" s="108">
        <f>VLOOKUP(A1013,'BASE REGISTROS'!$A$1:$T$884,4,FALSE)</f>
        <v>0</v>
      </c>
      <c r="E1013" s="108" t="str">
        <f>VLOOKUP(A1013,'BASE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13" s="108" t="str">
        <f>VLOOKUP(A1013,'BASE REGISTROS'!$A$1:$T$884,6,FALSE)</f>
        <v>Certificado de Vigencia Folio Nº 500377123734, otorgado el 16 de marzo de 2021, del Servicio de Registro Civil e Identificación.</v>
      </c>
      <c r="G1013" s="108" t="str">
        <f>VLOOKUP(A1013,'BASE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13" s="108" t="str">
        <f>VLOOKUP(A1013,'BASE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13" s="108" t="str">
        <f>VLOOKUP(A1013,'BASE REGISTROS'!$A$1:$T$884,9,FALSE)</f>
        <v>1 año</v>
      </c>
      <c r="J1013" s="129" t="str">
        <f>VLOOKUP(A1013,'BASE REGISTROS'!$A$1:$T$884,10,FALSE)</f>
        <v>Del 15 de junio de 2020 al15 de junio de 2021.</v>
      </c>
      <c r="K1013" s="108" t="str">
        <f>VLOOKUP(A1013,'BASE REGISTROS'!$A$1:$T$884,11,FALSE)</f>
        <v xml:space="preserve">Patricia Mabel de la Fuente Riveros
</v>
      </c>
      <c r="L1013" s="108" t="str">
        <f>VLOOKUP(A1013,'BASE REGISTROS'!$A$1:$T$884,12,FALSE)</f>
        <v xml:space="preserve">Calle El Roble N° 214, comuna de Chillan, región del Ñuble.
</v>
      </c>
      <c r="M1013" s="108" t="str">
        <f>VLOOKUP(A1013,'BASE REGISTROS'!$A$1:$T$884,13,FALSE)</f>
        <v>XVI</v>
      </c>
      <c r="N1013" s="108" t="str">
        <f>VLOOKUP(A1013,'BASE REGISTROS'!$A$1:$T$884,14,FALSE)</f>
        <v>Chillán</v>
      </c>
      <c r="O1013" s="108" t="str">
        <f>VLOOKUP(A1013,'BASE REGISTROS'!$A$1:$T$884,15,FALSE)</f>
        <v>Teléfono: 
988892887</v>
      </c>
      <c r="P1013" s="108" t="str">
        <f>VLOOKUP(A1013,'BASE REGISTROS'!$A$1:$T$884,16,FALSE)</f>
        <v>ongpaihuen@gmail.com</v>
      </c>
      <c r="Q1013" s="108">
        <f>VLOOKUP(A1013,'BASE REGISTROS'!$A$1:$T$884,17,FALSE)</f>
        <v>0</v>
      </c>
      <c r="R1013" s="108">
        <f>VLOOKUP(A1013,'BASE REGISTROS'!$A$1:$T$884,18,FALSE)</f>
        <v>93401</v>
      </c>
      <c r="S1013" s="108" t="str">
        <f>VLOOKUP(A1013,'BASE REGISTROS'!$A$1:$T$884,19,FALSE)</f>
        <v>Antecedentes financieros correspondientes al año 2020, aprobados por el Sub Departamento de Supervisión Financiera Nacional.</v>
      </c>
      <c r="T1013" s="129">
        <f>VLOOKUP(A1013,'BASE REGISTROS'!$A$1:$T$884,20,FALSE)</f>
        <v>43858</v>
      </c>
      <c r="U1013" s="128">
        <v>7725</v>
      </c>
      <c r="V1013" s="130">
        <v>11119800</v>
      </c>
      <c r="W1013" s="130">
        <v>11119800</v>
      </c>
      <c r="X1013" s="131">
        <v>44316</v>
      </c>
      <c r="Y1013" s="132" t="s">
        <v>7743</v>
      </c>
      <c r="Z1013" s="132" t="s">
        <v>7744</v>
      </c>
      <c r="AA1013" s="128" t="s">
        <v>7752</v>
      </c>
    </row>
    <row r="1014" spans="1:27" ht="15.75" customHeight="1" x14ac:dyDescent="0.2">
      <c r="A1014" s="128">
        <v>7727</v>
      </c>
      <c r="B1014" s="108" t="str">
        <f>VLOOKUP(A1014,'BASE REGISTROS'!$A$1:$T$884,2,FALSE)</f>
        <v xml:space="preserve">Organización No Gubernamental de Desarrollo Paihuén </v>
      </c>
      <c r="C1014" s="136">
        <f>VLOOKUP(A1014,'BASE REGISTROS'!$A$1:$T$884,3,FALSE)</f>
        <v>651902215</v>
      </c>
      <c r="D1014" s="108">
        <f>VLOOKUP(A1014,'BASE REGISTROS'!$A$1:$T$884,4,FALSE)</f>
        <v>0</v>
      </c>
      <c r="E1014" s="108" t="str">
        <f>VLOOKUP(A1014,'BASE REGISTROS'!$A$1:$T$884,5,FALSE)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14" s="108" t="str">
        <f>VLOOKUP(A1014,'BASE REGISTROS'!$A$1:$T$884,6,FALSE)</f>
        <v>Certificado de Vigencia Folio Nº 500377123734, otorgado el 16 de marzo de 2021, del Servicio de Registro Civil e Identificación.</v>
      </c>
      <c r="G1014" s="108" t="str">
        <f>VLOOKUP(A1014,'BASE REGISTROS'!$A$1:$T$884,7,FALSE)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14" s="108" t="str">
        <f>VLOOKUP(A1014,'BASE REGISTROS'!$A$1:$T$884,8,FALSE)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14" s="108" t="str">
        <f>VLOOKUP(A1014,'BASE REGISTROS'!$A$1:$T$884,9,FALSE)</f>
        <v>1 año</v>
      </c>
      <c r="J1014" s="129" t="str">
        <f>VLOOKUP(A1014,'BASE REGISTROS'!$A$1:$T$884,10,FALSE)</f>
        <v>Del 15 de junio de 2020 al15 de junio de 2021.</v>
      </c>
      <c r="K1014" s="108" t="str">
        <f>VLOOKUP(A1014,'BASE REGISTROS'!$A$1:$T$884,11,FALSE)</f>
        <v xml:space="preserve">Patricia Mabel de la Fuente Riveros
</v>
      </c>
      <c r="L1014" s="108" t="str">
        <f>VLOOKUP(A1014,'BASE REGISTROS'!$A$1:$T$884,12,FALSE)</f>
        <v xml:space="preserve">Calle El Roble N° 214, comuna de Chillan, región del Ñuble.
</v>
      </c>
      <c r="M1014" s="108" t="str">
        <f>VLOOKUP(A1014,'BASE REGISTROS'!$A$1:$T$884,13,FALSE)</f>
        <v>XVI</v>
      </c>
      <c r="N1014" s="108" t="str">
        <f>VLOOKUP(A1014,'BASE REGISTROS'!$A$1:$T$884,14,FALSE)</f>
        <v>Chillán</v>
      </c>
      <c r="O1014" s="108" t="str">
        <f>VLOOKUP(A1014,'BASE REGISTROS'!$A$1:$T$884,15,FALSE)</f>
        <v>Teléfono: 
988892887</v>
      </c>
      <c r="P1014" s="108" t="str">
        <f>VLOOKUP(A1014,'BASE REGISTROS'!$A$1:$T$884,16,FALSE)</f>
        <v>ongpaihuen@gmail.com</v>
      </c>
      <c r="Q1014" s="108">
        <f>VLOOKUP(A1014,'BASE REGISTROS'!$A$1:$T$884,17,FALSE)</f>
        <v>0</v>
      </c>
      <c r="R1014" s="108">
        <f>VLOOKUP(A1014,'BASE REGISTROS'!$A$1:$T$884,18,FALSE)</f>
        <v>93401</v>
      </c>
      <c r="S1014" s="108" t="str">
        <f>VLOOKUP(A1014,'BASE REGISTROS'!$A$1:$T$884,19,FALSE)</f>
        <v>Antecedentes financieros correspondientes al año 2020, aprobados por el Sub Departamento de Supervisión Financiera Nacional.</v>
      </c>
      <c r="T1014" s="129">
        <f>VLOOKUP(A1014,'BASE REGISTROS'!$A$1:$T$884,20,FALSE)</f>
        <v>43858</v>
      </c>
      <c r="U1014" s="128">
        <v>7725</v>
      </c>
      <c r="V1014" s="130">
        <v>8451048</v>
      </c>
      <c r="W1014" s="130">
        <v>8451048</v>
      </c>
      <c r="X1014" s="131">
        <v>44316</v>
      </c>
      <c r="Y1014" s="132" t="s">
        <v>7743</v>
      </c>
      <c r="Z1014" s="132" t="s">
        <v>7744</v>
      </c>
      <c r="AA1014" s="128" t="s">
        <v>7849</v>
      </c>
    </row>
    <row r="1015" spans="1:27" ht="15.75" customHeight="1" x14ac:dyDescent="0.2">
      <c r="A1015" s="128">
        <v>7726</v>
      </c>
      <c r="B1015" s="108" t="str">
        <f>VLOOKUP(A1015,'BASE REGISTROS'!$A$1:$T$884,2,FALSE)</f>
        <v>Fundación Profesionales Asociados para el Desarrollo Regional o Fundación PRODERE</v>
      </c>
      <c r="C1015" s="136">
        <f>VLOOKUP(A1015,'BASE REGISTROS'!$A$1:$T$884,3,FALSE)</f>
        <v>651539544</v>
      </c>
      <c r="D1015" s="108">
        <f>VLOOKUP(A1015,'BASE REGISTROS'!$A$1:$T$884,4,FALSE)</f>
        <v>0</v>
      </c>
      <c r="E1015" s="108" t="str">
        <f>VLOOKUP(A1015,'BASE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5" s="108" t="str">
        <f>VLOOKUP(A1015,'BASE REGISTROS'!$A$1:$T$884,6,FALSE)</f>
        <v>Certificado de Vigencia de Persona Jurídica sin Fines de Lucro, Folio Nº 50037888006, de fecha 01 de marzo de 2021, del Servicio de Registro Civil e Identificación.</v>
      </c>
      <c r="G1015" s="108" t="str">
        <f>VLOOKUP(A1015,'BASE REGISTROS'!$A$1:$T$884,7,FALSE)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5" s="108" t="str">
        <f>VLOOKUP(A1015,'BASE REGISTROS'!$A$1:$T$884,8,FALSE)</f>
        <v xml:space="preserve">Presidente: 
Marina Inés Bustos Pino, 
Vicepresidente:
Evelyn Paola Garrote Jirón, 
Tesorero: 
Rodrigo Alberto Díaz Bustos,
Secretaria: 
Carlos Eduardo Valdivia Espergue, 
</v>
      </c>
      <c r="I1015" s="108" t="str">
        <f>VLOOKUP(A1015,'BASE REGISTROS'!$A$1:$T$884,9,FALSE)</f>
        <v>3 AÑOS</v>
      </c>
      <c r="J1015" s="129" t="str">
        <f>VLOOKUP(A1015,'BASE REGISTROS'!$A$1:$T$884,10,FALSE)</f>
        <v>01-12-2020 hasta el 01-12-2023.</v>
      </c>
      <c r="K1015" s="108" t="str">
        <f>VLOOKUP(A1015,'BASE REGISTROS'!$A$1:$T$884,11,FALSE)</f>
        <v>Marina Inés Bustos Pino</v>
      </c>
      <c r="L1015" s="108" t="str">
        <f>VLOOKUP(A1015,'BASE REGISTROS'!$A$1:$T$884,12,FALSE)</f>
        <v xml:space="preserve">4 Oriente N° 143, Viña del Mar
</v>
      </c>
      <c r="M1015" s="108" t="str">
        <f>VLOOKUP(A1015,'BASE REGISTROS'!$A$1:$T$884,13,FALSE)</f>
        <v>v</v>
      </c>
      <c r="N1015" s="108" t="str">
        <f>VLOOKUP(A1015,'BASE REGISTROS'!$A$1:$T$884,14,FALSE)</f>
        <v>Viña del Mar</v>
      </c>
      <c r="O1015" s="108">
        <f>VLOOKUP(A1015,'BASE REGISTROS'!$A$1:$T$884,15,FALSE)</f>
        <v>582262569</v>
      </c>
      <c r="P1015" s="108" t="str">
        <f>VLOOKUP(A1015,'BASE REGISTROS'!$A$1:$T$884,16,FALSE)</f>
        <v>fundacion.prodere@gmail.com</v>
      </c>
      <c r="Q1015" s="108">
        <f>VLOOKUP(A1015,'BASE REGISTROS'!$A$1:$T$884,17,FALSE)</f>
        <v>0</v>
      </c>
      <c r="R1015" s="108">
        <f>VLOOKUP(A1015,'BASE REGISTROS'!$A$1:$T$884,18,FALSE)</f>
        <v>93401</v>
      </c>
      <c r="S1015" s="108" t="str">
        <f>VLOOKUP(A1015,'BASE REGISTROS'!$A$1:$T$884,19,FALSE)</f>
        <v xml:space="preserve">Antecedentes financieros correspondientes al año 2018, aprobados por el Sub Departamento de Supervisión Financiera Nacional. </v>
      </c>
      <c r="T1015" s="129">
        <f>VLOOKUP(A1015,'BASE REGISTROS'!$A$1:$T$884,20,FALSE)</f>
        <v>43798</v>
      </c>
      <c r="U1015" s="128">
        <v>7726</v>
      </c>
      <c r="V1015" s="130">
        <v>14802678</v>
      </c>
      <c r="W1015" s="130">
        <v>14802678</v>
      </c>
      <c r="X1015" s="131">
        <v>44316</v>
      </c>
      <c r="Y1015" s="132" t="s">
        <v>7743</v>
      </c>
      <c r="Z1015" s="132" t="s">
        <v>7744</v>
      </c>
      <c r="AA1015" s="128" t="s">
        <v>7876</v>
      </c>
    </row>
    <row r="1016" spans="1:27" ht="15.75" customHeight="1" x14ac:dyDescent="0.2">
      <c r="A1016" s="128">
        <v>7726</v>
      </c>
      <c r="B1016" s="108" t="str">
        <f>VLOOKUP(A1016,'BASE REGISTROS'!$A$1:$T$884,2,FALSE)</f>
        <v>Fundación Profesionales Asociados para el Desarrollo Regional o Fundación PRODERE</v>
      </c>
      <c r="C1016" s="136">
        <f>VLOOKUP(A1016,'BASE REGISTROS'!$A$1:$T$884,3,FALSE)</f>
        <v>651539544</v>
      </c>
      <c r="D1016" s="108">
        <f>VLOOKUP(A1016,'BASE REGISTROS'!$A$1:$T$884,4,FALSE)</f>
        <v>0</v>
      </c>
      <c r="E1016" s="108" t="str">
        <f>VLOOKUP(A1016,'BASE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6" s="108" t="str">
        <f>VLOOKUP(A1016,'BASE REGISTROS'!$A$1:$T$884,6,FALSE)</f>
        <v>Certificado de Vigencia de Persona Jurídica sin Fines de Lucro, Folio Nº 50037888006, de fecha 01 de marzo de 2021, del Servicio de Registro Civil e Identificación.</v>
      </c>
      <c r="G1016" s="108" t="str">
        <f>VLOOKUP(A1016,'BASE REGISTROS'!$A$1:$T$884,7,FALSE)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6" s="108" t="str">
        <f>VLOOKUP(A1016,'BASE REGISTROS'!$A$1:$T$884,8,FALSE)</f>
        <v xml:space="preserve">Presidente: 
Marina Inés Bustos Pino, 
Vicepresidente:
Evelyn Paola Garrote Jirón, 
Tesorero: 
Rodrigo Alberto Díaz Bustos,
Secretaria: 
Carlos Eduardo Valdivia Espergue, 
</v>
      </c>
      <c r="I1016" s="108" t="str">
        <f>VLOOKUP(A1016,'BASE REGISTROS'!$A$1:$T$884,9,FALSE)</f>
        <v>3 AÑOS</v>
      </c>
      <c r="J1016" s="129" t="str">
        <f>VLOOKUP(A1016,'BASE REGISTROS'!$A$1:$T$884,10,FALSE)</f>
        <v>01-12-2020 hasta el 01-12-2023.</v>
      </c>
      <c r="K1016" s="108" t="str">
        <f>VLOOKUP(A1016,'BASE REGISTROS'!$A$1:$T$884,11,FALSE)</f>
        <v>Marina Inés Bustos Pino</v>
      </c>
      <c r="L1016" s="108" t="str">
        <f>VLOOKUP(A1016,'BASE REGISTROS'!$A$1:$T$884,12,FALSE)</f>
        <v xml:space="preserve">4 Oriente N° 143, Viña del Mar
</v>
      </c>
      <c r="M1016" s="108" t="str">
        <f>VLOOKUP(A1016,'BASE REGISTROS'!$A$1:$T$884,13,FALSE)</f>
        <v>v</v>
      </c>
      <c r="N1016" s="108" t="str">
        <f>VLOOKUP(A1016,'BASE REGISTROS'!$A$1:$T$884,14,FALSE)</f>
        <v>Viña del Mar</v>
      </c>
      <c r="O1016" s="108">
        <f>VLOOKUP(A1016,'BASE REGISTROS'!$A$1:$T$884,15,FALSE)</f>
        <v>582262569</v>
      </c>
      <c r="P1016" s="108" t="str">
        <f>VLOOKUP(A1016,'BASE REGISTROS'!$A$1:$T$884,16,FALSE)</f>
        <v>fundacion.prodere@gmail.com</v>
      </c>
      <c r="Q1016" s="108">
        <f>VLOOKUP(A1016,'BASE REGISTROS'!$A$1:$T$884,17,FALSE)</f>
        <v>0</v>
      </c>
      <c r="R1016" s="108">
        <f>VLOOKUP(A1016,'BASE REGISTROS'!$A$1:$T$884,18,FALSE)</f>
        <v>93401</v>
      </c>
      <c r="S1016" s="108" t="str">
        <f>VLOOKUP(A1016,'BASE REGISTROS'!$A$1:$T$884,19,FALSE)</f>
        <v xml:space="preserve">Antecedentes financieros correspondientes al año 2018, aprobados por el Sub Departamento de Supervisión Financiera Nacional. </v>
      </c>
      <c r="T1016" s="129">
        <f>VLOOKUP(A1016,'BASE REGISTROS'!$A$1:$T$884,20,FALSE)</f>
        <v>43798</v>
      </c>
      <c r="U1016" s="128">
        <v>7726</v>
      </c>
      <c r="V1016" s="130">
        <v>20875572</v>
      </c>
      <c r="W1016" s="130">
        <v>20875572</v>
      </c>
      <c r="X1016" s="131">
        <v>44316</v>
      </c>
      <c r="Y1016" s="132" t="s">
        <v>7743</v>
      </c>
      <c r="Z1016" s="132" t="s">
        <v>7744</v>
      </c>
      <c r="AA1016" s="128" t="s">
        <v>7772</v>
      </c>
    </row>
    <row r="1017" spans="1:27" ht="15.75" customHeight="1" x14ac:dyDescent="0.2">
      <c r="A1017" s="128">
        <v>7726</v>
      </c>
      <c r="B1017" s="108" t="str">
        <f>VLOOKUP(A1017,'BASE REGISTROS'!$A$1:$T$884,2,FALSE)</f>
        <v>Fundación Profesionales Asociados para el Desarrollo Regional o Fundación PRODERE</v>
      </c>
      <c r="C1017" s="136">
        <f>VLOOKUP(A1017,'BASE REGISTROS'!$A$1:$T$884,3,FALSE)</f>
        <v>651539544</v>
      </c>
      <c r="D1017" s="108">
        <f>VLOOKUP(A1017,'BASE REGISTROS'!$A$1:$T$884,4,FALSE)</f>
        <v>0</v>
      </c>
      <c r="E1017" s="108" t="str">
        <f>VLOOKUP(A1017,'BASE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7" s="108" t="str">
        <f>VLOOKUP(A1017,'BASE REGISTROS'!$A$1:$T$884,6,FALSE)</f>
        <v>Certificado de Vigencia de Persona Jurídica sin Fines de Lucro, Folio Nº 50037888006, de fecha 01 de marzo de 2021, del Servicio de Registro Civil e Identificación.</v>
      </c>
      <c r="G1017" s="108" t="str">
        <f>VLOOKUP(A1017,'BASE REGISTROS'!$A$1:$T$884,7,FALSE)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7" s="108" t="str">
        <f>VLOOKUP(A1017,'BASE REGISTROS'!$A$1:$T$884,8,FALSE)</f>
        <v xml:space="preserve">Presidente: 
Marina Inés Bustos Pino, 
Vicepresidente:
Evelyn Paola Garrote Jirón, 
Tesorero: 
Rodrigo Alberto Díaz Bustos,
Secretaria: 
Carlos Eduardo Valdivia Espergue, 
</v>
      </c>
      <c r="I1017" s="108" t="str">
        <f>VLOOKUP(A1017,'BASE REGISTROS'!$A$1:$T$884,9,FALSE)</f>
        <v>3 AÑOS</v>
      </c>
      <c r="J1017" s="129" t="str">
        <f>VLOOKUP(A1017,'BASE REGISTROS'!$A$1:$T$884,10,FALSE)</f>
        <v>01-12-2020 hasta el 01-12-2023.</v>
      </c>
      <c r="K1017" s="108" t="str">
        <f>VLOOKUP(A1017,'BASE REGISTROS'!$A$1:$T$884,11,FALSE)</f>
        <v>Marina Inés Bustos Pino</v>
      </c>
      <c r="L1017" s="108" t="str">
        <f>VLOOKUP(A1017,'BASE REGISTROS'!$A$1:$T$884,12,FALSE)</f>
        <v xml:space="preserve">4 Oriente N° 143, Viña del Mar
</v>
      </c>
      <c r="M1017" s="108" t="str">
        <f>VLOOKUP(A1017,'BASE REGISTROS'!$A$1:$T$884,13,FALSE)</f>
        <v>v</v>
      </c>
      <c r="N1017" s="108" t="str">
        <f>VLOOKUP(A1017,'BASE REGISTROS'!$A$1:$T$884,14,FALSE)</f>
        <v>Viña del Mar</v>
      </c>
      <c r="O1017" s="108">
        <f>VLOOKUP(A1017,'BASE REGISTROS'!$A$1:$T$884,15,FALSE)</f>
        <v>582262569</v>
      </c>
      <c r="P1017" s="108" t="str">
        <f>VLOOKUP(A1017,'BASE REGISTROS'!$A$1:$T$884,16,FALSE)</f>
        <v>fundacion.prodere@gmail.com</v>
      </c>
      <c r="Q1017" s="108">
        <f>VLOOKUP(A1017,'BASE REGISTROS'!$A$1:$T$884,17,FALSE)</f>
        <v>0</v>
      </c>
      <c r="R1017" s="108">
        <f>VLOOKUP(A1017,'BASE REGISTROS'!$A$1:$T$884,18,FALSE)</f>
        <v>93401</v>
      </c>
      <c r="S1017" s="108" t="str">
        <f>VLOOKUP(A1017,'BASE REGISTROS'!$A$1:$T$884,19,FALSE)</f>
        <v xml:space="preserve">Antecedentes financieros correspondientes al año 2018, aprobados por el Sub Departamento de Supervisión Financiera Nacional. </v>
      </c>
      <c r="T1017" s="129">
        <f>VLOOKUP(A1017,'BASE REGISTROS'!$A$1:$T$884,20,FALSE)</f>
        <v>43798</v>
      </c>
      <c r="U1017" s="128">
        <v>7726</v>
      </c>
      <c r="V1017" s="130">
        <v>10817341</v>
      </c>
      <c r="W1017" s="130">
        <v>10817341</v>
      </c>
      <c r="X1017" s="131">
        <v>44316</v>
      </c>
      <c r="Y1017" s="132" t="s">
        <v>7743</v>
      </c>
      <c r="Z1017" s="132" t="s">
        <v>7744</v>
      </c>
      <c r="AA1017" s="128" t="s">
        <v>7773</v>
      </c>
    </row>
    <row r="1018" spans="1:27" ht="15.75" customHeight="1" x14ac:dyDescent="0.2">
      <c r="A1018" s="128">
        <v>7726</v>
      </c>
      <c r="B1018" s="108" t="str">
        <f>VLOOKUP(A1018,'BASE REGISTROS'!$A$1:$T$884,2,FALSE)</f>
        <v>Fundación Profesionales Asociados para el Desarrollo Regional o Fundación PRODERE</v>
      </c>
      <c r="C1018" s="136">
        <f>VLOOKUP(A1018,'BASE REGISTROS'!$A$1:$T$884,3,FALSE)</f>
        <v>651539544</v>
      </c>
      <c r="D1018" s="108">
        <f>VLOOKUP(A1018,'BASE REGISTROS'!$A$1:$T$884,4,FALSE)</f>
        <v>0</v>
      </c>
      <c r="E1018" s="108" t="str">
        <f>VLOOKUP(A1018,'BASE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8" s="108" t="str">
        <f>VLOOKUP(A1018,'BASE REGISTROS'!$A$1:$T$884,6,FALSE)</f>
        <v>Certificado de Vigencia de Persona Jurídica sin Fines de Lucro, Folio Nº 50037888006, de fecha 01 de marzo de 2021, del Servicio de Registro Civil e Identificación.</v>
      </c>
      <c r="G1018" s="108" t="str">
        <f>VLOOKUP(A1018,'BASE REGISTROS'!$A$1:$T$884,7,FALSE)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8" s="108" t="str">
        <f>VLOOKUP(A1018,'BASE REGISTROS'!$A$1:$T$884,8,FALSE)</f>
        <v xml:space="preserve">Presidente: 
Marina Inés Bustos Pino, 
Vicepresidente:
Evelyn Paola Garrote Jirón, 
Tesorero: 
Rodrigo Alberto Díaz Bustos,
Secretaria: 
Carlos Eduardo Valdivia Espergue, 
</v>
      </c>
      <c r="I1018" s="108" t="str">
        <f>VLOOKUP(A1018,'BASE REGISTROS'!$A$1:$T$884,9,FALSE)</f>
        <v>3 AÑOS</v>
      </c>
      <c r="J1018" s="129" t="str">
        <f>VLOOKUP(A1018,'BASE REGISTROS'!$A$1:$T$884,10,FALSE)</f>
        <v>01-12-2020 hasta el 01-12-2023.</v>
      </c>
      <c r="K1018" s="108" t="str">
        <f>VLOOKUP(A1018,'BASE REGISTROS'!$A$1:$T$884,11,FALSE)</f>
        <v>Marina Inés Bustos Pino</v>
      </c>
      <c r="L1018" s="108" t="str">
        <f>VLOOKUP(A1018,'BASE REGISTROS'!$A$1:$T$884,12,FALSE)</f>
        <v xml:space="preserve">4 Oriente N° 143, Viña del Mar
</v>
      </c>
      <c r="M1018" s="108" t="str">
        <f>VLOOKUP(A1018,'BASE REGISTROS'!$A$1:$T$884,13,FALSE)</f>
        <v>v</v>
      </c>
      <c r="N1018" s="108" t="str">
        <f>VLOOKUP(A1018,'BASE REGISTROS'!$A$1:$T$884,14,FALSE)</f>
        <v>Viña del Mar</v>
      </c>
      <c r="O1018" s="108">
        <f>VLOOKUP(A1018,'BASE REGISTROS'!$A$1:$T$884,15,FALSE)</f>
        <v>582262569</v>
      </c>
      <c r="P1018" s="108" t="str">
        <f>VLOOKUP(A1018,'BASE REGISTROS'!$A$1:$T$884,16,FALSE)</f>
        <v>fundacion.prodere@gmail.com</v>
      </c>
      <c r="Q1018" s="108">
        <f>VLOOKUP(A1018,'BASE REGISTROS'!$A$1:$T$884,17,FALSE)</f>
        <v>0</v>
      </c>
      <c r="R1018" s="108">
        <f>VLOOKUP(A1018,'BASE REGISTROS'!$A$1:$T$884,18,FALSE)</f>
        <v>93401</v>
      </c>
      <c r="S1018" s="108" t="str">
        <f>VLOOKUP(A1018,'BASE REGISTROS'!$A$1:$T$884,19,FALSE)</f>
        <v xml:space="preserve">Antecedentes financieros correspondientes al año 2018, aprobados por el Sub Departamento de Supervisión Financiera Nacional. </v>
      </c>
      <c r="T1018" s="129">
        <f>VLOOKUP(A1018,'BASE REGISTROS'!$A$1:$T$884,20,FALSE)</f>
        <v>43798</v>
      </c>
      <c r="U1018" s="128">
        <v>7726</v>
      </c>
      <c r="V1018" s="130">
        <v>16890236</v>
      </c>
      <c r="W1018" s="130">
        <v>16890236</v>
      </c>
      <c r="X1018" s="131">
        <v>44316</v>
      </c>
      <c r="Y1018" s="132" t="s">
        <v>7743</v>
      </c>
      <c r="Z1018" s="132" t="s">
        <v>7744</v>
      </c>
      <c r="AA1018" s="128" t="s">
        <v>184</v>
      </c>
    </row>
    <row r="1019" spans="1:27" ht="15.75" customHeight="1" x14ac:dyDescent="0.2">
      <c r="A1019" s="128">
        <v>7726</v>
      </c>
      <c r="B1019" s="108" t="str">
        <f>VLOOKUP(A1019,'BASE REGISTROS'!$A$1:$T$884,2,FALSE)</f>
        <v>Fundación Profesionales Asociados para el Desarrollo Regional o Fundación PRODERE</v>
      </c>
      <c r="C1019" s="136">
        <f>VLOOKUP(A1019,'BASE REGISTROS'!$A$1:$T$884,3,FALSE)</f>
        <v>651539544</v>
      </c>
      <c r="D1019" s="108">
        <f>VLOOKUP(A1019,'BASE REGISTROS'!$A$1:$T$884,4,FALSE)</f>
        <v>0</v>
      </c>
      <c r="E1019" s="108" t="str">
        <f>VLOOKUP(A1019,'BASE REGISTROS'!$A$1:$T$884,5,FALSE)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19" s="108" t="str">
        <f>VLOOKUP(A1019,'BASE REGISTROS'!$A$1:$T$884,6,FALSE)</f>
        <v>Certificado de Vigencia de Persona Jurídica sin Fines de Lucro, Folio Nº 50037888006, de fecha 01 de marzo de 2021, del Servicio de Registro Civil e Identificación.</v>
      </c>
      <c r="G1019" s="108" t="str">
        <f>VLOOKUP(A1019,'BASE REGISTROS'!$A$1:$T$884,7,FALSE)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19" s="108" t="str">
        <f>VLOOKUP(A1019,'BASE REGISTROS'!$A$1:$T$884,8,FALSE)</f>
        <v xml:space="preserve">Presidente: 
Marina Inés Bustos Pino, 
Vicepresidente:
Evelyn Paola Garrote Jirón, 
Tesorero: 
Rodrigo Alberto Díaz Bustos,
Secretaria: 
Carlos Eduardo Valdivia Espergue, 
</v>
      </c>
      <c r="I1019" s="108" t="str">
        <f>VLOOKUP(A1019,'BASE REGISTROS'!$A$1:$T$884,9,FALSE)</f>
        <v>3 AÑOS</v>
      </c>
      <c r="J1019" s="129" t="str">
        <f>VLOOKUP(A1019,'BASE REGISTROS'!$A$1:$T$884,10,FALSE)</f>
        <v>01-12-2020 hasta el 01-12-2023.</v>
      </c>
      <c r="K1019" s="108" t="str">
        <f>VLOOKUP(A1019,'BASE REGISTROS'!$A$1:$T$884,11,FALSE)</f>
        <v>Marina Inés Bustos Pino</v>
      </c>
      <c r="L1019" s="108" t="str">
        <f>VLOOKUP(A1019,'BASE REGISTROS'!$A$1:$T$884,12,FALSE)</f>
        <v xml:space="preserve">4 Oriente N° 143, Viña del Mar
</v>
      </c>
      <c r="M1019" s="108" t="str">
        <f>VLOOKUP(A1019,'BASE REGISTROS'!$A$1:$T$884,13,FALSE)</f>
        <v>v</v>
      </c>
      <c r="N1019" s="108" t="str">
        <f>VLOOKUP(A1019,'BASE REGISTROS'!$A$1:$T$884,14,FALSE)</f>
        <v>Viña del Mar</v>
      </c>
      <c r="O1019" s="108">
        <f>VLOOKUP(A1019,'BASE REGISTROS'!$A$1:$T$884,15,FALSE)</f>
        <v>582262569</v>
      </c>
      <c r="P1019" s="108" t="str">
        <f>VLOOKUP(A1019,'BASE REGISTROS'!$A$1:$T$884,16,FALSE)</f>
        <v>fundacion.prodere@gmail.com</v>
      </c>
      <c r="Q1019" s="108">
        <f>VLOOKUP(A1019,'BASE REGISTROS'!$A$1:$T$884,17,FALSE)</f>
        <v>0</v>
      </c>
      <c r="R1019" s="108">
        <f>VLOOKUP(A1019,'BASE REGISTROS'!$A$1:$T$884,18,FALSE)</f>
        <v>93401</v>
      </c>
      <c r="S1019" s="108" t="str">
        <f>VLOOKUP(A1019,'BASE REGISTROS'!$A$1:$T$884,19,FALSE)</f>
        <v xml:space="preserve">Antecedentes financieros correspondientes al año 2018, aprobados por el Sub Departamento de Supervisión Financiera Nacional. </v>
      </c>
      <c r="T1019" s="129">
        <f>VLOOKUP(A1019,'BASE REGISTROS'!$A$1:$T$884,20,FALSE)</f>
        <v>43798</v>
      </c>
      <c r="U1019" s="128">
        <v>7726</v>
      </c>
      <c r="V1019" s="130">
        <v>8006256</v>
      </c>
      <c r="W1019" s="130">
        <v>8006256</v>
      </c>
      <c r="X1019" s="131">
        <v>44316</v>
      </c>
      <c r="Y1019" s="132" t="s">
        <v>7743</v>
      </c>
      <c r="Z1019" s="132" t="s">
        <v>7744</v>
      </c>
      <c r="AA1019" s="128" t="s">
        <v>7832</v>
      </c>
    </row>
    <row r="1020" spans="1:27" ht="15.75" customHeight="1" x14ac:dyDescent="0.2">
      <c r="A1020" s="128">
        <v>7730</v>
      </c>
      <c r="B1020" s="108" t="str">
        <f>VLOOKUP(A1020,'BASE REGISTROS'!$A$1:$T$884,2,FALSE)</f>
        <v>Organización No Gubernamental de Desarrollo Familiar- CORDEFAM</v>
      </c>
      <c r="C1020" s="136">
        <f>VLOOKUP(A1020,'BASE REGISTROS'!$A$1:$T$884,3,FALSE)</f>
        <v>651908876</v>
      </c>
      <c r="D1020" s="108">
        <f>VLOOKUP(A1020,'BASE REGISTROS'!$A$1:$T$884,4,FALSE)</f>
        <v>0</v>
      </c>
      <c r="E1020" s="108" t="str">
        <f>VLOOKUP(A1020,'BASE REGISTROS'!$A$1:$T$884,5,FALSE)</f>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
      <c r="F1020" s="108" t="str">
        <f>VLOOKUP(A1020,'BASE REGISTROS'!$A$1:$T$884,6,FALSE)</f>
        <v>Certificado de Vigencia Folio Nº 500343573169, de  fecha 01 de septiembre de 2020, del Servicio de Registro Civil e Identificación.</v>
      </c>
      <c r="G1020" s="108" t="str">
        <f>VLOOKUP(A1020,'BASE REGISTROS'!$A$1:$T$884,7,FALSE)</f>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
      <c r="H1020" s="108" t="str">
        <f>VLOOKUP(A1020,'BASE REGISTROS'!$A$1:$T$884,8,FALSE)</f>
        <v xml:space="preserve">Directorio inicial: 
Presidenta: 
Priscilla Andrea Sabando Zamora, 
Secretaria: 
Diana Carolina Alcon Henríquez, 
Tesorero:
Edwin Antonio Vera Marin, 
Primer Director:
Cecilia Verónica Fuentes Icarte, 
Segundo Director:
Elizabeth Eugenia Taylor Cofre, 
</v>
      </c>
      <c r="I1020" s="108" t="str">
        <f>VLOOKUP(A1020,'BASE REGISTROS'!$A$1:$T$884,9,FALSE)</f>
        <v>3 AÑOS (MÁXIMO 5 AÑOS)</v>
      </c>
      <c r="J1020" s="129" t="str">
        <f>VLOOKUP(A1020,'BASE REGISTROS'!$A$1:$T$884,10,FALSE)</f>
        <v>Directorio Inicial: hasta el 15.11.2022 o 2024</v>
      </c>
      <c r="K1020" s="108" t="str">
        <f>VLOOKUP(A1020,'BASE REGISTROS'!$A$1:$T$884,11,FALSE)</f>
        <v>Presidenta:
Priscilla Andrea Sabando Zamora,</v>
      </c>
      <c r="L1020" s="108" t="str">
        <f>VLOOKUP(A1020,'BASE REGISTROS'!$A$1:$T$884,12,FALSE)</f>
        <v>Pedro Aguirre Cerda N°1246, Población Maipú oriente</v>
      </c>
      <c r="M1020" s="108" t="str">
        <f>VLOOKUP(A1020,'BASE REGISTROS'!$A$1:$T$884,13,FALSE)</f>
        <v>XV</v>
      </c>
      <c r="N1020" s="108" t="str">
        <f>VLOOKUP(A1020,'BASE REGISTROS'!$A$1:$T$884,14,FALSE)</f>
        <v xml:space="preserve">Arica </v>
      </c>
      <c r="O1020" s="108">
        <f>VLOOKUP(A1020,'BASE REGISTROS'!$A$1:$T$884,15,FALSE)</f>
        <v>988397269</v>
      </c>
      <c r="P1020" s="108" t="str">
        <f>VLOOKUP(A1020,'BASE REGISTROS'!$A$1:$T$884,16,FALSE)</f>
        <v>Cordefam.arica@gmail.com</v>
      </c>
      <c r="Q1020" s="108">
        <f>VLOOKUP(A1020,'BASE REGISTROS'!$A$1:$T$884,17,FALSE)</f>
        <v>0</v>
      </c>
      <c r="R1020" s="108">
        <f>VLOOKUP(A1020,'BASE REGISTROS'!$A$1:$T$884,18,FALSE)</f>
        <v>93401</v>
      </c>
      <c r="S1020" s="108" t="str">
        <f>VLOOKUP(A1020,'BASE REGISTROS'!$A$1:$T$884,19,FALSE)</f>
        <v xml:space="preserve">Antecedentes financieros correspondientes al año 2019, aprobados por el Sub Departamento de Supervisión Financiera Nacional. </v>
      </c>
      <c r="T1020" s="129">
        <f>VLOOKUP(A1020,'BASE REGISTROS'!$A$1:$T$884,20,FALSE)</f>
        <v>43934</v>
      </c>
      <c r="U1020" s="128">
        <v>7730</v>
      </c>
      <c r="V1020" s="130">
        <v>17459568</v>
      </c>
      <c r="W1020" s="130">
        <v>17459568</v>
      </c>
      <c r="X1020" s="131">
        <v>44316</v>
      </c>
      <c r="Y1020" s="132" t="s">
        <v>7743</v>
      </c>
      <c r="Z1020" s="132" t="s">
        <v>7744</v>
      </c>
      <c r="AA1020" s="128" t="s">
        <v>7764</v>
      </c>
    </row>
    <row r="1021" spans="1:27" ht="15.75" customHeight="1" x14ac:dyDescent="0.2">
      <c r="A1021" s="128">
        <v>7731</v>
      </c>
      <c r="B1021" s="108" t="str">
        <f>VLOOKUP(A1021,'BASE REGISTROS'!$A$1:$T$884,2,FALSE)</f>
        <v xml:space="preserve">ORGANIZACIÓN NO GUBERNAMENTAL PARA EL DESARROLLO DE LA EDUCACIÓN CRATEDUC – ONG CRATEDUC </v>
      </c>
      <c r="C1021" s="136">
        <f>VLOOKUP(A1021,'BASE REGISTROS'!$A$1:$T$884,3,FALSE)</f>
        <v>732489002</v>
      </c>
      <c r="D1021" s="108">
        <f>VLOOKUP(A1021,'BASE REGISTROS'!$A$1:$T$884,4,FALSE)</f>
        <v>0</v>
      </c>
      <c r="E1021" s="108" t="str">
        <f>VLOOKUP(A1021,'BASE REGISTROS'!$A$1:$T$884,5,FALSE)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21" s="108" t="str">
        <f>VLOOKUP(A1021,'BASE REGISTROS'!$A$1:$T$884,6,FALSE)</f>
        <v>Certificado de Vigencia Folio N.º 500355421332, otorgado el 10 de noviembre de 2020, del Servicio de Registro Civil e Identificación</v>
      </c>
      <c r="G1021" s="108" t="str">
        <f>VLOOKUP(A1021,'BASE REGISTROS'!$A$1:$T$884,7,FALSE)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21" s="108" t="str">
        <f>VLOOKUP(A1021,'BASE REGISTROS'!$A$1:$T$884,8,FALSE)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21" s="108" t="str">
        <f>VLOOKUP(A1021,'BASE REGISTROS'!$A$1:$T$884,9,FALSE)</f>
        <v>2 años</v>
      </c>
      <c r="J1021" s="129" t="str">
        <f>VLOOKUP(A1021,'BASE REGISTROS'!$A$1:$T$884,10,FALSE)</f>
        <v>Del 19.03.2019 al 19.03.2021</v>
      </c>
      <c r="K1021" s="108" t="str">
        <f>VLOOKUP(A1021,'BASE REGISTROS'!$A$1:$T$884,11,FALSE)</f>
        <v xml:space="preserve">Presidente: 
Francisco Javier Herrera Alcaino
</v>
      </c>
      <c r="L1021" s="108" t="str">
        <f>VLOOKUP(A1021,'BASE REGISTROS'!$A$1:$T$884,12,FALSE)</f>
        <v xml:space="preserve">Calle 1 Norte N°550, segundo piso, comuna de Talca, región del Maule.
</v>
      </c>
      <c r="M1021" s="108" t="str">
        <f>VLOOKUP(A1021,'BASE REGISTROS'!$A$1:$T$884,13,FALSE)</f>
        <v>VII</v>
      </c>
      <c r="N1021" s="108" t="str">
        <f>VLOOKUP(A1021,'BASE REGISTROS'!$A$1:$T$884,14,FALSE)</f>
        <v>Talca</v>
      </c>
      <c r="O1021" s="108">
        <f>VLOOKUP(A1021,'BASE REGISTROS'!$A$1:$T$884,15,FALSE)</f>
        <v>985665102</v>
      </c>
      <c r="P1021" s="108" t="str">
        <f>VLOOKUP(A1021,'BASE REGISTROS'!$A$1:$T$884,16,FALSE)</f>
        <v>corporacioncrateduc@gmail.com</v>
      </c>
      <c r="Q1021" s="108">
        <f>VLOOKUP(A1021,'BASE REGISTROS'!$A$1:$T$884,17,FALSE)</f>
        <v>0</v>
      </c>
      <c r="R1021" s="108">
        <f>VLOOKUP(A1021,'BASE REGISTROS'!$A$1:$T$884,18,FALSE)</f>
        <v>93401</v>
      </c>
      <c r="S1021" s="108" t="str">
        <f>VLOOKUP(A1021,'BASE REGISTROS'!$A$1:$T$884,19,FALSE)</f>
        <v>Antecedentes financieros correspondientes al año 2019 aprobador por el Sub Departamento de Supervisión Financiera Nacional.</v>
      </c>
      <c r="T1021" s="129">
        <f>VLOOKUP(A1021,'BASE REGISTROS'!$A$1:$T$884,20,FALSE)</f>
        <v>43812</v>
      </c>
      <c r="U1021" s="128">
        <v>7731</v>
      </c>
      <c r="V1021" s="130">
        <v>19274320</v>
      </c>
      <c r="W1021" s="130">
        <v>19274320</v>
      </c>
      <c r="X1021" s="131">
        <v>44316</v>
      </c>
      <c r="Y1021" s="132" t="s">
        <v>7743</v>
      </c>
      <c r="Z1021" s="132" t="s">
        <v>7744</v>
      </c>
      <c r="AA1021" s="128" t="s">
        <v>7778</v>
      </c>
    </row>
    <row r="1022" spans="1:27" ht="15.75" customHeight="1" x14ac:dyDescent="0.2">
      <c r="A1022" s="128">
        <v>7731</v>
      </c>
      <c r="B1022" s="108" t="str">
        <f>VLOOKUP(A1022,'BASE REGISTROS'!$A$1:$T$884,2,FALSE)</f>
        <v xml:space="preserve">ORGANIZACIÓN NO GUBERNAMENTAL PARA EL DESARROLLO DE LA EDUCACIÓN CRATEDUC – ONG CRATEDUC </v>
      </c>
      <c r="C1022" s="136">
        <f>VLOOKUP(A1022,'BASE REGISTROS'!$A$1:$T$884,3,FALSE)</f>
        <v>732489002</v>
      </c>
      <c r="D1022" s="108">
        <f>VLOOKUP(A1022,'BASE REGISTROS'!$A$1:$T$884,4,FALSE)</f>
        <v>0</v>
      </c>
      <c r="E1022" s="108" t="str">
        <f>VLOOKUP(A1022,'BASE REGISTROS'!$A$1:$T$884,5,FALSE)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22" s="108" t="str">
        <f>VLOOKUP(A1022,'BASE REGISTROS'!$A$1:$T$884,6,FALSE)</f>
        <v>Certificado de Vigencia Folio N.º 500355421332, otorgado el 10 de noviembre de 2020, del Servicio de Registro Civil e Identificación</v>
      </c>
      <c r="G1022" s="108" t="str">
        <f>VLOOKUP(A1022,'BASE REGISTROS'!$A$1:$T$884,7,FALSE)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22" s="108" t="str">
        <f>VLOOKUP(A1022,'BASE REGISTROS'!$A$1:$T$884,8,FALSE)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22" s="108" t="str">
        <f>VLOOKUP(A1022,'BASE REGISTROS'!$A$1:$T$884,9,FALSE)</f>
        <v>2 años</v>
      </c>
      <c r="J1022" s="129" t="str">
        <f>VLOOKUP(A1022,'BASE REGISTROS'!$A$1:$T$884,10,FALSE)</f>
        <v>Del 19.03.2019 al 19.03.2021</v>
      </c>
      <c r="K1022" s="108" t="str">
        <f>VLOOKUP(A1022,'BASE REGISTROS'!$A$1:$T$884,11,FALSE)</f>
        <v xml:space="preserve">Presidente: 
Francisco Javier Herrera Alcaino
</v>
      </c>
      <c r="L1022" s="108" t="str">
        <f>VLOOKUP(A1022,'BASE REGISTROS'!$A$1:$T$884,12,FALSE)</f>
        <v xml:space="preserve">Calle 1 Norte N°550, segundo piso, comuna de Talca, región del Maule.
</v>
      </c>
      <c r="M1022" s="108" t="str">
        <f>VLOOKUP(A1022,'BASE REGISTROS'!$A$1:$T$884,13,FALSE)</f>
        <v>VII</v>
      </c>
      <c r="N1022" s="108" t="str">
        <f>VLOOKUP(A1022,'BASE REGISTROS'!$A$1:$T$884,14,FALSE)</f>
        <v>Talca</v>
      </c>
      <c r="O1022" s="108">
        <f>VLOOKUP(A1022,'BASE REGISTROS'!$A$1:$T$884,15,FALSE)</f>
        <v>985665102</v>
      </c>
      <c r="P1022" s="108" t="str">
        <f>VLOOKUP(A1022,'BASE REGISTROS'!$A$1:$T$884,16,FALSE)</f>
        <v>corporacioncrateduc@gmail.com</v>
      </c>
      <c r="Q1022" s="108">
        <f>VLOOKUP(A1022,'BASE REGISTROS'!$A$1:$T$884,17,FALSE)</f>
        <v>0</v>
      </c>
      <c r="R1022" s="108">
        <f>VLOOKUP(A1022,'BASE REGISTROS'!$A$1:$T$884,18,FALSE)</f>
        <v>93401</v>
      </c>
      <c r="S1022" s="108" t="str">
        <f>VLOOKUP(A1022,'BASE REGISTROS'!$A$1:$T$884,19,FALSE)</f>
        <v>Antecedentes financieros correspondientes al año 2019 aprobador por el Sub Departamento de Supervisión Financiera Nacional.</v>
      </c>
      <c r="T1022" s="129">
        <f>VLOOKUP(A1022,'BASE REGISTROS'!$A$1:$T$884,20,FALSE)</f>
        <v>43812</v>
      </c>
      <c r="U1022" s="128">
        <v>7731</v>
      </c>
      <c r="V1022" s="130">
        <v>14826400</v>
      </c>
      <c r="W1022" s="130">
        <v>14826400</v>
      </c>
      <c r="X1022" s="131">
        <v>44316</v>
      </c>
      <c r="Y1022" s="132" t="s">
        <v>7743</v>
      </c>
      <c r="Z1022" s="132" t="s">
        <v>7744</v>
      </c>
      <c r="AA1022" s="128" t="s">
        <v>7857</v>
      </c>
    </row>
    <row r="1023" spans="1:27" ht="15.75" customHeight="1" x14ac:dyDescent="0.2">
      <c r="A1023" s="128">
        <v>7731</v>
      </c>
      <c r="B1023" s="108" t="str">
        <f>VLOOKUP(A1023,'BASE REGISTROS'!$A$1:$T$884,2,FALSE)</f>
        <v xml:space="preserve">ORGANIZACIÓN NO GUBERNAMENTAL PARA EL DESARROLLO DE LA EDUCACIÓN CRATEDUC – ONG CRATEDUC </v>
      </c>
      <c r="C1023" s="136">
        <f>VLOOKUP(A1023,'BASE REGISTROS'!$A$1:$T$884,3,FALSE)</f>
        <v>732489002</v>
      </c>
      <c r="D1023" s="108">
        <f>VLOOKUP(A1023,'BASE REGISTROS'!$A$1:$T$884,4,FALSE)</f>
        <v>0</v>
      </c>
      <c r="E1023" s="108" t="str">
        <f>VLOOKUP(A1023,'BASE REGISTROS'!$A$1:$T$884,5,FALSE)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23" s="108" t="str">
        <f>VLOOKUP(A1023,'BASE REGISTROS'!$A$1:$T$884,6,FALSE)</f>
        <v>Certificado de Vigencia Folio N.º 500355421332, otorgado el 10 de noviembre de 2020, del Servicio de Registro Civil e Identificación</v>
      </c>
      <c r="G1023" s="108" t="str">
        <f>VLOOKUP(A1023,'BASE REGISTROS'!$A$1:$T$884,7,FALSE)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23" s="108" t="str">
        <f>VLOOKUP(A1023,'BASE REGISTROS'!$A$1:$T$884,8,FALSE)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23" s="108" t="str">
        <f>VLOOKUP(A1023,'BASE REGISTROS'!$A$1:$T$884,9,FALSE)</f>
        <v>2 años</v>
      </c>
      <c r="J1023" s="129" t="str">
        <f>VLOOKUP(A1023,'BASE REGISTROS'!$A$1:$T$884,10,FALSE)</f>
        <v>Del 19.03.2019 al 19.03.2021</v>
      </c>
      <c r="K1023" s="108" t="str">
        <f>VLOOKUP(A1023,'BASE REGISTROS'!$A$1:$T$884,11,FALSE)</f>
        <v xml:space="preserve">Presidente: 
Francisco Javier Herrera Alcaino
</v>
      </c>
      <c r="L1023" s="108" t="str">
        <f>VLOOKUP(A1023,'BASE REGISTROS'!$A$1:$T$884,12,FALSE)</f>
        <v xml:space="preserve">Calle 1 Norte N°550, segundo piso, comuna de Talca, región del Maule.
</v>
      </c>
      <c r="M1023" s="108" t="str">
        <f>VLOOKUP(A1023,'BASE REGISTROS'!$A$1:$T$884,13,FALSE)</f>
        <v>VII</v>
      </c>
      <c r="N1023" s="108" t="str">
        <f>VLOOKUP(A1023,'BASE REGISTROS'!$A$1:$T$884,14,FALSE)</f>
        <v>Talca</v>
      </c>
      <c r="O1023" s="108">
        <f>VLOOKUP(A1023,'BASE REGISTROS'!$A$1:$T$884,15,FALSE)</f>
        <v>985665102</v>
      </c>
      <c r="P1023" s="108" t="str">
        <f>VLOOKUP(A1023,'BASE REGISTROS'!$A$1:$T$884,16,FALSE)</f>
        <v>corporacioncrateduc@gmail.com</v>
      </c>
      <c r="Q1023" s="108">
        <f>VLOOKUP(A1023,'BASE REGISTROS'!$A$1:$T$884,17,FALSE)</f>
        <v>0</v>
      </c>
      <c r="R1023" s="108">
        <f>VLOOKUP(A1023,'BASE REGISTROS'!$A$1:$T$884,18,FALSE)</f>
        <v>93401</v>
      </c>
      <c r="S1023" s="108" t="str">
        <f>VLOOKUP(A1023,'BASE REGISTROS'!$A$1:$T$884,19,FALSE)</f>
        <v>Antecedentes financieros correspondientes al año 2019 aprobador por el Sub Departamento de Supervisión Financiera Nacional.</v>
      </c>
      <c r="T1023" s="129">
        <f>VLOOKUP(A1023,'BASE REGISTROS'!$A$1:$T$884,20,FALSE)</f>
        <v>43812</v>
      </c>
      <c r="U1023" s="128">
        <v>7731</v>
      </c>
      <c r="V1023" s="130">
        <v>10675008</v>
      </c>
      <c r="W1023" s="130">
        <v>10675008</v>
      </c>
      <c r="X1023" s="131">
        <v>44316</v>
      </c>
      <c r="Y1023" s="132" t="s">
        <v>7743</v>
      </c>
      <c r="Z1023" s="132" t="s">
        <v>7744</v>
      </c>
      <c r="AA1023" s="128" t="s">
        <v>7763</v>
      </c>
    </row>
  </sheetData>
  <autoFilter ref="A7:AA1023"/>
  <mergeCells count="4">
    <mergeCell ref="B1:P1"/>
    <mergeCell ref="B2:P2"/>
    <mergeCell ref="B3:P3"/>
    <mergeCell ref="B4:P4"/>
  </mergeCells>
  <pageMargins left="0.70866141732283472" right="0.70866141732283472" top="0.74803149606299213" bottom="0.74803149606299213" header="0.31496062992125984" footer="0.31496062992125984"/>
  <pageSetup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1018"/>
  <sheetViews>
    <sheetView workbookViewId="0">
      <selection activeCell="I239" sqref="I239"/>
    </sheetView>
  </sheetViews>
  <sheetFormatPr baseColWidth="10" defaultRowHeight="12.75" x14ac:dyDescent="0.2"/>
  <cols>
    <col min="4" max="4" width="30.85546875" customWidth="1"/>
    <col min="5" max="6" width="12.28515625" bestFit="1" customWidth="1"/>
    <col min="7" max="8" width="11.85546875" style="165" bestFit="1" customWidth="1"/>
    <col min="9" max="10" width="11.7109375" style="165" bestFit="1" customWidth="1"/>
    <col min="11" max="11" width="11.42578125" style="165"/>
  </cols>
  <sheetData>
    <row r="1" spans="1:11" x14ac:dyDescent="0.2">
      <c r="A1" s="17" t="s">
        <v>8502</v>
      </c>
      <c r="B1" s="17" t="s">
        <v>8504</v>
      </c>
      <c r="C1" s="17" t="s">
        <v>13</v>
      </c>
      <c r="D1" s="17" t="s">
        <v>8501</v>
      </c>
      <c r="E1" s="18" t="s">
        <v>8505</v>
      </c>
      <c r="F1" s="18" t="s">
        <v>8506</v>
      </c>
    </row>
    <row r="2" spans="1:11" hidden="1" x14ac:dyDescent="0.2">
      <c r="A2" s="19">
        <v>150</v>
      </c>
      <c r="B2" s="19">
        <v>700700003</v>
      </c>
      <c r="C2" s="19" t="s">
        <v>7745</v>
      </c>
      <c r="D2" s="19" t="s">
        <v>8105</v>
      </c>
      <c r="E2" s="18">
        <v>46776357</v>
      </c>
      <c r="F2" s="18">
        <v>170810812</v>
      </c>
      <c r="G2"/>
      <c r="H2"/>
      <c r="I2"/>
      <c r="J2"/>
      <c r="K2"/>
    </row>
    <row r="3" spans="1:11" hidden="1" x14ac:dyDescent="0.2">
      <c r="A3" s="19">
        <v>225</v>
      </c>
      <c r="B3" s="19">
        <v>704164009</v>
      </c>
      <c r="C3" s="19" t="s">
        <v>7746</v>
      </c>
      <c r="D3" s="19" t="s">
        <v>8106</v>
      </c>
      <c r="E3" s="18">
        <v>8592968</v>
      </c>
      <c r="F3" s="18">
        <v>31898138</v>
      </c>
      <c r="G3"/>
      <c r="H3"/>
      <c r="I3"/>
      <c r="J3"/>
      <c r="K3"/>
    </row>
    <row r="4" spans="1:11" hidden="1" x14ac:dyDescent="0.2">
      <c r="A4" s="19">
        <v>225</v>
      </c>
      <c r="B4" s="19">
        <v>704164009</v>
      </c>
      <c r="C4" s="19" t="s">
        <v>7747</v>
      </c>
      <c r="D4" s="19" t="s">
        <v>8106</v>
      </c>
      <c r="E4" s="18">
        <v>7590454</v>
      </c>
      <c r="F4" s="18">
        <v>15699929</v>
      </c>
      <c r="G4"/>
      <c r="H4"/>
      <c r="I4"/>
      <c r="J4"/>
      <c r="K4"/>
    </row>
    <row r="5" spans="1:11" hidden="1" x14ac:dyDescent="0.2">
      <c r="A5" s="19">
        <v>250</v>
      </c>
      <c r="B5" s="19">
        <v>818329008</v>
      </c>
      <c r="C5" s="19" t="s">
        <v>7748</v>
      </c>
      <c r="D5" s="19" t="s">
        <v>8107</v>
      </c>
      <c r="E5" s="18">
        <v>5074077</v>
      </c>
      <c r="F5" s="18">
        <v>20881778</v>
      </c>
      <c r="G5"/>
      <c r="H5"/>
      <c r="I5"/>
      <c r="J5"/>
      <c r="K5"/>
    </row>
    <row r="6" spans="1:11" hidden="1" x14ac:dyDescent="0.2">
      <c r="A6" s="19">
        <v>250</v>
      </c>
      <c r="B6" s="19">
        <v>818329008</v>
      </c>
      <c r="C6" s="19" t="s">
        <v>7749</v>
      </c>
      <c r="D6" s="19" t="s">
        <v>8107</v>
      </c>
      <c r="E6" s="18">
        <v>15917520</v>
      </c>
      <c r="F6" s="18">
        <v>64693963</v>
      </c>
      <c r="G6"/>
      <c r="H6"/>
      <c r="I6"/>
      <c r="J6"/>
      <c r="K6"/>
    </row>
    <row r="7" spans="1:11" hidden="1" x14ac:dyDescent="0.2">
      <c r="A7" s="19">
        <v>250</v>
      </c>
      <c r="B7" s="19">
        <v>818329008</v>
      </c>
      <c r="C7" s="19" t="s">
        <v>7750</v>
      </c>
      <c r="D7" s="19" t="s">
        <v>8107</v>
      </c>
      <c r="E7" s="18">
        <v>929236</v>
      </c>
      <c r="F7" s="18">
        <v>3584196</v>
      </c>
      <c r="G7"/>
      <c r="H7"/>
      <c r="I7"/>
      <c r="J7"/>
      <c r="K7"/>
    </row>
    <row r="8" spans="1:11" hidden="1" x14ac:dyDescent="0.2">
      <c r="A8" s="19">
        <v>250</v>
      </c>
      <c r="B8" s="19">
        <v>818329008</v>
      </c>
      <c r="C8" s="19" t="s">
        <v>7751</v>
      </c>
      <c r="D8" s="19" t="s">
        <v>8107</v>
      </c>
      <c r="E8" s="18">
        <v>8908080</v>
      </c>
      <c r="F8" s="18">
        <v>37064621</v>
      </c>
      <c r="G8"/>
      <c r="H8"/>
      <c r="I8"/>
      <c r="J8"/>
      <c r="K8"/>
    </row>
    <row r="9" spans="1:11" hidden="1" x14ac:dyDescent="0.2">
      <c r="A9" s="19">
        <v>250</v>
      </c>
      <c r="B9" s="19">
        <v>818329008</v>
      </c>
      <c r="C9" s="19" t="s">
        <v>7752</v>
      </c>
      <c r="D9" s="19" t="s">
        <v>8107</v>
      </c>
      <c r="E9" s="18">
        <v>67859398</v>
      </c>
      <c r="F9" s="18">
        <v>280778183</v>
      </c>
      <c r="G9"/>
      <c r="H9"/>
      <c r="I9"/>
      <c r="J9"/>
      <c r="K9"/>
    </row>
    <row r="10" spans="1:11" hidden="1" x14ac:dyDescent="0.2">
      <c r="A10" s="19">
        <v>250</v>
      </c>
      <c r="B10" s="19">
        <v>818329008</v>
      </c>
      <c r="C10" s="19" t="s">
        <v>7753</v>
      </c>
      <c r="D10" s="19" t="s">
        <v>8107</v>
      </c>
      <c r="E10" s="18">
        <v>22048926</v>
      </c>
      <c r="F10" s="18">
        <v>142719961</v>
      </c>
      <c r="G10"/>
      <c r="H10"/>
      <c r="I10"/>
      <c r="J10"/>
      <c r="K10"/>
    </row>
    <row r="11" spans="1:11" hidden="1" x14ac:dyDescent="0.2">
      <c r="A11" s="19">
        <v>400</v>
      </c>
      <c r="B11" s="19">
        <v>700134407</v>
      </c>
      <c r="C11" s="19" t="s">
        <v>7752</v>
      </c>
      <c r="D11" s="19" t="s">
        <v>8108</v>
      </c>
      <c r="E11" s="18">
        <v>28611504</v>
      </c>
      <c r="F11" s="18">
        <v>101489061</v>
      </c>
      <c r="G11"/>
      <c r="H11"/>
      <c r="I11"/>
      <c r="J11"/>
      <c r="K11"/>
    </row>
    <row r="12" spans="1:11" hidden="1" x14ac:dyDescent="0.2">
      <c r="A12" s="19">
        <v>1050</v>
      </c>
      <c r="B12" s="19">
        <v>700006700</v>
      </c>
      <c r="C12" s="19" t="s">
        <v>159</v>
      </c>
      <c r="D12" s="19" t="s">
        <v>8109</v>
      </c>
      <c r="E12" s="18">
        <v>47787638</v>
      </c>
      <c r="F12" s="18">
        <v>165155599</v>
      </c>
      <c r="G12"/>
      <c r="H12"/>
      <c r="I12"/>
      <c r="J12"/>
      <c r="K12"/>
    </row>
    <row r="13" spans="1:11" hidden="1" x14ac:dyDescent="0.2">
      <c r="A13" s="19">
        <v>1050</v>
      </c>
      <c r="B13" s="19">
        <v>700006700</v>
      </c>
      <c r="C13" s="19" t="s">
        <v>7755</v>
      </c>
      <c r="D13" s="19" t="s">
        <v>8109</v>
      </c>
      <c r="E13" s="18">
        <v>25332456</v>
      </c>
      <c r="F13" s="18">
        <v>73432056</v>
      </c>
      <c r="G13"/>
      <c r="H13"/>
      <c r="I13"/>
      <c r="J13"/>
      <c r="K13"/>
    </row>
    <row r="14" spans="1:11" hidden="1" x14ac:dyDescent="0.2">
      <c r="A14" s="19">
        <v>1150</v>
      </c>
      <c r="B14" s="19">
        <v>706724001</v>
      </c>
      <c r="C14" s="19" t="s">
        <v>7756</v>
      </c>
      <c r="D14" s="19" t="s">
        <v>8110</v>
      </c>
      <c r="E14" s="18">
        <v>29242059</v>
      </c>
      <c r="F14" s="18">
        <v>113149166</v>
      </c>
      <c r="G14"/>
      <c r="H14"/>
      <c r="I14"/>
      <c r="J14"/>
      <c r="K14"/>
    </row>
    <row r="15" spans="1:11" hidden="1" x14ac:dyDescent="0.2">
      <c r="A15" s="19">
        <v>1200</v>
      </c>
      <c r="B15" s="19">
        <v>702002001</v>
      </c>
      <c r="C15" s="19" t="s">
        <v>7757</v>
      </c>
      <c r="D15" s="19" t="s">
        <v>8111</v>
      </c>
      <c r="E15" s="18">
        <v>29971908</v>
      </c>
      <c r="F15" s="18">
        <v>103150158</v>
      </c>
      <c r="G15"/>
      <c r="H15"/>
      <c r="I15"/>
      <c r="J15"/>
      <c r="K15"/>
    </row>
    <row r="16" spans="1:11" hidden="1" x14ac:dyDescent="0.2">
      <c r="A16" s="19">
        <v>1250</v>
      </c>
      <c r="B16" s="19">
        <v>826902000</v>
      </c>
      <c r="C16" s="19" t="s">
        <v>7758</v>
      </c>
      <c r="D16" s="19" t="s">
        <v>8112</v>
      </c>
      <c r="E16" s="18">
        <v>39355083</v>
      </c>
      <c r="F16" s="18">
        <v>144812176</v>
      </c>
      <c r="G16"/>
      <c r="H16"/>
      <c r="I16"/>
      <c r="J16"/>
      <c r="K16"/>
    </row>
    <row r="17" spans="1:6" customFormat="1" hidden="1" x14ac:dyDescent="0.2">
      <c r="A17" s="19">
        <v>1450</v>
      </c>
      <c r="B17" s="19">
        <v>700813002</v>
      </c>
      <c r="C17" s="19" t="s">
        <v>7759</v>
      </c>
      <c r="D17" s="19" t="s">
        <v>8113</v>
      </c>
      <c r="E17" s="18">
        <v>19472580</v>
      </c>
      <c r="F17" s="18">
        <v>76069378</v>
      </c>
    </row>
    <row r="18" spans="1:6" customFormat="1" hidden="1" x14ac:dyDescent="0.2">
      <c r="A18" s="19">
        <v>1500</v>
      </c>
      <c r="B18" s="19">
        <v>821567009</v>
      </c>
      <c r="C18" s="19" t="s">
        <v>7760</v>
      </c>
      <c r="D18" s="19" t="s">
        <v>8114</v>
      </c>
      <c r="E18" s="18">
        <v>30217410</v>
      </c>
      <c r="F18" s="18">
        <v>125477167</v>
      </c>
    </row>
    <row r="19" spans="1:6" customFormat="1" hidden="1" x14ac:dyDescent="0.2">
      <c r="A19" s="19">
        <v>1500</v>
      </c>
      <c r="B19" s="19">
        <v>821567009</v>
      </c>
      <c r="C19" s="19" t="s">
        <v>7762</v>
      </c>
      <c r="D19" s="19" t="s">
        <v>8114</v>
      </c>
      <c r="E19" s="18">
        <v>31478043</v>
      </c>
      <c r="F19" s="18">
        <v>115735877</v>
      </c>
    </row>
    <row r="20" spans="1:6" customFormat="1" hidden="1" x14ac:dyDescent="0.2">
      <c r="A20" s="19">
        <v>1550</v>
      </c>
      <c r="B20" s="19">
        <v>700230201</v>
      </c>
      <c r="C20" s="19" t="s">
        <v>7763</v>
      </c>
      <c r="D20" s="19" t="s">
        <v>8115</v>
      </c>
      <c r="E20" s="18">
        <v>17477666</v>
      </c>
      <c r="F20" s="18">
        <v>40228200</v>
      </c>
    </row>
    <row r="21" spans="1:6" customFormat="1" hidden="1" x14ac:dyDescent="0.2">
      <c r="A21" s="19">
        <v>1750</v>
      </c>
      <c r="B21" s="19">
        <v>817951724</v>
      </c>
      <c r="C21" s="19" t="s">
        <v>7764</v>
      </c>
      <c r="D21" s="19" t="s">
        <v>8116</v>
      </c>
      <c r="E21" s="18">
        <v>14209553</v>
      </c>
      <c r="F21" s="18">
        <v>57950893</v>
      </c>
    </row>
    <row r="22" spans="1:6" customFormat="1" hidden="1" x14ac:dyDescent="0.2">
      <c r="A22" s="19">
        <v>1750</v>
      </c>
      <c r="B22" s="19">
        <v>817951724</v>
      </c>
      <c r="C22" s="19" t="s">
        <v>7765</v>
      </c>
      <c r="D22" s="19" t="s">
        <v>8116</v>
      </c>
      <c r="E22" s="18">
        <v>24090482</v>
      </c>
      <c r="F22" s="18">
        <v>84912763</v>
      </c>
    </row>
    <row r="23" spans="1:6" customFormat="1" hidden="1" x14ac:dyDescent="0.2">
      <c r="A23" s="19">
        <v>1750</v>
      </c>
      <c r="B23" s="19">
        <v>817951724</v>
      </c>
      <c r="C23" s="19" t="s">
        <v>7766</v>
      </c>
      <c r="D23" s="19" t="s">
        <v>8116</v>
      </c>
      <c r="E23" s="18">
        <v>16734463</v>
      </c>
      <c r="F23" s="18">
        <v>72012283</v>
      </c>
    </row>
    <row r="24" spans="1:6" customFormat="1" hidden="1" x14ac:dyDescent="0.2">
      <c r="A24" s="19">
        <v>1750</v>
      </c>
      <c r="B24" s="19">
        <v>817951724</v>
      </c>
      <c r="C24" s="19" t="s">
        <v>159</v>
      </c>
      <c r="D24" s="19" t="s">
        <v>8116</v>
      </c>
      <c r="E24" s="18">
        <v>3474363</v>
      </c>
      <c r="F24" s="18">
        <v>15386803</v>
      </c>
    </row>
    <row r="25" spans="1:6" customFormat="1" hidden="1" x14ac:dyDescent="0.2">
      <c r="A25" s="19">
        <v>1750</v>
      </c>
      <c r="B25" s="19">
        <v>817951724</v>
      </c>
      <c r="C25" s="19" t="s">
        <v>7767</v>
      </c>
      <c r="D25" s="19" t="s">
        <v>8116</v>
      </c>
      <c r="E25" s="18">
        <v>22794245</v>
      </c>
      <c r="F25" s="18">
        <v>79298353</v>
      </c>
    </row>
    <row r="26" spans="1:6" customFormat="1" hidden="1" x14ac:dyDescent="0.2">
      <c r="A26" s="19">
        <v>1750</v>
      </c>
      <c r="B26" s="19">
        <v>817951724</v>
      </c>
      <c r="C26" s="19" t="s">
        <v>184</v>
      </c>
      <c r="D26" s="19" t="s">
        <v>8116</v>
      </c>
      <c r="E26" s="18">
        <v>2667924</v>
      </c>
      <c r="F26" s="18">
        <v>10671696</v>
      </c>
    </row>
    <row r="27" spans="1:6" customFormat="1" hidden="1" x14ac:dyDescent="0.2">
      <c r="A27" s="19">
        <v>1750</v>
      </c>
      <c r="B27" s="19">
        <v>817951724</v>
      </c>
      <c r="C27" s="19" t="s">
        <v>7768</v>
      </c>
      <c r="D27" s="19" t="s">
        <v>8116</v>
      </c>
      <c r="E27" s="18">
        <v>11924046</v>
      </c>
      <c r="F27" s="18">
        <v>80509938</v>
      </c>
    </row>
    <row r="28" spans="1:6" customFormat="1" hidden="1" x14ac:dyDescent="0.2">
      <c r="A28" s="19">
        <v>1750</v>
      </c>
      <c r="B28" s="19">
        <v>817951724</v>
      </c>
      <c r="C28" s="19" t="s">
        <v>7769</v>
      </c>
      <c r="D28" s="19" t="s">
        <v>8116</v>
      </c>
      <c r="E28" s="18">
        <v>7844890</v>
      </c>
      <c r="F28" s="18">
        <v>31876071</v>
      </c>
    </row>
    <row r="29" spans="1:6" customFormat="1" hidden="1" x14ac:dyDescent="0.2">
      <c r="A29" s="19">
        <v>1750</v>
      </c>
      <c r="B29" s="19">
        <v>817951724</v>
      </c>
      <c r="C29" s="19" t="s">
        <v>7749</v>
      </c>
      <c r="D29" s="19" t="s">
        <v>8116</v>
      </c>
      <c r="E29" s="18">
        <v>13723902</v>
      </c>
      <c r="F29" s="18">
        <v>73933562</v>
      </c>
    </row>
    <row r="30" spans="1:6" customFormat="1" hidden="1" x14ac:dyDescent="0.2">
      <c r="A30" s="19">
        <v>1750</v>
      </c>
      <c r="B30" s="19">
        <v>817951724</v>
      </c>
      <c r="C30" s="19" t="s">
        <v>7770</v>
      </c>
      <c r="D30" s="19" t="s">
        <v>8116</v>
      </c>
      <c r="E30" s="18">
        <v>21934038</v>
      </c>
      <c r="F30" s="18">
        <v>115320083</v>
      </c>
    </row>
    <row r="31" spans="1:6" customFormat="1" hidden="1" x14ac:dyDescent="0.2">
      <c r="A31" s="19">
        <v>1800</v>
      </c>
      <c r="B31" s="19">
        <v>700376001</v>
      </c>
      <c r="C31" s="19" t="s">
        <v>7771</v>
      </c>
      <c r="D31" s="19" t="s">
        <v>8117</v>
      </c>
      <c r="E31" s="18">
        <v>17649347</v>
      </c>
      <c r="F31" s="18">
        <v>63932431</v>
      </c>
    </row>
    <row r="32" spans="1:6" customFormat="1" hidden="1" x14ac:dyDescent="0.2">
      <c r="A32" s="19">
        <v>1800</v>
      </c>
      <c r="B32" s="19">
        <v>700376001</v>
      </c>
      <c r="C32" s="19" t="s">
        <v>227</v>
      </c>
      <c r="D32" s="19" t="s">
        <v>8117</v>
      </c>
      <c r="E32" s="18">
        <v>66575195</v>
      </c>
      <c r="F32" s="18">
        <v>255510641</v>
      </c>
    </row>
    <row r="33" spans="1:6" customFormat="1" hidden="1" x14ac:dyDescent="0.2">
      <c r="A33" s="19">
        <v>1800</v>
      </c>
      <c r="B33" s="19">
        <v>700376001</v>
      </c>
      <c r="C33" s="19" t="s">
        <v>7747</v>
      </c>
      <c r="D33" s="19" t="s">
        <v>8117</v>
      </c>
      <c r="E33" s="18">
        <v>20522496</v>
      </c>
      <c r="F33" s="18">
        <v>88025784</v>
      </c>
    </row>
    <row r="34" spans="1:6" customFormat="1" hidden="1" x14ac:dyDescent="0.2">
      <c r="A34" s="19">
        <v>1800</v>
      </c>
      <c r="B34" s="19">
        <v>700376001</v>
      </c>
      <c r="C34" s="19" t="s">
        <v>7772</v>
      </c>
      <c r="D34" s="19" t="s">
        <v>8117</v>
      </c>
      <c r="E34" s="18">
        <v>50605515</v>
      </c>
      <c r="F34" s="18">
        <v>236657489</v>
      </c>
    </row>
    <row r="35" spans="1:6" customFormat="1" hidden="1" x14ac:dyDescent="0.2">
      <c r="A35" s="19">
        <v>1800</v>
      </c>
      <c r="B35" s="19">
        <v>700376001</v>
      </c>
      <c r="C35" s="19" t="s">
        <v>7773</v>
      </c>
      <c r="D35" s="19" t="s">
        <v>8117</v>
      </c>
      <c r="E35" s="18">
        <v>19557297</v>
      </c>
      <c r="F35" s="18">
        <v>170259448</v>
      </c>
    </row>
    <row r="36" spans="1:6" customFormat="1" hidden="1" x14ac:dyDescent="0.2">
      <c r="A36" s="19">
        <v>1800</v>
      </c>
      <c r="B36" s="19">
        <v>700376001</v>
      </c>
      <c r="C36" s="19" t="s">
        <v>7774</v>
      </c>
      <c r="D36" s="19" t="s">
        <v>8117</v>
      </c>
      <c r="E36" s="18">
        <v>23030089</v>
      </c>
      <c r="F36" s="18">
        <v>82798651</v>
      </c>
    </row>
    <row r="37" spans="1:6" customFormat="1" hidden="1" x14ac:dyDescent="0.2">
      <c r="A37" s="19">
        <v>1800</v>
      </c>
      <c r="B37" s="19">
        <v>700376001</v>
      </c>
      <c r="C37" s="19" t="s">
        <v>7775</v>
      </c>
      <c r="D37" s="19" t="s">
        <v>8117</v>
      </c>
      <c r="E37" s="18">
        <v>30807018</v>
      </c>
      <c r="F37" s="18">
        <v>186566895</v>
      </c>
    </row>
    <row r="38" spans="1:6" customFormat="1" hidden="1" x14ac:dyDescent="0.2">
      <c r="A38" s="19">
        <v>1800</v>
      </c>
      <c r="B38" s="19">
        <v>700376001</v>
      </c>
      <c r="C38" s="19" t="s">
        <v>7776</v>
      </c>
      <c r="D38" s="19" t="s">
        <v>8117</v>
      </c>
      <c r="E38" s="18">
        <v>6982200</v>
      </c>
      <c r="F38" s="18">
        <v>27718583</v>
      </c>
    </row>
    <row r="39" spans="1:6" customFormat="1" hidden="1" x14ac:dyDescent="0.2">
      <c r="A39" s="19">
        <v>1800</v>
      </c>
      <c r="B39" s="19">
        <v>700376001</v>
      </c>
      <c r="C39" s="19" t="s">
        <v>159</v>
      </c>
      <c r="D39" s="19" t="s">
        <v>8117</v>
      </c>
      <c r="E39" s="18">
        <v>16267285</v>
      </c>
      <c r="F39" s="18">
        <v>51177975</v>
      </c>
    </row>
    <row r="40" spans="1:6" customFormat="1" hidden="1" x14ac:dyDescent="0.2">
      <c r="A40" s="19">
        <v>1800</v>
      </c>
      <c r="B40" s="19">
        <v>700376001</v>
      </c>
      <c r="C40" s="19" t="s">
        <v>7777</v>
      </c>
      <c r="D40" s="19" t="s">
        <v>8117</v>
      </c>
      <c r="E40" s="18">
        <v>22906271</v>
      </c>
      <c r="F40" s="18">
        <v>81012138</v>
      </c>
    </row>
    <row r="41" spans="1:6" customFormat="1" hidden="1" x14ac:dyDescent="0.2">
      <c r="A41" s="19">
        <v>1800</v>
      </c>
      <c r="B41" s="19">
        <v>700376001</v>
      </c>
      <c r="C41" s="19" t="s">
        <v>7778</v>
      </c>
      <c r="D41" s="19" t="s">
        <v>8117</v>
      </c>
      <c r="E41" s="18">
        <v>9876666</v>
      </c>
      <c r="F41" s="18">
        <v>32374866</v>
      </c>
    </row>
    <row r="42" spans="1:6" customFormat="1" hidden="1" x14ac:dyDescent="0.2">
      <c r="A42" s="19">
        <v>1800</v>
      </c>
      <c r="B42" s="19">
        <v>700376001</v>
      </c>
      <c r="C42" s="19" t="s">
        <v>7779</v>
      </c>
      <c r="D42" s="19" t="s">
        <v>8117</v>
      </c>
      <c r="E42" s="18">
        <v>7075296</v>
      </c>
      <c r="F42" s="18">
        <v>30512213</v>
      </c>
    </row>
    <row r="43" spans="1:6" customFormat="1" hidden="1" x14ac:dyDescent="0.2">
      <c r="A43" s="19">
        <v>1800</v>
      </c>
      <c r="B43" s="19">
        <v>700376001</v>
      </c>
      <c r="C43" s="19" t="s">
        <v>7780</v>
      </c>
      <c r="D43" s="19" t="s">
        <v>8117</v>
      </c>
      <c r="E43" s="18">
        <v>31489923</v>
      </c>
      <c r="F43" s="18">
        <v>109726974</v>
      </c>
    </row>
    <row r="44" spans="1:6" customFormat="1" hidden="1" x14ac:dyDescent="0.2">
      <c r="A44" s="19">
        <v>1800</v>
      </c>
      <c r="B44" s="19">
        <v>700376001</v>
      </c>
      <c r="C44" s="19" t="s">
        <v>247</v>
      </c>
      <c r="D44" s="19" t="s">
        <v>8117</v>
      </c>
      <c r="E44" s="18">
        <v>24049800</v>
      </c>
      <c r="F44" s="18">
        <v>72925200</v>
      </c>
    </row>
    <row r="45" spans="1:6" customFormat="1" hidden="1" x14ac:dyDescent="0.2">
      <c r="A45" s="19">
        <v>1800</v>
      </c>
      <c r="B45" s="19">
        <v>700376001</v>
      </c>
      <c r="C45" s="19" t="s">
        <v>7781</v>
      </c>
      <c r="D45" s="19" t="s">
        <v>8117</v>
      </c>
      <c r="E45" s="18">
        <v>23289517</v>
      </c>
      <c r="F45" s="18">
        <v>87556789</v>
      </c>
    </row>
    <row r="46" spans="1:6" customFormat="1" hidden="1" x14ac:dyDescent="0.2">
      <c r="A46" s="19">
        <v>1800</v>
      </c>
      <c r="B46" s="19">
        <v>700376001</v>
      </c>
      <c r="C46" s="19" t="s">
        <v>7782</v>
      </c>
      <c r="D46" s="19" t="s">
        <v>8117</v>
      </c>
      <c r="E46" s="18">
        <v>18277848</v>
      </c>
      <c r="F46" s="18">
        <v>74025283</v>
      </c>
    </row>
    <row r="47" spans="1:6" customFormat="1" hidden="1" x14ac:dyDescent="0.2">
      <c r="A47" s="19">
        <v>1800</v>
      </c>
      <c r="B47" s="19">
        <v>700376001</v>
      </c>
      <c r="C47" s="19" t="s">
        <v>7757</v>
      </c>
      <c r="D47" s="19" t="s">
        <v>8117</v>
      </c>
      <c r="E47" s="18">
        <v>62444403</v>
      </c>
      <c r="F47" s="18">
        <v>219799491</v>
      </c>
    </row>
    <row r="48" spans="1:6" customFormat="1" hidden="1" x14ac:dyDescent="0.2">
      <c r="A48" s="19">
        <v>1800</v>
      </c>
      <c r="B48" s="19">
        <v>700376001</v>
      </c>
      <c r="C48" s="19" t="s">
        <v>7783</v>
      </c>
      <c r="D48" s="19" t="s">
        <v>8117</v>
      </c>
      <c r="E48" s="18">
        <v>7429061</v>
      </c>
      <c r="F48" s="18">
        <v>40417629</v>
      </c>
    </row>
    <row r="49" spans="1:6" customFormat="1" hidden="1" x14ac:dyDescent="0.2">
      <c r="A49" s="19">
        <v>1800</v>
      </c>
      <c r="B49" s="19">
        <v>700376001</v>
      </c>
      <c r="C49" s="19" t="s">
        <v>7784</v>
      </c>
      <c r="D49" s="19" t="s">
        <v>8117</v>
      </c>
      <c r="E49" s="18">
        <v>20456295</v>
      </c>
      <c r="F49" s="18">
        <v>76860057</v>
      </c>
    </row>
    <row r="50" spans="1:6" customFormat="1" hidden="1" x14ac:dyDescent="0.2">
      <c r="A50" s="19">
        <v>1800</v>
      </c>
      <c r="B50" s="19">
        <v>700376001</v>
      </c>
      <c r="C50" s="19" t="s">
        <v>7785</v>
      </c>
      <c r="D50" s="19" t="s">
        <v>8117</v>
      </c>
      <c r="E50" s="18">
        <v>60858924</v>
      </c>
      <c r="F50" s="18">
        <v>222844739</v>
      </c>
    </row>
    <row r="51" spans="1:6" customFormat="1" hidden="1" x14ac:dyDescent="0.2">
      <c r="A51" s="19">
        <v>1800</v>
      </c>
      <c r="B51" s="19">
        <v>700376001</v>
      </c>
      <c r="C51" s="19" t="s">
        <v>7786</v>
      </c>
      <c r="D51" s="19" t="s">
        <v>8117</v>
      </c>
      <c r="E51" s="18">
        <v>18598512</v>
      </c>
      <c r="F51" s="18">
        <v>57435060</v>
      </c>
    </row>
    <row r="52" spans="1:6" customFormat="1" hidden="1" x14ac:dyDescent="0.2">
      <c r="A52" s="19">
        <v>1800</v>
      </c>
      <c r="B52" s="19">
        <v>700376001</v>
      </c>
      <c r="C52" s="19" t="s">
        <v>7745</v>
      </c>
      <c r="D52" s="19" t="s">
        <v>8117</v>
      </c>
      <c r="E52" s="18">
        <v>25487968</v>
      </c>
      <c r="F52" s="18">
        <v>112636157</v>
      </c>
    </row>
    <row r="53" spans="1:6" customFormat="1" hidden="1" x14ac:dyDescent="0.2">
      <c r="A53" s="19">
        <v>1800</v>
      </c>
      <c r="B53" s="19">
        <v>700376001</v>
      </c>
      <c r="C53" s="19" t="s">
        <v>7787</v>
      </c>
      <c r="D53" s="19" t="s">
        <v>8117</v>
      </c>
      <c r="E53" s="18">
        <v>13708386</v>
      </c>
      <c r="F53" s="18">
        <v>59403004</v>
      </c>
    </row>
    <row r="54" spans="1:6" customFormat="1" hidden="1" x14ac:dyDescent="0.2">
      <c r="A54" s="19">
        <v>1800</v>
      </c>
      <c r="B54" s="19">
        <v>700376001</v>
      </c>
      <c r="C54" s="19" t="s">
        <v>7788</v>
      </c>
      <c r="D54" s="19" t="s">
        <v>8117</v>
      </c>
      <c r="E54" s="18">
        <v>13708386</v>
      </c>
      <c r="F54" s="18">
        <v>54833544</v>
      </c>
    </row>
    <row r="55" spans="1:6" customFormat="1" hidden="1" x14ac:dyDescent="0.2">
      <c r="A55" s="19">
        <v>1800</v>
      </c>
      <c r="B55" s="19">
        <v>700376001</v>
      </c>
      <c r="C55" s="19" t="s">
        <v>7789</v>
      </c>
      <c r="D55" s="19" t="s">
        <v>8117</v>
      </c>
      <c r="E55" s="18">
        <v>35645424</v>
      </c>
      <c r="F55" s="18">
        <v>131865312</v>
      </c>
    </row>
    <row r="56" spans="1:6" customFormat="1" hidden="1" x14ac:dyDescent="0.2">
      <c r="A56" s="19">
        <v>1800</v>
      </c>
      <c r="B56" s="19">
        <v>700376001</v>
      </c>
      <c r="C56" s="19" t="s">
        <v>7790</v>
      </c>
      <c r="D56" s="19" t="s">
        <v>8117</v>
      </c>
      <c r="E56" s="18">
        <v>11637000</v>
      </c>
      <c r="F56" s="18">
        <v>49258128</v>
      </c>
    </row>
    <row r="57" spans="1:6" customFormat="1" hidden="1" x14ac:dyDescent="0.2">
      <c r="A57" s="19">
        <v>1800</v>
      </c>
      <c r="B57" s="19">
        <v>700376001</v>
      </c>
      <c r="C57" s="19" t="s">
        <v>7791</v>
      </c>
      <c r="D57" s="19" t="s">
        <v>8117</v>
      </c>
      <c r="E57" s="18">
        <v>43727536</v>
      </c>
      <c r="F57" s="18">
        <v>173815404</v>
      </c>
    </row>
    <row r="58" spans="1:6" customFormat="1" hidden="1" x14ac:dyDescent="0.2">
      <c r="A58" s="19">
        <v>1800</v>
      </c>
      <c r="B58" s="19">
        <v>700376001</v>
      </c>
      <c r="C58" s="19" t="s">
        <v>7792</v>
      </c>
      <c r="D58" s="19" t="s">
        <v>8117</v>
      </c>
      <c r="E58" s="18">
        <v>123441937</v>
      </c>
      <c r="F58" s="18">
        <v>519115827</v>
      </c>
    </row>
    <row r="59" spans="1:6" customFormat="1" hidden="1" x14ac:dyDescent="0.2">
      <c r="A59" s="19">
        <v>1800</v>
      </c>
      <c r="B59" s="19">
        <v>700376001</v>
      </c>
      <c r="C59" s="19" t="s">
        <v>7793</v>
      </c>
      <c r="D59" s="19" t="s">
        <v>8117</v>
      </c>
      <c r="E59" s="18">
        <v>26315136</v>
      </c>
      <c r="F59" s="18">
        <v>95206066</v>
      </c>
    </row>
    <row r="60" spans="1:6" customFormat="1" hidden="1" x14ac:dyDescent="0.2">
      <c r="A60" s="19">
        <v>1800</v>
      </c>
      <c r="B60" s="19">
        <v>700376001</v>
      </c>
      <c r="C60" s="19" t="s">
        <v>7794</v>
      </c>
      <c r="D60" s="19" t="s">
        <v>8117</v>
      </c>
      <c r="E60" s="18">
        <v>29826924</v>
      </c>
      <c r="F60" s="18">
        <v>107158668</v>
      </c>
    </row>
    <row r="61" spans="1:6" customFormat="1" hidden="1" x14ac:dyDescent="0.2">
      <c r="A61" s="19">
        <v>1800</v>
      </c>
      <c r="B61" s="19">
        <v>700376001</v>
      </c>
      <c r="C61" s="19" t="s">
        <v>7795</v>
      </c>
      <c r="D61" s="19" t="s">
        <v>8117</v>
      </c>
      <c r="E61" s="18">
        <v>24530796</v>
      </c>
      <c r="F61" s="18">
        <v>81288324</v>
      </c>
    </row>
    <row r="62" spans="1:6" customFormat="1" hidden="1" x14ac:dyDescent="0.2">
      <c r="A62" s="19">
        <v>1800</v>
      </c>
      <c r="B62" s="19">
        <v>700376001</v>
      </c>
      <c r="C62" s="19" t="s">
        <v>7796</v>
      </c>
      <c r="D62" s="19" t="s">
        <v>8117</v>
      </c>
      <c r="E62" s="18">
        <v>6633090</v>
      </c>
      <c r="F62" s="18">
        <v>51384336</v>
      </c>
    </row>
    <row r="63" spans="1:6" customFormat="1" hidden="1" x14ac:dyDescent="0.2">
      <c r="A63" s="19">
        <v>1800</v>
      </c>
      <c r="B63" s="19">
        <v>700376001</v>
      </c>
      <c r="C63" s="19" t="s">
        <v>7797</v>
      </c>
      <c r="D63" s="19" t="s">
        <v>8117</v>
      </c>
      <c r="E63" s="18">
        <v>24149200</v>
      </c>
      <c r="F63" s="18">
        <v>94673797</v>
      </c>
    </row>
    <row r="64" spans="1:6" customFormat="1" hidden="1" x14ac:dyDescent="0.2">
      <c r="A64" s="19">
        <v>1800</v>
      </c>
      <c r="B64" s="19">
        <v>700376001</v>
      </c>
      <c r="C64" s="19" t="s">
        <v>7798</v>
      </c>
      <c r="D64" s="19" t="s">
        <v>8117</v>
      </c>
      <c r="E64" s="18">
        <v>6982200</v>
      </c>
      <c r="F64" s="18">
        <v>27716081</v>
      </c>
    </row>
    <row r="65" spans="1:6" customFormat="1" hidden="1" x14ac:dyDescent="0.2">
      <c r="A65" s="19">
        <v>1800</v>
      </c>
      <c r="B65" s="19">
        <v>700376001</v>
      </c>
      <c r="C65" s="19" t="s">
        <v>7799</v>
      </c>
      <c r="D65" s="19" t="s">
        <v>8117</v>
      </c>
      <c r="E65" s="18">
        <v>16084507</v>
      </c>
      <c r="F65" s="18">
        <v>51543532</v>
      </c>
    </row>
    <row r="66" spans="1:6" customFormat="1" hidden="1" x14ac:dyDescent="0.2">
      <c r="A66" s="19">
        <v>1800</v>
      </c>
      <c r="B66" s="19">
        <v>700376001</v>
      </c>
      <c r="C66" s="19" t="s">
        <v>7800</v>
      </c>
      <c r="D66" s="19" t="s">
        <v>8117</v>
      </c>
      <c r="E66" s="18">
        <v>24049800</v>
      </c>
      <c r="F66" s="18">
        <v>107719668</v>
      </c>
    </row>
    <row r="67" spans="1:6" customFormat="1" hidden="1" x14ac:dyDescent="0.2">
      <c r="A67" s="19">
        <v>1800</v>
      </c>
      <c r="B67" s="19">
        <v>700376001</v>
      </c>
      <c r="C67" s="19" t="s">
        <v>7801</v>
      </c>
      <c r="D67" s="19" t="s">
        <v>8117</v>
      </c>
      <c r="E67" s="18">
        <v>54352548</v>
      </c>
      <c r="F67" s="18">
        <v>192238068</v>
      </c>
    </row>
    <row r="68" spans="1:6" customFormat="1" hidden="1" x14ac:dyDescent="0.2">
      <c r="A68" s="19">
        <v>1800</v>
      </c>
      <c r="B68" s="19">
        <v>700376001</v>
      </c>
      <c r="C68" s="19" t="s">
        <v>195</v>
      </c>
      <c r="D68" s="19" t="s">
        <v>8117</v>
      </c>
      <c r="E68" s="18">
        <v>31029301</v>
      </c>
      <c r="F68" s="18">
        <v>117006326</v>
      </c>
    </row>
    <row r="69" spans="1:6" customFormat="1" hidden="1" x14ac:dyDescent="0.2">
      <c r="A69" s="19">
        <v>1800</v>
      </c>
      <c r="B69" s="19">
        <v>700376001</v>
      </c>
      <c r="C69" s="19" t="s">
        <v>7802</v>
      </c>
      <c r="D69" s="19" t="s">
        <v>8117</v>
      </c>
      <c r="E69" s="18">
        <v>32452259</v>
      </c>
      <c r="F69" s="18">
        <v>141965262</v>
      </c>
    </row>
    <row r="70" spans="1:6" customFormat="1" hidden="1" x14ac:dyDescent="0.2">
      <c r="A70" s="19">
        <v>1800</v>
      </c>
      <c r="B70" s="19">
        <v>700376001</v>
      </c>
      <c r="C70" s="19" t="s">
        <v>7752</v>
      </c>
      <c r="D70" s="19" t="s">
        <v>8117</v>
      </c>
      <c r="E70" s="18">
        <v>16033200</v>
      </c>
      <c r="F70" s="18">
        <v>72149400</v>
      </c>
    </row>
    <row r="71" spans="1:6" customFormat="1" hidden="1" x14ac:dyDescent="0.2">
      <c r="A71" s="19">
        <v>1800</v>
      </c>
      <c r="B71" s="19">
        <v>700376001</v>
      </c>
      <c r="C71" s="19" t="s">
        <v>7803</v>
      </c>
      <c r="D71" s="19" t="s">
        <v>8117</v>
      </c>
      <c r="E71" s="18">
        <v>32066400</v>
      </c>
      <c r="F71" s="18">
        <v>136456481</v>
      </c>
    </row>
    <row r="72" spans="1:6" customFormat="1" hidden="1" x14ac:dyDescent="0.2">
      <c r="A72" s="19">
        <v>1800</v>
      </c>
      <c r="B72" s="19">
        <v>700376001</v>
      </c>
      <c r="C72" s="19" t="s">
        <v>7804</v>
      </c>
      <c r="D72" s="19" t="s">
        <v>8117</v>
      </c>
      <c r="E72" s="18">
        <v>18277848</v>
      </c>
      <c r="F72" s="18">
        <v>63972468</v>
      </c>
    </row>
    <row r="73" spans="1:6" customFormat="1" hidden="1" x14ac:dyDescent="0.2">
      <c r="A73" s="19">
        <v>1950</v>
      </c>
      <c r="B73" s="19">
        <v>700175006</v>
      </c>
      <c r="C73" s="19" t="s">
        <v>7805</v>
      </c>
      <c r="D73" s="19" t="s">
        <v>8118</v>
      </c>
      <c r="E73" s="18">
        <v>36992980</v>
      </c>
      <c r="F73" s="18">
        <v>139508147</v>
      </c>
    </row>
    <row r="74" spans="1:6" customFormat="1" hidden="1" x14ac:dyDescent="0.2">
      <c r="A74" s="19">
        <v>2150</v>
      </c>
      <c r="B74" s="19">
        <v>702670004</v>
      </c>
      <c r="C74" s="19" t="s">
        <v>227</v>
      </c>
      <c r="D74" s="19" t="s">
        <v>8119</v>
      </c>
      <c r="E74" s="18">
        <v>33070181</v>
      </c>
      <c r="F74" s="18">
        <v>127778242</v>
      </c>
    </row>
    <row r="75" spans="1:6" customFormat="1" hidden="1" x14ac:dyDescent="0.2">
      <c r="A75" s="19">
        <v>2150</v>
      </c>
      <c r="B75" s="19">
        <v>702670004</v>
      </c>
      <c r="C75" s="19" t="s">
        <v>7746</v>
      </c>
      <c r="D75" s="19" t="s">
        <v>8119</v>
      </c>
      <c r="E75" s="18">
        <v>7023076</v>
      </c>
      <c r="F75" s="18">
        <v>29003524</v>
      </c>
    </row>
    <row r="76" spans="1:6" customFormat="1" hidden="1" x14ac:dyDescent="0.2">
      <c r="A76" s="19">
        <v>2150</v>
      </c>
      <c r="B76" s="19">
        <v>702670004</v>
      </c>
      <c r="C76" s="19" t="s">
        <v>7775</v>
      </c>
      <c r="D76" s="19" t="s">
        <v>8119</v>
      </c>
      <c r="E76" s="18">
        <v>32640698</v>
      </c>
      <c r="F76" s="18">
        <v>148004951</v>
      </c>
    </row>
    <row r="77" spans="1:6" customFormat="1" hidden="1" x14ac:dyDescent="0.2">
      <c r="A77" s="19">
        <v>2150</v>
      </c>
      <c r="B77" s="19">
        <v>702670004</v>
      </c>
      <c r="C77" s="19" t="s">
        <v>7806</v>
      </c>
      <c r="D77" s="19" t="s">
        <v>8119</v>
      </c>
      <c r="E77" s="18">
        <v>11955078</v>
      </c>
      <c r="F77" s="18">
        <v>20844339</v>
      </c>
    </row>
    <row r="78" spans="1:6" customFormat="1" hidden="1" x14ac:dyDescent="0.2">
      <c r="A78" s="19">
        <v>2150</v>
      </c>
      <c r="B78" s="19">
        <v>702670004</v>
      </c>
      <c r="C78" s="19" t="s">
        <v>7807</v>
      </c>
      <c r="D78" s="19" t="s">
        <v>8119</v>
      </c>
      <c r="E78" s="18">
        <v>18784210</v>
      </c>
      <c r="F78" s="18">
        <v>74656864</v>
      </c>
    </row>
    <row r="79" spans="1:6" customFormat="1" hidden="1" x14ac:dyDescent="0.2">
      <c r="A79" s="19">
        <v>2150</v>
      </c>
      <c r="B79" s="19">
        <v>702670004</v>
      </c>
      <c r="C79" s="19" t="s">
        <v>7808</v>
      </c>
      <c r="D79" s="19" t="s">
        <v>8119</v>
      </c>
      <c r="E79" s="18">
        <v>0</v>
      </c>
      <c r="F79" s="18">
        <v>13944383</v>
      </c>
    </row>
    <row r="80" spans="1:6" customFormat="1" hidden="1" x14ac:dyDescent="0.2">
      <c r="A80" s="19">
        <v>2150</v>
      </c>
      <c r="B80" s="19">
        <v>702670004</v>
      </c>
      <c r="C80" s="19" t="s">
        <v>7809</v>
      </c>
      <c r="D80" s="19" t="s">
        <v>8119</v>
      </c>
      <c r="E80" s="18">
        <v>4294053</v>
      </c>
      <c r="F80" s="18">
        <v>16645194</v>
      </c>
    </row>
    <row r="81" spans="1:6" customFormat="1" hidden="1" x14ac:dyDescent="0.2">
      <c r="A81" s="19">
        <v>2150</v>
      </c>
      <c r="B81" s="19">
        <v>702670004</v>
      </c>
      <c r="C81" s="19" t="s">
        <v>7781</v>
      </c>
      <c r="D81" s="19" t="s">
        <v>8119</v>
      </c>
      <c r="E81" s="18">
        <v>7264003</v>
      </c>
      <c r="F81" s="18">
        <v>19975230</v>
      </c>
    </row>
    <row r="82" spans="1:6" customFormat="1" hidden="1" x14ac:dyDescent="0.2">
      <c r="A82" s="19">
        <v>2150</v>
      </c>
      <c r="B82" s="19">
        <v>702670004</v>
      </c>
      <c r="C82" s="19" t="s">
        <v>7745</v>
      </c>
      <c r="D82" s="19" t="s">
        <v>8119</v>
      </c>
      <c r="E82" s="18">
        <v>30063802</v>
      </c>
      <c r="F82" s="18">
        <v>119149532</v>
      </c>
    </row>
    <row r="83" spans="1:6" customFormat="1" hidden="1" x14ac:dyDescent="0.2">
      <c r="A83" s="19">
        <v>2150</v>
      </c>
      <c r="B83" s="19">
        <v>702670004</v>
      </c>
      <c r="C83" s="19" t="s">
        <v>7811</v>
      </c>
      <c r="D83" s="19" t="s">
        <v>8119</v>
      </c>
      <c r="E83" s="18">
        <v>1937948</v>
      </c>
      <c r="F83" s="18">
        <v>6213187</v>
      </c>
    </row>
    <row r="84" spans="1:6" customFormat="1" hidden="1" x14ac:dyDescent="0.2">
      <c r="A84" s="19">
        <v>2150</v>
      </c>
      <c r="B84" s="19">
        <v>702670004</v>
      </c>
      <c r="C84" s="19" t="s">
        <v>75</v>
      </c>
      <c r="D84" s="19" t="s">
        <v>8119</v>
      </c>
      <c r="E84" s="18">
        <v>13255836</v>
      </c>
      <c r="F84" s="18">
        <v>38319348</v>
      </c>
    </row>
    <row r="85" spans="1:6" customFormat="1" hidden="1" x14ac:dyDescent="0.2">
      <c r="A85" s="19">
        <v>2150</v>
      </c>
      <c r="B85" s="19">
        <v>702670004</v>
      </c>
      <c r="C85" s="19" t="s">
        <v>7792</v>
      </c>
      <c r="D85" s="19" t="s">
        <v>8119</v>
      </c>
      <c r="E85" s="18">
        <v>38173051</v>
      </c>
      <c r="F85" s="18">
        <v>66995823</v>
      </c>
    </row>
    <row r="86" spans="1:6" customFormat="1" hidden="1" x14ac:dyDescent="0.2">
      <c r="A86" s="19">
        <v>2150</v>
      </c>
      <c r="B86" s="19">
        <v>702670004</v>
      </c>
      <c r="C86" s="19" t="s">
        <v>7812</v>
      </c>
      <c r="D86" s="19" t="s">
        <v>8119</v>
      </c>
      <c r="E86" s="18">
        <v>19344573</v>
      </c>
      <c r="F86" s="18">
        <v>72884757</v>
      </c>
    </row>
    <row r="87" spans="1:6" customFormat="1" hidden="1" x14ac:dyDescent="0.2">
      <c r="A87" s="19">
        <v>2150</v>
      </c>
      <c r="B87" s="19">
        <v>702670004</v>
      </c>
      <c r="C87" s="19" t="s">
        <v>7763</v>
      </c>
      <c r="D87" s="19" t="s">
        <v>8119</v>
      </c>
      <c r="E87" s="18">
        <v>2284731</v>
      </c>
      <c r="F87" s="18">
        <v>15611753</v>
      </c>
    </row>
    <row r="88" spans="1:6" customFormat="1" hidden="1" x14ac:dyDescent="0.2">
      <c r="A88" s="19">
        <v>2150</v>
      </c>
      <c r="B88" s="19">
        <v>702670004</v>
      </c>
      <c r="C88" s="19" t="s">
        <v>195</v>
      </c>
      <c r="D88" s="19" t="s">
        <v>8119</v>
      </c>
      <c r="E88" s="18">
        <v>5937628</v>
      </c>
      <c r="F88" s="18">
        <v>19025613</v>
      </c>
    </row>
    <row r="89" spans="1:6" customFormat="1" hidden="1" x14ac:dyDescent="0.2">
      <c r="A89" s="19">
        <v>2150</v>
      </c>
      <c r="B89" s="19">
        <v>702670004</v>
      </c>
      <c r="C89" s="19" t="s">
        <v>7753</v>
      </c>
      <c r="D89" s="19" t="s">
        <v>8119</v>
      </c>
      <c r="E89" s="18">
        <v>6549562</v>
      </c>
      <c r="F89" s="18">
        <v>25816123</v>
      </c>
    </row>
    <row r="90" spans="1:6" customFormat="1" hidden="1" x14ac:dyDescent="0.2">
      <c r="A90" s="19">
        <v>2260</v>
      </c>
      <c r="B90" s="19">
        <v>711620001</v>
      </c>
      <c r="C90" s="19" t="s">
        <v>7806</v>
      </c>
      <c r="D90" s="19" t="s">
        <v>8120</v>
      </c>
      <c r="E90" s="18">
        <v>7413200</v>
      </c>
      <c r="F90" s="18">
        <v>29652800</v>
      </c>
    </row>
    <row r="91" spans="1:6" customFormat="1" hidden="1" x14ac:dyDescent="0.2">
      <c r="A91" s="19">
        <v>2260</v>
      </c>
      <c r="B91" s="19">
        <v>711620001</v>
      </c>
      <c r="C91" s="19" t="s">
        <v>7813</v>
      </c>
      <c r="D91" s="19" t="s">
        <v>8120</v>
      </c>
      <c r="E91" s="18">
        <v>16873650</v>
      </c>
      <c r="F91" s="18">
        <v>173104716</v>
      </c>
    </row>
    <row r="92" spans="1:6" customFormat="1" hidden="1" x14ac:dyDescent="0.2">
      <c r="A92" s="19">
        <v>2260</v>
      </c>
      <c r="B92" s="19">
        <v>711620001</v>
      </c>
      <c r="C92" s="19" t="s">
        <v>7814</v>
      </c>
      <c r="D92" s="19" t="s">
        <v>8120</v>
      </c>
      <c r="E92" s="18">
        <v>9940584</v>
      </c>
      <c r="F92" s="18">
        <v>39121008</v>
      </c>
    </row>
    <row r="93" spans="1:6" customFormat="1" hidden="1" x14ac:dyDescent="0.2">
      <c r="A93" s="19">
        <v>2260</v>
      </c>
      <c r="B93" s="19">
        <v>711620001</v>
      </c>
      <c r="C93" s="19" t="s">
        <v>7815</v>
      </c>
      <c r="D93" s="19" t="s">
        <v>8120</v>
      </c>
      <c r="E93" s="18">
        <v>8016600</v>
      </c>
      <c r="F93" s="18">
        <v>32066400</v>
      </c>
    </row>
    <row r="94" spans="1:6" customFormat="1" hidden="1" x14ac:dyDescent="0.2">
      <c r="A94" s="19">
        <v>2260</v>
      </c>
      <c r="B94" s="19">
        <v>711620001</v>
      </c>
      <c r="C94" s="19" t="s">
        <v>7801</v>
      </c>
      <c r="D94" s="19" t="s">
        <v>8120</v>
      </c>
      <c r="E94" s="18">
        <v>21498280</v>
      </c>
      <c r="F94" s="18">
        <v>81545200</v>
      </c>
    </row>
    <row r="95" spans="1:6" customFormat="1" hidden="1" x14ac:dyDescent="0.2">
      <c r="A95" s="19">
        <v>2330</v>
      </c>
      <c r="B95" s="19">
        <v>713523003</v>
      </c>
      <c r="C95" s="19" t="s">
        <v>7816</v>
      </c>
      <c r="D95" s="19" t="s">
        <v>8121</v>
      </c>
      <c r="E95" s="18">
        <v>5483354</v>
      </c>
      <c r="F95" s="18">
        <v>22044944</v>
      </c>
    </row>
    <row r="96" spans="1:6" customFormat="1" hidden="1" x14ac:dyDescent="0.2">
      <c r="A96" s="19">
        <v>2330</v>
      </c>
      <c r="B96" s="19">
        <v>713523003</v>
      </c>
      <c r="C96" s="19" t="s">
        <v>7817</v>
      </c>
      <c r="D96" s="19" t="s">
        <v>8121</v>
      </c>
      <c r="E96" s="18">
        <v>8401914</v>
      </c>
      <c r="F96" s="18">
        <v>34668950</v>
      </c>
    </row>
    <row r="97" spans="1:6" customFormat="1" hidden="1" x14ac:dyDescent="0.2">
      <c r="A97" s="19">
        <v>2330</v>
      </c>
      <c r="B97" s="19">
        <v>713523003</v>
      </c>
      <c r="C97" s="19" t="s">
        <v>7818</v>
      </c>
      <c r="D97" s="19" t="s">
        <v>8121</v>
      </c>
      <c r="E97" s="18">
        <v>17860603</v>
      </c>
      <c r="F97" s="18">
        <v>71566620</v>
      </c>
    </row>
    <row r="98" spans="1:6" customFormat="1" hidden="1" x14ac:dyDescent="0.2">
      <c r="A98" s="19">
        <v>2330</v>
      </c>
      <c r="B98" s="19">
        <v>713523003</v>
      </c>
      <c r="C98" s="19" t="s">
        <v>7756</v>
      </c>
      <c r="D98" s="19" t="s">
        <v>8121</v>
      </c>
      <c r="E98" s="18">
        <v>9138924</v>
      </c>
      <c r="F98" s="18">
        <v>36555696</v>
      </c>
    </row>
    <row r="99" spans="1:6" customFormat="1" hidden="1" x14ac:dyDescent="0.2">
      <c r="A99" s="19">
        <v>2330</v>
      </c>
      <c r="B99" s="19">
        <v>713523003</v>
      </c>
      <c r="C99" s="19" t="s">
        <v>7819</v>
      </c>
      <c r="D99" s="19" t="s">
        <v>8121</v>
      </c>
      <c r="E99" s="18">
        <v>8401914</v>
      </c>
      <c r="F99" s="18">
        <v>35464920</v>
      </c>
    </row>
    <row r="100" spans="1:6" customFormat="1" hidden="1" x14ac:dyDescent="0.2">
      <c r="A100" s="19">
        <v>2330</v>
      </c>
      <c r="B100" s="19">
        <v>713523003</v>
      </c>
      <c r="C100" s="19" t="s">
        <v>7780</v>
      </c>
      <c r="D100" s="19" t="s">
        <v>8121</v>
      </c>
      <c r="E100" s="18">
        <v>17819264</v>
      </c>
      <c r="F100" s="18">
        <v>38575672</v>
      </c>
    </row>
    <row r="101" spans="1:6" customFormat="1" hidden="1" x14ac:dyDescent="0.2">
      <c r="A101" s="19">
        <v>2330</v>
      </c>
      <c r="B101" s="19">
        <v>713523003</v>
      </c>
      <c r="C101" s="19" t="s">
        <v>7781</v>
      </c>
      <c r="D101" s="19" t="s">
        <v>8121</v>
      </c>
      <c r="E101" s="18">
        <v>69479408</v>
      </c>
      <c r="F101" s="18">
        <v>232192925</v>
      </c>
    </row>
    <row r="102" spans="1:6" customFormat="1" hidden="1" x14ac:dyDescent="0.2">
      <c r="A102" s="19">
        <v>2330</v>
      </c>
      <c r="B102" s="19">
        <v>713523003</v>
      </c>
      <c r="C102" s="19" t="s">
        <v>7820</v>
      </c>
      <c r="D102" s="19" t="s">
        <v>8121</v>
      </c>
      <c r="E102" s="18">
        <v>29936363</v>
      </c>
      <c r="F102" s="18">
        <v>108762434</v>
      </c>
    </row>
    <row r="103" spans="1:6" customFormat="1" hidden="1" x14ac:dyDescent="0.2">
      <c r="A103" s="19">
        <v>2330</v>
      </c>
      <c r="B103" s="19">
        <v>713523003</v>
      </c>
      <c r="C103" s="19" t="s">
        <v>7770</v>
      </c>
      <c r="D103" s="19" t="s">
        <v>8121</v>
      </c>
      <c r="E103" s="18">
        <v>28532430</v>
      </c>
      <c r="F103" s="18">
        <v>72487705</v>
      </c>
    </row>
    <row r="104" spans="1:6" customFormat="1" hidden="1" x14ac:dyDescent="0.2">
      <c r="A104" s="19">
        <v>2330</v>
      </c>
      <c r="B104" s="19">
        <v>713523003</v>
      </c>
      <c r="C104" s="19" t="s">
        <v>7821</v>
      </c>
      <c r="D104" s="19" t="s">
        <v>8121</v>
      </c>
      <c r="E104" s="18">
        <v>22316662</v>
      </c>
      <c r="F104" s="18">
        <v>72225012</v>
      </c>
    </row>
    <row r="105" spans="1:6" customFormat="1" hidden="1" x14ac:dyDescent="0.2">
      <c r="A105" s="19">
        <v>2450</v>
      </c>
      <c r="B105" s="19">
        <v>700028100</v>
      </c>
      <c r="C105" s="19" t="s">
        <v>7777</v>
      </c>
      <c r="D105" s="19" t="s">
        <v>8122</v>
      </c>
      <c r="E105" s="18">
        <v>12904107</v>
      </c>
      <c r="F105" s="18">
        <v>24583993</v>
      </c>
    </row>
    <row r="106" spans="1:6" customFormat="1" hidden="1" x14ac:dyDescent="0.2">
      <c r="A106" s="19">
        <v>2450</v>
      </c>
      <c r="B106" s="19">
        <v>700028100</v>
      </c>
      <c r="C106" s="19" t="s">
        <v>7822</v>
      </c>
      <c r="D106" s="19" t="s">
        <v>8122</v>
      </c>
      <c r="E106" s="18">
        <v>31750815</v>
      </c>
      <c r="F106" s="18">
        <v>131577450</v>
      </c>
    </row>
    <row r="107" spans="1:6" customFormat="1" hidden="1" x14ac:dyDescent="0.2">
      <c r="A107" s="19">
        <v>2550</v>
      </c>
      <c r="B107" s="19">
        <v>708781002</v>
      </c>
      <c r="C107" s="19" t="s">
        <v>7823</v>
      </c>
      <c r="D107" s="19" t="s">
        <v>8123</v>
      </c>
      <c r="E107" s="18">
        <v>45282950</v>
      </c>
      <c r="F107" s="18">
        <v>93669123</v>
      </c>
    </row>
    <row r="108" spans="1:6" customFormat="1" hidden="1" x14ac:dyDescent="0.2">
      <c r="A108" s="19">
        <v>2550</v>
      </c>
      <c r="B108" s="19">
        <v>708781002</v>
      </c>
      <c r="C108" s="19" t="s">
        <v>247</v>
      </c>
      <c r="D108" s="19" t="s">
        <v>8123</v>
      </c>
      <c r="E108" s="18">
        <v>12125415</v>
      </c>
      <c r="F108" s="18">
        <v>28318947</v>
      </c>
    </row>
    <row r="109" spans="1:6" customFormat="1" hidden="1" x14ac:dyDescent="0.2">
      <c r="A109" s="19">
        <v>3200</v>
      </c>
      <c r="B109" s="19">
        <v>709963007</v>
      </c>
      <c r="C109" s="19" t="s">
        <v>7824</v>
      </c>
      <c r="D109" s="19" t="s">
        <v>8124</v>
      </c>
      <c r="E109" s="18">
        <v>11200311</v>
      </c>
      <c r="F109" s="18">
        <v>45010192</v>
      </c>
    </row>
    <row r="110" spans="1:6" customFormat="1" hidden="1" x14ac:dyDescent="0.2">
      <c r="A110" s="19">
        <v>3200</v>
      </c>
      <c r="B110" s="19">
        <v>709963007</v>
      </c>
      <c r="C110" s="19" t="s">
        <v>7810</v>
      </c>
      <c r="D110" s="19" t="s">
        <v>8124</v>
      </c>
      <c r="E110" s="18">
        <v>0</v>
      </c>
      <c r="F110" s="18">
        <v>32981499</v>
      </c>
    </row>
    <row r="111" spans="1:6" customFormat="1" hidden="1" x14ac:dyDescent="0.2">
      <c r="A111" s="19">
        <v>3200</v>
      </c>
      <c r="B111" s="19">
        <v>709963007</v>
      </c>
      <c r="C111" s="19" t="s">
        <v>7825</v>
      </c>
      <c r="D111" s="19" t="s">
        <v>8124</v>
      </c>
      <c r="E111" s="18">
        <v>9280637</v>
      </c>
      <c r="F111" s="18">
        <v>40198336</v>
      </c>
    </row>
    <row r="112" spans="1:6" customFormat="1" hidden="1" x14ac:dyDescent="0.2">
      <c r="A112" s="19">
        <v>3200</v>
      </c>
      <c r="B112" s="19">
        <v>709963007</v>
      </c>
      <c r="C112" s="19" t="s">
        <v>7791</v>
      </c>
      <c r="D112" s="19" t="s">
        <v>8124</v>
      </c>
      <c r="E112" s="18">
        <v>26094637</v>
      </c>
      <c r="F112" s="18">
        <v>104158392</v>
      </c>
    </row>
    <row r="113" spans="1:6" customFormat="1" hidden="1" x14ac:dyDescent="0.2">
      <c r="A113" s="19">
        <v>3450</v>
      </c>
      <c r="B113" s="19">
        <v>705121001</v>
      </c>
      <c r="C113" s="19" t="s">
        <v>7826</v>
      </c>
      <c r="D113" s="19" t="s">
        <v>8125</v>
      </c>
      <c r="E113" s="18">
        <v>34180096</v>
      </c>
      <c r="F113" s="18">
        <v>115642905</v>
      </c>
    </row>
    <row r="114" spans="1:6" customFormat="1" hidden="1" x14ac:dyDescent="0.2">
      <c r="A114" s="19">
        <v>3450</v>
      </c>
      <c r="B114" s="19">
        <v>705121001</v>
      </c>
      <c r="C114" s="19" t="s">
        <v>7827</v>
      </c>
      <c r="D114" s="19" t="s">
        <v>8125</v>
      </c>
      <c r="E114" s="18">
        <v>14150592</v>
      </c>
      <c r="F114" s="18">
        <v>24586665</v>
      </c>
    </row>
    <row r="115" spans="1:6" customFormat="1" hidden="1" x14ac:dyDescent="0.2">
      <c r="A115" s="19">
        <v>3650</v>
      </c>
      <c r="B115" s="19">
        <v>714041002</v>
      </c>
      <c r="C115" s="19" t="s">
        <v>7828</v>
      </c>
      <c r="D115" s="19" t="s">
        <v>8126</v>
      </c>
      <c r="E115" s="18">
        <v>44062239</v>
      </c>
      <c r="F115" s="18">
        <v>193420461</v>
      </c>
    </row>
    <row r="116" spans="1:6" customFormat="1" hidden="1" x14ac:dyDescent="0.2">
      <c r="A116" s="19">
        <v>3800</v>
      </c>
      <c r="B116" s="19">
        <v>700177300</v>
      </c>
      <c r="C116" s="19" t="s">
        <v>7774</v>
      </c>
      <c r="D116" s="19" t="s">
        <v>8127</v>
      </c>
      <c r="E116" s="18">
        <v>26932673</v>
      </c>
      <c r="F116" s="18">
        <v>93558150</v>
      </c>
    </row>
    <row r="117" spans="1:6" customFormat="1" hidden="1" x14ac:dyDescent="0.2">
      <c r="A117" s="19">
        <v>3800</v>
      </c>
      <c r="B117" s="19">
        <v>700177300</v>
      </c>
      <c r="C117" s="19" t="s">
        <v>159</v>
      </c>
      <c r="D117" s="19" t="s">
        <v>8127</v>
      </c>
      <c r="E117" s="18">
        <v>90794567</v>
      </c>
      <c r="F117" s="18">
        <v>297354853</v>
      </c>
    </row>
    <row r="118" spans="1:6" customFormat="1" hidden="1" x14ac:dyDescent="0.2">
      <c r="A118" s="19">
        <v>3800</v>
      </c>
      <c r="B118" s="19">
        <v>700177300</v>
      </c>
      <c r="C118" s="19" t="s">
        <v>7807</v>
      </c>
      <c r="D118" s="19" t="s">
        <v>8507</v>
      </c>
      <c r="E118" s="18">
        <v>100872477</v>
      </c>
      <c r="F118" s="18">
        <v>402688484</v>
      </c>
    </row>
    <row r="119" spans="1:6" customFormat="1" hidden="1" x14ac:dyDescent="0.2">
      <c r="A119" s="19">
        <v>3800</v>
      </c>
      <c r="B119" s="19">
        <v>700177300</v>
      </c>
      <c r="C119" s="19" t="s">
        <v>7799</v>
      </c>
      <c r="D119" s="19" t="s">
        <v>8127</v>
      </c>
      <c r="E119" s="18">
        <v>24309538</v>
      </c>
      <c r="F119" s="18">
        <v>75032076</v>
      </c>
    </row>
    <row r="120" spans="1:6" customFormat="1" hidden="1" x14ac:dyDescent="0.2">
      <c r="A120" s="19">
        <v>3800</v>
      </c>
      <c r="B120" s="19">
        <v>700177300</v>
      </c>
      <c r="C120" s="19" t="s">
        <v>7829</v>
      </c>
      <c r="D120" s="19" t="s">
        <v>8127</v>
      </c>
      <c r="E120" s="18">
        <v>48268605</v>
      </c>
      <c r="F120" s="18">
        <v>166176162</v>
      </c>
    </row>
    <row r="121" spans="1:6" customFormat="1" hidden="1" x14ac:dyDescent="0.2">
      <c r="A121" s="19">
        <v>3842</v>
      </c>
      <c r="B121" s="19">
        <v>719400000</v>
      </c>
      <c r="C121" s="19" t="s">
        <v>7778</v>
      </c>
      <c r="D121" s="19" t="s">
        <v>8128</v>
      </c>
      <c r="E121" s="18">
        <v>4683763</v>
      </c>
      <c r="F121" s="18">
        <v>18539895</v>
      </c>
    </row>
    <row r="122" spans="1:6" customFormat="1" hidden="1" x14ac:dyDescent="0.2">
      <c r="A122" s="19">
        <v>3842</v>
      </c>
      <c r="B122" s="19">
        <v>719400000</v>
      </c>
      <c r="C122" s="19" t="s">
        <v>7830</v>
      </c>
      <c r="D122" s="19" t="s">
        <v>8128</v>
      </c>
      <c r="E122" s="18">
        <v>11857394</v>
      </c>
      <c r="F122" s="18">
        <v>48230346</v>
      </c>
    </row>
    <row r="123" spans="1:6" customFormat="1" hidden="1" x14ac:dyDescent="0.2">
      <c r="A123" s="19">
        <v>3842</v>
      </c>
      <c r="B123" s="19">
        <v>719400000</v>
      </c>
      <c r="C123" s="19" t="s">
        <v>7762</v>
      </c>
      <c r="D123" s="19" t="s">
        <v>8128</v>
      </c>
      <c r="E123" s="18">
        <v>47195918</v>
      </c>
      <c r="F123" s="18">
        <v>210735648</v>
      </c>
    </row>
    <row r="124" spans="1:6" customFormat="1" hidden="1" x14ac:dyDescent="0.2">
      <c r="A124" s="19">
        <v>3842</v>
      </c>
      <c r="B124" s="19">
        <v>719400000</v>
      </c>
      <c r="C124" s="19" t="s">
        <v>7831</v>
      </c>
      <c r="D124" s="19" t="s">
        <v>8128</v>
      </c>
      <c r="E124" s="18">
        <v>663740</v>
      </c>
      <c r="F124" s="18">
        <v>27478836</v>
      </c>
    </row>
    <row r="125" spans="1:6" customFormat="1" hidden="1" x14ac:dyDescent="0.2">
      <c r="A125" s="19">
        <v>3842</v>
      </c>
      <c r="B125" s="19">
        <v>719400000</v>
      </c>
      <c r="C125" s="19" t="s">
        <v>7832</v>
      </c>
      <c r="D125" s="19" t="s">
        <v>8128</v>
      </c>
      <c r="E125" s="18">
        <v>39184574</v>
      </c>
      <c r="F125" s="18">
        <v>171239448</v>
      </c>
    </row>
    <row r="126" spans="1:6" customFormat="1" hidden="1" x14ac:dyDescent="0.2">
      <c r="A126" s="19">
        <v>3842</v>
      </c>
      <c r="B126" s="19">
        <v>719400000</v>
      </c>
      <c r="C126" s="19" t="s">
        <v>7833</v>
      </c>
      <c r="D126" s="19" t="s">
        <v>8128</v>
      </c>
      <c r="E126" s="18">
        <v>14570041</v>
      </c>
      <c r="F126" s="18">
        <v>123365131</v>
      </c>
    </row>
    <row r="127" spans="1:6" customFormat="1" hidden="1" x14ac:dyDescent="0.2">
      <c r="A127" s="19">
        <v>3842</v>
      </c>
      <c r="B127" s="19">
        <v>719400000</v>
      </c>
      <c r="C127" s="19" t="s">
        <v>7798</v>
      </c>
      <c r="D127" s="19" t="s">
        <v>8128</v>
      </c>
      <c r="E127" s="18">
        <v>25521062</v>
      </c>
      <c r="F127" s="18">
        <v>82375824</v>
      </c>
    </row>
    <row r="128" spans="1:6" customFormat="1" hidden="1" x14ac:dyDescent="0.2">
      <c r="A128" s="19">
        <v>3842</v>
      </c>
      <c r="B128" s="19">
        <v>719400000</v>
      </c>
      <c r="C128" s="19" t="s">
        <v>7812</v>
      </c>
      <c r="D128" s="19" t="s">
        <v>8128</v>
      </c>
      <c r="E128" s="18">
        <v>7827477</v>
      </c>
      <c r="F128" s="18">
        <v>72346108</v>
      </c>
    </row>
    <row r="129" spans="1:6" customFormat="1" hidden="1" x14ac:dyDescent="0.2">
      <c r="A129" s="19">
        <v>3842</v>
      </c>
      <c r="B129" s="19">
        <v>719400000</v>
      </c>
      <c r="C129" s="19" t="s">
        <v>6421</v>
      </c>
      <c r="D129" s="19" t="s">
        <v>8128</v>
      </c>
      <c r="E129" s="18">
        <v>6897552</v>
      </c>
      <c r="F129" s="18">
        <v>68218853</v>
      </c>
    </row>
    <row r="130" spans="1:6" customFormat="1" hidden="1" x14ac:dyDescent="0.2">
      <c r="A130" s="19">
        <v>3842</v>
      </c>
      <c r="B130" s="19">
        <v>719400000</v>
      </c>
      <c r="C130" s="19" t="s">
        <v>7801</v>
      </c>
      <c r="D130" s="19" t="s">
        <v>8128</v>
      </c>
      <c r="E130" s="18">
        <v>6808593</v>
      </c>
      <c r="F130" s="18">
        <v>48110978</v>
      </c>
    </row>
    <row r="131" spans="1:6" customFormat="1" hidden="1" x14ac:dyDescent="0.2">
      <c r="A131" s="19">
        <v>3846</v>
      </c>
      <c r="B131" s="19">
        <v>800665612</v>
      </c>
      <c r="C131" s="19" t="s">
        <v>7777</v>
      </c>
      <c r="D131" s="19" t="s">
        <v>8129</v>
      </c>
      <c r="E131" s="18">
        <v>8454192</v>
      </c>
      <c r="F131" s="18">
        <v>35151643</v>
      </c>
    </row>
    <row r="132" spans="1:6" customFormat="1" hidden="1" x14ac:dyDescent="0.2">
      <c r="A132" s="19">
        <v>3848</v>
      </c>
      <c r="B132" s="19">
        <v>702085047</v>
      </c>
      <c r="C132" s="19" t="s">
        <v>7792</v>
      </c>
      <c r="D132" s="19" t="s">
        <v>8130</v>
      </c>
      <c r="E132" s="18">
        <v>6721531</v>
      </c>
      <c r="F132" s="18">
        <v>28489858</v>
      </c>
    </row>
    <row r="133" spans="1:6" customFormat="1" hidden="1" x14ac:dyDescent="0.2">
      <c r="A133" s="19">
        <v>3860</v>
      </c>
      <c r="B133" s="19">
        <v>711524002</v>
      </c>
      <c r="C133" s="19" t="s">
        <v>7791</v>
      </c>
      <c r="D133" s="19" t="s">
        <v>8131</v>
      </c>
      <c r="E133" s="18">
        <v>19386992</v>
      </c>
      <c r="F133" s="18">
        <v>76901086</v>
      </c>
    </row>
    <row r="134" spans="1:6" customFormat="1" hidden="1" x14ac:dyDescent="0.2">
      <c r="A134" s="19">
        <v>3950</v>
      </c>
      <c r="B134" s="19">
        <v>814968006</v>
      </c>
      <c r="C134" s="19" t="s">
        <v>7830</v>
      </c>
      <c r="D134" s="19" t="s">
        <v>8132</v>
      </c>
      <c r="E134" s="18">
        <v>11453410</v>
      </c>
      <c r="F134" s="18">
        <v>35706632</v>
      </c>
    </row>
    <row r="135" spans="1:6" customFormat="1" hidden="1" x14ac:dyDescent="0.2">
      <c r="A135" s="19">
        <v>3950</v>
      </c>
      <c r="B135" s="19">
        <v>814968006</v>
      </c>
      <c r="C135" s="19" t="s">
        <v>7781</v>
      </c>
      <c r="D135" s="19" t="s">
        <v>8132</v>
      </c>
      <c r="E135" s="18">
        <v>29572685</v>
      </c>
      <c r="F135" s="18">
        <v>102474690</v>
      </c>
    </row>
    <row r="136" spans="1:6" customFormat="1" hidden="1" x14ac:dyDescent="0.2">
      <c r="A136" s="19">
        <v>4100</v>
      </c>
      <c r="B136" s="19">
        <v>707182008</v>
      </c>
      <c r="C136" s="19" t="s">
        <v>7763</v>
      </c>
      <c r="D136" s="19" t="s">
        <v>8133</v>
      </c>
      <c r="E136" s="18">
        <v>0</v>
      </c>
      <c r="F136" s="18">
        <v>23034103</v>
      </c>
    </row>
    <row r="137" spans="1:6" customFormat="1" hidden="1" x14ac:dyDescent="0.2">
      <c r="A137" s="19">
        <v>4250</v>
      </c>
      <c r="B137" s="19" t="s">
        <v>7680</v>
      </c>
      <c r="C137" s="19" t="s">
        <v>7771</v>
      </c>
      <c r="D137" s="19" t="s">
        <v>8134</v>
      </c>
      <c r="E137" s="18">
        <v>10420339</v>
      </c>
      <c r="F137" s="18">
        <v>43117928</v>
      </c>
    </row>
    <row r="138" spans="1:6" customFormat="1" hidden="1" x14ac:dyDescent="0.2">
      <c r="A138" s="19">
        <v>4250</v>
      </c>
      <c r="B138" s="19" t="s">
        <v>7680</v>
      </c>
      <c r="C138" s="19" t="s">
        <v>7746</v>
      </c>
      <c r="D138" s="19" t="s">
        <v>8134</v>
      </c>
      <c r="E138" s="18">
        <v>19938812</v>
      </c>
      <c r="F138" s="18">
        <v>134480095</v>
      </c>
    </row>
    <row r="139" spans="1:6" customFormat="1" hidden="1" x14ac:dyDescent="0.2">
      <c r="A139" s="19">
        <v>4250</v>
      </c>
      <c r="B139" s="19" t="s">
        <v>7680</v>
      </c>
      <c r="C139" s="19" t="s">
        <v>7764</v>
      </c>
      <c r="D139" s="19" t="s">
        <v>8134</v>
      </c>
      <c r="E139" s="18">
        <v>13939850</v>
      </c>
      <c r="F139" s="18">
        <v>69895648</v>
      </c>
    </row>
    <row r="140" spans="1:6" customFormat="1" hidden="1" x14ac:dyDescent="0.2">
      <c r="A140" s="19">
        <v>4250</v>
      </c>
      <c r="B140" s="19" t="s">
        <v>7680</v>
      </c>
      <c r="C140" s="19" t="s">
        <v>7759</v>
      </c>
      <c r="D140" s="19" t="s">
        <v>8134</v>
      </c>
      <c r="E140" s="18">
        <v>16033200</v>
      </c>
      <c r="F140" s="18">
        <v>64132800</v>
      </c>
    </row>
    <row r="141" spans="1:6" customFormat="1" hidden="1" x14ac:dyDescent="0.2">
      <c r="A141" s="19">
        <v>4250</v>
      </c>
      <c r="B141" s="19" t="s">
        <v>7680</v>
      </c>
      <c r="C141" s="19" t="s">
        <v>7747</v>
      </c>
      <c r="D141" s="19" t="s">
        <v>8134</v>
      </c>
      <c r="E141" s="18">
        <v>65094470</v>
      </c>
      <c r="F141" s="18">
        <v>280797979</v>
      </c>
    </row>
    <row r="142" spans="1:6" customFormat="1" hidden="1" x14ac:dyDescent="0.2">
      <c r="A142" s="19">
        <v>4250</v>
      </c>
      <c r="B142" s="19" t="s">
        <v>7680</v>
      </c>
      <c r="C142" s="19" t="s">
        <v>7835</v>
      </c>
      <c r="D142" s="19" t="s">
        <v>8134</v>
      </c>
      <c r="E142" s="18">
        <v>21474145</v>
      </c>
      <c r="F142" s="18">
        <v>83365604</v>
      </c>
    </row>
    <row r="143" spans="1:6" customFormat="1" hidden="1" x14ac:dyDescent="0.2">
      <c r="A143" s="19">
        <v>4250</v>
      </c>
      <c r="B143" s="19" t="s">
        <v>7680</v>
      </c>
      <c r="C143" s="19" t="s">
        <v>7836</v>
      </c>
      <c r="D143" s="19" t="s">
        <v>8134</v>
      </c>
      <c r="E143" s="18">
        <v>232740</v>
      </c>
      <c r="F143" s="18">
        <v>18929520</v>
      </c>
    </row>
    <row r="144" spans="1:6" customFormat="1" hidden="1" x14ac:dyDescent="0.2">
      <c r="A144" s="19">
        <v>4250</v>
      </c>
      <c r="B144" s="19" t="s">
        <v>7680</v>
      </c>
      <c r="C144" s="19" t="s">
        <v>7772</v>
      </c>
      <c r="D144" s="19" t="s">
        <v>8134</v>
      </c>
      <c r="E144" s="18">
        <v>7944192</v>
      </c>
      <c r="F144" s="18">
        <v>31776768</v>
      </c>
    </row>
    <row r="145" spans="1:6" customFormat="1" hidden="1" x14ac:dyDescent="0.2">
      <c r="A145" s="19">
        <v>4250</v>
      </c>
      <c r="B145" s="19" t="s">
        <v>7680</v>
      </c>
      <c r="C145" s="19" t="s">
        <v>7837</v>
      </c>
      <c r="D145" s="19" t="s">
        <v>8134</v>
      </c>
      <c r="E145" s="18">
        <v>32689109</v>
      </c>
      <c r="F145" s="18">
        <v>132764413</v>
      </c>
    </row>
    <row r="146" spans="1:6" customFormat="1" hidden="1" x14ac:dyDescent="0.2">
      <c r="A146" s="19">
        <v>4250</v>
      </c>
      <c r="B146" s="19" t="s">
        <v>7680</v>
      </c>
      <c r="C146" s="19" t="s">
        <v>7755</v>
      </c>
      <c r="D146" s="19" t="s">
        <v>8134</v>
      </c>
      <c r="E146" s="18">
        <v>12955860</v>
      </c>
      <c r="F146" s="18">
        <v>41505300</v>
      </c>
    </row>
    <row r="147" spans="1:6" customFormat="1" hidden="1" x14ac:dyDescent="0.2">
      <c r="A147" s="19">
        <v>4250</v>
      </c>
      <c r="B147" s="19" t="s">
        <v>7680</v>
      </c>
      <c r="C147" s="19" t="s">
        <v>7818</v>
      </c>
      <c r="D147" s="19" t="s">
        <v>8134</v>
      </c>
      <c r="E147" s="18">
        <v>2741677</v>
      </c>
      <c r="F147" s="18">
        <v>10966708</v>
      </c>
    </row>
    <row r="148" spans="1:6" customFormat="1" hidden="1" x14ac:dyDescent="0.2">
      <c r="A148" s="19">
        <v>4250</v>
      </c>
      <c r="B148" s="19" t="s">
        <v>7680</v>
      </c>
      <c r="C148" s="19" t="s">
        <v>7756</v>
      </c>
      <c r="D148" s="19" t="s">
        <v>8134</v>
      </c>
      <c r="E148" s="18">
        <v>3290013</v>
      </c>
      <c r="F148" s="18">
        <v>13160052</v>
      </c>
    </row>
    <row r="149" spans="1:6" customFormat="1" hidden="1" x14ac:dyDescent="0.2">
      <c r="A149" s="19">
        <v>4250</v>
      </c>
      <c r="B149" s="19" t="s">
        <v>7680</v>
      </c>
      <c r="C149" s="19" t="s">
        <v>7813</v>
      </c>
      <c r="D149" s="19" t="s">
        <v>8134</v>
      </c>
      <c r="E149" s="18">
        <v>8016600</v>
      </c>
      <c r="F149" s="18">
        <v>32066400</v>
      </c>
    </row>
    <row r="150" spans="1:6" customFormat="1" hidden="1" x14ac:dyDescent="0.2">
      <c r="A150" s="19">
        <v>4250</v>
      </c>
      <c r="B150" s="19" t="s">
        <v>7680</v>
      </c>
      <c r="C150" s="19" t="s">
        <v>7838</v>
      </c>
      <c r="D150" s="19" t="s">
        <v>8134</v>
      </c>
      <c r="E150" s="18">
        <v>8048149</v>
      </c>
      <c r="F150" s="18">
        <v>30423772</v>
      </c>
    </row>
    <row r="151" spans="1:6" customFormat="1" hidden="1" x14ac:dyDescent="0.2">
      <c r="A151" s="19">
        <v>4250</v>
      </c>
      <c r="B151" s="19" t="s">
        <v>7680</v>
      </c>
      <c r="C151" s="19" t="s">
        <v>7839</v>
      </c>
      <c r="D151" s="19" t="s">
        <v>8134</v>
      </c>
      <c r="E151" s="18">
        <v>3993818</v>
      </c>
      <c r="F151" s="18">
        <v>15249124</v>
      </c>
    </row>
    <row r="152" spans="1:6" customFormat="1" hidden="1" x14ac:dyDescent="0.2">
      <c r="A152" s="19">
        <v>4250</v>
      </c>
      <c r="B152" s="19" t="s">
        <v>7680</v>
      </c>
      <c r="C152" s="19" t="s">
        <v>7834</v>
      </c>
      <c r="D152" s="19" t="s">
        <v>8134</v>
      </c>
      <c r="E152" s="18">
        <v>19550160</v>
      </c>
      <c r="F152" s="18">
        <v>35686800</v>
      </c>
    </row>
    <row r="153" spans="1:6" customFormat="1" hidden="1" x14ac:dyDescent="0.2">
      <c r="A153" s="19">
        <v>4250</v>
      </c>
      <c r="B153" s="19" t="s">
        <v>7680</v>
      </c>
      <c r="C153" s="19" t="s">
        <v>7840</v>
      </c>
      <c r="D153" s="19" t="s">
        <v>8134</v>
      </c>
      <c r="E153" s="18">
        <v>7075296</v>
      </c>
      <c r="F153" s="18">
        <v>24866136</v>
      </c>
    </row>
    <row r="154" spans="1:6" customFormat="1" hidden="1" x14ac:dyDescent="0.2">
      <c r="A154" s="19">
        <v>4250</v>
      </c>
      <c r="B154" s="19" t="s">
        <v>7680</v>
      </c>
      <c r="C154" s="19" t="s">
        <v>7808</v>
      </c>
      <c r="D154" s="19" t="s">
        <v>8134</v>
      </c>
      <c r="E154" s="18">
        <v>19881168</v>
      </c>
      <c r="F154" s="18">
        <v>71989068</v>
      </c>
    </row>
    <row r="155" spans="1:6" customFormat="1" hidden="1" x14ac:dyDescent="0.2">
      <c r="A155" s="19">
        <v>4250</v>
      </c>
      <c r="B155" s="19" t="s">
        <v>7680</v>
      </c>
      <c r="C155" s="19" t="s">
        <v>7841</v>
      </c>
      <c r="D155" s="19" t="s">
        <v>8134</v>
      </c>
      <c r="E155" s="18">
        <v>8016600</v>
      </c>
      <c r="F155" s="18">
        <v>32066400</v>
      </c>
    </row>
    <row r="156" spans="1:6" customFormat="1" hidden="1" x14ac:dyDescent="0.2">
      <c r="A156" s="19">
        <v>4250</v>
      </c>
      <c r="B156" s="19" t="s">
        <v>7680</v>
      </c>
      <c r="C156" s="19" t="s">
        <v>7805</v>
      </c>
      <c r="D156" s="19" t="s">
        <v>8134</v>
      </c>
      <c r="E156" s="18">
        <v>23729136</v>
      </c>
      <c r="F156" s="18">
        <v>79364340</v>
      </c>
    </row>
    <row r="157" spans="1:6" customFormat="1" hidden="1" x14ac:dyDescent="0.2">
      <c r="A157" s="19">
        <v>4250</v>
      </c>
      <c r="B157" s="19" t="s">
        <v>7680</v>
      </c>
      <c r="C157" s="19" t="s">
        <v>7842</v>
      </c>
      <c r="D157" s="19" t="s">
        <v>8134</v>
      </c>
      <c r="E157" s="18">
        <v>17145180</v>
      </c>
      <c r="F157" s="18">
        <v>66175740</v>
      </c>
    </row>
    <row r="158" spans="1:6" customFormat="1" hidden="1" x14ac:dyDescent="0.2">
      <c r="A158" s="19">
        <v>4250</v>
      </c>
      <c r="B158" s="19" t="s">
        <v>7680</v>
      </c>
      <c r="C158" s="19" t="s">
        <v>7843</v>
      </c>
      <c r="D158" s="19" t="s">
        <v>8134</v>
      </c>
      <c r="E158" s="18">
        <v>4744448</v>
      </c>
      <c r="F158" s="18">
        <v>26897799</v>
      </c>
    </row>
    <row r="159" spans="1:6" customFormat="1" hidden="1" x14ac:dyDescent="0.2">
      <c r="A159" s="19">
        <v>4250</v>
      </c>
      <c r="B159" s="19" t="s">
        <v>7680</v>
      </c>
      <c r="C159" s="19" t="s">
        <v>7814</v>
      </c>
      <c r="D159" s="19" t="s">
        <v>8134</v>
      </c>
      <c r="E159" s="18">
        <v>28539096</v>
      </c>
      <c r="F159" s="18">
        <v>88663596</v>
      </c>
    </row>
    <row r="160" spans="1:6" customFormat="1" hidden="1" x14ac:dyDescent="0.2">
      <c r="A160" s="19">
        <v>4250</v>
      </c>
      <c r="B160" s="19" t="s">
        <v>7680</v>
      </c>
      <c r="C160" s="19" t="s">
        <v>7844</v>
      </c>
      <c r="D160" s="19" t="s">
        <v>8134</v>
      </c>
      <c r="E160" s="18">
        <v>8937216</v>
      </c>
      <c r="F160" s="18">
        <v>44884684</v>
      </c>
    </row>
    <row r="161" spans="1:6" customFormat="1" hidden="1" x14ac:dyDescent="0.2">
      <c r="A161" s="19">
        <v>4250</v>
      </c>
      <c r="B161" s="19" t="s">
        <v>7680</v>
      </c>
      <c r="C161" s="19" t="s">
        <v>7745</v>
      </c>
      <c r="D161" s="19" t="s">
        <v>8134</v>
      </c>
      <c r="E161" s="18">
        <v>80251325</v>
      </c>
      <c r="F161" s="18">
        <v>289561420</v>
      </c>
    </row>
    <row r="162" spans="1:6" customFormat="1" hidden="1" x14ac:dyDescent="0.2">
      <c r="A162" s="19">
        <v>4250</v>
      </c>
      <c r="B162" s="19" t="s">
        <v>7680</v>
      </c>
      <c r="C162" s="19" t="s">
        <v>7820</v>
      </c>
      <c r="D162" s="19" t="s">
        <v>8134</v>
      </c>
      <c r="E162" s="18">
        <v>36101697</v>
      </c>
      <c r="F162" s="18">
        <v>124678506</v>
      </c>
    </row>
    <row r="163" spans="1:6" customFormat="1" hidden="1" x14ac:dyDescent="0.2">
      <c r="A163" s="19">
        <v>4250</v>
      </c>
      <c r="B163" s="19" t="s">
        <v>7680</v>
      </c>
      <c r="C163" s="19" t="s">
        <v>7787</v>
      </c>
      <c r="D163" s="19" t="s">
        <v>8134</v>
      </c>
      <c r="E163" s="18">
        <v>8844120</v>
      </c>
      <c r="F163" s="18">
        <v>37675950</v>
      </c>
    </row>
    <row r="164" spans="1:6" customFormat="1" hidden="1" x14ac:dyDescent="0.2">
      <c r="A164" s="19">
        <v>4250</v>
      </c>
      <c r="B164" s="19" t="s">
        <v>7680</v>
      </c>
      <c r="C164" s="19" t="s">
        <v>7789</v>
      </c>
      <c r="D164" s="19" t="s">
        <v>8134</v>
      </c>
      <c r="E164" s="18">
        <v>1086120</v>
      </c>
      <c r="F164" s="18">
        <v>20705191</v>
      </c>
    </row>
    <row r="165" spans="1:6" customFormat="1" hidden="1" x14ac:dyDescent="0.2">
      <c r="A165" s="19">
        <v>4250</v>
      </c>
      <c r="B165" s="19" t="s">
        <v>7680</v>
      </c>
      <c r="C165" s="19" t="s">
        <v>7910</v>
      </c>
      <c r="D165" s="19" t="s">
        <v>8134</v>
      </c>
      <c r="E165" s="18">
        <v>4137600</v>
      </c>
      <c r="F165" s="18">
        <v>16860720</v>
      </c>
    </row>
    <row r="166" spans="1:6" customFormat="1" hidden="1" x14ac:dyDescent="0.2">
      <c r="A166" s="19">
        <v>4250</v>
      </c>
      <c r="B166" s="19" t="s">
        <v>7680</v>
      </c>
      <c r="C166" s="19" t="s">
        <v>7792</v>
      </c>
      <c r="D166" s="19" t="s">
        <v>8134</v>
      </c>
      <c r="E166" s="18">
        <v>15373046</v>
      </c>
      <c r="F166" s="18">
        <v>61492184</v>
      </c>
    </row>
    <row r="167" spans="1:6" customFormat="1" hidden="1" x14ac:dyDescent="0.2">
      <c r="A167" s="19">
        <v>4250</v>
      </c>
      <c r="B167" s="19" t="s">
        <v>7680</v>
      </c>
      <c r="C167" s="19" t="s">
        <v>7762</v>
      </c>
      <c r="D167" s="19" t="s">
        <v>8134</v>
      </c>
      <c r="E167" s="18">
        <v>17920980</v>
      </c>
      <c r="F167" s="18">
        <v>118511208</v>
      </c>
    </row>
    <row r="168" spans="1:6" customFormat="1" hidden="1" x14ac:dyDescent="0.2">
      <c r="A168" s="19">
        <v>4250</v>
      </c>
      <c r="B168" s="19" t="s">
        <v>7680</v>
      </c>
      <c r="C168" s="19" t="s">
        <v>7797</v>
      </c>
      <c r="D168" s="19" t="s">
        <v>8134</v>
      </c>
      <c r="E168" s="18">
        <v>37153880</v>
      </c>
      <c r="F168" s="18">
        <v>148581792</v>
      </c>
    </row>
    <row r="169" spans="1:6" customFormat="1" hidden="1" x14ac:dyDescent="0.2">
      <c r="A169" s="19">
        <v>4250</v>
      </c>
      <c r="B169" s="19" t="s">
        <v>7680</v>
      </c>
      <c r="C169" s="19" t="s">
        <v>7833</v>
      </c>
      <c r="D169" s="19" t="s">
        <v>8134</v>
      </c>
      <c r="E169" s="18">
        <v>64934460</v>
      </c>
      <c r="F169" s="18">
        <v>225899487</v>
      </c>
    </row>
    <row r="170" spans="1:6" customFormat="1" hidden="1" x14ac:dyDescent="0.2">
      <c r="A170" s="19">
        <v>4250</v>
      </c>
      <c r="B170" s="19" t="s">
        <v>7680</v>
      </c>
      <c r="C170" s="19" t="s">
        <v>7845</v>
      </c>
      <c r="D170" s="19" t="s">
        <v>8134</v>
      </c>
      <c r="E170" s="18">
        <v>20783682</v>
      </c>
      <c r="F170" s="18">
        <v>144572549</v>
      </c>
    </row>
    <row r="171" spans="1:6" customFormat="1" hidden="1" x14ac:dyDescent="0.2">
      <c r="A171" s="19">
        <v>4250</v>
      </c>
      <c r="B171" s="19" t="s">
        <v>7680</v>
      </c>
      <c r="C171" s="19" t="s">
        <v>7812</v>
      </c>
      <c r="D171" s="19" t="s">
        <v>8134</v>
      </c>
      <c r="E171" s="18">
        <v>22239600</v>
      </c>
      <c r="F171" s="18">
        <v>82752000</v>
      </c>
    </row>
    <row r="172" spans="1:6" customFormat="1" hidden="1" x14ac:dyDescent="0.2">
      <c r="A172" s="19">
        <v>4250</v>
      </c>
      <c r="B172" s="19" t="s">
        <v>7680</v>
      </c>
      <c r="C172" s="19" t="s">
        <v>7846</v>
      </c>
      <c r="D172" s="19" t="s">
        <v>8134</v>
      </c>
      <c r="E172" s="18">
        <v>8016600</v>
      </c>
      <c r="F172" s="18">
        <v>32066400</v>
      </c>
    </row>
    <row r="173" spans="1:6" customFormat="1" hidden="1" x14ac:dyDescent="0.2">
      <c r="A173" s="19">
        <v>4250</v>
      </c>
      <c r="B173" s="19" t="s">
        <v>7680</v>
      </c>
      <c r="C173" s="19" t="s">
        <v>7800</v>
      </c>
      <c r="D173" s="19" t="s">
        <v>8134</v>
      </c>
      <c r="E173" s="18">
        <v>12185232</v>
      </c>
      <c r="F173" s="18">
        <v>37946964</v>
      </c>
    </row>
    <row r="174" spans="1:6" customFormat="1" hidden="1" x14ac:dyDescent="0.2">
      <c r="A174" s="19">
        <v>4250</v>
      </c>
      <c r="B174" s="19" t="s">
        <v>7680</v>
      </c>
      <c r="C174" s="19" t="s">
        <v>195</v>
      </c>
      <c r="D174" s="19" t="s">
        <v>8134</v>
      </c>
      <c r="E174" s="18">
        <v>64594125</v>
      </c>
      <c r="F174" s="18">
        <v>218694232</v>
      </c>
    </row>
    <row r="175" spans="1:6" customFormat="1" hidden="1" x14ac:dyDescent="0.2">
      <c r="A175" s="19">
        <v>4250</v>
      </c>
      <c r="B175" s="19" t="s">
        <v>7680</v>
      </c>
      <c r="C175" s="19" t="s">
        <v>7848</v>
      </c>
      <c r="D175" s="19" t="s">
        <v>8134</v>
      </c>
      <c r="E175" s="18">
        <v>7075296</v>
      </c>
      <c r="F175" s="18">
        <v>28301184</v>
      </c>
    </row>
    <row r="176" spans="1:6" customFormat="1" hidden="1" x14ac:dyDescent="0.2">
      <c r="A176" s="19">
        <v>4250</v>
      </c>
      <c r="B176" s="19" t="s">
        <v>7680</v>
      </c>
      <c r="C176" s="19" t="s">
        <v>7802</v>
      </c>
      <c r="D176" s="19" t="s">
        <v>8134</v>
      </c>
      <c r="E176" s="18">
        <v>50326500</v>
      </c>
      <c r="F176" s="18">
        <v>218052834</v>
      </c>
    </row>
    <row r="177" spans="1:6" customFormat="1" hidden="1" x14ac:dyDescent="0.2">
      <c r="A177" s="19">
        <v>4250</v>
      </c>
      <c r="B177" s="19" t="s">
        <v>7680</v>
      </c>
      <c r="C177" s="19" t="s">
        <v>7752</v>
      </c>
      <c r="D177" s="19" t="s">
        <v>8134</v>
      </c>
      <c r="E177" s="18">
        <v>10481920</v>
      </c>
      <c r="F177" s="18">
        <v>46506624</v>
      </c>
    </row>
    <row r="178" spans="1:6" customFormat="1" hidden="1" x14ac:dyDescent="0.2">
      <c r="A178" s="19">
        <v>4250</v>
      </c>
      <c r="B178" s="19" t="s">
        <v>7680</v>
      </c>
      <c r="C178" s="19" t="s">
        <v>7849</v>
      </c>
      <c r="D178" s="19" t="s">
        <v>8134</v>
      </c>
      <c r="E178" s="18">
        <v>11308681</v>
      </c>
      <c r="F178" s="18">
        <v>50409518</v>
      </c>
    </row>
    <row r="179" spans="1:6" customFormat="1" hidden="1" x14ac:dyDescent="0.2">
      <c r="A179" s="19">
        <v>4250</v>
      </c>
      <c r="B179" s="19" t="s">
        <v>7680</v>
      </c>
      <c r="C179" s="19" t="s">
        <v>7753</v>
      </c>
      <c r="D179" s="19" t="s">
        <v>8134</v>
      </c>
      <c r="E179" s="18">
        <v>7758000</v>
      </c>
      <c r="F179" s="18">
        <v>34367940</v>
      </c>
    </row>
    <row r="180" spans="1:6" customFormat="1" hidden="1" x14ac:dyDescent="0.2">
      <c r="A180" s="19">
        <v>4300</v>
      </c>
      <c r="B180" s="19" t="s">
        <v>7681</v>
      </c>
      <c r="C180" s="19" t="s">
        <v>7773</v>
      </c>
      <c r="D180" s="19" t="s">
        <v>8135</v>
      </c>
      <c r="E180" s="18">
        <v>21137997</v>
      </c>
      <c r="F180" s="18">
        <v>72772115</v>
      </c>
    </row>
    <row r="181" spans="1:6" customFormat="1" hidden="1" x14ac:dyDescent="0.2">
      <c r="A181" s="19">
        <v>4300</v>
      </c>
      <c r="B181" s="19" t="s">
        <v>7681</v>
      </c>
      <c r="C181" s="19" t="s">
        <v>7850</v>
      </c>
      <c r="D181" s="19" t="s">
        <v>8135</v>
      </c>
      <c r="E181" s="18">
        <v>19719585</v>
      </c>
      <c r="F181" s="18">
        <v>67336252</v>
      </c>
    </row>
    <row r="182" spans="1:6" customFormat="1" hidden="1" x14ac:dyDescent="0.2">
      <c r="A182" s="19">
        <v>4400</v>
      </c>
      <c r="B182" s="19">
        <v>702358000</v>
      </c>
      <c r="C182" s="19" t="s">
        <v>184</v>
      </c>
      <c r="D182" s="19" t="s">
        <v>8136</v>
      </c>
      <c r="E182" s="18">
        <v>19198464</v>
      </c>
      <c r="F182" s="18">
        <v>86914638</v>
      </c>
    </row>
    <row r="183" spans="1:6" customFormat="1" hidden="1" x14ac:dyDescent="0.2">
      <c r="A183" s="19">
        <v>4400</v>
      </c>
      <c r="B183" s="19">
        <v>702358000</v>
      </c>
      <c r="C183" s="19" t="s">
        <v>7851</v>
      </c>
      <c r="D183" s="19" t="s">
        <v>8136</v>
      </c>
      <c r="E183" s="18">
        <v>40604046</v>
      </c>
      <c r="F183" s="18">
        <v>159741632</v>
      </c>
    </row>
    <row r="184" spans="1:6" customFormat="1" hidden="1" x14ac:dyDescent="0.2">
      <c r="A184" s="19">
        <v>4400</v>
      </c>
      <c r="B184" s="19">
        <v>702358000</v>
      </c>
      <c r="C184" s="19" t="s">
        <v>7745</v>
      </c>
      <c r="D184" s="19" t="s">
        <v>8136</v>
      </c>
      <c r="E184" s="18">
        <v>33718072</v>
      </c>
      <c r="F184" s="18">
        <v>87195096</v>
      </c>
    </row>
    <row r="185" spans="1:6" customFormat="1" hidden="1" x14ac:dyDescent="0.2">
      <c r="A185" s="19">
        <v>4400</v>
      </c>
      <c r="B185" s="19">
        <v>702358000</v>
      </c>
      <c r="C185" s="19" t="s">
        <v>7820</v>
      </c>
      <c r="D185" s="19" t="s">
        <v>8136</v>
      </c>
      <c r="E185" s="18">
        <v>16882309</v>
      </c>
      <c r="F185" s="18">
        <v>59213062</v>
      </c>
    </row>
    <row r="186" spans="1:6" customFormat="1" hidden="1" x14ac:dyDescent="0.2">
      <c r="A186" s="19">
        <v>4400</v>
      </c>
      <c r="B186" s="19">
        <v>702358000</v>
      </c>
      <c r="C186" s="19" t="s">
        <v>7852</v>
      </c>
      <c r="D186" s="19" t="s">
        <v>8136</v>
      </c>
      <c r="E186" s="18">
        <v>17326928</v>
      </c>
      <c r="F186" s="18">
        <v>61134863</v>
      </c>
    </row>
    <row r="187" spans="1:6" customFormat="1" hidden="1" x14ac:dyDescent="0.2">
      <c r="A187" s="19">
        <v>4425</v>
      </c>
      <c r="B187" s="19">
        <v>711789006</v>
      </c>
      <c r="C187" s="19" t="s">
        <v>7805</v>
      </c>
      <c r="D187" s="19" t="s">
        <v>8137</v>
      </c>
      <c r="E187" s="18">
        <v>96257994</v>
      </c>
      <c r="F187" s="18">
        <v>158918245</v>
      </c>
    </row>
    <row r="188" spans="1:6" customFormat="1" hidden="1" x14ac:dyDescent="0.2">
      <c r="A188" s="19">
        <v>4425</v>
      </c>
      <c r="B188" s="19">
        <v>711789006</v>
      </c>
      <c r="C188" s="19" t="s">
        <v>7853</v>
      </c>
      <c r="D188" s="19" t="s">
        <v>8137</v>
      </c>
      <c r="E188" s="18">
        <v>18015911</v>
      </c>
      <c r="F188" s="18">
        <v>69159478</v>
      </c>
    </row>
    <row r="189" spans="1:6" customFormat="1" hidden="1" x14ac:dyDescent="0.2">
      <c r="A189" s="19">
        <v>4450</v>
      </c>
      <c r="B189" s="19">
        <v>706786007</v>
      </c>
      <c r="C189" s="19" t="s">
        <v>7764</v>
      </c>
      <c r="D189" s="19" t="s">
        <v>8138</v>
      </c>
      <c r="E189" s="18">
        <v>10823962</v>
      </c>
      <c r="F189" s="18">
        <v>42302822</v>
      </c>
    </row>
    <row r="190" spans="1:6" customFormat="1" hidden="1" x14ac:dyDescent="0.2">
      <c r="A190" s="19">
        <v>4450</v>
      </c>
      <c r="B190" s="19">
        <v>706786007</v>
      </c>
      <c r="C190" s="19" t="s">
        <v>7826</v>
      </c>
      <c r="D190" s="19" t="s">
        <v>8138</v>
      </c>
      <c r="E190" s="18">
        <v>7959708</v>
      </c>
      <c r="F190" s="18">
        <v>32723244</v>
      </c>
    </row>
    <row r="191" spans="1:6" customFormat="1" hidden="1" x14ac:dyDescent="0.2">
      <c r="A191" s="19">
        <v>4450</v>
      </c>
      <c r="B191" s="19">
        <v>706786007</v>
      </c>
      <c r="C191" s="19" t="s">
        <v>7748</v>
      </c>
      <c r="D191" s="19" t="s">
        <v>8138</v>
      </c>
      <c r="E191" s="18">
        <v>6206400</v>
      </c>
      <c r="F191" s="18">
        <v>25756560</v>
      </c>
    </row>
    <row r="192" spans="1:6" customFormat="1" hidden="1" x14ac:dyDescent="0.2">
      <c r="A192" s="19">
        <v>4450</v>
      </c>
      <c r="B192" s="19">
        <v>706786007</v>
      </c>
      <c r="C192" s="19" t="s">
        <v>7773</v>
      </c>
      <c r="D192" s="19" t="s">
        <v>8138</v>
      </c>
      <c r="E192" s="18">
        <v>11851121</v>
      </c>
      <c r="F192" s="18">
        <v>38737246</v>
      </c>
    </row>
    <row r="193" spans="1:6" customFormat="1" hidden="1" x14ac:dyDescent="0.2">
      <c r="A193" s="19">
        <v>4450</v>
      </c>
      <c r="B193" s="19">
        <v>706786007</v>
      </c>
      <c r="C193" s="19" t="s">
        <v>7854</v>
      </c>
      <c r="D193" s="19" t="s">
        <v>8138</v>
      </c>
      <c r="E193" s="18">
        <v>7694384</v>
      </c>
      <c r="F193" s="18">
        <v>31927272</v>
      </c>
    </row>
    <row r="194" spans="1:6" customFormat="1" hidden="1" x14ac:dyDescent="0.2">
      <c r="A194" s="19">
        <v>4450</v>
      </c>
      <c r="B194" s="19">
        <v>706786007</v>
      </c>
      <c r="C194" s="19" t="s">
        <v>184</v>
      </c>
      <c r="D194" s="19" t="s">
        <v>8138</v>
      </c>
      <c r="E194" s="18">
        <v>7944192</v>
      </c>
      <c r="F194" s="18">
        <v>35550259</v>
      </c>
    </row>
    <row r="195" spans="1:6" customFormat="1" hidden="1" x14ac:dyDescent="0.2">
      <c r="A195" s="19">
        <v>4450</v>
      </c>
      <c r="B195" s="19">
        <v>706786007</v>
      </c>
      <c r="C195" s="19" t="s">
        <v>7855</v>
      </c>
      <c r="D195" s="19" t="s">
        <v>8138</v>
      </c>
      <c r="E195" s="18">
        <v>10526055</v>
      </c>
      <c r="F195" s="18">
        <v>34358631</v>
      </c>
    </row>
    <row r="196" spans="1:6" customFormat="1" hidden="1" x14ac:dyDescent="0.2">
      <c r="A196" s="19">
        <v>4450</v>
      </c>
      <c r="B196" s="19">
        <v>706786007</v>
      </c>
      <c r="C196" s="19" t="s">
        <v>7856</v>
      </c>
      <c r="D196" s="19" t="s">
        <v>8138</v>
      </c>
      <c r="E196" s="18">
        <v>5042700</v>
      </c>
      <c r="F196" s="18">
        <v>20015640</v>
      </c>
    </row>
    <row r="197" spans="1:6" customFormat="1" hidden="1" x14ac:dyDescent="0.2">
      <c r="A197" s="19">
        <v>4450</v>
      </c>
      <c r="B197" s="19">
        <v>706786007</v>
      </c>
      <c r="C197" s="19" t="s">
        <v>7857</v>
      </c>
      <c r="D197" s="19" t="s">
        <v>8138</v>
      </c>
      <c r="E197" s="18">
        <v>27153000</v>
      </c>
      <c r="F197" s="18">
        <v>91078920</v>
      </c>
    </row>
    <row r="198" spans="1:6" customFormat="1" hidden="1" x14ac:dyDescent="0.2">
      <c r="A198" s="19">
        <v>4450</v>
      </c>
      <c r="B198" s="19">
        <v>706786007</v>
      </c>
      <c r="C198" s="19" t="s">
        <v>7858</v>
      </c>
      <c r="D198" s="19" t="s">
        <v>8138</v>
      </c>
      <c r="E198" s="18">
        <v>6439140</v>
      </c>
      <c r="F198" s="18">
        <v>25060590</v>
      </c>
    </row>
    <row r="199" spans="1:6" customFormat="1" hidden="1" x14ac:dyDescent="0.2">
      <c r="A199" s="19">
        <v>4450</v>
      </c>
      <c r="B199" s="19">
        <v>706786007</v>
      </c>
      <c r="C199" s="19" t="s">
        <v>7859</v>
      </c>
      <c r="D199" s="19" t="s">
        <v>8138</v>
      </c>
      <c r="E199" s="18">
        <v>8313473</v>
      </c>
      <c r="F199" s="18">
        <v>30777537</v>
      </c>
    </row>
    <row r="200" spans="1:6" customFormat="1" hidden="1" x14ac:dyDescent="0.2">
      <c r="A200" s="19">
        <v>4450</v>
      </c>
      <c r="B200" s="19">
        <v>706786007</v>
      </c>
      <c r="C200" s="19" t="s">
        <v>7860</v>
      </c>
      <c r="D200" s="19" t="s">
        <v>8138</v>
      </c>
      <c r="E200" s="18">
        <v>11419776</v>
      </c>
      <c r="F200" s="18">
        <v>45821851</v>
      </c>
    </row>
    <row r="201" spans="1:6" customFormat="1" hidden="1" x14ac:dyDescent="0.2">
      <c r="A201" s="19">
        <v>4450</v>
      </c>
      <c r="B201" s="19">
        <v>706786007</v>
      </c>
      <c r="C201" s="19" t="s">
        <v>7745</v>
      </c>
      <c r="D201" s="19" t="s">
        <v>8138</v>
      </c>
      <c r="E201" s="18">
        <v>46785395</v>
      </c>
      <c r="F201" s="18">
        <v>174059975</v>
      </c>
    </row>
    <row r="202" spans="1:6" customFormat="1" hidden="1" x14ac:dyDescent="0.2">
      <c r="A202" s="19">
        <v>4450</v>
      </c>
      <c r="B202" s="19">
        <v>706786007</v>
      </c>
      <c r="C202" s="19" t="s">
        <v>7861</v>
      </c>
      <c r="D202" s="19" t="s">
        <v>8138</v>
      </c>
      <c r="E202" s="18">
        <v>10706040</v>
      </c>
      <c r="F202" s="18">
        <v>33436980</v>
      </c>
    </row>
    <row r="203" spans="1:6" customFormat="1" hidden="1" x14ac:dyDescent="0.2">
      <c r="A203" s="19">
        <v>4450</v>
      </c>
      <c r="B203" s="19">
        <v>706786007</v>
      </c>
      <c r="C203" s="19" t="s">
        <v>7791</v>
      </c>
      <c r="D203" s="19" t="s">
        <v>8138</v>
      </c>
      <c r="E203" s="18">
        <v>12955860</v>
      </c>
      <c r="F203" s="18">
        <v>50582160</v>
      </c>
    </row>
    <row r="204" spans="1:6" customFormat="1" hidden="1" x14ac:dyDescent="0.2">
      <c r="A204" s="19">
        <v>4450</v>
      </c>
      <c r="B204" s="19">
        <v>706786007</v>
      </c>
      <c r="C204" s="19" t="s">
        <v>7862</v>
      </c>
      <c r="D204" s="19" t="s">
        <v>8138</v>
      </c>
      <c r="E204" s="18">
        <v>6439140</v>
      </c>
      <c r="F204" s="18">
        <v>25135920</v>
      </c>
    </row>
    <row r="205" spans="1:6" customFormat="1" hidden="1" x14ac:dyDescent="0.2">
      <c r="A205" s="19">
        <v>4450</v>
      </c>
      <c r="B205" s="19">
        <v>706786007</v>
      </c>
      <c r="C205" s="19" t="s">
        <v>7863</v>
      </c>
      <c r="D205" s="19" t="s">
        <v>8138</v>
      </c>
      <c r="E205" s="18">
        <v>12335220</v>
      </c>
      <c r="F205" s="18">
        <v>36772920</v>
      </c>
    </row>
    <row r="206" spans="1:6" customFormat="1" hidden="1" x14ac:dyDescent="0.2">
      <c r="A206" s="19">
        <v>4450</v>
      </c>
      <c r="B206" s="19">
        <v>706786007</v>
      </c>
      <c r="C206" s="19" t="s">
        <v>7864</v>
      </c>
      <c r="D206" s="19" t="s">
        <v>8138</v>
      </c>
      <c r="E206" s="18">
        <v>6439140</v>
      </c>
      <c r="F206" s="18">
        <v>25058340</v>
      </c>
    </row>
    <row r="207" spans="1:6" customFormat="1" hidden="1" x14ac:dyDescent="0.2">
      <c r="A207" s="19">
        <v>4450</v>
      </c>
      <c r="B207" s="19">
        <v>706786007</v>
      </c>
      <c r="C207" s="19" t="s">
        <v>7799</v>
      </c>
      <c r="D207" s="19" t="s">
        <v>8138</v>
      </c>
      <c r="E207" s="18">
        <v>26355478</v>
      </c>
      <c r="F207" s="18">
        <v>83346299</v>
      </c>
    </row>
    <row r="208" spans="1:6" customFormat="1" hidden="1" x14ac:dyDescent="0.2">
      <c r="A208" s="19">
        <v>4450</v>
      </c>
      <c r="B208" s="19">
        <v>706786007</v>
      </c>
      <c r="C208" s="19" t="s">
        <v>7847</v>
      </c>
      <c r="D208" s="19" t="s">
        <v>8138</v>
      </c>
      <c r="E208" s="18">
        <v>9076860</v>
      </c>
      <c r="F208" s="18">
        <v>37275638</v>
      </c>
    </row>
    <row r="209" spans="1:6" customFormat="1" hidden="1" x14ac:dyDescent="0.2">
      <c r="A209" s="19">
        <v>4450</v>
      </c>
      <c r="B209" s="19">
        <v>706786007</v>
      </c>
      <c r="C209" s="19" t="s">
        <v>7865</v>
      </c>
      <c r="D209" s="19" t="s">
        <v>8138</v>
      </c>
      <c r="E209" s="18">
        <v>7075296</v>
      </c>
      <c r="F209" s="18">
        <v>28301184</v>
      </c>
    </row>
    <row r="210" spans="1:6" customFormat="1" hidden="1" x14ac:dyDescent="0.2">
      <c r="A210" s="19">
        <v>4550</v>
      </c>
      <c r="B210" s="19">
        <v>700155609</v>
      </c>
      <c r="C210" s="19" t="s">
        <v>7748</v>
      </c>
      <c r="D210" s="19" t="s">
        <v>8139</v>
      </c>
      <c r="E210" s="18">
        <v>29050234</v>
      </c>
      <c r="F210" s="18">
        <v>124751229</v>
      </c>
    </row>
    <row r="211" spans="1:6" customFormat="1" hidden="1" x14ac:dyDescent="0.2">
      <c r="A211" s="19">
        <v>4550</v>
      </c>
      <c r="B211" s="19">
        <v>700155609</v>
      </c>
      <c r="C211" s="19" t="s">
        <v>7866</v>
      </c>
      <c r="D211" s="19" t="s">
        <v>8139</v>
      </c>
      <c r="E211" s="18">
        <v>17371321</v>
      </c>
      <c r="F211" s="18">
        <v>56999379</v>
      </c>
    </row>
    <row r="212" spans="1:6" customFormat="1" hidden="1" x14ac:dyDescent="0.2">
      <c r="A212" s="19">
        <v>4550</v>
      </c>
      <c r="B212" s="19">
        <v>700155609</v>
      </c>
      <c r="C212" s="19" t="s">
        <v>7867</v>
      </c>
      <c r="D212" s="19" t="s">
        <v>8139</v>
      </c>
      <c r="E212" s="18">
        <v>19358108</v>
      </c>
      <c r="F212" s="18">
        <v>57874545</v>
      </c>
    </row>
    <row r="213" spans="1:6" customFormat="1" hidden="1" x14ac:dyDescent="0.2">
      <c r="A213" s="19">
        <v>4550</v>
      </c>
      <c r="B213" s="19">
        <v>700155609</v>
      </c>
      <c r="C213" s="19" t="s">
        <v>7749</v>
      </c>
      <c r="D213" s="19" t="s">
        <v>8139</v>
      </c>
      <c r="E213" s="18">
        <v>27264782</v>
      </c>
      <c r="F213" s="18">
        <v>103124616</v>
      </c>
    </row>
    <row r="214" spans="1:6" customFormat="1" hidden="1" x14ac:dyDescent="0.2">
      <c r="A214" s="19">
        <v>4550</v>
      </c>
      <c r="B214" s="19">
        <v>700155609</v>
      </c>
      <c r="C214" s="19" t="s">
        <v>7750</v>
      </c>
      <c r="D214" s="19" t="s">
        <v>8139</v>
      </c>
      <c r="E214" s="18">
        <v>23318409</v>
      </c>
      <c r="F214" s="18">
        <v>74363929</v>
      </c>
    </row>
    <row r="215" spans="1:6" customFormat="1" hidden="1" x14ac:dyDescent="0.2">
      <c r="A215" s="19">
        <v>4550</v>
      </c>
      <c r="B215" s="19">
        <v>700155609</v>
      </c>
      <c r="C215" s="19" t="s">
        <v>7752</v>
      </c>
      <c r="D215" s="19" t="s">
        <v>8139</v>
      </c>
      <c r="E215" s="18">
        <v>0</v>
      </c>
      <c r="F215" s="18">
        <v>13147224</v>
      </c>
    </row>
    <row r="216" spans="1:6" customFormat="1" hidden="1" x14ac:dyDescent="0.2">
      <c r="A216" s="19">
        <v>4550</v>
      </c>
      <c r="B216" s="19">
        <v>700155609</v>
      </c>
      <c r="C216" s="19" t="s">
        <v>7803</v>
      </c>
      <c r="D216" s="19" t="s">
        <v>8139</v>
      </c>
      <c r="E216" s="18">
        <v>26433258</v>
      </c>
      <c r="F216" s="18">
        <v>90053817</v>
      </c>
    </row>
    <row r="217" spans="1:6" customFormat="1" hidden="1" x14ac:dyDescent="0.2">
      <c r="A217" s="19">
        <v>5070</v>
      </c>
      <c r="B217" s="19">
        <v>690411008</v>
      </c>
      <c r="C217" s="19" t="s">
        <v>7868</v>
      </c>
      <c r="D217" s="19" t="s">
        <v>8140</v>
      </c>
      <c r="E217" s="18">
        <v>6935755</v>
      </c>
      <c r="F217" s="18">
        <v>25249697</v>
      </c>
    </row>
    <row r="218" spans="1:6" customFormat="1" hidden="1" x14ac:dyDescent="0.2">
      <c r="A218" s="19">
        <v>5150</v>
      </c>
      <c r="B218" s="19">
        <v>692403002</v>
      </c>
      <c r="C218" s="19" t="s">
        <v>7766</v>
      </c>
      <c r="D218" s="19" t="s">
        <v>8141</v>
      </c>
      <c r="E218" s="18">
        <v>0</v>
      </c>
      <c r="F218" s="18">
        <v>13355364</v>
      </c>
    </row>
    <row r="219" spans="1:6" customFormat="1" hidden="1" x14ac:dyDescent="0.2">
      <c r="A219" s="19">
        <v>5200</v>
      </c>
      <c r="B219" s="19">
        <v>690707004</v>
      </c>
      <c r="C219" s="19" t="s">
        <v>7824</v>
      </c>
      <c r="D219" s="19" t="s">
        <v>8142</v>
      </c>
      <c r="E219" s="18">
        <v>10468611</v>
      </c>
      <c r="F219" s="18">
        <v>41874444</v>
      </c>
    </row>
    <row r="220" spans="1:6" customFormat="1" hidden="1" x14ac:dyDescent="0.2">
      <c r="A220" s="19">
        <v>5650</v>
      </c>
      <c r="B220" s="19">
        <v>708967009</v>
      </c>
      <c r="C220" s="19" t="s">
        <v>7869</v>
      </c>
      <c r="D220" s="19" t="s">
        <v>8143</v>
      </c>
      <c r="E220" s="18">
        <v>9374767</v>
      </c>
      <c r="F220" s="18">
        <v>27151448</v>
      </c>
    </row>
    <row r="221" spans="1:6" customFormat="1" hidden="1" x14ac:dyDescent="0.2">
      <c r="A221" s="19">
        <v>5800</v>
      </c>
      <c r="B221" s="19">
        <v>700159108</v>
      </c>
      <c r="C221" s="19" t="s">
        <v>7842</v>
      </c>
      <c r="D221" s="19" t="s">
        <v>8144</v>
      </c>
      <c r="E221" s="18">
        <v>26113929</v>
      </c>
      <c r="F221" s="18">
        <v>98922282</v>
      </c>
    </row>
    <row r="222" spans="1:6" customFormat="1" hidden="1" x14ac:dyDescent="0.2">
      <c r="A222" s="19">
        <v>5850</v>
      </c>
      <c r="B222" s="19">
        <v>700270009</v>
      </c>
      <c r="C222" s="19" t="s">
        <v>7831</v>
      </c>
      <c r="D222" s="19" t="s">
        <v>8145</v>
      </c>
      <c r="E222" s="18">
        <v>16302144</v>
      </c>
      <c r="F222" s="18">
        <v>66967532</v>
      </c>
    </row>
    <row r="223" spans="1:6" customFormat="1" hidden="1" x14ac:dyDescent="0.2">
      <c r="A223" s="19">
        <v>5850</v>
      </c>
      <c r="B223" s="19">
        <v>700270009</v>
      </c>
      <c r="C223" s="19" t="s">
        <v>7849</v>
      </c>
      <c r="D223" s="19" t="s">
        <v>8145</v>
      </c>
      <c r="E223" s="18">
        <v>16512127</v>
      </c>
      <c r="F223" s="18">
        <v>73309799</v>
      </c>
    </row>
    <row r="224" spans="1:6" customFormat="1" hidden="1" x14ac:dyDescent="0.2">
      <c r="A224" s="19">
        <v>5900</v>
      </c>
      <c r="B224" s="19">
        <v>823695004</v>
      </c>
      <c r="C224" s="19" t="s">
        <v>7753</v>
      </c>
      <c r="D224" s="19" t="s">
        <v>8146</v>
      </c>
      <c r="E224" s="18">
        <v>25792764</v>
      </c>
      <c r="F224" s="18">
        <v>94045024</v>
      </c>
    </row>
    <row r="225" spans="1:11" hidden="1" x14ac:dyDescent="0.2">
      <c r="A225" s="19">
        <v>5950</v>
      </c>
      <c r="B225" s="19">
        <v>708401005</v>
      </c>
      <c r="C225" s="19" t="s">
        <v>7752</v>
      </c>
      <c r="D225" s="19" t="s">
        <v>8147</v>
      </c>
      <c r="E225" s="18">
        <v>75701646</v>
      </c>
      <c r="F225" s="18">
        <v>324173940</v>
      </c>
      <c r="G225"/>
      <c r="H225"/>
      <c r="I225"/>
      <c r="J225"/>
      <c r="K225"/>
    </row>
    <row r="226" spans="1:11" hidden="1" x14ac:dyDescent="0.2">
      <c r="A226" s="19">
        <v>5950</v>
      </c>
      <c r="B226" s="19">
        <v>708401005</v>
      </c>
      <c r="C226" s="19" t="s">
        <v>7753</v>
      </c>
      <c r="D226" s="19" t="s">
        <v>8147</v>
      </c>
      <c r="E226" s="18">
        <v>19688636</v>
      </c>
      <c r="F226" s="18">
        <v>73060319</v>
      </c>
      <c r="G226"/>
      <c r="H226"/>
      <c r="I226"/>
      <c r="J226"/>
      <c r="K226"/>
    </row>
    <row r="227" spans="1:11" x14ac:dyDescent="0.2">
      <c r="A227" s="19">
        <v>6100</v>
      </c>
      <c r="B227" s="19">
        <v>700124509</v>
      </c>
      <c r="C227" s="19" t="s">
        <v>7771</v>
      </c>
      <c r="D227" s="19" t="s">
        <v>8148</v>
      </c>
      <c r="E227" s="18">
        <v>0</v>
      </c>
      <c r="F227" s="18">
        <v>50337950</v>
      </c>
    </row>
    <row r="228" spans="1:11" x14ac:dyDescent="0.2">
      <c r="A228" s="19">
        <v>6100</v>
      </c>
      <c r="B228" s="19">
        <v>700124509</v>
      </c>
      <c r="C228" s="19" t="s">
        <v>7760</v>
      </c>
      <c r="D228" s="19" t="s">
        <v>8148</v>
      </c>
      <c r="E228" s="18">
        <v>8921700</v>
      </c>
      <c r="F228" s="18">
        <v>30644100</v>
      </c>
    </row>
    <row r="229" spans="1:11" x14ac:dyDescent="0.2">
      <c r="A229" s="19">
        <v>6100</v>
      </c>
      <c r="B229" s="19">
        <v>700124509</v>
      </c>
      <c r="C229" s="19" t="s">
        <v>7775</v>
      </c>
      <c r="D229" s="19" t="s">
        <v>8148</v>
      </c>
      <c r="E229" s="18">
        <v>63819947</v>
      </c>
      <c r="F229" s="18">
        <v>150039896</v>
      </c>
    </row>
    <row r="230" spans="1:11" x14ac:dyDescent="0.2">
      <c r="A230" s="19">
        <v>6100</v>
      </c>
      <c r="B230" s="19">
        <v>700124509</v>
      </c>
      <c r="C230" s="19" t="s">
        <v>159</v>
      </c>
      <c r="D230" s="19" t="s">
        <v>8148</v>
      </c>
      <c r="E230" s="18">
        <v>17464190</v>
      </c>
      <c r="F230" s="18">
        <v>65900487</v>
      </c>
    </row>
    <row r="231" spans="1:11" x14ac:dyDescent="0.2">
      <c r="A231" s="19">
        <v>6100</v>
      </c>
      <c r="B231" s="19">
        <v>700124509</v>
      </c>
      <c r="C231" s="19" t="s">
        <v>7823</v>
      </c>
      <c r="D231" s="19" t="s">
        <v>8148</v>
      </c>
      <c r="E231" s="18">
        <v>8223480</v>
      </c>
      <c r="F231" s="18">
        <v>31965210</v>
      </c>
    </row>
    <row r="232" spans="1:11" x14ac:dyDescent="0.2">
      <c r="A232" s="19">
        <v>6100</v>
      </c>
      <c r="B232" s="19">
        <v>700124509</v>
      </c>
      <c r="C232" s="19" t="s">
        <v>7807</v>
      </c>
      <c r="D232" s="19" t="s">
        <v>8148</v>
      </c>
      <c r="E232" s="18">
        <v>53889770</v>
      </c>
      <c r="F232" s="18">
        <v>190454846</v>
      </c>
    </row>
    <row r="233" spans="1:11" x14ac:dyDescent="0.2">
      <c r="A233" s="19">
        <v>6100</v>
      </c>
      <c r="B233" s="19">
        <v>700124509</v>
      </c>
      <c r="C233" s="19" t="s">
        <v>7870</v>
      </c>
      <c r="D233" s="19" t="s">
        <v>8148</v>
      </c>
      <c r="E233" s="18">
        <v>9619920</v>
      </c>
      <c r="F233" s="18">
        <v>31962960</v>
      </c>
    </row>
    <row r="234" spans="1:11" x14ac:dyDescent="0.2">
      <c r="A234" s="19">
        <v>6100</v>
      </c>
      <c r="B234" s="19">
        <v>700124509</v>
      </c>
      <c r="C234" s="19" t="s">
        <v>7824</v>
      </c>
      <c r="D234" s="19" t="s">
        <v>8148</v>
      </c>
      <c r="E234" s="18">
        <v>10783620</v>
      </c>
      <c r="F234" s="18">
        <v>37781460</v>
      </c>
    </row>
    <row r="235" spans="1:11" x14ac:dyDescent="0.2">
      <c r="A235" s="19">
        <v>6100</v>
      </c>
      <c r="B235" s="19">
        <v>700124509</v>
      </c>
      <c r="C235" s="19" t="s">
        <v>7757</v>
      </c>
      <c r="D235" s="19" t="s">
        <v>8148</v>
      </c>
      <c r="E235" s="18">
        <v>13177739</v>
      </c>
      <c r="F235" s="18">
        <v>44839689</v>
      </c>
    </row>
    <row r="236" spans="1:11" x14ac:dyDescent="0.2">
      <c r="A236" s="19">
        <v>6100</v>
      </c>
      <c r="B236" s="19">
        <v>700124509</v>
      </c>
      <c r="C236" s="19" t="s">
        <v>7785</v>
      </c>
      <c r="D236" s="19" t="s">
        <v>8148</v>
      </c>
      <c r="E236" s="18">
        <v>10473300</v>
      </c>
      <c r="F236" s="18">
        <v>32971500</v>
      </c>
    </row>
    <row r="237" spans="1:11" x14ac:dyDescent="0.2">
      <c r="A237" s="19">
        <v>6100</v>
      </c>
      <c r="B237" s="19">
        <v>700124509</v>
      </c>
      <c r="C237" s="19" t="s">
        <v>7790</v>
      </c>
      <c r="D237" s="19" t="s">
        <v>8148</v>
      </c>
      <c r="E237" s="18">
        <v>11481840</v>
      </c>
      <c r="F237" s="18">
        <v>39255480</v>
      </c>
    </row>
    <row r="238" spans="1:11" x14ac:dyDescent="0.2">
      <c r="A238" s="19">
        <v>6100</v>
      </c>
      <c r="B238" s="19">
        <v>700124509</v>
      </c>
      <c r="C238" s="163" t="s">
        <v>7791</v>
      </c>
      <c r="D238" s="19" t="s">
        <v>8148</v>
      </c>
      <c r="E238" s="18">
        <v>96889145</v>
      </c>
      <c r="F238" s="18">
        <v>358686252</v>
      </c>
      <c r="G238" s="165">
        <f>+E238+E246</f>
        <v>130536675</v>
      </c>
      <c r="H238" s="165">
        <f>+F238+F246</f>
        <v>480334661</v>
      </c>
      <c r="I238" s="165">
        <v>130536675</v>
      </c>
      <c r="J238" s="165">
        <v>480334661</v>
      </c>
    </row>
    <row r="239" spans="1:11" x14ac:dyDescent="0.2">
      <c r="A239" s="19">
        <v>6100</v>
      </c>
      <c r="B239" s="19">
        <v>700124509</v>
      </c>
      <c r="C239" s="19" t="s">
        <v>7831</v>
      </c>
      <c r="D239" s="19" t="s">
        <v>8148</v>
      </c>
      <c r="E239" s="18">
        <v>21101760</v>
      </c>
      <c r="F239" s="18">
        <v>67106700</v>
      </c>
    </row>
    <row r="240" spans="1:11" x14ac:dyDescent="0.2">
      <c r="A240" s="19">
        <v>6100</v>
      </c>
      <c r="B240" s="19">
        <v>700124509</v>
      </c>
      <c r="C240" s="19" t="s">
        <v>7797</v>
      </c>
      <c r="D240" s="19" t="s">
        <v>8148</v>
      </c>
      <c r="E240" s="18">
        <v>18679663</v>
      </c>
      <c r="F240" s="18">
        <v>67299981</v>
      </c>
    </row>
    <row r="241" spans="1:11" x14ac:dyDescent="0.2">
      <c r="A241" s="19">
        <v>6100</v>
      </c>
      <c r="B241" s="19">
        <v>700124509</v>
      </c>
      <c r="C241" s="19" t="s">
        <v>7833</v>
      </c>
      <c r="D241" s="19" t="s">
        <v>8148</v>
      </c>
      <c r="E241" s="18">
        <v>11947320</v>
      </c>
      <c r="F241" s="18">
        <v>39720960</v>
      </c>
    </row>
    <row r="242" spans="1:11" x14ac:dyDescent="0.2">
      <c r="A242" s="19">
        <v>6100</v>
      </c>
      <c r="B242" s="19">
        <v>700124509</v>
      </c>
      <c r="C242" s="19" t="s">
        <v>7871</v>
      </c>
      <c r="D242" s="19" t="s">
        <v>8148</v>
      </c>
      <c r="E242" s="18">
        <v>12412800</v>
      </c>
      <c r="F242" s="18">
        <v>24825600</v>
      </c>
    </row>
    <row r="243" spans="1:11" x14ac:dyDescent="0.2">
      <c r="A243" s="19">
        <v>6100</v>
      </c>
      <c r="B243" s="19">
        <v>700124509</v>
      </c>
      <c r="C243" s="19" t="s">
        <v>6421</v>
      </c>
      <c r="D243" s="19" t="s">
        <v>8148</v>
      </c>
      <c r="E243" s="18">
        <v>13964400</v>
      </c>
      <c r="F243" s="18">
        <v>43444800</v>
      </c>
    </row>
    <row r="244" spans="1:11" x14ac:dyDescent="0.2">
      <c r="A244" s="19">
        <v>6100</v>
      </c>
      <c r="B244" s="19">
        <v>700124509</v>
      </c>
      <c r="C244" s="19" t="s">
        <v>7829</v>
      </c>
      <c r="D244" s="19" t="s">
        <v>8148</v>
      </c>
      <c r="E244" s="18">
        <v>34890379</v>
      </c>
      <c r="F244" s="18">
        <v>118230509</v>
      </c>
    </row>
    <row r="245" spans="1:11" x14ac:dyDescent="0.2">
      <c r="A245" s="19">
        <v>6100</v>
      </c>
      <c r="B245" s="19">
        <v>700124509</v>
      </c>
      <c r="C245" s="19" t="s">
        <v>195</v>
      </c>
      <c r="D245" s="19" t="s">
        <v>8148</v>
      </c>
      <c r="E245" s="18">
        <v>4021127</v>
      </c>
      <c r="F245" s="18">
        <v>16267286</v>
      </c>
    </row>
    <row r="246" spans="1:11" x14ac:dyDescent="0.2">
      <c r="A246" s="163">
        <v>6100</v>
      </c>
      <c r="B246" s="163">
        <v>700124509</v>
      </c>
      <c r="C246" s="163" t="s">
        <v>7791</v>
      </c>
      <c r="D246" s="163" t="s">
        <v>8148</v>
      </c>
      <c r="E246" s="164">
        <v>33647530</v>
      </c>
      <c r="F246" s="164">
        <v>121648409</v>
      </c>
    </row>
    <row r="247" spans="1:11" hidden="1" x14ac:dyDescent="0.2">
      <c r="A247" s="19">
        <v>6150</v>
      </c>
      <c r="B247" s="19">
        <v>702758009</v>
      </c>
      <c r="C247" s="19" t="s">
        <v>7802</v>
      </c>
      <c r="D247" s="19" t="s">
        <v>8149</v>
      </c>
      <c r="E247" s="18">
        <v>40667846</v>
      </c>
      <c r="F247" s="18">
        <v>150094362</v>
      </c>
      <c r="G247"/>
      <c r="H247"/>
      <c r="I247"/>
      <c r="J247"/>
      <c r="K247"/>
    </row>
    <row r="248" spans="1:11" hidden="1" x14ac:dyDescent="0.2">
      <c r="A248" s="19">
        <v>6400</v>
      </c>
      <c r="B248" s="19">
        <v>714506005</v>
      </c>
      <c r="C248" s="19" t="s">
        <v>7873</v>
      </c>
      <c r="D248" s="19" t="s">
        <v>8150</v>
      </c>
      <c r="E248" s="18">
        <v>19329249</v>
      </c>
      <c r="F248" s="18">
        <v>67502780</v>
      </c>
      <c r="G248"/>
      <c r="H248"/>
      <c r="I248"/>
      <c r="J248"/>
      <c r="K248"/>
    </row>
    <row r="249" spans="1:11" hidden="1" x14ac:dyDescent="0.2">
      <c r="A249" s="19">
        <v>6410</v>
      </c>
      <c r="B249" s="19">
        <v>709836005</v>
      </c>
      <c r="C249" s="19" t="s">
        <v>7803</v>
      </c>
      <c r="D249" s="19" t="s">
        <v>8151</v>
      </c>
      <c r="E249" s="18">
        <v>29088412</v>
      </c>
      <c r="F249" s="18">
        <v>99197478</v>
      </c>
      <c r="G249"/>
      <c r="H249"/>
      <c r="I249"/>
      <c r="J249"/>
      <c r="K249"/>
    </row>
    <row r="250" spans="1:11" hidden="1" x14ac:dyDescent="0.2">
      <c r="A250" s="19">
        <v>6430</v>
      </c>
      <c r="B250" s="19">
        <v>703130003</v>
      </c>
      <c r="C250" s="19" t="s">
        <v>7874</v>
      </c>
      <c r="D250" s="19" t="s">
        <v>8152</v>
      </c>
      <c r="E250" s="18">
        <v>75738767</v>
      </c>
      <c r="F250" s="18">
        <v>198858612</v>
      </c>
      <c r="G250"/>
      <c r="H250"/>
      <c r="I250"/>
      <c r="J250"/>
      <c r="K250"/>
    </row>
    <row r="251" spans="1:11" hidden="1" x14ac:dyDescent="0.2">
      <c r="A251" s="19">
        <v>6430</v>
      </c>
      <c r="B251" s="19">
        <v>703130003</v>
      </c>
      <c r="C251" s="19" t="s">
        <v>7751</v>
      </c>
      <c r="D251" s="19" t="s">
        <v>8152</v>
      </c>
      <c r="E251" s="18">
        <v>28269298</v>
      </c>
      <c r="F251" s="18">
        <v>135277130</v>
      </c>
      <c r="G251"/>
      <c r="H251"/>
      <c r="I251"/>
      <c r="J251"/>
      <c r="K251"/>
    </row>
    <row r="252" spans="1:11" hidden="1" x14ac:dyDescent="0.2">
      <c r="A252" s="19">
        <v>6470</v>
      </c>
      <c r="B252" s="19">
        <v>716316009</v>
      </c>
      <c r="C252" s="19" t="s">
        <v>7759</v>
      </c>
      <c r="D252" s="19" t="s">
        <v>8153</v>
      </c>
      <c r="E252" s="18">
        <v>32547396</v>
      </c>
      <c r="F252" s="18">
        <v>85777620</v>
      </c>
      <c r="G252"/>
      <c r="H252"/>
      <c r="I252"/>
      <c r="J252"/>
      <c r="K252"/>
    </row>
    <row r="253" spans="1:11" hidden="1" x14ac:dyDescent="0.2">
      <c r="A253" s="19">
        <v>6470</v>
      </c>
      <c r="B253" s="19">
        <v>716316009</v>
      </c>
      <c r="C253" s="19" t="s">
        <v>7806</v>
      </c>
      <c r="D253" s="19" t="s">
        <v>8153</v>
      </c>
      <c r="E253" s="18">
        <v>57632113</v>
      </c>
      <c r="F253" s="18">
        <v>215598957</v>
      </c>
      <c r="G253"/>
      <c r="H253"/>
      <c r="I253"/>
      <c r="J253"/>
      <c r="K253"/>
    </row>
    <row r="254" spans="1:11" hidden="1" x14ac:dyDescent="0.2">
      <c r="A254" s="19">
        <v>6470</v>
      </c>
      <c r="B254" s="19">
        <v>716316009</v>
      </c>
      <c r="C254" s="19" t="s">
        <v>7777</v>
      </c>
      <c r="D254" s="19" t="s">
        <v>8153</v>
      </c>
      <c r="E254" s="18">
        <v>16084506</v>
      </c>
      <c r="F254" s="18">
        <v>59403005</v>
      </c>
      <c r="G254"/>
      <c r="H254"/>
      <c r="I254"/>
      <c r="J254"/>
      <c r="K254"/>
    </row>
    <row r="255" spans="1:11" hidden="1" x14ac:dyDescent="0.2">
      <c r="A255" s="19">
        <v>6470</v>
      </c>
      <c r="B255" s="19">
        <v>716316009</v>
      </c>
      <c r="C255" s="19" t="s">
        <v>247</v>
      </c>
      <c r="D255" s="19" t="s">
        <v>8153</v>
      </c>
      <c r="E255" s="18">
        <v>52244441</v>
      </c>
      <c r="F255" s="18">
        <v>205456493</v>
      </c>
      <c r="G255"/>
      <c r="H255"/>
      <c r="I255"/>
      <c r="J255"/>
      <c r="K255"/>
    </row>
    <row r="256" spans="1:11" hidden="1" x14ac:dyDescent="0.2">
      <c r="A256" s="19">
        <v>6470</v>
      </c>
      <c r="B256" s="19">
        <v>716316009</v>
      </c>
      <c r="C256" s="19" t="s">
        <v>7842</v>
      </c>
      <c r="D256" s="19" t="s">
        <v>8153</v>
      </c>
      <c r="E256" s="18">
        <v>22927476</v>
      </c>
      <c r="F256" s="18">
        <v>79043676</v>
      </c>
      <c r="G256"/>
      <c r="H256"/>
      <c r="I256"/>
      <c r="J256"/>
      <c r="K256"/>
    </row>
    <row r="257" spans="1:6" customFormat="1" hidden="1" x14ac:dyDescent="0.2">
      <c r="A257" s="19">
        <v>6470</v>
      </c>
      <c r="B257" s="19">
        <v>716316009</v>
      </c>
      <c r="C257" s="19" t="s">
        <v>7785</v>
      </c>
      <c r="D257" s="19" t="s">
        <v>8153</v>
      </c>
      <c r="E257" s="18">
        <v>61831260</v>
      </c>
      <c r="F257" s="18">
        <v>193156098</v>
      </c>
    </row>
    <row r="258" spans="1:6" customFormat="1" hidden="1" x14ac:dyDescent="0.2">
      <c r="A258" s="19">
        <v>6470</v>
      </c>
      <c r="B258" s="19">
        <v>716316009</v>
      </c>
      <c r="C258" s="19" t="s">
        <v>7875</v>
      </c>
      <c r="D258" s="19" t="s">
        <v>8153</v>
      </c>
      <c r="E258" s="18">
        <v>12199275</v>
      </c>
      <c r="F258" s="18">
        <v>54687255</v>
      </c>
    </row>
    <row r="259" spans="1:6" customFormat="1" hidden="1" x14ac:dyDescent="0.2">
      <c r="A259" s="19">
        <v>6470</v>
      </c>
      <c r="B259" s="19">
        <v>716316009</v>
      </c>
      <c r="C259" s="19" t="s">
        <v>7791</v>
      </c>
      <c r="D259" s="19" t="s">
        <v>8153</v>
      </c>
      <c r="E259" s="18">
        <v>106364766</v>
      </c>
      <c r="F259" s="18">
        <v>360084984</v>
      </c>
    </row>
    <row r="260" spans="1:6" customFormat="1" hidden="1" x14ac:dyDescent="0.2">
      <c r="A260" s="19">
        <v>6470</v>
      </c>
      <c r="B260" s="19">
        <v>716316009</v>
      </c>
      <c r="C260" s="19" t="s">
        <v>7831</v>
      </c>
      <c r="D260" s="19" t="s">
        <v>8153</v>
      </c>
      <c r="E260" s="18">
        <v>15224299</v>
      </c>
      <c r="F260" s="18">
        <v>62711533</v>
      </c>
    </row>
    <row r="261" spans="1:6" customFormat="1" hidden="1" x14ac:dyDescent="0.2">
      <c r="A261" s="19">
        <v>6470</v>
      </c>
      <c r="B261" s="19">
        <v>716316009</v>
      </c>
      <c r="C261" s="19" t="s">
        <v>7832</v>
      </c>
      <c r="D261" s="19" t="s">
        <v>8153</v>
      </c>
      <c r="E261" s="18">
        <v>21962898</v>
      </c>
      <c r="F261" s="18">
        <v>83204550</v>
      </c>
    </row>
    <row r="262" spans="1:6" customFormat="1" hidden="1" x14ac:dyDescent="0.2">
      <c r="A262" s="19">
        <v>6470</v>
      </c>
      <c r="B262" s="19">
        <v>716316009</v>
      </c>
      <c r="C262" s="19" t="s">
        <v>7833</v>
      </c>
      <c r="D262" s="19" t="s">
        <v>8153</v>
      </c>
      <c r="E262" s="18">
        <v>73932072</v>
      </c>
      <c r="F262" s="18">
        <v>188381756</v>
      </c>
    </row>
    <row r="263" spans="1:6" customFormat="1" hidden="1" x14ac:dyDescent="0.2">
      <c r="A263" s="19">
        <v>6470</v>
      </c>
      <c r="B263" s="19">
        <v>716316009</v>
      </c>
      <c r="C263" s="19" t="s">
        <v>7798</v>
      </c>
      <c r="D263" s="19" t="s">
        <v>8153</v>
      </c>
      <c r="E263" s="18">
        <v>21577584</v>
      </c>
      <c r="F263" s="18">
        <v>67256961</v>
      </c>
    </row>
    <row r="264" spans="1:6" customFormat="1" hidden="1" x14ac:dyDescent="0.2">
      <c r="A264" s="19">
        <v>6470</v>
      </c>
      <c r="B264" s="19">
        <v>716316009</v>
      </c>
      <c r="C264" s="19" t="s">
        <v>7799</v>
      </c>
      <c r="D264" s="19" t="s">
        <v>8153</v>
      </c>
      <c r="E264" s="18">
        <v>7564278</v>
      </c>
      <c r="F264" s="18">
        <v>31147026</v>
      </c>
    </row>
    <row r="265" spans="1:6" customFormat="1" hidden="1" x14ac:dyDescent="0.2">
      <c r="A265" s="19">
        <v>6470</v>
      </c>
      <c r="B265" s="19">
        <v>716316009</v>
      </c>
      <c r="C265" s="19" t="s">
        <v>7846</v>
      </c>
      <c r="D265" s="19" t="s">
        <v>8153</v>
      </c>
      <c r="E265" s="18">
        <v>9940584</v>
      </c>
      <c r="F265" s="18">
        <v>39281340</v>
      </c>
    </row>
    <row r="266" spans="1:6" customFormat="1" hidden="1" x14ac:dyDescent="0.2">
      <c r="A266" s="19">
        <v>6470</v>
      </c>
      <c r="B266" s="19">
        <v>716316009</v>
      </c>
      <c r="C266" s="19" t="s">
        <v>7853</v>
      </c>
      <c r="D266" s="19" t="s">
        <v>8153</v>
      </c>
      <c r="E266" s="18">
        <v>12024900</v>
      </c>
      <c r="F266" s="18">
        <v>52107900</v>
      </c>
    </row>
    <row r="267" spans="1:6" customFormat="1" hidden="1" x14ac:dyDescent="0.2">
      <c r="A267" s="19">
        <v>6470</v>
      </c>
      <c r="B267" s="19">
        <v>716316009</v>
      </c>
      <c r="C267" s="19" t="s">
        <v>7800</v>
      </c>
      <c r="D267" s="19" t="s">
        <v>8153</v>
      </c>
      <c r="E267" s="18">
        <v>15073794</v>
      </c>
      <c r="F267" s="18">
        <v>71486088</v>
      </c>
    </row>
    <row r="268" spans="1:6" customFormat="1" hidden="1" x14ac:dyDescent="0.2">
      <c r="A268" s="19">
        <v>6470</v>
      </c>
      <c r="B268" s="19">
        <v>716316009</v>
      </c>
      <c r="C268" s="19" t="s">
        <v>7801</v>
      </c>
      <c r="D268" s="19" t="s">
        <v>8153</v>
      </c>
      <c r="E268" s="18">
        <v>31163886</v>
      </c>
      <c r="F268" s="18">
        <v>130986072</v>
      </c>
    </row>
    <row r="269" spans="1:6" customFormat="1" hidden="1" x14ac:dyDescent="0.2">
      <c r="A269" s="19">
        <v>6470</v>
      </c>
      <c r="B269" s="19">
        <v>716316009</v>
      </c>
      <c r="C269" s="19" t="s">
        <v>7770</v>
      </c>
      <c r="D269" s="19" t="s">
        <v>8153</v>
      </c>
      <c r="E269" s="18">
        <v>47887962</v>
      </c>
      <c r="F269" s="18">
        <v>172008172</v>
      </c>
    </row>
    <row r="270" spans="1:6" customFormat="1" hidden="1" x14ac:dyDescent="0.2">
      <c r="A270" s="19">
        <v>6470</v>
      </c>
      <c r="B270" s="19">
        <v>716316009</v>
      </c>
      <c r="C270" s="19" t="s">
        <v>7752</v>
      </c>
      <c r="D270" s="19" t="s">
        <v>8153</v>
      </c>
      <c r="E270" s="18">
        <v>8016600</v>
      </c>
      <c r="F270" s="18">
        <v>29020092</v>
      </c>
    </row>
    <row r="271" spans="1:6" customFormat="1" hidden="1" x14ac:dyDescent="0.2">
      <c r="A271" s="19">
        <v>6560</v>
      </c>
      <c r="B271" s="19">
        <v>716569004</v>
      </c>
      <c r="C271" s="19" t="s">
        <v>7789</v>
      </c>
      <c r="D271" s="19" t="s">
        <v>8154</v>
      </c>
      <c r="E271" s="18">
        <v>29170080</v>
      </c>
      <c r="F271" s="18">
        <v>146531700</v>
      </c>
    </row>
    <row r="272" spans="1:6" customFormat="1" hidden="1" x14ac:dyDescent="0.2">
      <c r="A272" s="19">
        <v>6570</v>
      </c>
      <c r="B272" s="19">
        <v>717150007</v>
      </c>
      <c r="C272" s="19" t="s">
        <v>7876</v>
      </c>
      <c r="D272" s="19" t="s">
        <v>8155</v>
      </c>
      <c r="E272" s="18">
        <v>42680171</v>
      </c>
      <c r="F272" s="18">
        <v>233320502</v>
      </c>
    </row>
    <row r="273" spans="1:6" customFormat="1" hidden="1" x14ac:dyDescent="0.2">
      <c r="A273" s="19">
        <v>6570</v>
      </c>
      <c r="B273" s="19">
        <v>717150007</v>
      </c>
      <c r="C273" s="19" t="s">
        <v>7877</v>
      </c>
      <c r="D273" s="19" t="s">
        <v>8155</v>
      </c>
      <c r="E273" s="18">
        <v>47401452</v>
      </c>
      <c r="F273" s="18">
        <v>230232931</v>
      </c>
    </row>
    <row r="274" spans="1:6" customFormat="1" hidden="1" x14ac:dyDescent="0.2">
      <c r="A274" s="19">
        <v>6570</v>
      </c>
      <c r="B274" s="19">
        <v>717150007</v>
      </c>
      <c r="C274" s="19" t="s">
        <v>7773</v>
      </c>
      <c r="D274" s="19" t="s">
        <v>8155</v>
      </c>
      <c r="E274" s="18">
        <v>2259378</v>
      </c>
      <c r="F274" s="18">
        <v>11174063</v>
      </c>
    </row>
    <row r="275" spans="1:6" customFormat="1" hidden="1" x14ac:dyDescent="0.2">
      <c r="A275" s="19">
        <v>6570</v>
      </c>
      <c r="B275" s="19">
        <v>717150007</v>
      </c>
      <c r="C275" s="19" t="s">
        <v>7878</v>
      </c>
      <c r="D275" s="19" t="s">
        <v>8155</v>
      </c>
      <c r="E275" s="18">
        <v>13856133</v>
      </c>
      <c r="F275" s="18">
        <v>57376099</v>
      </c>
    </row>
    <row r="276" spans="1:6" customFormat="1" hidden="1" x14ac:dyDescent="0.2">
      <c r="A276" s="19">
        <v>6570</v>
      </c>
      <c r="B276" s="19">
        <v>717150007</v>
      </c>
      <c r="C276" s="19" t="s">
        <v>7766</v>
      </c>
      <c r="D276" s="19" t="s">
        <v>8155</v>
      </c>
      <c r="E276" s="18">
        <v>66065744</v>
      </c>
      <c r="F276" s="18">
        <v>258419883</v>
      </c>
    </row>
    <row r="277" spans="1:6" customFormat="1" hidden="1" x14ac:dyDescent="0.2">
      <c r="A277" s="19">
        <v>6570</v>
      </c>
      <c r="B277" s="19">
        <v>717150007</v>
      </c>
      <c r="C277" s="19" t="s">
        <v>159</v>
      </c>
      <c r="D277" s="19" t="s">
        <v>8155</v>
      </c>
      <c r="E277" s="18">
        <v>38460129</v>
      </c>
      <c r="F277" s="18">
        <v>124377804</v>
      </c>
    </row>
    <row r="278" spans="1:6" customFormat="1" hidden="1" x14ac:dyDescent="0.2">
      <c r="A278" s="19">
        <v>6570</v>
      </c>
      <c r="B278" s="19">
        <v>717150007</v>
      </c>
      <c r="C278" s="19" t="s">
        <v>7823</v>
      </c>
      <c r="D278" s="19" t="s">
        <v>8155</v>
      </c>
      <c r="E278" s="18">
        <v>0</v>
      </c>
      <c r="F278" s="18">
        <v>30144892</v>
      </c>
    </row>
    <row r="279" spans="1:6" customFormat="1" hidden="1" x14ac:dyDescent="0.2">
      <c r="A279" s="19">
        <v>6570</v>
      </c>
      <c r="B279" s="19">
        <v>717150007</v>
      </c>
      <c r="C279" s="19" t="s">
        <v>7755</v>
      </c>
      <c r="D279" s="19" t="s">
        <v>8155</v>
      </c>
      <c r="E279" s="18">
        <v>9940584</v>
      </c>
      <c r="F279" s="18">
        <v>41365656</v>
      </c>
    </row>
    <row r="280" spans="1:6" customFormat="1" hidden="1" x14ac:dyDescent="0.2">
      <c r="A280" s="19">
        <v>6570</v>
      </c>
      <c r="B280" s="19">
        <v>717150007</v>
      </c>
      <c r="C280" s="19" t="s">
        <v>7818</v>
      </c>
      <c r="D280" s="19" t="s">
        <v>8155</v>
      </c>
      <c r="E280" s="18">
        <v>37738843</v>
      </c>
      <c r="F280" s="18">
        <v>235953262</v>
      </c>
    </row>
    <row r="281" spans="1:6" customFormat="1" hidden="1" x14ac:dyDescent="0.2">
      <c r="A281" s="19">
        <v>6570</v>
      </c>
      <c r="B281" s="19">
        <v>717150007</v>
      </c>
      <c r="C281" s="19" t="s">
        <v>7756</v>
      </c>
      <c r="D281" s="19" t="s">
        <v>8155</v>
      </c>
      <c r="E281" s="18">
        <v>7795600</v>
      </c>
      <c r="F281" s="18">
        <v>62091435</v>
      </c>
    </row>
    <row r="282" spans="1:6" customFormat="1" hidden="1" x14ac:dyDescent="0.2">
      <c r="A282" s="19">
        <v>6570</v>
      </c>
      <c r="B282" s="19">
        <v>717150007</v>
      </c>
      <c r="C282" s="19" t="s">
        <v>7777</v>
      </c>
      <c r="D282" s="19" t="s">
        <v>8155</v>
      </c>
      <c r="E282" s="18">
        <v>29792892</v>
      </c>
      <c r="F282" s="18">
        <v>87733670</v>
      </c>
    </row>
    <row r="283" spans="1:6" customFormat="1" hidden="1" x14ac:dyDescent="0.2">
      <c r="A283" s="19">
        <v>6570</v>
      </c>
      <c r="B283" s="19">
        <v>717150007</v>
      </c>
      <c r="C283" s="19" t="s">
        <v>7813</v>
      </c>
      <c r="D283" s="19" t="s">
        <v>8155</v>
      </c>
      <c r="E283" s="18">
        <v>0</v>
      </c>
      <c r="F283" s="18">
        <v>14390208</v>
      </c>
    </row>
    <row r="284" spans="1:6" customFormat="1" hidden="1" x14ac:dyDescent="0.2">
      <c r="A284" s="19">
        <v>6570</v>
      </c>
      <c r="B284" s="19">
        <v>717150007</v>
      </c>
      <c r="C284" s="19" t="s">
        <v>247</v>
      </c>
      <c r="D284" s="19" t="s">
        <v>8155</v>
      </c>
      <c r="E284" s="18">
        <v>0</v>
      </c>
      <c r="F284" s="18">
        <v>20312168</v>
      </c>
    </row>
    <row r="285" spans="1:6" customFormat="1" hidden="1" x14ac:dyDescent="0.2">
      <c r="A285" s="19">
        <v>6570</v>
      </c>
      <c r="B285" s="19">
        <v>717150007</v>
      </c>
      <c r="C285" s="19" t="s">
        <v>184</v>
      </c>
      <c r="D285" s="19" t="s">
        <v>8155</v>
      </c>
      <c r="E285" s="18">
        <v>97260743</v>
      </c>
      <c r="F285" s="18">
        <v>392524434</v>
      </c>
    </row>
    <row r="286" spans="1:6" customFormat="1" hidden="1" x14ac:dyDescent="0.2">
      <c r="A286" s="19">
        <v>6570</v>
      </c>
      <c r="B286" s="19">
        <v>717150007</v>
      </c>
      <c r="C286" s="19" t="s">
        <v>7808</v>
      </c>
      <c r="D286" s="19" t="s">
        <v>8155</v>
      </c>
      <c r="E286" s="18">
        <v>31704705</v>
      </c>
      <c r="F286" s="18">
        <v>139806401</v>
      </c>
    </row>
    <row r="287" spans="1:6" customFormat="1" hidden="1" x14ac:dyDescent="0.2">
      <c r="A287" s="19">
        <v>6570</v>
      </c>
      <c r="B287" s="19">
        <v>717150007</v>
      </c>
      <c r="C287" s="19" t="s">
        <v>7824</v>
      </c>
      <c r="D287" s="19" t="s">
        <v>8155</v>
      </c>
      <c r="E287" s="18">
        <v>58229824</v>
      </c>
      <c r="F287" s="18">
        <v>197001748</v>
      </c>
    </row>
    <row r="288" spans="1:6" customFormat="1" hidden="1" x14ac:dyDescent="0.2">
      <c r="A288" s="19">
        <v>6570</v>
      </c>
      <c r="B288" s="19">
        <v>717150007</v>
      </c>
      <c r="C288" s="19" t="s">
        <v>7841</v>
      </c>
      <c r="D288" s="19" t="s">
        <v>8155</v>
      </c>
      <c r="E288" s="18">
        <v>28378764</v>
      </c>
      <c r="F288" s="18">
        <v>88503264</v>
      </c>
    </row>
    <row r="289" spans="1:6" customFormat="1" hidden="1" x14ac:dyDescent="0.2">
      <c r="A289" s="19">
        <v>6570</v>
      </c>
      <c r="B289" s="19">
        <v>717150007</v>
      </c>
      <c r="C289" s="19" t="s">
        <v>7805</v>
      </c>
      <c r="D289" s="19" t="s">
        <v>8155</v>
      </c>
      <c r="E289" s="18">
        <v>2252406</v>
      </c>
      <c r="F289" s="18">
        <v>36737060</v>
      </c>
    </row>
    <row r="290" spans="1:6" customFormat="1" hidden="1" x14ac:dyDescent="0.2">
      <c r="A290" s="19">
        <v>6570</v>
      </c>
      <c r="B290" s="19">
        <v>717150007</v>
      </c>
      <c r="C290" s="19" t="s">
        <v>7857</v>
      </c>
      <c r="D290" s="19" t="s">
        <v>8155</v>
      </c>
      <c r="E290" s="18">
        <v>14797954</v>
      </c>
      <c r="F290" s="18">
        <v>60010710</v>
      </c>
    </row>
    <row r="291" spans="1:6" customFormat="1" hidden="1" x14ac:dyDescent="0.2">
      <c r="A291" s="19">
        <v>6570</v>
      </c>
      <c r="B291" s="19">
        <v>717150007</v>
      </c>
      <c r="C291" s="19" t="s">
        <v>7858</v>
      </c>
      <c r="D291" s="19" t="s">
        <v>8155</v>
      </c>
      <c r="E291" s="18">
        <v>9459588</v>
      </c>
      <c r="F291" s="18">
        <v>35204778</v>
      </c>
    </row>
    <row r="292" spans="1:6" customFormat="1" hidden="1" x14ac:dyDescent="0.2">
      <c r="A292" s="19">
        <v>6570</v>
      </c>
      <c r="B292" s="19">
        <v>717150007</v>
      </c>
      <c r="C292" s="19" t="s">
        <v>7843</v>
      </c>
      <c r="D292" s="19" t="s">
        <v>8155</v>
      </c>
      <c r="E292" s="18">
        <v>27521419</v>
      </c>
      <c r="F292" s="18">
        <v>98521429</v>
      </c>
    </row>
    <row r="293" spans="1:6" customFormat="1" hidden="1" x14ac:dyDescent="0.2">
      <c r="A293" s="19">
        <v>6570</v>
      </c>
      <c r="B293" s="19">
        <v>717150007</v>
      </c>
      <c r="C293" s="19" t="s">
        <v>7785</v>
      </c>
      <c r="D293" s="19" t="s">
        <v>8155</v>
      </c>
      <c r="E293" s="18">
        <v>17686516</v>
      </c>
      <c r="F293" s="18">
        <v>71441870</v>
      </c>
    </row>
    <row r="294" spans="1:6" customFormat="1" hidden="1" x14ac:dyDescent="0.2">
      <c r="A294" s="19">
        <v>6570</v>
      </c>
      <c r="B294" s="19">
        <v>717150007</v>
      </c>
      <c r="C294" s="19" t="s">
        <v>7786</v>
      </c>
      <c r="D294" s="19" t="s">
        <v>8155</v>
      </c>
      <c r="E294" s="18">
        <v>0</v>
      </c>
      <c r="F294" s="18">
        <v>1779168</v>
      </c>
    </row>
    <row r="295" spans="1:6" customFormat="1" hidden="1" x14ac:dyDescent="0.2">
      <c r="A295" s="19">
        <v>6570</v>
      </c>
      <c r="B295" s="19">
        <v>717150007</v>
      </c>
      <c r="C295" s="19" t="s">
        <v>7860</v>
      </c>
      <c r="D295" s="19" t="s">
        <v>8155</v>
      </c>
      <c r="E295" s="18">
        <v>20650761</v>
      </c>
      <c r="F295" s="18">
        <v>86455295</v>
      </c>
    </row>
    <row r="296" spans="1:6" customFormat="1" hidden="1" x14ac:dyDescent="0.2">
      <c r="A296" s="19">
        <v>6570</v>
      </c>
      <c r="B296" s="19">
        <v>717150007</v>
      </c>
      <c r="C296" s="19" t="s">
        <v>7810</v>
      </c>
      <c r="D296" s="19" t="s">
        <v>8155</v>
      </c>
      <c r="E296" s="18">
        <v>48259932</v>
      </c>
      <c r="F296" s="18">
        <v>206338664</v>
      </c>
    </row>
    <row r="297" spans="1:6" customFormat="1" hidden="1" x14ac:dyDescent="0.2">
      <c r="A297" s="19">
        <v>6570</v>
      </c>
      <c r="B297" s="19">
        <v>717150007</v>
      </c>
      <c r="C297" s="19" t="s">
        <v>7820</v>
      </c>
      <c r="D297" s="19" t="s">
        <v>8155</v>
      </c>
      <c r="E297" s="18">
        <v>12823974</v>
      </c>
      <c r="F297" s="18">
        <v>43601511</v>
      </c>
    </row>
    <row r="298" spans="1:6" customFormat="1" hidden="1" x14ac:dyDescent="0.2">
      <c r="A298" s="19">
        <v>6570</v>
      </c>
      <c r="B298" s="19">
        <v>717150007</v>
      </c>
      <c r="C298" s="19" t="s">
        <v>7815</v>
      </c>
      <c r="D298" s="19" t="s">
        <v>8155</v>
      </c>
      <c r="E298" s="18">
        <v>23248140</v>
      </c>
      <c r="F298" s="18">
        <v>64856340</v>
      </c>
    </row>
    <row r="299" spans="1:6" customFormat="1" hidden="1" x14ac:dyDescent="0.2">
      <c r="A299" s="19">
        <v>6570</v>
      </c>
      <c r="B299" s="19">
        <v>717150007</v>
      </c>
      <c r="C299" s="19" t="s">
        <v>7825</v>
      </c>
      <c r="D299" s="19" t="s">
        <v>8155</v>
      </c>
      <c r="E299" s="18">
        <v>15872868</v>
      </c>
      <c r="F299" s="18">
        <v>63972468</v>
      </c>
    </row>
    <row r="300" spans="1:6" customFormat="1" hidden="1" x14ac:dyDescent="0.2">
      <c r="A300" s="19">
        <v>6570</v>
      </c>
      <c r="B300" s="19">
        <v>717150007</v>
      </c>
      <c r="C300" s="19" t="s">
        <v>75</v>
      </c>
      <c r="D300" s="19" t="s">
        <v>8155</v>
      </c>
      <c r="E300" s="18">
        <v>9459588</v>
      </c>
      <c r="F300" s="18">
        <v>37838352</v>
      </c>
    </row>
    <row r="301" spans="1:6" customFormat="1" hidden="1" x14ac:dyDescent="0.2">
      <c r="A301" s="19">
        <v>6570</v>
      </c>
      <c r="B301" s="19">
        <v>717150007</v>
      </c>
      <c r="C301" s="19" t="s">
        <v>7790</v>
      </c>
      <c r="D301" s="19" t="s">
        <v>8155</v>
      </c>
      <c r="E301" s="18">
        <v>12954136</v>
      </c>
      <c r="F301" s="18">
        <v>55149036</v>
      </c>
    </row>
    <row r="302" spans="1:6" customFormat="1" hidden="1" x14ac:dyDescent="0.2">
      <c r="A302" s="19">
        <v>6570</v>
      </c>
      <c r="B302" s="19">
        <v>717150007</v>
      </c>
      <c r="C302" s="19" t="s">
        <v>7791</v>
      </c>
      <c r="D302" s="19" t="s">
        <v>8155</v>
      </c>
      <c r="E302" s="18">
        <v>53778456</v>
      </c>
      <c r="F302" s="18">
        <v>104920916</v>
      </c>
    </row>
    <row r="303" spans="1:6" customFormat="1" hidden="1" x14ac:dyDescent="0.2">
      <c r="A303" s="19">
        <v>6570</v>
      </c>
      <c r="B303" s="19">
        <v>717150007</v>
      </c>
      <c r="C303" s="19" t="s">
        <v>7879</v>
      </c>
      <c r="D303" s="19" t="s">
        <v>8155</v>
      </c>
      <c r="E303" s="18">
        <v>21385082</v>
      </c>
      <c r="F303" s="18">
        <v>78046410</v>
      </c>
    </row>
    <row r="304" spans="1:6" customFormat="1" hidden="1" x14ac:dyDescent="0.2">
      <c r="A304" s="19">
        <v>6570</v>
      </c>
      <c r="B304" s="19">
        <v>717150007</v>
      </c>
      <c r="C304" s="19" t="s">
        <v>7822</v>
      </c>
      <c r="D304" s="19" t="s">
        <v>8155</v>
      </c>
      <c r="E304" s="18">
        <v>38499602</v>
      </c>
      <c r="F304" s="18">
        <v>157877654</v>
      </c>
    </row>
    <row r="305" spans="1:6" customFormat="1" hidden="1" x14ac:dyDescent="0.2">
      <c r="A305" s="19">
        <v>6570</v>
      </c>
      <c r="B305" s="19">
        <v>717150007</v>
      </c>
      <c r="C305" s="19" t="s">
        <v>7880</v>
      </c>
      <c r="D305" s="19" t="s">
        <v>8155</v>
      </c>
      <c r="E305" s="18">
        <v>13261008</v>
      </c>
      <c r="F305" s="18">
        <v>57316104</v>
      </c>
    </row>
    <row r="306" spans="1:6" customFormat="1" hidden="1" x14ac:dyDescent="0.2">
      <c r="A306" s="19">
        <v>6570</v>
      </c>
      <c r="B306" s="19">
        <v>717150007</v>
      </c>
      <c r="C306" s="19" t="s">
        <v>7762</v>
      </c>
      <c r="D306" s="19" t="s">
        <v>8155</v>
      </c>
      <c r="E306" s="18">
        <v>76326824</v>
      </c>
      <c r="F306" s="18">
        <v>215717913</v>
      </c>
    </row>
    <row r="307" spans="1:6" customFormat="1" hidden="1" x14ac:dyDescent="0.2">
      <c r="A307" s="19">
        <v>6570</v>
      </c>
      <c r="B307" s="19">
        <v>717150007</v>
      </c>
      <c r="C307" s="19" t="s">
        <v>7831</v>
      </c>
      <c r="D307" s="19" t="s">
        <v>8155</v>
      </c>
      <c r="E307" s="18">
        <v>53362769</v>
      </c>
      <c r="F307" s="18">
        <v>186908735</v>
      </c>
    </row>
    <row r="308" spans="1:6" customFormat="1" hidden="1" x14ac:dyDescent="0.2">
      <c r="A308" s="19">
        <v>6570</v>
      </c>
      <c r="B308" s="19">
        <v>717150007</v>
      </c>
      <c r="C308" s="19" t="s">
        <v>7832</v>
      </c>
      <c r="D308" s="19" t="s">
        <v>8155</v>
      </c>
      <c r="E308" s="18">
        <v>17515840</v>
      </c>
      <c r="F308" s="18">
        <v>102621100</v>
      </c>
    </row>
    <row r="309" spans="1:6" customFormat="1" hidden="1" x14ac:dyDescent="0.2">
      <c r="A309" s="19">
        <v>6570</v>
      </c>
      <c r="B309" s="19">
        <v>717150007</v>
      </c>
      <c r="C309" s="19" t="s">
        <v>7833</v>
      </c>
      <c r="D309" s="19" t="s">
        <v>8155</v>
      </c>
      <c r="E309" s="18">
        <v>0</v>
      </c>
      <c r="F309" s="18">
        <v>12750704</v>
      </c>
    </row>
    <row r="310" spans="1:6" customFormat="1" hidden="1" x14ac:dyDescent="0.2">
      <c r="A310" s="19">
        <v>6570</v>
      </c>
      <c r="B310" s="19">
        <v>717150007</v>
      </c>
      <c r="C310" s="19" t="s">
        <v>7845</v>
      </c>
      <c r="D310" s="19" t="s">
        <v>8155</v>
      </c>
      <c r="E310" s="18">
        <v>7311139</v>
      </c>
      <c r="F310" s="18">
        <v>36007359</v>
      </c>
    </row>
    <row r="311" spans="1:6" customFormat="1" hidden="1" x14ac:dyDescent="0.2">
      <c r="A311" s="19">
        <v>6570</v>
      </c>
      <c r="B311" s="19">
        <v>717150007</v>
      </c>
      <c r="C311" s="19" t="s">
        <v>7798</v>
      </c>
      <c r="D311" s="19" t="s">
        <v>8155</v>
      </c>
      <c r="E311" s="18">
        <v>35631632</v>
      </c>
      <c r="F311" s="18">
        <v>194481854</v>
      </c>
    </row>
    <row r="312" spans="1:6" customFormat="1" hidden="1" x14ac:dyDescent="0.2">
      <c r="A312" s="19">
        <v>6570</v>
      </c>
      <c r="B312" s="19">
        <v>717150007</v>
      </c>
      <c r="C312" s="19" t="s">
        <v>7864</v>
      </c>
      <c r="D312" s="19" t="s">
        <v>8155</v>
      </c>
      <c r="E312" s="18">
        <v>52839393</v>
      </c>
      <c r="F312" s="18">
        <v>195814136</v>
      </c>
    </row>
    <row r="313" spans="1:6" customFormat="1" hidden="1" x14ac:dyDescent="0.2">
      <c r="A313" s="19">
        <v>6570</v>
      </c>
      <c r="B313" s="19">
        <v>717150007</v>
      </c>
      <c r="C313" s="19" t="s">
        <v>7800</v>
      </c>
      <c r="D313" s="19" t="s">
        <v>8155</v>
      </c>
      <c r="E313" s="18">
        <v>7758000</v>
      </c>
      <c r="F313" s="18">
        <v>63417340</v>
      </c>
    </row>
    <row r="314" spans="1:6" customFormat="1" hidden="1" x14ac:dyDescent="0.2">
      <c r="A314" s="19">
        <v>6570</v>
      </c>
      <c r="B314" s="19">
        <v>717150007</v>
      </c>
      <c r="C314" s="19" t="s">
        <v>6421</v>
      </c>
      <c r="D314" s="19" t="s">
        <v>8155</v>
      </c>
      <c r="E314" s="18">
        <v>81738116</v>
      </c>
      <c r="F314" s="18">
        <v>269380560</v>
      </c>
    </row>
    <row r="315" spans="1:6" customFormat="1" hidden="1" x14ac:dyDescent="0.2">
      <c r="A315" s="19">
        <v>6570</v>
      </c>
      <c r="B315" s="19">
        <v>717150007</v>
      </c>
      <c r="C315" s="19" t="s">
        <v>7763</v>
      </c>
      <c r="D315" s="19" t="s">
        <v>8155</v>
      </c>
      <c r="E315" s="18">
        <v>34311048</v>
      </c>
      <c r="F315" s="18">
        <v>101971152</v>
      </c>
    </row>
    <row r="316" spans="1:6" customFormat="1" hidden="1" x14ac:dyDescent="0.2">
      <c r="A316" s="19">
        <v>6580</v>
      </c>
      <c r="B316" s="19">
        <v>714523007</v>
      </c>
      <c r="C316" s="19" t="s">
        <v>7805</v>
      </c>
      <c r="D316" s="19" t="s">
        <v>8156</v>
      </c>
      <c r="E316" s="18">
        <v>30850146</v>
      </c>
      <c r="F316" s="18">
        <v>144307635</v>
      </c>
    </row>
    <row r="317" spans="1:6" customFormat="1" hidden="1" x14ac:dyDescent="0.2">
      <c r="A317" s="19">
        <v>6650</v>
      </c>
      <c r="B317" s="19" t="s">
        <v>7735</v>
      </c>
      <c r="C317" s="19" t="s">
        <v>7881</v>
      </c>
      <c r="D317" s="19" t="s">
        <v>8157</v>
      </c>
      <c r="E317" s="18">
        <v>7605943</v>
      </c>
      <c r="F317" s="18">
        <v>29274037</v>
      </c>
    </row>
    <row r="318" spans="1:6" customFormat="1" hidden="1" x14ac:dyDescent="0.2">
      <c r="A318" s="19">
        <v>6690</v>
      </c>
      <c r="B318" s="19">
        <v>703553001</v>
      </c>
      <c r="C318" s="19" t="s">
        <v>7802</v>
      </c>
      <c r="D318" s="19" t="s">
        <v>8158</v>
      </c>
      <c r="E318" s="18">
        <v>20853774</v>
      </c>
      <c r="F318" s="18">
        <v>78512666</v>
      </c>
    </row>
    <row r="319" spans="1:6" customFormat="1" hidden="1" x14ac:dyDescent="0.2">
      <c r="A319" s="19">
        <v>6720</v>
      </c>
      <c r="B319" s="19">
        <v>690811006</v>
      </c>
      <c r="C319" s="19" t="s">
        <v>7882</v>
      </c>
      <c r="D319" s="19" t="s">
        <v>8159</v>
      </c>
      <c r="E319" s="18">
        <v>4149668</v>
      </c>
      <c r="F319" s="18">
        <v>16399762</v>
      </c>
    </row>
    <row r="320" spans="1:6" customFormat="1" hidden="1" x14ac:dyDescent="0.2">
      <c r="A320" s="19">
        <v>6740</v>
      </c>
      <c r="B320" s="19">
        <v>714792008</v>
      </c>
      <c r="C320" s="19" t="s">
        <v>7777</v>
      </c>
      <c r="D320" s="19" t="s">
        <v>8160</v>
      </c>
      <c r="E320" s="18">
        <v>25578837</v>
      </c>
      <c r="F320" s="18">
        <v>90155576</v>
      </c>
    </row>
    <row r="321" spans="1:6" customFormat="1" hidden="1" x14ac:dyDescent="0.2">
      <c r="A321" s="19">
        <v>6740</v>
      </c>
      <c r="B321" s="19">
        <v>714792008</v>
      </c>
      <c r="C321" s="19" t="s">
        <v>7745</v>
      </c>
      <c r="D321" s="19" t="s">
        <v>8160</v>
      </c>
      <c r="E321" s="18">
        <v>17604268</v>
      </c>
      <c r="F321" s="18">
        <v>68631273</v>
      </c>
    </row>
    <row r="322" spans="1:6" customFormat="1" hidden="1" x14ac:dyDescent="0.2">
      <c r="A322" s="19">
        <v>6740</v>
      </c>
      <c r="B322" s="19">
        <v>714792008</v>
      </c>
      <c r="C322" s="19" t="s">
        <v>7792</v>
      </c>
      <c r="D322" s="19" t="s">
        <v>8160</v>
      </c>
      <c r="E322" s="18">
        <v>28778606</v>
      </c>
      <c r="F322" s="18">
        <v>96590557</v>
      </c>
    </row>
    <row r="323" spans="1:6" customFormat="1" hidden="1" x14ac:dyDescent="0.2">
      <c r="A323" s="19">
        <v>6740</v>
      </c>
      <c r="B323" s="19">
        <v>714792008</v>
      </c>
      <c r="C323" s="19" t="s">
        <v>7883</v>
      </c>
      <c r="D323" s="19" t="s">
        <v>8160</v>
      </c>
      <c r="E323" s="18">
        <v>79611373</v>
      </c>
      <c r="F323" s="18">
        <v>370594115</v>
      </c>
    </row>
    <row r="324" spans="1:6" customFormat="1" hidden="1" x14ac:dyDescent="0.2">
      <c r="A324" s="19">
        <v>6760</v>
      </c>
      <c r="B324" s="19">
        <v>718362008</v>
      </c>
      <c r="C324" s="19" t="s">
        <v>7753</v>
      </c>
      <c r="D324" s="19" t="s">
        <v>8161</v>
      </c>
      <c r="E324" s="18">
        <v>7758000</v>
      </c>
      <c r="F324" s="18">
        <v>33126660</v>
      </c>
    </row>
    <row r="325" spans="1:6" customFormat="1" hidden="1" x14ac:dyDescent="0.2">
      <c r="A325" s="19">
        <v>6830</v>
      </c>
      <c r="B325" s="19">
        <v>717449002</v>
      </c>
      <c r="C325" s="19" t="s">
        <v>7764</v>
      </c>
      <c r="D325" s="19" t="s">
        <v>8162</v>
      </c>
      <c r="E325" s="18">
        <v>79184492</v>
      </c>
      <c r="F325" s="18">
        <v>291146033</v>
      </c>
    </row>
    <row r="326" spans="1:6" customFormat="1" hidden="1" x14ac:dyDescent="0.2">
      <c r="A326" s="19">
        <v>6864</v>
      </c>
      <c r="B326" s="19">
        <v>721476006</v>
      </c>
      <c r="C326" s="19" t="s">
        <v>7860</v>
      </c>
      <c r="D326" s="19" t="s">
        <v>8163</v>
      </c>
      <c r="E326" s="18">
        <v>26545463</v>
      </c>
      <c r="F326" s="18">
        <v>90488893</v>
      </c>
    </row>
    <row r="327" spans="1:6" customFormat="1" hidden="1" x14ac:dyDescent="0.2">
      <c r="A327" s="19">
        <v>6864</v>
      </c>
      <c r="B327" s="19">
        <v>721476006</v>
      </c>
      <c r="C327" s="19" t="s">
        <v>7884</v>
      </c>
      <c r="D327" s="19" t="s">
        <v>8163</v>
      </c>
      <c r="E327" s="18">
        <v>9421315</v>
      </c>
      <c r="F327" s="18">
        <v>37542513</v>
      </c>
    </row>
    <row r="328" spans="1:6" customFormat="1" hidden="1" x14ac:dyDescent="0.2">
      <c r="A328" s="19">
        <v>6864</v>
      </c>
      <c r="B328" s="19">
        <v>721476006</v>
      </c>
      <c r="C328" s="19" t="s">
        <v>7822</v>
      </c>
      <c r="D328" s="19" t="s">
        <v>8163</v>
      </c>
      <c r="E328" s="18">
        <v>62239641</v>
      </c>
      <c r="F328" s="18">
        <v>232603456</v>
      </c>
    </row>
    <row r="329" spans="1:6" customFormat="1" hidden="1" x14ac:dyDescent="0.2">
      <c r="A329" s="19">
        <v>6866</v>
      </c>
      <c r="B329" s="19">
        <v>719926002</v>
      </c>
      <c r="C329" s="19" t="s">
        <v>7885</v>
      </c>
      <c r="D329" s="19" t="s">
        <v>8164</v>
      </c>
      <c r="E329" s="18">
        <v>10612944</v>
      </c>
      <c r="F329" s="18">
        <v>35553362</v>
      </c>
    </row>
    <row r="330" spans="1:6" customFormat="1" hidden="1" x14ac:dyDescent="0.2">
      <c r="A330" s="19">
        <v>6866</v>
      </c>
      <c r="B330" s="19">
        <v>719926002</v>
      </c>
      <c r="C330" s="19" t="s">
        <v>7765</v>
      </c>
      <c r="D330" s="19" t="s">
        <v>8164</v>
      </c>
      <c r="E330" s="18">
        <v>52612308</v>
      </c>
      <c r="F330" s="18">
        <v>158265815</v>
      </c>
    </row>
    <row r="331" spans="1:6" customFormat="1" hidden="1" x14ac:dyDescent="0.2">
      <c r="A331" s="19">
        <v>6866</v>
      </c>
      <c r="B331" s="19">
        <v>719926002</v>
      </c>
      <c r="C331" s="19" t="s">
        <v>7775</v>
      </c>
      <c r="D331" s="19" t="s">
        <v>8164</v>
      </c>
      <c r="E331" s="18">
        <v>86508604</v>
      </c>
      <c r="F331" s="18">
        <v>652271602</v>
      </c>
    </row>
    <row r="332" spans="1:6" customFormat="1" hidden="1" x14ac:dyDescent="0.2">
      <c r="A332" s="19">
        <v>6866</v>
      </c>
      <c r="B332" s="19">
        <v>719926002</v>
      </c>
      <c r="C332" s="19" t="s">
        <v>159</v>
      </c>
      <c r="D332" s="19" t="s">
        <v>8164</v>
      </c>
      <c r="E332" s="18">
        <v>8620069</v>
      </c>
      <c r="F332" s="18">
        <v>32452024</v>
      </c>
    </row>
    <row r="333" spans="1:6" customFormat="1" hidden="1" x14ac:dyDescent="0.2">
      <c r="A333" s="19">
        <v>6866</v>
      </c>
      <c r="B333" s="19">
        <v>719926002</v>
      </c>
      <c r="C333" s="19" t="s">
        <v>7834</v>
      </c>
      <c r="D333" s="19" t="s">
        <v>8164</v>
      </c>
      <c r="E333" s="18">
        <v>21301744</v>
      </c>
      <c r="F333" s="18">
        <v>99194846</v>
      </c>
    </row>
    <row r="334" spans="1:6" customFormat="1" hidden="1" x14ac:dyDescent="0.2">
      <c r="A334" s="19">
        <v>6866</v>
      </c>
      <c r="B334" s="19">
        <v>719926002</v>
      </c>
      <c r="C334" s="19" t="s">
        <v>7757</v>
      </c>
      <c r="D334" s="19" t="s">
        <v>8164</v>
      </c>
      <c r="E334" s="18">
        <v>111432009</v>
      </c>
      <c r="F334" s="18">
        <v>392229074</v>
      </c>
    </row>
    <row r="335" spans="1:6" customFormat="1" hidden="1" x14ac:dyDescent="0.2">
      <c r="A335" s="19">
        <v>6866</v>
      </c>
      <c r="B335" s="19">
        <v>719926002</v>
      </c>
      <c r="C335" s="19" t="s">
        <v>7861</v>
      </c>
      <c r="D335" s="19" t="s">
        <v>8164</v>
      </c>
      <c r="E335" s="18">
        <v>22286148</v>
      </c>
      <c r="F335" s="18">
        <v>75516372</v>
      </c>
    </row>
    <row r="336" spans="1:6" customFormat="1" hidden="1" x14ac:dyDescent="0.2">
      <c r="A336" s="19">
        <v>6866</v>
      </c>
      <c r="B336" s="19">
        <v>719926002</v>
      </c>
      <c r="C336" s="19" t="s">
        <v>7886</v>
      </c>
      <c r="D336" s="19" t="s">
        <v>8164</v>
      </c>
      <c r="E336" s="18">
        <v>14239033</v>
      </c>
      <c r="F336" s="18">
        <v>44132157</v>
      </c>
    </row>
    <row r="337" spans="1:6" customFormat="1" hidden="1" x14ac:dyDescent="0.2">
      <c r="A337" s="19">
        <v>6866</v>
      </c>
      <c r="B337" s="19">
        <v>719926002</v>
      </c>
      <c r="C337" s="19" t="s">
        <v>7762</v>
      </c>
      <c r="D337" s="19" t="s">
        <v>8164</v>
      </c>
      <c r="E337" s="18">
        <v>93195992</v>
      </c>
      <c r="F337" s="18">
        <v>223025363</v>
      </c>
    </row>
    <row r="338" spans="1:6" customFormat="1" hidden="1" x14ac:dyDescent="0.2">
      <c r="A338" s="19">
        <v>6866</v>
      </c>
      <c r="B338" s="19">
        <v>719926002</v>
      </c>
      <c r="C338" s="19" t="s">
        <v>7763</v>
      </c>
      <c r="D338" s="19" t="s">
        <v>8164</v>
      </c>
      <c r="E338" s="18">
        <v>11864568</v>
      </c>
      <c r="F338" s="18">
        <v>84174300</v>
      </c>
    </row>
    <row r="339" spans="1:6" customFormat="1" hidden="1" x14ac:dyDescent="0.2">
      <c r="A339" s="19">
        <v>6866</v>
      </c>
      <c r="B339" s="19">
        <v>719926002</v>
      </c>
      <c r="C339" s="19" t="s">
        <v>7829</v>
      </c>
      <c r="D339" s="19" t="s">
        <v>8164</v>
      </c>
      <c r="E339" s="18">
        <v>12000488</v>
      </c>
      <c r="F339" s="18">
        <v>48339993</v>
      </c>
    </row>
    <row r="340" spans="1:6" customFormat="1" hidden="1" x14ac:dyDescent="0.2">
      <c r="A340" s="19">
        <v>6866</v>
      </c>
      <c r="B340" s="19">
        <v>719926002</v>
      </c>
      <c r="C340" s="19" t="s">
        <v>195</v>
      </c>
      <c r="D340" s="19" t="s">
        <v>8164</v>
      </c>
      <c r="E340" s="18">
        <v>41230356</v>
      </c>
      <c r="F340" s="18">
        <v>121543652</v>
      </c>
    </row>
    <row r="341" spans="1:6" customFormat="1" hidden="1" x14ac:dyDescent="0.2">
      <c r="A341" s="19">
        <v>6866</v>
      </c>
      <c r="B341" s="19">
        <v>719926002</v>
      </c>
      <c r="C341" s="19" t="s">
        <v>7752</v>
      </c>
      <c r="D341" s="19" t="s">
        <v>8164</v>
      </c>
      <c r="E341" s="18">
        <v>27153000</v>
      </c>
      <c r="F341" s="18">
        <v>109392972</v>
      </c>
    </row>
    <row r="342" spans="1:6" customFormat="1" hidden="1" x14ac:dyDescent="0.2">
      <c r="A342" s="19">
        <v>6871</v>
      </c>
      <c r="B342" s="19">
        <v>715787008</v>
      </c>
      <c r="C342" s="19" t="s">
        <v>7753</v>
      </c>
      <c r="D342" s="19" t="s">
        <v>8165</v>
      </c>
      <c r="E342" s="18">
        <v>3914773</v>
      </c>
      <c r="F342" s="18">
        <v>15654592</v>
      </c>
    </row>
    <row r="343" spans="1:6" customFormat="1" hidden="1" x14ac:dyDescent="0.2">
      <c r="A343" s="19">
        <v>6872</v>
      </c>
      <c r="B343" s="19">
        <v>690734001</v>
      </c>
      <c r="C343" s="19" t="s">
        <v>7797</v>
      </c>
      <c r="D343" s="19" t="s">
        <v>8166</v>
      </c>
      <c r="E343" s="18">
        <v>0</v>
      </c>
      <c r="F343" s="18">
        <v>13065030</v>
      </c>
    </row>
    <row r="344" spans="1:6" customFormat="1" hidden="1" x14ac:dyDescent="0.2">
      <c r="A344" s="19">
        <v>6876</v>
      </c>
      <c r="B344" s="19">
        <v>691201007</v>
      </c>
      <c r="C344" s="19" t="s">
        <v>7755</v>
      </c>
      <c r="D344" s="19" t="s">
        <v>8167</v>
      </c>
      <c r="E344" s="18">
        <v>6599472</v>
      </c>
      <c r="F344" s="18">
        <v>60700052</v>
      </c>
    </row>
    <row r="345" spans="1:6" customFormat="1" hidden="1" x14ac:dyDescent="0.2">
      <c r="A345" s="19">
        <v>6880</v>
      </c>
      <c r="B345" s="19">
        <v>705528004</v>
      </c>
      <c r="C345" s="19" t="s">
        <v>7778</v>
      </c>
      <c r="D345" s="19" t="s">
        <v>8168</v>
      </c>
      <c r="E345" s="18">
        <v>43334464</v>
      </c>
      <c r="F345" s="18">
        <v>129322412</v>
      </c>
    </row>
    <row r="346" spans="1:6" customFormat="1" hidden="1" x14ac:dyDescent="0.2">
      <c r="A346" s="19">
        <v>6880</v>
      </c>
      <c r="B346" s="19">
        <v>705528004</v>
      </c>
      <c r="C346" s="19" t="s">
        <v>7857</v>
      </c>
      <c r="D346" s="19" t="s">
        <v>8168</v>
      </c>
      <c r="E346" s="18">
        <v>84975960</v>
      </c>
      <c r="F346" s="18">
        <v>274681472</v>
      </c>
    </row>
    <row r="347" spans="1:6" customFormat="1" hidden="1" x14ac:dyDescent="0.2">
      <c r="A347" s="19">
        <v>6880</v>
      </c>
      <c r="B347" s="19">
        <v>705528004</v>
      </c>
      <c r="C347" s="19" t="s">
        <v>7887</v>
      </c>
      <c r="D347" s="19" t="s">
        <v>8168</v>
      </c>
      <c r="E347" s="18">
        <v>36550524</v>
      </c>
      <c r="F347" s="18">
        <v>199623423</v>
      </c>
    </row>
    <row r="348" spans="1:6" customFormat="1" hidden="1" x14ac:dyDescent="0.2">
      <c r="A348" s="19">
        <v>6880</v>
      </c>
      <c r="B348" s="19">
        <v>705528004</v>
      </c>
      <c r="C348" s="19" t="s">
        <v>7863</v>
      </c>
      <c r="D348" s="19" t="s">
        <v>8168</v>
      </c>
      <c r="E348" s="18">
        <v>30142416</v>
      </c>
      <c r="F348" s="18">
        <v>84494964</v>
      </c>
    </row>
    <row r="349" spans="1:6" customFormat="1" hidden="1" x14ac:dyDescent="0.2">
      <c r="A349" s="19">
        <v>6880</v>
      </c>
      <c r="B349" s="19">
        <v>705528004</v>
      </c>
      <c r="C349" s="19" t="s">
        <v>7763</v>
      </c>
      <c r="D349" s="19" t="s">
        <v>8168</v>
      </c>
      <c r="E349" s="18">
        <v>82769240</v>
      </c>
      <c r="F349" s="18">
        <v>242966768</v>
      </c>
    </row>
    <row r="350" spans="1:6" customFormat="1" hidden="1" x14ac:dyDescent="0.2">
      <c r="A350" s="19">
        <v>6897</v>
      </c>
      <c r="B350" s="19" t="s">
        <v>7717</v>
      </c>
      <c r="C350" s="19" t="s">
        <v>7878</v>
      </c>
      <c r="D350" s="19" t="s">
        <v>8169</v>
      </c>
      <c r="E350" s="18">
        <v>6671880</v>
      </c>
      <c r="F350" s="18">
        <v>25601400</v>
      </c>
    </row>
    <row r="351" spans="1:6" customFormat="1" hidden="1" x14ac:dyDescent="0.2">
      <c r="A351" s="19">
        <v>6897</v>
      </c>
      <c r="B351" s="19" t="s">
        <v>7717</v>
      </c>
      <c r="C351" s="19" t="s">
        <v>247</v>
      </c>
      <c r="D351" s="19" t="s">
        <v>8169</v>
      </c>
      <c r="E351" s="18">
        <v>7447680</v>
      </c>
      <c r="F351" s="18">
        <v>27928800</v>
      </c>
    </row>
    <row r="352" spans="1:6" customFormat="1" hidden="1" x14ac:dyDescent="0.2">
      <c r="A352" s="19">
        <v>6897</v>
      </c>
      <c r="B352" s="19" t="s">
        <v>7717</v>
      </c>
      <c r="C352" s="19" t="s">
        <v>7824</v>
      </c>
      <c r="D352" s="19" t="s">
        <v>8169</v>
      </c>
      <c r="E352" s="18">
        <v>24748020</v>
      </c>
      <c r="F352" s="18">
        <v>86424120</v>
      </c>
    </row>
    <row r="353" spans="1:6" customFormat="1" hidden="1" x14ac:dyDescent="0.2">
      <c r="A353" s="19">
        <v>6897</v>
      </c>
      <c r="B353" s="19" t="s">
        <v>7717</v>
      </c>
      <c r="C353" s="19" t="s">
        <v>7805</v>
      </c>
      <c r="D353" s="19" t="s">
        <v>8169</v>
      </c>
      <c r="E353" s="18">
        <v>9697500</v>
      </c>
      <c r="F353" s="18">
        <v>35531640</v>
      </c>
    </row>
    <row r="354" spans="1:6" customFormat="1" hidden="1" x14ac:dyDescent="0.2">
      <c r="A354" s="19">
        <v>6897</v>
      </c>
      <c r="B354" s="19" t="s">
        <v>7717</v>
      </c>
      <c r="C354" s="19" t="s">
        <v>7843</v>
      </c>
      <c r="D354" s="19" t="s">
        <v>8169</v>
      </c>
      <c r="E354" s="18">
        <v>6283980</v>
      </c>
      <c r="F354" s="18">
        <v>24980760</v>
      </c>
    </row>
    <row r="355" spans="1:6" customFormat="1" hidden="1" x14ac:dyDescent="0.2">
      <c r="A355" s="19">
        <v>6897</v>
      </c>
      <c r="B355" s="19" t="s">
        <v>7717</v>
      </c>
      <c r="C355" s="19" t="s">
        <v>7814</v>
      </c>
      <c r="D355" s="19" t="s">
        <v>8169</v>
      </c>
      <c r="E355" s="18">
        <v>7913160</v>
      </c>
      <c r="F355" s="18">
        <v>28239120</v>
      </c>
    </row>
    <row r="356" spans="1:6" customFormat="1" hidden="1" x14ac:dyDescent="0.2">
      <c r="A356" s="19">
        <v>6897</v>
      </c>
      <c r="B356" s="19" t="s">
        <v>7717</v>
      </c>
      <c r="C356" s="19" t="s">
        <v>7815</v>
      </c>
      <c r="D356" s="19" t="s">
        <v>8169</v>
      </c>
      <c r="E356" s="18">
        <v>13498920</v>
      </c>
      <c r="F356" s="18">
        <v>51047640</v>
      </c>
    </row>
    <row r="357" spans="1:6" customFormat="1" hidden="1" x14ac:dyDescent="0.2">
      <c r="A357" s="19">
        <v>6897</v>
      </c>
      <c r="B357" s="19" t="s">
        <v>7717</v>
      </c>
      <c r="C357" s="19" t="s">
        <v>7825</v>
      </c>
      <c r="D357" s="19" t="s">
        <v>8169</v>
      </c>
      <c r="E357" s="18">
        <v>18308880</v>
      </c>
      <c r="F357" s="18">
        <v>65477520</v>
      </c>
    </row>
    <row r="358" spans="1:6" customFormat="1" hidden="1" x14ac:dyDescent="0.2">
      <c r="A358" s="19">
        <v>6897</v>
      </c>
      <c r="B358" s="19" t="s">
        <v>7717</v>
      </c>
      <c r="C358" s="19" t="s">
        <v>7846</v>
      </c>
      <c r="D358" s="19" t="s">
        <v>8169</v>
      </c>
      <c r="E358" s="18">
        <v>12412800</v>
      </c>
      <c r="F358" s="18">
        <v>49651200</v>
      </c>
    </row>
    <row r="359" spans="1:6" customFormat="1" hidden="1" x14ac:dyDescent="0.2">
      <c r="A359" s="19">
        <v>6898</v>
      </c>
      <c r="B359" s="19">
        <v>712939001</v>
      </c>
      <c r="C359" s="19" t="s">
        <v>7786</v>
      </c>
      <c r="D359" s="19" t="s">
        <v>8170</v>
      </c>
      <c r="E359" s="18">
        <v>6439140</v>
      </c>
      <c r="F359" s="18">
        <v>19504170</v>
      </c>
    </row>
    <row r="360" spans="1:6" customFormat="1" hidden="1" x14ac:dyDescent="0.2">
      <c r="A360" s="19">
        <v>6899</v>
      </c>
      <c r="B360" s="19">
        <v>719365000</v>
      </c>
      <c r="C360" s="19" t="s">
        <v>7805</v>
      </c>
      <c r="D360" s="19" t="s">
        <v>8171</v>
      </c>
      <c r="E360" s="18">
        <v>75168346</v>
      </c>
      <c r="F360" s="18">
        <v>138432104</v>
      </c>
    </row>
    <row r="361" spans="1:6" customFormat="1" hidden="1" x14ac:dyDescent="0.2">
      <c r="A361" s="19">
        <v>6900</v>
      </c>
      <c r="B361" s="19" t="s">
        <v>7663</v>
      </c>
      <c r="C361" s="19" t="s">
        <v>7888</v>
      </c>
      <c r="D361" s="19" t="s">
        <v>8172</v>
      </c>
      <c r="E361" s="18">
        <v>4809960</v>
      </c>
      <c r="F361" s="18">
        <v>23661900</v>
      </c>
    </row>
    <row r="362" spans="1:6" customFormat="1" hidden="1" x14ac:dyDescent="0.2">
      <c r="A362" s="19">
        <v>6900</v>
      </c>
      <c r="B362" s="19" t="s">
        <v>7663</v>
      </c>
      <c r="C362" s="19" t="s">
        <v>7889</v>
      </c>
      <c r="D362" s="19" t="s">
        <v>8172</v>
      </c>
      <c r="E362" s="18">
        <v>6361560</v>
      </c>
      <c r="F362" s="18">
        <v>25911720</v>
      </c>
    </row>
    <row r="363" spans="1:6" customFormat="1" hidden="1" x14ac:dyDescent="0.2">
      <c r="A363" s="19">
        <v>6900</v>
      </c>
      <c r="B363" s="19" t="s">
        <v>7663</v>
      </c>
      <c r="C363" s="19" t="s">
        <v>7890</v>
      </c>
      <c r="D363" s="19" t="s">
        <v>8172</v>
      </c>
      <c r="E363" s="18">
        <v>6456208</v>
      </c>
      <c r="F363" s="18">
        <v>26178596</v>
      </c>
    </row>
    <row r="364" spans="1:6" customFormat="1" hidden="1" x14ac:dyDescent="0.2">
      <c r="A364" s="19">
        <v>6900</v>
      </c>
      <c r="B364" s="19" t="s">
        <v>7663</v>
      </c>
      <c r="C364" s="19" t="s">
        <v>7768</v>
      </c>
      <c r="D364" s="19" t="s">
        <v>8172</v>
      </c>
      <c r="E364" s="18">
        <v>8533800</v>
      </c>
      <c r="F364" s="18">
        <v>37471140</v>
      </c>
    </row>
    <row r="365" spans="1:6" customFormat="1" hidden="1" x14ac:dyDescent="0.2">
      <c r="A365" s="19">
        <v>6900</v>
      </c>
      <c r="B365" s="19" t="s">
        <v>7663</v>
      </c>
      <c r="C365" s="19" t="s">
        <v>7867</v>
      </c>
      <c r="D365" s="19" t="s">
        <v>8172</v>
      </c>
      <c r="E365" s="18">
        <v>13886820</v>
      </c>
      <c r="F365" s="18">
        <v>58185000</v>
      </c>
    </row>
    <row r="366" spans="1:6" customFormat="1" hidden="1" x14ac:dyDescent="0.2">
      <c r="A366" s="19">
        <v>6900</v>
      </c>
      <c r="B366" s="19" t="s">
        <v>7663</v>
      </c>
      <c r="C366" s="19" t="s">
        <v>7891</v>
      </c>
      <c r="D366" s="19" t="s">
        <v>8172</v>
      </c>
      <c r="E366" s="18">
        <v>6898414</v>
      </c>
      <c r="F366" s="18">
        <v>28301184</v>
      </c>
    </row>
    <row r="367" spans="1:6" customFormat="1" hidden="1" x14ac:dyDescent="0.2">
      <c r="A367" s="19">
        <v>6900</v>
      </c>
      <c r="B367" s="19" t="s">
        <v>7663</v>
      </c>
      <c r="C367" s="19" t="s">
        <v>7892</v>
      </c>
      <c r="D367" s="19" t="s">
        <v>8172</v>
      </c>
      <c r="E367" s="18">
        <v>6206400</v>
      </c>
      <c r="F367" s="18">
        <v>25601400</v>
      </c>
    </row>
    <row r="368" spans="1:6" customFormat="1" hidden="1" x14ac:dyDescent="0.2">
      <c r="A368" s="19">
        <v>6900</v>
      </c>
      <c r="B368" s="19" t="s">
        <v>7663</v>
      </c>
      <c r="C368" s="19" t="s">
        <v>7893</v>
      </c>
      <c r="D368" s="19" t="s">
        <v>8172</v>
      </c>
      <c r="E368" s="18">
        <v>7525260</v>
      </c>
      <c r="F368" s="18">
        <v>36699840</v>
      </c>
    </row>
    <row r="369" spans="1:6" customFormat="1" hidden="1" x14ac:dyDescent="0.2">
      <c r="A369" s="19">
        <v>6900</v>
      </c>
      <c r="B369" s="19" t="s">
        <v>7663</v>
      </c>
      <c r="C369" s="19" t="s">
        <v>7894</v>
      </c>
      <c r="D369" s="19" t="s">
        <v>8172</v>
      </c>
      <c r="E369" s="18">
        <v>4809960</v>
      </c>
      <c r="F369" s="18">
        <v>20636280</v>
      </c>
    </row>
    <row r="370" spans="1:6" customFormat="1" hidden="1" x14ac:dyDescent="0.2">
      <c r="A370" s="19">
        <v>6900</v>
      </c>
      <c r="B370" s="19" t="s">
        <v>7663</v>
      </c>
      <c r="C370" s="19" t="s">
        <v>7749</v>
      </c>
      <c r="D370" s="19" t="s">
        <v>8172</v>
      </c>
      <c r="E370" s="18">
        <v>37502172</v>
      </c>
      <c r="F370" s="18">
        <v>154200258</v>
      </c>
    </row>
    <row r="371" spans="1:6" customFormat="1" hidden="1" x14ac:dyDescent="0.2">
      <c r="A371" s="19">
        <v>6900</v>
      </c>
      <c r="B371" s="19" t="s">
        <v>7663</v>
      </c>
      <c r="C371" s="19" t="s">
        <v>7750</v>
      </c>
      <c r="D371" s="19" t="s">
        <v>8172</v>
      </c>
      <c r="E371" s="18">
        <v>25860000</v>
      </c>
      <c r="F371" s="18">
        <v>122253720</v>
      </c>
    </row>
    <row r="372" spans="1:6" customFormat="1" hidden="1" x14ac:dyDescent="0.2">
      <c r="A372" s="19">
        <v>6900</v>
      </c>
      <c r="B372" s="19" t="s">
        <v>7663</v>
      </c>
      <c r="C372" s="19" t="s">
        <v>7761</v>
      </c>
      <c r="D372" s="19" t="s">
        <v>8172</v>
      </c>
      <c r="E372" s="18">
        <v>7525260</v>
      </c>
      <c r="F372" s="18">
        <v>37238400</v>
      </c>
    </row>
    <row r="373" spans="1:6" customFormat="1" hidden="1" x14ac:dyDescent="0.2">
      <c r="A373" s="19">
        <v>6900</v>
      </c>
      <c r="B373" s="19" t="s">
        <v>7663</v>
      </c>
      <c r="C373" s="19" t="s">
        <v>7803</v>
      </c>
      <c r="D373" s="19" t="s">
        <v>8172</v>
      </c>
      <c r="E373" s="18">
        <v>29601080</v>
      </c>
      <c r="F373" s="18">
        <v>139981032</v>
      </c>
    </row>
    <row r="374" spans="1:6" customFormat="1" hidden="1" x14ac:dyDescent="0.2">
      <c r="A374" s="19">
        <v>6902</v>
      </c>
      <c r="B374" s="19">
        <v>700516008</v>
      </c>
      <c r="C374" s="19" t="s">
        <v>7836</v>
      </c>
      <c r="D374" s="19" t="s">
        <v>8173</v>
      </c>
      <c r="E374" s="18">
        <v>12024900</v>
      </c>
      <c r="F374" s="18">
        <v>48099600</v>
      </c>
    </row>
    <row r="375" spans="1:6" customFormat="1" hidden="1" x14ac:dyDescent="0.2">
      <c r="A375" s="19">
        <v>6902</v>
      </c>
      <c r="B375" s="19">
        <v>700516008</v>
      </c>
      <c r="C375" s="19" t="s">
        <v>159</v>
      </c>
      <c r="D375" s="19" t="s">
        <v>8173</v>
      </c>
      <c r="E375" s="18">
        <v>121114172</v>
      </c>
      <c r="F375" s="18">
        <v>466038439</v>
      </c>
    </row>
    <row r="376" spans="1:6" customFormat="1" hidden="1" x14ac:dyDescent="0.2">
      <c r="A376" s="19">
        <v>6902</v>
      </c>
      <c r="B376" s="19">
        <v>700516008</v>
      </c>
      <c r="C376" s="19" t="s">
        <v>7756</v>
      </c>
      <c r="D376" s="19" t="s">
        <v>8173</v>
      </c>
      <c r="E376" s="18">
        <v>58301680</v>
      </c>
      <c r="F376" s="18">
        <v>186425073</v>
      </c>
    </row>
    <row r="377" spans="1:6" customFormat="1" hidden="1" x14ac:dyDescent="0.2">
      <c r="A377" s="19">
        <v>6902</v>
      </c>
      <c r="B377" s="19">
        <v>700516008</v>
      </c>
      <c r="C377" s="19" t="s">
        <v>7895</v>
      </c>
      <c r="D377" s="19" t="s">
        <v>8173</v>
      </c>
      <c r="E377" s="18">
        <v>16033200</v>
      </c>
      <c r="F377" s="18">
        <v>64132800</v>
      </c>
    </row>
    <row r="378" spans="1:6" customFormat="1" hidden="1" x14ac:dyDescent="0.2">
      <c r="A378" s="19">
        <v>6902</v>
      </c>
      <c r="B378" s="19">
        <v>700516008</v>
      </c>
      <c r="C378" s="19" t="s">
        <v>7778</v>
      </c>
      <c r="D378" s="19" t="s">
        <v>8173</v>
      </c>
      <c r="E378" s="18">
        <v>56105856</v>
      </c>
      <c r="F378" s="18">
        <v>178871034</v>
      </c>
    </row>
    <row r="379" spans="1:6" customFormat="1" hidden="1" x14ac:dyDescent="0.2">
      <c r="A379" s="19">
        <v>6902</v>
      </c>
      <c r="B379" s="19">
        <v>700516008</v>
      </c>
      <c r="C379" s="19" t="s">
        <v>7830</v>
      </c>
      <c r="D379" s="19" t="s">
        <v>8173</v>
      </c>
      <c r="E379" s="18">
        <v>23299860</v>
      </c>
      <c r="F379" s="18">
        <v>135040920</v>
      </c>
    </row>
    <row r="380" spans="1:6" customFormat="1" hidden="1" x14ac:dyDescent="0.2">
      <c r="A380" s="19">
        <v>6902</v>
      </c>
      <c r="B380" s="19">
        <v>700516008</v>
      </c>
      <c r="C380" s="19" t="s">
        <v>7808</v>
      </c>
      <c r="D380" s="19" t="s">
        <v>8173</v>
      </c>
      <c r="E380" s="18">
        <v>16873650</v>
      </c>
      <c r="F380" s="18">
        <v>103569300</v>
      </c>
    </row>
    <row r="381" spans="1:6" customFormat="1" hidden="1" x14ac:dyDescent="0.2">
      <c r="A381" s="19">
        <v>6902</v>
      </c>
      <c r="B381" s="19">
        <v>700516008</v>
      </c>
      <c r="C381" s="19" t="s">
        <v>7824</v>
      </c>
      <c r="D381" s="19" t="s">
        <v>8173</v>
      </c>
      <c r="E381" s="18">
        <v>36139351</v>
      </c>
      <c r="F381" s="18">
        <v>142100701</v>
      </c>
    </row>
    <row r="382" spans="1:6" customFormat="1" hidden="1" x14ac:dyDescent="0.2">
      <c r="A382" s="19">
        <v>6902</v>
      </c>
      <c r="B382" s="19">
        <v>700516008</v>
      </c>
      <c r="C382" s="19" t="s">
        <v>7781</v>
      </c>
      <c r="D382" s="19" t="s">
        <v>8173</v>
      </c>
      <c r="E382" s="18">
        <v>54114841</v>
      </c>
      <c r="F382" s="18">
        <v>149460038</v>
      </c>
    </row>
    <row r="383" spans="1:6" customFormat="1" hidden="1" x14ac:dyDescent="0.2">
      <c r="A383" s="19">
        <v>6902</v>
      </c>
      <c r="B383" s="19">
        <v>700516008</v>
      </c>
      <c r="C383" s="19" t="s">
        <v>69</v>
      </c>
      <c r="D383" s="19" t="s">
        <v>8173</v>
      </c>
      <c r="E383" s="18">
        <v>31006140</v>
      </c>
      <c r="F383" s="18">
        <v>165628584</v>
      </c>
    </row>
    <row r="384" spans="1:6" customFormat="1" hidden="1" x14ac:dyDescent="0.2">
      <c r="A384" s="19">
        <v>6902</v>
      </c>
      <c r="B384" s="19">
        <v>700516008</v>
      </c>
      <c r="C384" s="19" t="s">
        <v>7857</v>
      </c>
      <c r="D384" s="19" t="s">
        <v>8173</v>
      </c>
      <c r="E384" s="18">
        <v>11135316</v>
      </c>
      <c r="F384" s="18">
        <v>79519500</v>
      </c>
    </row>
    <row r="385" spans="1:6" customFormat="1" hidden="1" x14ac:dyDescent="0.2">
      <c r="A385" s="19">
        <v>6902</v>
      </c>
      <c r="B385" s="19">
        <v>700516008</v>
      </c>
      <c r="C385" s="19" t="s">
        <v>7757</v>
      </c>
      <c r="D385" s="19" t="s">
        <v>8173</v>
      </c>
      <c r="E385" s="18">
        <v>42518805</v>
      </c>
      <c r="F385" s="18">
        <v>152895903</v>
      </c>
    </row>
    <row r="386" spans="1:6" customFormat="1" hidden="1" x14ac:dyDescent="0.2">
      <c r="A386" s="19">
        <v>6902</v>
      </c>
      <c r="B386" s="19">
        <v>700516008</v>
      </c>
      <c r="C386" s="19" t="s">
        <v>7786</v>
      </c>
      <c r="D386" s="19" t="s">
        <v>8173</v>
      </c>
      <c r="E386" s="18">
        <v>39333060</v>
      </c>
      <c r="F386" s="18">
        <v>199173720</v>
      </c>
    </row>
    <row r="387" spans="1:6" customFormat="1" hidden="1" x14ac:dyDescent="0.2">
      <c r="A387" s="19">
        <v>6902</v>
      </c>
      <c r="B387" s="19">
        <v>700516008</v>
      </c>
      <c r="C387" s="19" t="s">
        <v>7820</v>
      </c>
      <c r="D387" s="19" t="s">
        <v>8173</v>
      </c>
      <c r="E387" s="18">
        <v>41659838</v>
      </c>
      <c r="F387" s="18">
        <v>124550032</v>
      </c>
    </row>
    <row r="388" spans="1:6" customFormat="1" hidden="1" x14ac:dyDescent="0.2">
      <c r="A388" s="19">
        <v>6902</v>
      </c>
      <c r="B388" s="19">
        <v>700516008</v>
      </c>
      <c r="C388" s="19" t="s">
        <v>7790</v>
      </c>
      <c r="D388" s="19" t="s">
        <v>8173</v>
      </c>
      <c r="E388" s="18">
        <v>40253676</v>
      </c>
      <c r="F388" s="18">
        <v>158398957</v>
      </c>
    </row>
    <row r="389" spans="1:6" customFormat="1" hidden="1" x14ac:dyDescent="0.2">
      <c r="A389" s="19">
        <v>6902</v>
      </c>
      <c r="B389" s="19">
        <v>700516008</v>
      </c>
      <c r="C389" s="19" t="s">
        <v>7831</v>
      </c>
      <c r="D389" s="19" t="s">
        <v>8173</v>
      </c>
      <c r="E389" s="18">
        <v>23299860</v>
      </c>
      <c r="F389" s="18">
        <v>135040920</v>
      </c>
    </row>
    <row r="390" spans="1:6" customFormat="1" hidden="1" x14ac:dyDescent="0.2">
      <c r="A390" s="19">
        <v>6902</v>
      </c>
      <c r="B390" s="19">
        <v>700516008</v>
      </c>
      <c r="C390" s="19" t="s">
        <v>7862</v>
      </c>
      <c r="D390" s="19" t="s">
        <v>8173</v>
      </c>
      <c r="E390" s="18">
        <v>28378764</v>
      </c>
      <c r="F390" s="18">
        <v>89144592</v>
      </c>
    </row>
    <row r="391" spans="1:6" customFormat="1" hidden="1" x14ac:dyDescent="0.2">
      <c r="A391" s="19">
        <v>6902</v>
      </c>
      <c r="B391" s="19">
        <v>700516008</v>
      </c>
      <c r="C391" s="19" t="s">
        <v>7751</v>
      </c>
      <c r="D391" s="19" t="s">
        <v>8173</v>
      </c>
      <c r="E391" s="18">
        <v>20248380</v>
      </c>
      <c r="F391" s="18">
        <v>104818338</v>
      </c>
    </row>
    <row r="392" spans="1:6" customFormat="1" hidden="1" x14ac:dyDescent="0.2">
      <c r="A392" s="19">
        <v>6902</v>
      </c>
      <c r="B392" s="19">
        <v>700516008</v>
      </c>
      <c r="C392" s="19" t="s">
        <v>7846</v>
      </c>
      <c r="D392" s="19" t="s">
        <v>8173</v>
      </c>
      <c r="E392" s="18">
        <v>16873650</v>
      </c>
      <c r="F392" s="18">
        <v>103569300</v>
      </c>
    </row>
    <row r="393" spans="1:6" customFormat="1" hidden="1" x14ac:dyDescent="0.2">
      <c r="A393" s="19">
        <v>6902</v>
      </c>
      <c r="B393" s="19">
        <v>700516008</v>
      </c>
      <c r="C393" s="19" t="s">
        <v>6421</v>
      </c>
      <c r="D393" s="19" t="s">
        <v>8173</v>
      </c>
      <c r="E393" s="18">
        <v>34678260</v>
      </c>
      <c r="F393" s="18">
        <v>138713040</v>
      </c>
    </row>
    <row r="394" spans="1:6" customFormat="1" hidden="1" x14ac:dyDescent="0.2">
      <c r="A394" s="19">
        <v>6902</v>
      </c>
      <c r="B394" s="19">
        <v>700516008</v>
      </c>
      <c r="C394" s="19" t="s">
        <v>7763</v>
      </c>
      <c r="D394" s="19" t="s">
        <v>8173</v>
      </c>
      <c r="E394" s="18">
        <v>25650534</v>
      </c>
      <c r="F394" s="18">
        <v>129204318</v>
      </c>
    </row>
    <row r="395" spans="1:6" customFormat="1" hidden="1" x14ac:dyDescent="0.2">
      <c r="A395" s="19">
        <v>6902</v>
      </c>
      <c r="B395" s="19">
        <v>700516008</v>
      </c>
      <c r="C395" s="19" t="s">
        <v>195</v>
      </c>
      <c r="D395" s="19" t="s">
        <v>8173</v>
      </c>
      <c r="E395" s="18">
        <v>22847310</v>
      </c>
      <c r="F395" s="18">
        <v>79415977</v>
      </c>
    </row>
    <row r="396" spans="1:6" customFormat="1" hidden="1" x14ac:dyDescent="0.2">
      <c r="A396" s="19">
        <v>6902</v>
      </c>
      <c r="B396" s="19">
        <v>700516008</v>
      </c>
      <c r="C396" s="19" t="s">
        <v>7753</v>
      </c>
      <c r="D396" s="19" t="s">
        <v>8173</v>
      </c>
      <c r="E396" s="18">
        <v>19798416</v>
      </c>
      <c r="F396" s="18">
        <v>143017171</v>
      </c>
    </row>
    <row r="397" spans="1:6" customFormat="1" hidden="1" x14ac:dyDescent="0.2">
      <c r="A397" s="19">
        <v>6902</v>
      </c>
      <c r="B397" s="19">
        <v>700516008</v>
      </c>
      <c r="C397" s="19" t="s">
        <v>7897</v>
      </c>
      <c r="D397" s="19" t="s">
        <v>8173</v>
      </c>
      <c r="E397" s="18">
        <v>13708386</v>
      </c>
      <c r="F397" s="18">
        <v>71062460</v>
      </c>
    </row>
    <row r="398" spans="1:6" customFormat="1" hidden="1" x14ac:dyDescent="0.2">
      <c r="A398" s="19">
        <v>6903</v>
      </c>
      <c r="B398" s="19">
        <v>725997000</v>
      </c>
      <c r="C398" s="19" t="s">
        <v>7747</v>
      </c>
      <c r="D398" s="19" t="s">
        <v>8174</v>
      </c>
      <c r="E398" s="18">
        <v>2473733</v>
      </c>
      <c r="F398" s="18">
        <v>5207859</v>
      </c>
    </row>
    <row r="399" spans="1:6" customFormat="1" hidden="1" x14ac:dyDescent="0.2">
      <c r="A399" s="19">
        <v>6905</v>
      </c>
      <c r="B399" s="19">
        <v>702081009</v>
      </c>
      <c r="C399" s="19" t="s">
        <v>227</v>
      </c>
      <c r="D399" s="19" t="s">
        <v>8175</v>
      </c>
      <c r="E399" s="18">
        <v>9728532</v>
      </c>
      <c r="F399" s="18">
        <v>36633615</v>
      </c>
    </row>
    <row r="400" spans="1:6" customFormat="1" hidden="1" x14ac:dyDescent="0.2">
      <c r="A400" s="19">
        <v>6905</v>
      </c>
      <c r="B400" s="19">
        <v>702081009</v>
      </c>
      <c r="C400" s="19" t="s">
        <v>7898</v>
      </c>
      <c r="D400" s="19" t="s">
        <v>8175</v>
      </c>
      <c r="E400" s="18">
        <v>9138924</v>
      </c>
      <c r="F400" s="18">
        <v>36007361</v>
      </c>
    </row>
    <row r="401" spans="1:6" customFormat="1" hidden="1" x14ac:dyDescent="0.2">
      <c r="A401" s="19">
        <v>6905</v>
      </c>
      <c r="B401" s="19">
        <v>702081009</v>
      </c>
      <c r="C401" s="19" t="s">
        <v>7899</v>
      </c>
      <c r="D401" s="19" t="s">
        <v>8175</v>
      </c>
      <c r="E401" s="18">
        <v>37446089</v>
      </c>
      <c r="F401" s="18">
        <v>138089808</v>
      </c>
    </row>
    <row r="402" spans="1:6" customFormat="1" hidden="1" x14ac:dyDescent="0.2">
      <c r="A402" s="19">
        <v>6905</v>
      </c>
      <c r="B402" s="19">
        <v>702081009</v>
      </c>
      <c r="C402" s="19" t="s">
        <v>7900</v>
      </c>
      <c r="D402" s="19" t="s">
        <v>8175</v>
      </c>
      <c r="E402" s="18">
        <v>20653968</v>
      </c>
      <c r="F402" s="18">
        <v>79691417</v>
      </c>
    </row>
    <row r="403" spans="1:6" customFormat="1" hidden="1" x14ac:dyDescent="0.2">
      <c r="A403" s="19">
        <v>6905</v>
      </c>
      <c r="B403" s="19">
        <v>702081009</v>
      </c>
      <c r="C403" s="19" t="s">
        <v>195</v>
      </c>
      <c r="D403" s="19" t="s">
        <v>8175</v>
      </c>
      <c r="E403" s="18">
        <v>25111404</v>
      </c>
      <c r="F403" s="18">
        <v>90054758</v>
      </c>
    </row>
    <row r="404" spans="1:6" customFormat="1" hidden="1" x14ac:dyDescent="0.2">
      <c r="A404" s="19">
        <v>6905</v>
      </c>
      <c r="B404" s="19">
        <v>702081009</v>
      </c>
      <c r="C404" s="19" t="s">
        <v>7754</v>
      </c>
      <c r="D404" s="19" t="s">
        <v>8175</v>
      </c>
      <c r="E404" s="18">
        <v>16550297</v>
      </c>
      <c r="F404" s="18">
        <v>66749522</v>
      </c>
    </row>
    <row r="405" spans="1:6" customFormat="1" hidden="1" x14ac:dyDescent="0.2">
      <c r="A405" s="19">
        <v>6905</v>
      </c>
      <c r="B405" s="19">
        <v>702081009</v>
      </c>
      <c r="C405" s="19" t="s">
        <v>7849</v>
      </c>
      <c r="D405" s="19" t="s">
        <v>8175</v>
      </c>
      <c r="E405" s="18">
        <v>28147886</v>
      </c>
      <c r="F405" s="18">
        <v>103452618</v>
      </c>
    </row>
    <row r="406" spans="1:6" customFormat="1" hidden="1" x14ac:dyDescent="0.2">
      <c r="A406" s="19">
        <v>6905</v>
      </c>
      <c r="B406" s="19">
        <v>702081009</v>
      </c>
      <c r="C406" s="19" t="s">
        <v>7852</v>
      </c>
      <c r="D406" s="19" t="s">
        <v>8175</v>
      </c>
      <c r="E406" s="18">
        <v>7694384</v>
      </c>
      <c r="F406" s="18">
        <v>29539360</v>
      </c>
    </row>
    <row r="407" spans="1:6" customFormat="1" hidden="1" x14ac:dyDescent="0.2">
      <c r="A407" s="19">
        <v>6911</v>
      </c>
      <c r="B407" s="19">
        <v>713189006</v>
      </c>
      <c r="C407" s="19" t="s">
        <v>7775</v>
      </c>
      <c r="D407" s="19" t="s">
        <v>8176</v>
      </c>
      <c r="E407" s="18">
        <v>3768774</v>
      </c>
      <c r="F407" s="18">
        <v>17273548</v>
      </c>
    </row>
    <row r="408" spans="1:6" customFormat="1" hidden="1" x14ac:dyDescent="0.2">
      <c r="A408" s="19">
        <v>6911</v>
      </c>
      <c r="B408" s="19">
        <v>713189006</v>
      </c>
      <c r="C408" s="19" t="s">
        <v>159</v>
      </c>
      <c r="D408" s="19" t="s">
        <v>8176</v>
      </c>
      <c r="E408" s="18">
        <v>8696718</v>
      </c>
      <c r="F408" s="18">
        <v>33975178</v>
      </c>
    </row>
    <row r="409" spans="1:6" customFormat="1" hidden="1" x14ac:dyDescent="0.2">
      <c r="A409" s="19">
        <v>6911</v>
      </c>
      <c r="B409" s="19">
        <v>713189006</v>
      </c>
      <c r="C409" s="19" t="s">
        <v>7767</v>
      </c>
      <c r="D409" s="19" t="s">
        <v>8176</v>
      </c>
      <c r="E409" s="18">
        <v>4843826</v>
      </c>
      <c r="F409" s="18">
        <v>20385107</v>
      </c>
    </row>
    <row r="410" spans="1:6" customFormat="1" hidden="1" x14ac:dyDescent="0.2">
      <c r="A410" s="19">
        <v>6911</v>
      </c>
      <c r="B410" s="19">
        <v>713189006</v>
      </c>
      <c r="C410" s="19" t="s">
        <v>7757</v>
      </c>
      <c r="D410" s="19" t="s">
        <v>8176</v>
      </c>
      <c r="E410" s="18">
        <v>24866129</v>
      </c>
      <c r="F410" s="18">
        <v>102007296</v>
      </c>
    </row>
    <row r="411" spans="1:6" customFormat="1" hidden="1" x14ac:dyDescent="0.2">
      <c r="A411" s="19">
        <v>6911</v>
      </c>
      <c r="B411" s="19">
        <v>713189006</v>
      </c>
      <c r="C411" s="19" t="s">
        <v>7784</v>
      </c>
      <c r="D411" s="19" t="s">
        <v>8176</v>
      </c>
      <c r="E411" s="18">
        <v>5598449</v>
      </c>
      <c r="F411" s="18">
        <v>22263599</v>
      </c>
    </row>
    <row r="412" spans="1:6" customFormat="1" hidden="1" x14ac:dyDescent="0.2">
      <c r="A412" s="19">
        <v>6911</v>
      </c>
      <c r="B412" s="19">
        <v>713189006</v>
      </c>
      <c r="C412" s="19" t="s">
        <v>7799</v>
      </c>
      <c r="D412" s="19" t="s">
        <v>8176</v>
      </c>
      <c r="E412" s="18">
        <v>6093468</v>
      </c>
      <c r="F412" s="18">
        <v>33349540</v>
      </c>
    </row>
    <row r="413" spans="1:6" customFormat="1" hidden="1" x14ac:dyDescent="0.2">
      <c r="A413" s="19">
        <v>6915</v>
      </c>
      <c r="B413" s="19">
        <v>721694003</v>
      </c>
      <c r="C413" s="19" t="s">
        <v>7876</v>
      </c>
      <c r="D413" s="19" t="s">
        <v>8177</v>
      </c>
      <c r="E413" s="18">
        <v>9930240</v>
      </c>
      <c r="F413" s="18">
        <v>47168640</v>
      </c>
    </row>
    <row r="414" spans="1:6" customFormat="1" hidden="1" x14ac:dyDescent="0.2">
      <c r="A414" s="19">
        <v>6915</v>
      </c>
      <c r="B414" s="19">
        <v>721694003</v>
      </c>
      <c r="C414" s="19" t="s">
        <v>7746</v>
      </c>
      <c r="D414" s="19" t="s">
        <v>8177</v>
      </c>
      <c r="E414" s="18">
        <v>103240735</v>
      </c>
      <c r="F414" s="18">
        <v>394729323</v>
      </c>
    </row>
    <row r="415" spans="1:6" customFormat="1" hidden="1" x14ac:dyDescent="0.2">
      <c r="A415" s="19">
        <v>6915</v>
      </c>
      <c r="B415" s="19">
        <v>721694003</v>
      </c>
      <c r="C415" s="19" t="s">
        <v>7764</v>
      </c>
      <c r="D415" s="19" t="s">
        <v>8177</v>
      </c>
      <c r="E415" s="18">
        <v>146685721</v>
      </c>
      <c r="F415" s="18">
        <v>466211518</v>
      </c>
    </row>
    <row r="416" spans="1:6" customFormat="1" hidden="1" x14ac:dyDescent="0.2">
      <c r="A416" s="19">
        <v>6915</v>
      </c>
      <c r="B416" s="19">
        <v>721694003</v>
      </c>
      <c r="C416" s="19" t="s">
        <v>7748</v>
      </c>
      <c r="D416" s="19" t="s">
        <v>8177</v>
      </c>
      <c r="E416" s="18">
        <v>9459588</v>
      </c>
      <c r="F416" s="18">
        <v>56276532</v>
      </c>
    </row>
    <row r="417" spans="1:6" customFormat="1" hidden="1" x14ac:dyDescent="0.2">
      <c r="A417" s="19">
        <v>6915</v>
      </c>
      <c r="B417" s="19">
        <v>721694003</v>
      </c>
      <c r="C417" s="19" t="s">
        <v>7901</v>
      </c>
      <c r="D417" s="19" t="s">
        <v>8177</v>
      </c>
      <c r="E417" s="18">
        <v>6206400</v>
      </c>
      <c r="F417" s="18">
        <v>26687520</v>
      </c>
    </row>
    <row r="418" spans="1:6" customFormat="1" hidden="1" x14ac:dyDescent="0.2">
      <c r="A418" s="19">
        <v>6915</v>
      </c>
      <c r="B418" s="19">
        <v>721694003</v>
      </c>
      <c r="C418" s="19" t="s">
        <v>7772</v>
      </c>
      <c r="D418" s="19" t="s">
        <v>8177</v>
      </c>
      <c r="E418" s="18">
        <v>10261248</v>
      </c>
      <c r="F418" s="18">
        <v>41044992</v>
      </c>
    </row>
    <row r="419" spans="1:6" customFormat="1" hidden="1" x14ac:dyDescent="0.2">
      <c r="A419" s="19">
        <v>6915</v>
      </c>
      <c r="B419" s="19">
        <v>721694003</v>
      </c>
      <c r="C419" s="19" t="s">
        <v>7902</v>
      </c>
      <c r="D419" s="19" t="s">
        <v>8177</v>
      </c>
      <c r="E419" s="18">
        <v>6397247</v>
      </c>
      <c r="F419" s="18">
        <v>26685658</v>
      </c>
    </row>
    <row r="420" spans="1:6" customFormat="1" hidden="1" x14ac:dyDescent="0.2">
      <c r="A420" s="19">
        <v>6915</v>
      </c>
      <c r="B420" s="19">
        <v>721694003</v>
      </c>
      <c r="C420" s="19" t="s">
        <v>7766</v>
      </c>
      <c r="D420" s="19" t="s">
        <v>8177</v>
      </c>
      <c r="E420" s="18">
        <v>30715073</v>
      </c>
      <c r="F420" s="18">
        <v>131063182</v>
      </c>
    </row>
    <row r="421" spans="1:6" customFormat="1" hidden="1" x14ac:dyDescent="0.2">
      <c r="A421" s="19">
        <v>6915</v>
      </c>
      <c r="B421" s="19">
        <v>721694003</v>
      </c>
      <c r="C421" s="19" t="s">
        <v>7823</v>
      </c>
      <c r="D421" s="19" t="s">
        <v>8177</v>
      </c>
      <c r="E421" s="18">
        <v>6982200</v>
      </c>
      <c r="F421" s="18">
        <v>26687520</v>
      </c>
    </row>
    <row r="422" spans="1:6" customFormat="1" hidden="1" x14ac:dyDescent="0.2">
      <c r="A422" s="19">
        <v>6915</v>
      </c>
      <c r="B422" s="19">
        <v>721694003</v>
      </c>
      <c r="C422" s="19" t="s">
        <v>7903</v>
      </c>
      <c r="D422" s="19" t="s">
        <v>8177</v>
      </c>
      <c r="E422" s="18">
        <v>6206400</v>
      </c>
      <c r="F422" s="18">
        <v>26765100</v>
      </c>
    </row>
    <row r="423" spans="1:6" customFormat="1" hidden="1" x14ac:dyDescent="0.2">
      <c r="A423" s="19">
        <v>6915</v>
      </c>
      <c r="B423" s="19">
        <v>721694003</v>
      </c>
      <c r="C423" s="19" t="s">
        <v>7756</v>
      </c>
      <c r="D423" s="19" t="s">
        <v>8177</v>
      </c>
      <c r="E423" s="18">
        <v>9138924</v>
      </c>
      <c r="F423" s="18">
        <v>36555696</v>
      </c>
    </row>
    <row r="424" spans="1:6" customFormat="1" hidden="1" x14ac:dyDescent="0.2">
      <c r="A424" s="19">
        <v>6915</v>
      </c>
      <c r="B424" s="19">
        <v>721694003</v>
      </c>
      <c r="C424" s="19" t="s">
        <v>7778</v>
      </c>
      <c r="D424" s="19" t="s">
        <v>8177</v>
      </c>
      <c r="E424" s="18">
        <v>6034517</v>
      </c>
      <c r="F424" s="18">
        <v>50660774</v>
      </c>
    </row>
    <row r="425" spans="1:6" customFormat="1" hidden="1" x14ac:dyDescent="0.2">
      <c r="A425" s="19">
        <v>6915</v>
      </c>
      <c r="B425" s="19">
        <v>721694003</v>
      </c>
      <c r="C425" s="19" t="s">
        <v>7904</v>
      </c>
      <c r="D425" s="19" t="s">
        <v>8177</v>
      </c>
      <c r="E425" s="18">
        <v>10166083</v>
      </c>
      <c r="F425" s="18">
        <v>39575109</v>
      </c>
    </row>
    <row r="426" spans="1:6" customFormat="1" hidden="1" x14ac:dyDescent="0.2">
      <c r="A426" s="19">
        <v>6915</v>
      </c>
      <c r="B426" s="19">
        <v>721694003</v>
      </c>
      <c r="C426" s="19" t="s">
        <v>184</v>
      </c>
      <c r="D426" s="19" t="s">
        <v>8177</v>
      </c>
      <c r="E426" s="18">
        <v>29083686</v>
      </c>
      <c r="F426" s="18">
        <v>93666657</v>
      </c>
    </row>
    <row r="427" spans="1:6" customFormat="1" hidden="1" x14ac:dyDescent="0.2">
      <c r="A427" s="19">
        <v>6915</v>
      </c>
      <c r="B427" s="19">
        <v>721694003</v>
      </c>
      <c r="C427" s="19" t="s">
        <v>7781</v>
      </c>
      <c r="D427" s="19" t="s">
        <v>8177</v>
      </c>
      <c r="E427" s="18">
        <v>46740976</v>
      </c>
      <c r="F427" s="18">
        <v>143584749</v>
      </c>
    </row>
    <row r="428" spans="1:6" customFormat="1" hidden="1" x14ac:dyDescent="0.2">
      <c r="A428" s="19">
        <v>6915</v>
      </c>
      <c r="B428" s="19">
        <v>721694003</v>
      </c>
      <c r="C428" s="19" t="s">
        <v>7858</v>
      </c>
      <c r="D428" s="19" t="s">
        <v>8177</v>
      </c>
      <c r="E428" s="18">
        <v>7856268</v>
      </c>
      <c r="F428" s="18">
        <v>30944076</v>
      </c>
    </row>
    <row r="429" spans="1:6" customFormat="1" hidden="1" x14ac:dyDescent="0.2">
      <c r="A429" s="19">
        <v>6915</v>
      </c>
      <c r="B429" s="19">
        <v>721694003</v>
      </c>
      <c r="C429" s="19" t="s">
        <v>7905</v>
      </c>
      <c r="D429" s="19" t="s">
        <v>8177</v>
      </c>
      <c r="E429" s="18">
        <v>9687259</v>
      </c>
      <c r="F429" s="18">
        <v>37652366</v>
      </c>
    </row>
    <row r="430" spans="1:6" customFormat="1" hidden="1" x14ac:dyDescent="0.2">
      <c r="A430" s="19">
        <v>6915</v>
      </c>
      <c r="B430" s="19">
        <v>721694003</v>
      </c>
      <c r="C430" s="19" t="s">
        <v>7906</v>
      </c>
      <c r="D430" s="19" t="s">
        <v>8177</v>
      </c>
      <c r="E430" s="18">
        <v>4170701</v>
      </c>
      <c r="F430" s="18">
        <v>18668851</v>
      </c>
    </row>
    <row r="431" spans="1:6" customFormat="1" hidden="1" x14ac:dyDescent="0.2">
      <c r="A431" s="19">
        <v>6915</v>
      </c>
      <c r="B431" s="19">
        <v>721694003</v>
      </c>
      <c r="C431" s="19" t="s">
        <v>7907</v>
      </c>
      <c r="D431" s="19" t="s">
        <v>8177</v>
      </c>
      <c r="E431" s="18">
        <v>9551650</v>
      </c>
      <c r="F431" s="18">
        <v>39629353</v>
      </c>
    </row>
    <row r="432" spans="1:6" customFormat="1" hidden="1" x14ac:dyDescent="0.2">
      <c r="A432" s="19">
        <v>6915</v>
      </c>
      <c r="B432" s="19">
        <v>721694003</v>
      </c>
      <c r="C432" s="19" t="s">
        <v>7745</v>
      </c>
      <c r="D432" s="19" t="s">
        <v>8177</v>
      </c>
      <c r="E432" s="18">
        <v>20471189</v>
      </c>
      <c r="F432" s="18">
        <v>59768560</v>
      </c>
    </row>
    <row r="433" spans="1:6" customFormat="1" hidden="1" x14ac:dyDescent="0.2">
      <c r="A433" s="19">
        <v>6915</v>
      </c>
      <c r="B433" s="19">
        <v>721694003</v>
      </c>
      <c r="C433" s="19" t="s">
        <v>7908</v>
      </c>
      <c r="D433" s="19" t="s">
        <v>8177</v>
      </c>
      <c r="E433" s="18">
        <v>6206400</v>
      </c>
      <c r="F433" s="18">
        <v>25135920</v>
      </c>
    </row>
    <row r="434" spans="1:6" customFormat="1" hidden="1" x14ac:dyDescent="0.2">
      <c r="A434" s="19">
        <v>6915</v>
      </c>
      <c r="B434" s="19">
        <v>721694003</v>
      </c>
      <c r="C434" s="19" t="s">
        <v>7769</v>
      </c>
      <c r="D434" s="19" t="s">
        <v>8177</v>
      </c>
      <c r="E434" s="18">
        <v>15391872</v>
      </c>
      <c r="F434" s="18">
        <v>71828736</v>
      </c>
    </row>
    <row r="435" spans="1:6" customFormat="1" hidden="1" x14ac:dyDescent="0.2">
      <c r="A435" s="19">
        <v>6915</v>
      </c>
      <c r="B435" s="19">
        <v>721694003</v>
      </c>
      <c r="C435" s="19" t="s">
        <v>7792</v>
      </c>
      <c r="D435" s="19" t="s">
        <v>8177</v>
      </c>
      <c r="E435" s="18">
        <v>67586766</v>
      </c>
      <c r="F435" s="18">
        <v>234211922</v>
      </c>
    </row>
    <row r="436" spans="1:6" customFormat="1" hidden="1" x14ac:dyDescent="0.2">
      <c r="A436" s="19">
        <v>6915</v>
      </c>
      <c r="B436" s="19">
        <v>721694003</v>
      </c>
      <c r="C436" s="19" t="s">
        <v>7795</v>
      </c>
      <c r="D436" s="19" t="s">
        <v>8177</v>
      </c>
      <c r="E436" s="18">
        <v>7535604</v>
      </c>
      <c r="F436" s="18">
        <v>29501088</v>
      </c>
    </row>
    <row r="437" spans="1:6" customFormat="1" hidden="1" x14ac:dyDescent="0.2">
      <c r="A437" s="19">
        <v>6915</v>
      </c>
      <c r="B437" s="19">
        <v>721694003</v>
      </c>
      <c r="C437" s="19" t="s">
        <v>7797</v>
      </c>
      <c r="D437" s="19" t="s">
        <v>8177</v>
      </c>
      <c r="E437" s="18">
        <v>7758000</v>
      </c>
      <c r="F437" s="18">
        <v>31187160</v>
      </c>
    </row>
    <row r="438" spans="1:6" customFormat="1" hidden="1" x14ac:dyDescent="0.2">
      <c r="A438" s="19">
        <v>6915</v>
      </c>
      <c r="B438" s="19">
        <v>721694003</v>
      </c>
      <c r="C438" s="19" t="s">
        <v>7751</v>
      </c>
      <c r="D438" s="19" t="s">
        <v>8177</v>
      </c>
      <c r="E438" s="18">
        <v>6206400</v>
      </c>
      <c r="F438" s="18">
        <v>25368660</v>
      </c>
    </row>
    <row r="439" spans="1:6" customFormat="1" hidden="1" x14ac:dyDescent="0.2">
      <c r="A439" s="19">
        <v>6915</v>
      </c>
      <c r="B439" s="19">
        <v>721694003</v>
      </c>
      <c r="C439" s="19" t="s">
        <v>7763</v>
      </c>
      <c r="D439" s="19" t="s">
        <v>8177</v>
      </c>
      <c r="E439" s="18">
        <v>19379829</v>
      </c>
      <c r="F439" s="18">
        <v>77083316</v>
      </c>
    </row>
    <row r="440" spans="1:6" customFormat="1" hidden="1" x14ac:dyDescent="0.2">
      <c r="A440" s="19">
        <v>6915</v>
      </c>
      <c r="B440" s="19">
        <v>721694003</v>
      </c>
      <c r="C440" s="19" t="s">
        <v>7909</v>
      </c>
      <c r="D440" s="19" t="s">
        <v>8177</v>
      </c>
      <c r="E440" s="18">
        <v>27113748</v>
      </c>
      <c r="F440" s="18">
        <v>101145234</v>
      </c>
    </row>
    <row r="441" spans="1:6" customFormat="1" hidden="1" x14ac:dyDescent="0.2">
      <c r="A441" s="19">
        <v>6915</v>
      </c>
      <c r="B441" s="19">
        <v>721694003</v>
      </c>
      <c r="C441" s="19" t="s">
        <v>7802</v>
      </c>
      <c r="D441" s="19" t="s">
        <v>8177</v>
      </c>
      <c r="E441" s="18">
        <v>3480653</v>
      </c>
      <c r="F441" s="18">
        <v>13165947</v>
      </c>
    </row>
    <row r="442" spans="1:6" customFormat="1" hidden="1" x14ac:dyDescent="0.2">
      <c r="A442" s="19">
        <v>6915</v>
      </c>
      <c r="B442" s="19">
        <v>721694003</v>
      </c>
      <c r="C442" s="19" t="s">
        <v>7752</v>
      </c>
      <c r="D442" s="19" t="s">
        <v>8177</v>
      </c>
      <c r="E442" s="18">
        <v>33385260</v>
      </c>
      <c r="F442" s="18">
        <v>148053672</v>
      </c>
    </row>
    <row r="443" spans="1:6" customFormat="1" hidden="1" x14ac:dyDescent="0.2">
      <c r="A443" s="19">
        <v>6915</v>
      </c>
      <c r="B443" s="19">
        <v>721694003</v>
      </c>
      <c r="C443" s="19" t="s">
        <v>7803</v>
      </c>
      <c r="D443" s="19" t="s">
        <v>8177</v>
      </c>
      <c r="E443" s="18">
        <v>9619920</v>
      </c>
      <c r="F443" s="18">
        <v>51306240</v>
      </c>
    </row>
    <row r="444" spans="1:6" customFormat="1" hidden="1" x14ac:dyDescent="0.2">
      <c r="A444" s="19">
        <v>6915</v>
      </c>
      <c r="B444" s="19">
        <v>721694003</v>
      </c>
      <c r="C444" s="19" t="s">
        <v>7753</v>
      </c>
      <c r="D444" s="19" t="s">
        <v>8177</v>
      </c>
      <c r="E444" s="18">
        <v>16033200</v>
      </c>
      <c r="F444" s="18">
        <v>99566172</v>
      </c>
    </row>
    <row r="445" spans="1:6" customFormat="1" hidden="1" x14ac:dyDescent="0.2">
      <c r="A445" s="19">
        <v>6926</v>
      </c>
      <c r="B445" s="19">
        <v>725129009</v>
      </c>
      <c r="C445" s="19" t="s">
        <v>7857</v>
      </c>
      <c r="D445" s="19" t="s">
        <v>8178</v>
      </c>
      <c r="E445" s="18">
        <v>4813408</v>
      </c>
      <c r="F445" s="18">
        <v>20806956</v>
      </c>
    </row>
    <row r="446" spans="1:6" customFormat="1" hidden="1" x14ac:dyDescent="0.2">
      <c r="A446" s="19">
        <v>6926</v>
      </c>
      <c r="B446" s="19">
        <v>725129009</v>
      </c>
      <c r="C446" s="19" t="s">
        <v>7763</v>
      </c>
      <c r="D446" s="19" t="s">
        <v>8178</v>
      </c>
      <c r="E446" s="18">
        <v>58947574</v>
      </c>
      <c r="F446" s="18">
        <v>162917482</v>
      </c>
    </row>
    <row r="447" spans="1:6" customFormat="1" hidden="1" x14ac:dyDescent="0.2">
      <c r="A447" s="19">
        <v>6931</v>
      </c>
      <c r="B447" s="19">
        <v>728623004</v>
      </c>
      <c r="C447" s="19" t="s">
        <v>7797</v>
      </c>
      <c r="D447" s="19" t="s">
        <v>8179</v>
      </c>
      <c r="E447" s="18">
        <v>10505711</v>
      </c>
      <c r="F447" s="18">
        <v>44407652</v>
      </c>
    </row>
    <row r="448" spans="1:6" customFormat="1" hidden="1" x14ac:dyDescent="0.2">
      <c r="A448" s="19">
        <v>6934</v>
      </c>
      <c r="B448" s="19">
        <v>712782005</v>
      </c>
      <c r="C448" s="19" t="s">
        <v>7775</v>
      </c>
      <c r="D448" s="19" t="s">
        <v>8180</v>
      </c>
      <c r="E448" s="18">
        <v>23996846</v>
      </c>
      <c r="F448" s="18">
        <v>140409084</v>
      </c>
    </row>
    <row r="449" spans="1:6" customFormat="1" hidden="1" x14ac:dyDescent="0.2">
      <c r="A449" s="19">
        <v>6935</v>
      </c>
      <c r="B449" s="19">
        <v>725984006</v>
      </c>
      <c r="C449" s="19" t="s">
        <v>7810</v>
      </c>
      <c r="D449" s="19" t="s">
        <v>8181</v>
      </c>
      <c r="E449" s="18">
        <v>37077401</v>
      </c>
      <c r="F449" s="18">
        <v>134338428</v>
      </c>
    </row>
    <row r="450" spans="1:6" customFormat="1" hidden="1" x14ac:dyDescent="0.2">
      <c r="A450" s="19">
        <v>6938</v>
      </c>
      <c r="B450" s="19">
        <v>712800003</v>
      </c>
      <c r="C450" s="19" t="s">
        <v>75</v>
      </c>
      <c r="D450" s="19" t="s">
        <v>8182</v>
      </c>
      <c r="E450" s="18">
        <v>4499640</v>
      </c>
      <c r="F450" s="18">
        <v>20793320</v>
      </c>
    </row>
    <row r="451" spans="1:6" customFormat="1" hidden="1" x14ac:dyDescent="0.2">
      <c r="A451" s="19">
        <v>6943</v>
      </c>
      <c r="B451" s="19">
        <v>726079005</v>
      </c>
      <c r="C451" s="19" t="s">
        <v>7765</v>
      </c>
      <c r="D451" s="19" t="s">
        <v>8183</v>
      </c>
      <c r="E451" s="18">
        <v>32534570</v>
      </c>
      <c r="F451" s="18">
        <v>92226631</v>
      </c>
    </row>
    <row r="452" spans="1:6" customFormat="1" hidden="1" x14ac:dyDescent="0.2">
      <c r="A452" s="19">
        <v>6943</v>
      </c>
      <c r="B452" s="19">
        <v>726079005</v>
      </c>
      <c r="C452" s="19" t="s">
        <v>159</v>
      </c>
      <c r="D452" s="19" t="s">
        <v>8183</v>
      </c>
      <c r="E452" s="18">
        <v>23348477</v>
      </c>
      <c r="F452" s="18">
        <v>75086578</v>
      </c>
    </row>
    <row r="453" spans="1:6" customFormat="1" hidden="1" x14ac:dyDescent="0.2">
      <c r="A453" s="19">
        <v>6943</v>
      </c>
      <c r="B453" s="19">
        <v>726079005</v>
      </c>
      <c r="C453" s="19" t="s">
        <v>7767</v>
      </c>
      <c r="D453" s="19" t="s">
        <v>8183</v>
      </c>
      <c r="E453" s="18">
        <v>29244557</v>
      </c>
      <c r="F453" s="18">
        <v>86001558</v>
      </c>
    </row>
    <row r="454" spans="1:6" customFormat="1" hidden="1" x14ac:dyDescent="0.2">
      <c r="A454" s="19">
        <v>6943</v>
      </c>
      <c r="B454" s="19">
        <v>726079005</v>
      </c>
      <c r="C454" s="19" t="s">
        <v>7757</v>
      </c>
      <c r="D454" s="19" t="s">
        <v>8183</v>
      </c>
      <c r="E454" s="18">
        <v>29097155</v>
      </c>
      <c r="F454" s="18">
        <v>89414053</v>
      </c>
    </row>
    <row r="455" spans="1:6" customFormat="1" hidden="1" x14ac:dyDescent="0.2">
      <c r="A455" s="19">
        <v>6943</v>
      </c>
      <c r="B455" s="19">
        <v>726079005</v>
      </c>
      <c r="C455" s="19" t="s">
        <v>7799</v>
      </c>
      <c r="D455" s="19" t="s">
        <v>8183</v>
      </c>
      <c r="E455" s="18">
        <v>24456319</v>
      </c>
      <c r="F455" s="18">
        <v>93880078</v>
      </c>
    </row>
    <row r="456" spans="1:6" customFormat="1" hidden="1" x14ac:dyDescent="0.2">
      <c r="A456" s="19">
        <v>6943</v>
      </c>
      <c r="B456" s="19">
        <v>726079005</v>
      </c>
      <c r="C456" s="19" t="s">
        <v>7896</v>
      </c>
      <c r="D456" s="19" t="s">
        <v>8183</v>
      </c>
      <c r="E456" s="18">
        <v>56337044</v>
      </c>
      <c r="F456" s="18">
        <v>166959940</v>
      </c>
    </row>
    <row r="457" spans="1:6" customFormat="1" hidden="1" x14ac:dyDescent="0.2">
      <c r="A457" s="19">
        <v>6945</v>
      </c>
      <c r="B457" s="19">
        <v>653716907</v>
      </c>
      <c r="C457" s="19" t="s">
        <v>7910</v>
      </c>
      <c r="D457" s="19" t="s">
        <v>8184</v>
      </c>
      <c r="E457" s="18">
        <v>0</v>
      </c>
      <c r="F457" s="18">
        <v>14817780</v>
      </c>
    </row>
    <row r="458" spans="1:6" customFormat="1" hidden="1" x14ac:dyDescent="0.2">
      <c r="A458" s="19">
        <v>6950</v>
      </c>
      <c r="B458" s="19">
        <v>728857005</v>
      </c>
      <c r="C458" s="19" t="s">
        <v>7874</v>
      </c>
      <c r="D458" s="19" t="s">
        <v>8185</v>
      </c>
      <c r="E458" s="18">
        <v>23141006</v>
      </c>
      <c r="F458" s="18">
        <v>85244904</v>
      </c>
    </row>
    <row r="459" spans="1:6" customFormat="1" hidden="1" x14ac:dyDescent="0.2">
      <c r="A459" s="19">
        <v>6950</v>
      </c>
      <c r="B459" s="19">
        <v>728857005</v>
      </c>
      <c r="C459" s="19" t="s">
        <v>7752</v>
      </c>
      <c r="D459" s="19" t="s">
        <v>8185</v>
      </c>
      <c r="E459" s="18">
        <v>32622390</v>
      </c>
      <c r="F459" s="18">
        <v>201549904</v>
      </c>
    </row>
    <row r="460" spans="1:6" customFormat="1" hidden="1" x14ac:dyDescent="0.2">
      <c r="A460" s="19">
        <v>6950</v>
      </c>
      <c r="B460" s="19">
        <v>728857005</v>
      </c>
      <c r="C460" s="19" t="s">
        <v>7803</v>
      </c>
      <c r="D460" s="19" t="s">
        <v>8185</v>
      </c>
      <c r="E460" s="18">
        <v>33522318</v>
      </c>
      <c r="F460" s="18">
        <v>139868982</v>
      </c>
    </row>
    <row r="461" spans="1:6" customFormat="1" hidden="1" x14ac:dyDescent="0.2">
      <c r="A461" s="19">
        <v>6950</v>
      </c>
      <c r="B461" s="19">
        <v>728857005</v>
      </c>
      <c r="C461" s="19" t="s">
        <v>7753</v>
      </c>
      <c r="D461" s="19" t="s">
        <v>8185</v>
      </c>
      <c r="E461" s="18">
        <v>6413280</v>
      </c>
      <c r="F461" s="18">
        <v>25492788</v>
      </c>
    </row>
    <row r="462" spans="1:6" customFormat="1" hidden="1" x14ac:dyDescent="0.2">
      <c r="A462" s="19">
        <v>6959</v>
      </c>
      <c r="B462" s="19">
        <v>727783008</v>
      </c>
      <c r="C462" s="19" t="s">
        <v>69</v>
      </c>
      <c r="D462" s="19" t="s">
        <v>8186</v>
      </c>
      <c r="E462" s="18">
        <v>32265939</v>
      </c>
      <c r="F462" s="18">
        <v>125995311</v>
      </c>
    </row>
    <row r="463" spans="1:6" customFormat="1" hidden="1" x14ac:dyDescent="0.2">
      <c r="A463" s="19">
        <v>6959</v>
      </c>
      <c r="B463" s="19">
        <v>727783008</v>
      </c>
      <c r="C463" s="19" t="s">
        <v>6421</v>
      </c>
      <c r="D463" s="19" t="s">
        <v>8186</v>
      </c>
      <c r="E463" s="18">
        <v>21273470</v>
      </c>
      <c r="F463" s="18">
        <v>76208948</v>
      </c>
    </row>
    <row r="464" spans="1:6" customFormat="1" hidden="1" x14ac:dyDescent="0.2">
      <c r="A464" s="19">
        <v>6968</v>
      </c>
      <c r="B464" s="19">
        <v>720434008</v>
      </c>
      <c r="C464" s="19" t="s">
        <v>7911</v>
      </c>
      <c r="D464" s="19" t="s">
        <v>8187</v>
      </c>
      <c r="E464" s="18">
        <v>21405874</v>
      </c>
      <c r="F464" s="18">
        <v>73318350</v>
      </c>
    </row>
    <row r="465" spans="1:6" customFormat="1" hidden="1" x14ac:dyDescent="0.2">
      <c r="A465" s="19">
        <v>6969</v>
      </c>
      <c r="B465" s="19">
        <v>722703006</v>
      </c>
      <c r="C465" s="19" t="s">
        <v>7749</v>
      </c>
      <c r="D465" s="19" t="s">
        <v>8188</v>
      </c>
      <c r="E465" s="18">
        <v>14671930</v>
      </c>
      <c r="F465" s="18">
        <v>67966591</v>
      </c>
    </row>
    <row r="466" spans="1:6" customFormat="1" hidden="1" x14ac:dyDescent="0.2">
      <c r="A466" s="19">
        <v>6971</v>
      </c>
      <c r="B466" s="19">
        <v>735534009</v>
      </c>
      <c r="C466" s="19" t="s">
        <v>7872</v>
      </c>
      <c r="D466" s="19" t="s">
        <v>8189</v>
      </c>
      <c r="E466" s="18">
        <v>7871267</v>
      </c>
      <c r="F466" s="18">
        <v>29981567</v>
      </c>
    </row>
    <row r="467" spans="1:6" customFormat="1" hidden="1" x14ac:dyDescent="0.2">
      <c r="A467" s="19">
        <v>6971</v>
      </c>
      <c r="B467" s="19">
        <v>735534009</v>
      </c>
      <c r="C467" s="19" t="s">
        <v>7912</v>
      </c>
      <c r="D467" s="19" t="s">
        <v>8189</v>
      </c>
      <c r="E467" s="18">
        <v>9504481</v>
      </c>
      <c r="F467" s="18">
        <v>37286809</v>
      </c>
    </row>
    <row r="468" spans="1:6" customFormat="1" hidden="1" x14ac:dyDescent="0.2">
      <c r="A468" s="19">
        <v>6971</v>
      </c>
      <c r="B468" s="19">
        <v>735534009</v>
      </c>
      <c r="C468" s="19" t="s">
        <v>7913</v>
      </c>
      <c r="D468" s="19" t="s">
        <v>8189</v>
      </c>
      <c r="E468" s="18">
        <v>10347620</v>
      </c>
      <c r="F468" s="18">
        <v>37941273</v>
      </c>
    </row>
    <row r="469" spans="1:6" customFormat="1" hidden="1" x14ac:dyDescent="0.2">
      <c r="A469" s="19">
        <v>6971</v>
      </c>
      <c r="B469" s="19">
        <v>735534009</v>
      </c>
      <c r="C469" s="19" t="s">
        <v>7914</v>
      </c>
      <c r="D469" s="19" t="s">
        <v>8189</v>
      </c>
      <c r="E469" s="18">
        <v>22298975</v>
      </c>
      <c r="F469" s="18">
        <v>89927004</v>
      </c>
    </row>
    <row r="470" spans="1:6" customFormat="1" hidden="1" x14ac:dyDescent="0.2">
      <c r="A470" s="19">
        <v>6971</v>
      </c>
      <c r="B470" s="19">
        <v>735534009</v>
      </c>
      <c r="C470" s="19" t="s">
        <v>195</v>
      </c>
      <c r="D470" s="19" t="s">
        <v>8189</v>
      </c>
      <c r="E470" s="18">
        <v>15995476</v>
      </c>
      <c r="F470" s="18">
        <v>66151856</v>
      </c>
    </row>
    <row r="471" spans="1:6" customFormat="1" hidden="1" x14ac:dyDescent="0.2">
      <c r="A471" s="19">
        <v>6971</v>
      </c>
      <c r="B471" s="19">
        <v>735534009</v>
      </c>
      <c r="C471" s="19" t="s">
        <v>7852</v>
      </c>
      <c r="D471" s="19" t="s">
        <v>8189</v>
      </c>
      <c r="E471" s="18">
        <v>53851506</v>
      </c>
      <c r="F471" s="18">
        <v>226882665</v>
      </c>
    </row>
    <row r="472" spans="1:6" customFormat="1" hidden="1" x14ac:dyDescent="0.2">
      <c r="A472" s="19">
        <v>6972</v>
      </c>
      <c r="B472" s="19">
        <v>732420002</v>
      </c>
      <c r="C472" s="19" t="s">
        <v>7833</v>
      </c>
      <c r="D472" s="19" t="s">
        <v>8190</v>
      </c>
      <c r="E472" s="18">
        <v>7447680</v>
      </c>
      <c r="F472" s="18">
        <v>27075420</v>
      </c>
    </row>
    <row r="473" spans="1:6" customFormat="1" hidden="1" x14ac:dyDescent="0.2">
      <c r="A473" s="19">
        <v>6972</v>
      </c>
      <c r="B473" s="19">
        <v>732420002</v>
      </c>
      <c r="C473" s="19" t="s">
        <v>195</v>
      </c>
      <c r="D473" s="19" t="s">
        <v>8190</v>
      </c>
      <c r="E473" s="18">
        <v>7075296</v>
      </c>
      <c r="F473" s="18">
        <v>28301184</v>
      </c>
    </row>
    <row r="474" spans="1:6" customFormat="1" hidden="1" x14ac:dyDescent="0.2">
      <c r="A474" s="19">
        <v>6973</v>
      </c>
      <c r="B474" s="19">
        <v>727581006</v>
      </c>
      <c r="C474" s="19" t="s">
        <v>7763</v>
      </c>
      <c r="D474" s="19" t="s">
        <v>8191</v>
      </c>
      <c r="E474" s="18">
        <v>14325147</v>
      </c>
      <c r="F474" s="18">
        <v>50095651</v>
      </c>
    </row>
    <row r="475" spans="1:6" customFormat="1" hidden="1" x14ac:dyDescent="0.2">
      <c r="A475" s="19">
        <v>6974</v>
      </c>
      <c r="B475" s="19">
        <v>605060005</v>
      </c>
      <c r="C475" s="19" t="s">
        <v>6421</v>
      </c>
      <c r="D475" s="19" t="s">
        <v>8192</v>
      </c>
      <c r="E475" s="18">
        <v>0</v>
      </c>
      <c r="F475" s="18">
        <v>13147224</v>
      </c>
    </row>
    <row r="476" spans="1:6" customFormat="1" hidden="1" x14ac:dyDescent="0.2">
      <c r="A476" s="19">
        <v>6974</v>
      </c>
      <c r="B476" s="19">
        <v>605060005</v>
      </c>
      <c r="C476" s="19" t="s">
        <v>7753</v>
      </c>
      <c r="D476" s="19" t="s">
        <v>8192</v>
      </c>
      <c r="E476" s="18">
        <v>14429880</v>
      </c>
      <c r="F476" s="18">
        <v>57719520</v>
      </c>
    </row>
    <row r="477" spans="1:6" customFormat="1" hidden="1" x14ac:dyDescent="0.2">
      <c r="A477" s="19">
        <v>6975</v>
      </c>
      <c r="B477" s="19">
        <v>729097004</v>
      </c>
      <c r="C477" s="19" t="s">
        <v>7874</v>
      </c>
      <c r="D477" s="19" t="s">
        <v>8193</v>
      </c>
      <c r="E477" s="18">
        <v>12412800</v>
      </c>
      <c r="F477" s="18">
        <v>57021300</v>
      </c>
    </row>
    <row r="478" spans="1:6" customFormat="1" hidden="1" x14ac:dyDescent="0.2">
      <c r="A478" s="19">
        <v>6975</v>
      </c>
      <c r="B478" s="19">
        <v>729097004</v>
      </c>
      <c r="C478" s="19" t="s">
        <v>7751</v>
      </c>
      <c r="D478" s="19" t="s">
        <v>8193</v>
      </c>
      <c r="E478" s="18">
        <v>8921700</v>
      </c>
      <c r="F478" s="18">
        <v>41272560</v>
      </c>
    </row>
    <row r="479" spans="1:6" customFormat="1" hidden="1" x14ac:dyDescent="0.2">
      <c r="A479" s="19">
        <v>6979</v>
      </c>
      <c r="B479" s="19">
        <v>738689003</v>
      </c>
      <c r="C479" s="19" t="s">
        <v>7876</v>
      </c>
      <c r="D479" s="19" t="s">
        <v>8194</v>
      </c>
      <c r="E479" s="18">
        <v>10261248</v>
      </c>
      <c r="F479" s="18">
        <v>42481567</v>
      </c>
    </row>
    <row r="480" spans="1:6" customFormat="1" hidden="1" x14ac:dyDescent="0.2">
      <c r="A480" s="19">
        <v>6979</v>
      </c>
      <c r="B480" s="19">
        <v>738689003</v>
      </c>
      <c r="C480" s="19" t="s">
        <v>227</v>
      </c>
      <c r="D480" s="19" t="s">
        <v>8194</v>
      </c>
      <c r="E480" s="18">
        <v>7267901</v>
      </c>
      <c r="F480" s="18">
        <v>38933448</v>
      </c>
    </row>
    <row r="481" spans="1:6" customFormat="1" hidden="1" x14ac:dyDescent="0.2">
      <c r="A481" s="19">
        <v>6979</v>
      </c>
      <c r="B481" s="19">
        <v>738689003</v>
      </c>
      <c r="C481" s="19" t="s">
        <v>7746</v>
      </c>
      <c r="D481" s="19" t="s">
        <v>8194</v>
      </c>
      <c r="E481" s="18">
        <v>210662679</v>
      </c>
      <c r="F481" s="18">
        <v>791546124</v>
      </c>
    </row>
    <row r="482" spans="1:6" customFormat="1" hidden="1" x14ac:dyDescent="0.2">
      <c r="A482" s="19">
        <v>6979</v>
      </c>
      <c r="B482" s="19">
        <v>738689003</v>
      </c>
      <c r="C482" s="19" t="s">
        <v>7747</v>
      </c>
      <c r="D482" s="19" t="s">
        <v>8194</v>
      </c>
      <c r="E482" s="18">
        <v>65495346</v>
      </c>
      <c r="F482" s="18">
        <v>274697850</v>
      </c>
    </row>
    <row r="483" spans="1:6" customFormat="1" hidden="1" x14ac:dyDescent="0.2">
      <c r="A483" s="19">
        <v>6979</v>
      </c>
      <c r="B483" s="19">
        <v>738689003</v>
      </c>
      <c r="C483" s="19" t="s">
        <v>7774</v>
      </c>
      <c r="D483" s="19" t="s">
        <v>8194</v>
      </c>
      <c r="E483" s="18">
        <v>13089298</v>
      </c>
      <c r="F483" s="18">
        <v>39975423</v>
      </c>
    </row>
    <row r="484" spans="1:6" customFormat="1" hidden="1" x14ac:dyDescent="0.2">
      <c r="A484" s="19">
        <v>6979</v>
      </c>
      <c r="B484" s="19">
        <v>738689003</v>
      </c>
      <c r="C484" s="19" t="s">
        <v>159</v>
      </c>
      <c r="D484" s="19" t="s">
        <v>8194</v>
      </c>
      <c r="E484" s="18">
        <v>34931916</v>
      </c>
      <c r="F484" s="18">
        <v>140888012</v>
      </c>
    </row>
    <row r="485" spans="1:6" customFormat="1" hidden="1" x14ac:dyDescent="0.2">
      <c r="A485" s="19">
        <v>6979</v>
      </c>
      <c r="B485" s="19">
        <v>738689003</v>
      </c>
      <c r="C485" s="19" t="s">
        <v>7777</v>
      </c>
      <c r="D485" s="19" t="s">
        <v>8194</v>
      </c>
      <c r="E485" s="18">
        <v>0</v>
      </c>
      <c r="F485" s="18">
        <v>10835226</v>
      </c>
    </row>
    <row r="486" spans="1:6" customFormat="1" hidden="1" x14ac:dyDescent="0.2">
      <c r="A486" s="19">
        <v>6979</v>
      </c>
      <c r="B486" s="19">
        <v>738689003</v>
      </c>
      <c r="C486" s="19" t="s">
        <v>184</v>
      </c>
      <c r="D486" s="19" t="s">
        <v>8194</v>
      </c>
      <c r="E486" s="18">
        <v>55151208</v>
      </c>
      <c r="F486" s="18">
        <v>226682760</v>
      </c>
    </row>
    <row r="487" spans="1:6" customFormat="1" hidden="1" x14ac:dyDescent="0.2">
      <c r="A487" s="19">
        <v>6979</v>
      </c>
      <c r="B487" s="19">
        <v>738689003</v>
      </c>
      <c r="C487" s="19" t="s">
        <v>7808</v>
      </c>
      <c r="D487" s="19" t="s">
        <v>8194</v>
      </c>
      <c r="E487" s="18">
        <v>12810527</v>
      </c>
      <c r="F487" s="18">
        <v>45002379</v>
      </c>
    </row>
    <row r="488" spans="1:6" customFormat="1" hidden="1" x14ac:dyDescent="0.2">
      <c r="A488" s="19">
        <v>6979</v>
      </c>
      <c r="B488" s="19">
        <v>738689003</v>
      </c>
      <c r="C488" s="19" t="s">
        <v>7824</v>
      </c>
      <c r="D488" s="19" t="s">
        <v>8194</v>
      </c>
      <c r="E488" s="18">
        <v>8016600</v>
      </c>
      <c r="F488" s="18">
        <v>32066400</v>
      </c>
    </row>
    <row r="489" spans="1:6" customFormat="1" hidden="1" x14ac:dyDescent="0.2">
      <c r="A489" s="19">
        <v>6979</v>
      </c>
      <c r="B489" s="19">
        <v>738689003</v>
      </c>
      <c r="C489" s="19" t="s">
        <v>7858</v>
      </c>
      <c r="D489" s="19" t="s">
        <v>8194</v>
      </c>
      <c r="E489" s="18">
        <v>8016600</v>
      </c>
      <c r="F489" s="18">
        <v>32066400</v>
      </c>
    </row>
    <row r="490" spans="1:6" customFormat="1" hidden="1" x14ac:dyDescent="0.2">
      <c r="A490" s="19">
        <v>6979</v>
      </c>
      <c r="B490" s="19">
        <v>738689003</v>
      </c>
      <c r="C490" s="19" t="s">
        <v>7757</v>
      </c>
      <c r="D490" s="19" t="s">
        <v>8194</v>
      </c>
      <c r="E490" s="18">
        <v>9138924</v>
      </c>
      <c r="F490" s="18">
        <v>36555696</v>
      </c>
    </row>
    <row r="491" spans="1:6" customFormat="1" hidden="1" x14ac:dyDescent="0.2">
      <c r="A491" s="19">
        <v>6979</v>
      </c>
      <c r="B491" s="19">
        <v>738689003</v>
      </c>
      <c r="C491" s="19" t="s">
        <v>7785</v>
      </c>
      <c r="D491" s="19" t="s">
        <v>8194</v>
      </c>
      <c r="E491" s="18">
        <v>37998684</v>
      </c>
      <c r="F491" s="18">
        <v>50023584</v>
      </c>
    </row>
    <row r="492" spans="1:6" customFormat="1" hidden="1" x14ac:dyDescent="0.2">
      <c r="A492" s="19">
        <v>6979</v>
      </c>
      <c r="B492" s="19">
        <v>738689003</v>
      </c>
      <c r="C492" s="19" t="s">
        <v>7844</v>
      </c>
      <c r="D492" s="19" t="s">
        <v>8194</v>
      </c>
      <c r="E492" s="18">
        <v>20522496</v>
      </c>
      <c r="F492" s="18">
        <v>87015382</v>
      </c>
    </row>
    <row r="493" spans="1:6" customFormat="1" hidden="1" x14ac:dyDescent="0.2">
      <c r="A493" s="19">
        <v>6979</v>
      </c>
      <c r="B493" s="19">
        <v>738689003</v>
      </c>
      <c r="C493" s="19" t="s">
        <v>7900</v>
      </c>
      <c r="D493" s="19" t="s">
        <v>8194</v>
      </c>
      <c r="E493" s="18">
        <v>11939562</v>
      </c>
      <c r="F493" s="18">
        <v>40152304</v>
      </c>
    </row>
    <row r="494" spans="1:6" customFormat="1" hidden="1" x14ac:dyDescent="0.2">
      <c r="A494" s="19">
        <v>6979</v>
      </c>
      <c r="B494" s="19">
        <v>738689003</v>
      </c>
      <c r="C494" s="19" t="s">
        <v>7915</v>
      </c>
      <c r="D494" s="19" t="s">
        <v>8194</v>
      </c>
      <c r="E494" s="18">
        <v>28395522</v>
      </c>
      <c r="F494" s="18">
        <v>37586184</v>
      </c>
    </row>
    <row r="495" spans="1:6" customFormat="1" hidden="1" x14ac:dyDescent="0.2">
      <c r="A495" s="19">
        <v>6979</v>
      </c>
      <c r="B495" s="19">
        <v>738689003</v>
      </c>
      <c r="C495" s="19" t="s">
        <v>75</v>
      </c>
      <c r="D495" s="19" t="s">
        <v>8194</v>
      </c>
      <c r="E495" s="18">
        <v>16193532</v>
      </c>
      <c r="F495" s="18">
        <v>52268232</v>
      </c>
    </row>
    <row r="496" spans="1:6" customFormat="1" hidden="1" x14ac:dyDescent="0.2">
      <c r="A496" s="19">
        <v>6979</v>
      </c>
      <c r="B496" s="19">
        <v>738689003</v>
      </c>
      <c r="C496" s="19" t="s">
        <v>7790</v>
      </c>
      <c r="D496" s="19" t="s">
        <v>8194</v>
      </c>
      <c r="E496" s="18">
        <v>8016600</v>
      </c>
      <c r="F496" s="18">
        <v>32066400</v>
      </c>
    </row>
    <row r="497" spans="1:6" customFormat="1" hidden="1" x14ac:dyDescent="0.2">
      <c r="A497" s="19">
        <v>6979</v>
      </c>
      <c r="B497" s="19">
        <v>738689003</v>
      </c>
      <c r="C497" s="19" t="s">
        <v>7792</v>
      </c>
      <c r="D497" s="19" t="s">
        <v>8194</v>
      </c>
      <c r="E497" s="18">
        <v>9107871</v>
      </c>
      <c r="F497" s="18">
        <v>17744645</v>
      </c>
    </row>
    <row r="498" spans="1:6" customFormat="1" hidden="1" x14ac:dyDescent="0.2">
      <c r="A498" s="19">
        <v>6979</v>
      </c>
      <c r="B498" s="19">
        <v>738689003</v>
      </c>
      <c r="C498" s="19" t="s">
        <v>7831</v>
      </c>
      <c r="D498" s="19" t="s">
        <v>8194</v>
      </c>
      <c r="E498" s="18">
        <v>16514196</v>
      </c>
      <c r="F498" s="18">
        <v>66338923</v>
      </c>
    </row>
    <row r="499" spans="1:6" customFormat="1" hidden="1" x14ac:dyDescent="0.2">
      <c r="A499" s="19">
        <v>6979</v>
      </c>
      <c r="B499" s="19">
        <v>738689003</v>
      </c>
      <c r="C499" s="19" t="s">
        <v>7812</v>
      </c>
      <c r="D499" s="19" t="s">
        <v>8194</v>
      </c>
      <c r="E499" s="18">
        <v>16667460</v>
      </c>
      <c r="F499" s="18">
        <v>72868480</v>
      </c>
    </row>
    <row r="500" spans="1:6" customFormat="1" hidden="1" x14ac:dyDescent="0.2">
      <c r="A500" s="19">
        <v>6979</v>
      </c>
      <c r="B500" s="19">
        <v>738689003</v>
      </c>
      <c r="C500" s="19" t="s">
        <v>7864</v>
      </c>
      <c r="D500" s="19" t="s">
        <v>8194</v>
      </c>
      <c r="E500" s="18">
        <v>10576595</v>
      </c>
      <c r="F500" s="18">
        <v>66497728</v>
      </c>
    </row>
    <row r="501" spans="1:6" customFormat="1" hidden="1" x14ac:dyDescent="0.2">
      <c r="A501" s="19">
        <v>6979</v>
      </c>
      <c r="B501" s="19">
        <v>738689003</v>
      </c>
      <c r="C501" s="19" t="s">
        <v>195</v>
      </c>
      <c r="D501" s="19" t="s">
        <v>8194</v>
      </c>
      <c r="E501" s="18">
        <v>76992262</v>
      </c>
      <c r="F501" s="18">
        <v>286827191</v>
      </c>
    </row>
    <row r="502" spans="1:6" customFormat="1" hidden="1" x14ac:dyDescent="0.2">
      <c r="A502" s="19">
        <v>6979</v>
      </c>
      <c r="B502" s="19">
        <v>738689003</v>
      </c>
      <c r="C502" s="19" t="s">
        <v>7802</v>
      </c>
      <c r="D502" s="19" t="s">
        <v>8194</v>
      </c>
      <c r="E502" s="18">
        <v>49175273</v>
      </c>
      <c r="F502" s="18">
        <v>221280860</v>
      </c>
    </row>
    <row r="503" spans="1:6" customFormat="1" hidden="1" x14ac:dyDescent="0.2">
      <c r="A503" s="19">
        <v>6979</v>
      </c>
      <c r="B503" s="19">
        <v>738689003</v>
      </c>
      <c r="C503" s="19" t="s">
        <v>7752</v>
      </c>
      <c r="D503" s="19" t="s">
        <v>8194</v>
      </c>
      <c r="E503" s="18">
        <v>0</v>
      </c>
      <c r="F503" s="18">
        <v>4382408</v>
      </c>
    </row>
    <row r="504" spans="1:6" customFormat="1" hidden="1" x14ac:dyDescent="0.2">
      <c r="A504" s="19">
        <v>6979</v>
      </c>
      <c r="B504" s="19">
        <v>738689003</v>
      </c>
      <c r="C504" s="19" t="s">
        <v>7803</v>
      </c>
      <c r="D504" s="19" t="s">
        <v>8194</v>
      </c>
      <c r="E504" s="18">
        <v>4293450</v>
      </c>
      <c r="F504" s="18">
        <v>18512486</v>
      </c>
    </row>
    <row r="505" spans="1:6" customFormat="1" hidden="1" x14ac:dyDescent="0.2">
      <c r="A505" s="19">
        <v>6979</v>
      </c>
      <c r="B505" s="19">
        <v>738689003</v>
      </c>
      <c r="C505" s="19" t="s">
        <v>7753</v>
      </c>
      <c r="D505" s="19" t="s">
        <v>8194</v>
      </c>
      <c r="E505" s="18">
        <v>12874545</v>
      </c>
      <c r="F505" s="18">
        <v>40321717</v>
      </c>
    </row>
    <row r="506" spans="1:6" customFormat="1" hidden="1" x14ac:dyDescent="0.2">
      <c r="A506" s="19">
        <v>6982</v>
      </c>
      <c r="B506" s="19">
        <v>692307003</v>
      </c>
      <c r="C506" s="19" t="s">
        <v>7793</v>
      </c>
      <c r="D506" s="19" t="s">
        <v>8195</v>
      </c>
      <c r="E506" s="18">
        <v>5494733</v>
      </c>
      <c r="F506" s="18">
        <v>16643559</v>
      </c>
    </row>
    <row r="507" spans="1:6" customFormat="1" hidden="1" x14ac:dyDescent="0.2">
      <c r="A507" s="19">
        <v>6983</v>
      </c>
      <c r="B507" s="19">
        <v>759917405</v>
      </c>
      <c r="C507" s="19" t="s">
        <v>7902</v>
      </c>
      <c r="D507" s="19" t="s">
        <v>8196</v>
      </c>
      <c r="E507" s="18">
        <v>24645614</v>
      </c>
      <c r="F507" s="18">
        <v>101571769</v>
      </c>
    </row>
    <row r="508" spans="1:6" customFormat="1" hidden="1" x14ac:dyDescent="0.2">
      <c r="A508" s="19">
        <v>6983</v>
      </c>
      <c r="B508" s="19">
        <v>759917405</v>
      </c>
      <c r="C508" s="19" t="s">
        <v>7818</v>
      </c>
      <c r="D508" s="19" t="s">
        <v>8196</v>
      </c>
      <c r="E508" s="18">
        <v>90582409</v>
      </c>
      <c r="F508" s="18">
        <v>463348867</v>
      </c>
    </row>
    <row r="509" spans="1:6" customFormat="1" hidden="1" x14ac:dyDescent="0.2">
      <c r="A509" s="19">
        <v>6983</v>
      </c>
      <c r="B509" s="19">
        <v>759917405</v>
      </c>
      <c r="C509" s="19" t="s">
        <v>7916</v>
      </c>
      <c r="D509" s="19" t="s">
        <v>8196</v>
      </c>
      <c r="E509" s="18">
        <v>7517502</v>
      </c>
      <c r="F509" s="18">
        <v>29362479</v>
      </c>
    </row>
    <row r="510" spans="1:6" customFormat="1" hidden="1" x14ac:dyDescent="0.2">
      <c r="A510" s="19">
        <v>6984</v>
      </c>
      <c r="B510" s="19">
        <v>692202007</v>
      </c>
      <c r="C510" s="19" t="s">
        <v>7917</v>
      </c>
      <c r="D510" s="19" t="s">
        <v>8197</v>
      </c>
      <c r="E510" s="18">
        <v>11418742</v>
      </c>
      <c r="F510" s="18">
        <v>22837484</v>
      </c>
    </row>
    <row r="511" spans="1:6" customFormat="1" hidden="1" x14ac:dyDescent="0.2">
      <c r="A511" s="19">
        <v>6997</v>
      </c>
      <c r="B511" s="19">
        <v>690724006</v>
      </c>
      <c r="C511" s="19" t="s">
        <v>7841</v>
      </c>
      <c r="D511" s="19" t="s">
        <v>8198</v>
      </c>
      <c r="E511" s="18">
        <v>24050283</v>
      </c>
      <c r="F511" s="18">
        <v>92967084</v>
      </c>
    </row>
    <row r="512" spans="1:6" customFormat="1" hidden="1" x14ac:dyDescent="0.2">
      <c r="A512" s="19">
        <v>6998</v>
      </c>
      <c r="B512" s="19">
        <v>692543009</v>
      </c>
      <c r="C512" s="19" t="s">
        <v>7830</v>
      </c>
      <c r="D512" s="19" t="s">
        <v>8199</v>
      </c>
      <c r="E512" s="18">
        <v>9014796</v>
      </c>
      <c r="F512" s="18">
        <v>27305838</v>
      </c>
    </row>
    <row r="513" spans="1:6" customFormat="1" hidden="1" x14ac:dyDescent="0.2">
      <c r="A513" s="19">
        <v>6999</v>
      </c>
      <c r="B513" s="19">
        <v>741504006</v>
      </c>
      <c r="C513" s="19" t="s">
        <v>7771</v>
      </c>
      <c r="D513" s="19" t="s">
        <v>8200</v>
      </c>
      <c r="E513" s="18">
        <v>14100941</v>
      </c>
      <c r="F513" s="18">
        <v>50048409</v>
      </c>
    </row>
    <row r="514" spans="1:6" customFormat="1" hidden="1" x14ac:dyDescent="0.2">
      <c r="A514" s="19">
        <v>6999</v>
      </c>
      <c r="B514" s="19">
        <v>741504006</v>
      </c>
      <c r="C514" s="19" t="s">
        <v>7772</v>
      </c>
      <c r="D514" s="19" t="s">
        <v>8200</v>
      </c>
      <c r="E514" s="18">
        <v>4167611</v>
      </c>
      <c r="F514" s="18">
        <v>17366664</v>
      </c>
    </row>
    <row r="515" spans="1:6" customFormat="1" hidden="1" x14ac:dyDescent="0.2">
      <c r="A515" s="19">
        <v>6999</v>
      </c>
      <c r="B515" s="19">
        <v>741504006</v>
      </c>
      <c r="C515" s="19" t="s">
        <v>7787</v>
      </c>
      <c r="D515" s="19" t="s">
        <v>8200</v>
      </c>
      <c r="E515" s="18">
        <v>12676572</v>
      </c>
      <c r="F515" s="18">
        <v>46316645</v>
      </c>
    </row>
    <row r="516" spans="1:6" customFormat="1" hidden="1" x14ac:dyDescent="0.2">
      <c r="A516" s="19">
        <v>6999</v>
      </c>
      <c r="B516" s="19">
        <v>741504006</v>
      </c>
      <c r="C516" s="19" t="s">
        <v>7792</v>
      </c>
      <c r="D516" s="19" t="s">
        <v>8200</v>
      </c>
      <c r="E516" s="18">
        <v>576524142</v>
      </c>
      <c r="F516" s="18">
        <v>819496114</v>
      </c>
    </row>
    <row r="517" spans="1:6" customFormat="1" hidden="1" x14ac:dyDescent="0.2">
      <c r="A517" s="19">
        <v>6999</v>
      </c>
      <c r="B517" s="19">
        <v>741504006</v>
      </c>
      <c r="C517" s="19" t="s">
        <v>7763</v>
      </c>
      <c r="D517" s="19" t="s">
        <v>8200</v>
      </c>
      <c r="E517" s="18">
        <v>0</v>
      </c>
      <c r="F517" s="18">
        <v>55547776</v>
      </c>
    </row>
    <row r="518" spans="1:6" customFormat="1" hidden="1" x14ac:dyDescent="0.2">
      <c r="A518" s="19">
        <v>6999</v>
      </c>
      <c r="B518" s="19">
        <v>741504006</v>
      </c>
      <c r="C518" s="19" t="s">
        <v>7802</v>
      </c>
      <c r="D518" s="19" t="s">
        <v>8200</v>
      </c>
      <c r="E518" s="18">
        <v>11697823</v>
      </c>
      <c r="F518" s="18">
        <v>84608284</v>
      </c>
    </row>
    <row r="519" spans="1:6" customFormat="1" hidden="1" x14ac:dyDescent="0.2">
      <c r="A519" s="19">
        <v>7003</v>
      </c>
      <c r="B519" s="19">
        <v>731013004</v>
      </c>
      <c r="C519" s="19" t="s">
        <v>159</v>
      </c>
      <c r="D519" s="19" t="s">
        <v>8201</v>
      </c>
      <c r="E519" s="18">
        <v>17483843</v>
      </c>
      <c r="F519" s="18">
        <v>61759462</v>
      </c>
    </row>
    <row r="520" spans="1:6" customFormat="1" hidden="1" x14ac:dyDescent="0.2">
      <c r="A520" s="19">
        <v>7003</v>
      </c>
      <c r="B520" s="19">
        <v>731013004</v>
      </c>
      <c r="C520" s="19" t="s">
        <v>7813</v>
      </c>
      <c r="D520" s="19" t="s">
        <v>8201</v>
      </c>
      <c r="E520" s="18">
        <v>11861120</v>
      </c>
      <c r="F520" s="18">
        <v>47444480</v>
      </c>
    </row>
    <row r="521" spans="1:6" customFormat="1" hidden="1" x14ac:dyDescent="0.2">
      <c r="A521" s="19">
        <v>7003</v>
      </c>
      <c r="B521" s="19">
        <v>731013004</v>
      </c>
      <c r="C521" s="19" t="s">
        <v>7824</v>
      </c>
      <c r="D521" s="19" t="s">
        <v>8201</v>
      </c>
      <c r="E521" s="18">
        <v>8016600</v>
      </c>
      <c r="F521" s="18">
        <v>32066400</v>
      </c>
    </row>
    <row r="522" spans="1:6" customFormat="1" hidden="1" x14ac:dyDescent="0.2">
      <c r="A522" s="19">
        <v>7003</v>
      </c>
      <c r="B522" s="19">
        <v>731013004</v>
      </c>
      <c r="C522" s="19" t="s">
        <v>7831</v>
      </c>
      <c r="D522" s="19" t="s">
        <v>8201</v>
      </c>
      <c r="E522" s="18">
        <v>12157648</v>
      </c>
      <c r="F522" s="18">
        <v>36176416</v>
      </c>
    </row>
    <row r="523" spans="1:6" customFormat="1" hidden="1" x14ac:dyDescent="0.2">
      <c r="A523" s="19">
        <v>7003</v>
      </c>
      <c r="B523" s="19">
        <v>731013004</v>
      </c>
      <c r="C523" s="19" t="s">
        <v>7833</v>
      </c>
      <c r="D523" s="19" t="s">
        <v>8201</v>
      </c>
      <c r="E523" s="18">
        <v>8540351</v>
      </c>
      <c r="F523" s="18">
        <v>34712395</v>
      </c>
    </row>
    <row r="524" spans="1:6" customFormat="1" hidden="1" x14ac:dyDescent="0.2">
      <c r="A524" s="19">
        <v>7004</v>
      </c>
      <c r="B524" s="19">
        <v>716904008</v>
      </c>
      <c r="C524" s="19" t="s">
        <v>7759</v>
      </c>
      <c r="D524" s="19" t="s">
        <v>8202</v>
      </c>
      <c r="E524" s="18">
        <v>68551240</v>
      </c>
      <c r="F524" s="18">
        <v>118938913</v>
      </c>
    </row>
    <row r="525" spans="1:6" customFormat="1" hidden="1" x14ac:dyDescent="0.2">
      <c r="A525" s="19">
        <v>7010</v>
      </c>
      <c r="B525" s="19">
        <v>747168008</v>
      </c>
      <c r="C525" s="19" t="s">
        <v>7851</v>
      </c>
      <c r="D525" s="19" t="s">
        <v>8203</v>
      </c>
      <c r="E525" s="18">
        <v>6671880</v>
      </c>
      <c r="F525" s="18">
        <v>21163951</v>
      </c>
    </row>
    <row r="526" spans="1:6" customFormat="1" hidden="1" x14ac:dyDescent="0.2">
      <c r="A526" s="19">
        <v>7015</v>
      </c>
      <c r="B526" s="19">
        <v>745046002</v>
      </c>
      <c r="C526" s="19" t="s">
        <v>7805</v>
      </c>
      <c r="D526" s="19" t="s">
        <v>8204</v>
      </c>
      <c r="E526" s="18">
        <v>6671880</v>
      </c>
      <c r="F526" s="18">
        <v>25291080</v>
      </c>
    </row>
    <row r="527" spans="1:6" customFormat="1" hidden="1" x14ac:dyDescent="0.2">
      <c r="A527" s="19">
        <v>7018</v>
      </c>
      <c r="B527" s="19">
        <v>692206002</v>
      </c>
      <c r="C527" s="19" t="s">
        <v>7835</v>
      </c>
      <c r="D527" s="19" t="s">
        <v>8205</v>
      </c>
      <c r="E527" s="18">
        <v>4893746</v>
      </c>
      <c r="F527" s="18">
        <v>14823168</v>
      </c>
    </row>
    <row r="528" spans="1:6" customFormat="1" hidden="1" x14ac:dyDescent="0.2">
      <c r="A528" s="19">
        <v>7021</v>
      </c>
      <c r="B528" s="19" t="s">
        <v>7689</v>
      </c>
      <c r="C528" s="19" t="s">
        <v>7877</v>
      </c>
      <c r="D528" s="19" t="s">
        <v>8206</v>
      </c>
      <c r="E528" s="18">
        <v>5265786</v>
      </c>
      <c r="F528" s="18">
        <v>10506258</v>
      </c>
    </row>
    <row r="529" spans="1:6" customFormat="1" hidden="1" x14ac:dyDescent="0.2">
      <c r="A529" s="19">
        <v>7027</v>
      </c>
      <c r="B529" s="19">
        <v>650364007</v>
      </c>
      <c r="C529" s="19" t="s">
        <v>7748</v>
      </c>
      <c r="D529" s="19" t="s">
        <v>8207</v>
      </c>
      <c r="E529" s="18">
        <v>16033200</v>
      </c>
      <c r="F529" s="18">
        <v>68461764</v>
      </c>
    </row>
    <row r="530" spans="1:6" customFormat="1" hidden="1" x14ac:dyDescent="0.2">
      <c r="A530" s="19">
        <v>7027</v>
      </c>
      <c r="B530" s="19">
        <v>650364007</v>
      </c>
      <c r="C530" s="19" t="s">
        <v>7756</v>
      </c>
      <c r="D530" s="19" t="s">
        <v>8207</v>
      </c>
      <c r="E530" s="18">
        <v>60021542</v>
      </c>
      <c r="F530" s="18">
        <v>176451434</v>
      </c>
    </row>
    <row r="531" spans="1:6" customFormat="1" hidden="1" x14ac:dyDescent="0.2">
      <c r="A531" s="19">
        <v>7027</v>
      </c>
      <c r="B531" s="19">
        <v>650364007</v>
      </c>
      <c r="C531" s="19" t="s">
        <v>7828</v>
      </c>
      <c r="D531" s="19" t="s">
        <v>8207</v>
      </c>
      <c r="E531" s="18">
        <v>8016600</v>
      </c>
      <c r="F531" s="18">
        <v>36555696</v>
      </c>
    </row>
    <row r="532" spans="1:6" customFormat="1" hidden="1" x14ac:dyDescent="0.2">
      <c r="A532" s="19">
        <v>7027</v>
      </c>
      <c r="B532" s="19">
        <v>650364007</v>
      </c>
      <c r="C532" s="19" t="s">
        <v>7768</v>
      </c>
      <c r="D532" s="19" t="s">
        <v>8207</v>
      </c>
      <c r="E532" s="18">
        <v>22927476</v>
      </c>
      <c r="F532" s="18">
        <v>104973378</v>
      </c>
    </row>
    <row r="533" spans="1:6" customFormat="1" hidden="1" x14ac:dyDescent="0.2">
      <c r="A533" s="19">
        <v>7027</v>
      </c>
      <c r="B533" s="19">
        <v>650364007</v>
      </c>
      <c r="C533" s="19" t="s">
        <v>7781</v>
      </c>
      <c r="D533" s="19" t="s">
        <v>8207</v>
      </c>
      <c r="E533" s="18">
        <v>53005760</v>
      </c>
      <c r="F533" s="18">
        <v>141944032</v>
      </c>
    </row>
    <row r="534" spans="1:6" customFormat="1" hidden="1" x14ac:dyDescent="0.2">
      <c r="A534" s="19">
        <v>7027</v>
      </c>
      <c r="B534" s="19">
        <v>650364007</v>
      </c>
      <c r="C534" s="19" t="s">
        <v>7867</v>
      </c>
      <c r="D534" s="19" t="s">
        <v>8207</v>
      </c>
      <c r="E534" s="18">
        <v>32024289</v>
      </c>
      <c r="F534" s="18">
        <v>140569053</v>
      </c>
    </row>
    <row r="535" spans="1:6" customFormat="1" hidden="1" x14ac:dyDescent="0.2">
      <c r="A535" s="19">
        <v>7027</v>
      </c>
      <c r="B535" s="19">
        <v>650364007</v>
      </c>
      <c r="C535" s="19" t="s">
        <v>7820</v>
      </c>
      <c r="D535" s="19" t="s">
        <v>8207</v>
      </c>
      <c r="E535" s="18">
        <v>22418385</v>
      </c>
      <c r="F535" s="18">
        <v>68661340</v>
      </c>
    </row>
    <row r="536" spans="1:6" customFormat="1" hidden="1" x14ac:dyDescent="0.2">
      <c r="A536" s="19">
        <v>7027</v>
      </c>
      <c r="B536" s="19">
        <v>650364007</v>
      </c>
      <c r="C536" s="19" t="s">
        <v>7749</v>
      </c>
      <c r="D536" s="19" t="s">
        <v>8207</v>
      </c>
      <c r="E536" s="18">
        <v>14429880</v>
      </c>
      <c r="F536" s="18">
        <v>57719520</v>
      </c>
    </row>
    <row r="537" spans="1:6" customFormat="1" hidden="1" x14ac:dyDescent="0.2">
      <c r="A537" s="19">
        <v>7027</v>
      </c>
      <c r="B537" s="19">
        <v>650364007</v>
      </c>
      <c r="C537" s="19" t="s">
        <v>7750</v>
      </c>
      <c r="D537" s="19" t="s">
        <v>8207</v>
      </c>
      <c r="E537" s="18">
        <v>18442946</v>
      </c>
      <c r="F537" s="18">
        <v>136928294</v>
      </c>
    </row>
    <row r="538" spans="1:6" customFormat="1" hidden="1" x14ac:dyDescent="0.2">
      <c r="A538" s="19">
        <v>7027</v>
      </c>
      <c r="B538" s="19">
        <v>650364007</v>
      </c>
      <c r="C538" s="19" t="s">
        <v>7797</v>
      </c>
      <c r="D538" s="19" t="s">
        <v>8207</v>
      </c>
      <c r="E538" s="18">
        <v>0</v>
      </c>
      <c r="F538" s="18">
        <v>43494819</v>
      </c>
    </row>
    <row r="539" spans="1:6" customFormat="1" hidden="1" x14ac:dyDescent="0.2">
      <c r="A539" s="19">
        <v>7027</v>
      </c>
      <c r="B539" s="19">
        <v>650364007</v>
      </c>
      <c r="C539" s="19" t="s">
        <v>7752</v>
      </c>
      <c r="D539" s="19" t="s">
        <v>8207</v>
      </c>
      <c r="E539" s="18">
        <v>62477760</v>
      </c>
      <c r="F539" s="18">
        <v>307413336</v>
      </c>
    </row>
    <row r="540" spans="1:6" customFormat="1" hidden="1" x14ac:dyDescent="0.2">
      <c r="A540" s="19">
        <v>7027</v>
      </c>
      <c r="B540" s="19">
        <v>650364007</v>
      </c>
      <c r="C540" s="19" t="s">
        <v>7803</v>
      </c>
      <c r="D540" s="19" t="s">
        <v>8207</v>
      </c>
      <c r="E540" s="18">
        <v>8016600</v>
      </c>
      <c r="F540" s="18">
        <v>50825244</v>
      </c>
    </row>
    <row r="541" spans="1:6" customFormat="1" hidden="1" x14ac:dyDescent="0.2">
      <c r="A541" s="19">
        <v>7027</v>
      </c>
      <c r="B541" s="19">
        <v>650364007</v>
      </c>
      <c r="C541" s="19" t="s">
        <v>7753</v>
      </c>
      <c r="D541" s="19" t="s">
        <v>8207</v>
      </c>
      <c r="E541" s="18">
        <v>22446480</v>
      </c>
      <c r="F541" s="18">
        <v>125058960</v>
      </c>
    </row>
    <row r="542" spans="1:6" customFormat="1" hidden="1" x14ac:dyDescent="0.2">
      <c r="A542" s="19">
        <v>7036</v>
      </c>
      <c r="B542" s="19" t="s">
        <v>7679</v>
      </c>
      <c r="C542" s="19" t="s">
        <v>7918</v>
      </c>
      <c r="D542" s="19" t="s">
        <v>8208</v>
      </c>
      <c r="E542" s="18">
        <v>23688958</v>
      </c>
      <c r="F542" s="18">
        <v>80199217</v>
      </c>
    </row>
    <row r="543" spans="1:6" customFormat="1" hidden="1" x14ac:dyDescent="0.2">
      <c r="A543" s="19">
        <v>7036</v>
      </c>
      <c r="B543" s="19" t="s">
        <v>7679</v>
      </c>
      <c r="C543" s="19" t="s">
        <v>7751</v>
      </c>
      <c r="D543" s="19" t="s">
        <v>8208</v>
      </c>
      <c r="E543" s="18">
        <v>39094063</v>
      </c>
      <c r="F543" s="18">
        <v>148883836</v>
      </c>
    </row>
    <row r="544" spans="1:6" customFormat="1" hidden="1" x14ac:dyDescent="0.2">
      <c r="A544" s="19">
        <v>7037</v>
      </c>
      <c r="B544" s="19">
        <v>753474005</v>
      </c>
      <c r="C544" s="19" t="s">
        <v>7813</v>
      </c>
      <c r="D544" s="19" t="s">
        <v>8209</v>
      </c>
      <c r="E544" s="18">
        <v>6206400</v>
      </c>
      <c r="F544" s="18">
        <v>24903180</v>
      </c>
    </row>
    <row r="545" spans="1:6" customFormat="1" hidden="1" x14ac:dyDescent="0.2">
      <c r="A545" s="19">
        <v>7037</v>
      </c>
      <c r="B545" s="19">
        <v>753474005</v>
      </c>
      <c r="C545" s="19" t="s">
        <v>7830</v>
      </c>
      <c r="D545" s="19" t="s">
        <v>8209</v>
      </c>
      <c r="E545" s="18">
        <v>6206400</v>
      </c>
      <c r="F545" s="18">
        <v>24825600</v>
      </c>
    </row>
    <row r="546" spans="1:6" customFormat="1" hidden="1" x14ac:dyDescent="0.2">
      <c r="A546" s="19">
        <v>7037</v>
      </c>
      <c r="B546" s="19">
        <v>753474005</v>
      </c>
      <c r="C546" s="19" t="s">
        <v>7841</v>
      </c>
      <c r="D546" s="19" t="s">
        <v>8209</v>
      </c>
      <c r="E546" s="18">
        <v>6206400</v>
      </c>
      <c r="F546" s="18">
        <v>24825600</v>
      </c>
    </row>
    <row r="547" spans="1:6" customFormat="1" hidden="1" x14ac:dyDescent="0.2">
      <c r="A547" s="19">
        <v>7037</v>
      </c>
      <c r="B547" s="19">
        <v>753474005</v>
      </c>
      <c r="C547" s="19" t="s">
        <v>7858</v>
      </c>
      <c r="D547" s="19" t="s">
        <v>8209</v>
      </c>
      <c r="E547" s="18">
        <v>8068320</v>
      </c>
      <c r="F547" s="18">
        <v>32273280</v>
      </c>
    </row>
    <row r="548" spans="1:6" customFormat="1" hidden="1" x14ac:dyDescent="0.2">
      <c r="A548" s="19">
        <v>7037</v>
      </c>
      <c r="B548" s="19">
        <v>753474005</v>
      </c>
      <c r="C548" s="19" t="s">
        <v>7843</v>
      </c>
      <c r="D548" s="19" t="s">
        <v>8209</v>
      </c>
      <c r="E548" s="18">
        <v>6283980</v>
      </c>
      <c r="F548" s="18">
        <v>25058340</v>
      </c>
    </row>
    <row r="549" spans="1:6" customFormat="1" hidden="1" x14ac:dyDescent="0.2">
      <c r="A549" s="19">
        <v>7037</v>
      </c>
      <c r="B549" s="19">
        <v>753474005</v>
      </c>
      <c r="C549" s="19" t="s">
        <v>7785</v>
      </c>
      <c r="D549" s="19" t="s">
        <v>8209</v>
      </c>
      <c r="E549" s="18">
        <v>8223480</v>
      </c>
      <c r="F549" s="18">
        <v>27836010</v>
      </c>
    </row>
    <row r="550" spans="1:6" customFormat="1" hidden="1" x14ac:dyDescent="0.2">
      <c r="A550" s="19">
        <v>7037</v>
      </c>
      <c r="B550" s="19">
        <v>753474005</v>
      </c>
      <c r="C550" s="19" t="s">
        <v>7833</v>
      </c>
      <c r="D550" s="19" t="s">
        <v>8209</v>
      </c>
      <c r="E550" s="18">
        <v>6283980</v>
      </c>
      <c r="F550" s="18">
        <v>24980760</v>
      </c>
    </row>
    <row r="551" spans="1:6" customFormat="1" hidden="1" x14ac:dyDescent="0.2">
      <c r="A551" s="19">
        <v>7038</v>
      </c>
      <c r="B551" s="19">
        <v>759418204</v>
      </c>
      <c r="C551" s="19" t="s">
        <v>7753</v>
      </c>
      <c r="D551" s="19" t="s">
        <v>8210</v>
      </c>
      <c r="E551" s="18">
        <v>24085003</v>
      </c>
      <c r="F551" s="18">
        <v>81258487</v>
      </c>
    </row>
    <row r="552" spans="1:6" customFormat="1" hidden="1" x14ac:dyDescent="0.2">
      <c r="A552" s="19">
        <v>7039</v>
      </c>
      <c r="B552" s="19">
        <v>700249204</v>
      </c>
      <c r="C552" s="19" t="s">
        <v>7825</v>
      </c>
      <c r="D552" s="19" t="s">
        <v>8211</v>
      </c>
      <c r="E552" s="18">
        <v>44961069</v>
      </c>
      <c r="F552" s="18">
        <v>155833969</v>
      </c>
    </row>
    <row r="553" spans="1:6" customFormat="1" hidden="1" x14ac:dyDescent="0.2">
      <c r="A553" s="19">
        <v>7041</v>
      </c>
      <c r="B553" s="19">
        <v>725712006</v>
      </c>
      <c r="C553" s="19" t="s">
        <v>7919</v>
      </c>
      <c r="D553" s="19" t="s">
        <v>8212</v>
      </c>
      <c r="E553" s="18">
        <v>7694384</v>
      </c>
      <c r="F553" s="18">
        <v>29008713</v>
      </c>
    </row>
    <row r="554" spans="1:6" customFormat="1" hidden="1" x14ac:dyDescent="0.2">
      <c r="A554" s="19">
        <v>7041</v>
      </c>
      <c r="B554" s="19">
        <v>725712006</v>
      </c>
      <c r="C554" s="19" t="s">
        <v>7785</v>
      </c>
      <c r="D554" s="19" t="s">
        <v>8212</v>
      </c>
      <c r="E554" s="18">
        <v>7913160</v>
      </c>
      <c r="F554" s="18">
        <v>28316700</v>
      </c>
    </row>
    <row r="555" spans="1:6" customFormat="1" hidden="1" x14ac:dyDescent="0.2">
      <c r="A555" s="19">
        <v>7049</v>
      </c>
      <c r="B555" s="19">
        <v>690609002</v>
      </c>
      <c r="C555" s="19" t="s">
        <v>7752</v>
      </c>
      <c r="D555" s="19" t="s">
        <v>8468</v>
      </c>
      <c r="E555" s="18">
        <v>10036473</v>
      </c>
      <c r="F555" s="18">
        <v>30109419</v>
      </c>
    </row>
    <row r="556" spans="1:6" customFormat="1" hidden="1" x14ac:dyDescent="0.2">
      <c r="A556" s="19">
        <v>7050</v>
      </c>
      <c r="B556" s="19">
        <v>691508005</v>
      </c>
      <c r="C556" s="19" t="s">
        <v>7829</v>
      </c>
      <c r="D556" s="19" t="s">
        <v>8469</v>
      </c>
      <c r="E556" s="18">
        <v>0</v>
      </c>
      <c r="F556" s="18">
        <v>14563154</v>
      </c>
    </row>
    <row r="557" spans="1:6" customFormat="1" hidden="1" x14ac:dyDescent="0.2">
      <c r="A557" s="19">
        <v>7051</v>
      </c>
      <c r="B557" s="19">
        <v>692538005</v>
      </c>
      <c r="C557" s="19" t="s">
        <v>7805</v>
      </c>
      <c r="D557" s="19" t="s">
        <v>8213</v>
      </c>
      <c r="E557" s="18">
        <v>11327163</v>
      </c>
      <c r="F557" s="18">
        <v>122375148</v>
      </c>
    </row>
    <row r="558" spans="1:6" customFormat="1" hidden="1" x14ac:dyDescent="0.2">
      <c r="A558" s="19">
        <v>7052</v>
      </c>
      <c r="B558" s="19">
        <v>690812002</v>
      </c>
      <c r="C558" s="19" t="s">
        <v>7832</v>
      </c>
      <c r="D558" s="19" t="s">
        <v>8214</v>
      </c>
      <c r="E558" s="18">
        <v>4292760</v>
      </c>
      <c r="F558" s="18">
        <v>13002780</v>
      </c>
    </row>
    <row r="559" spans="1:6" customFormat="1" hidden="1" x14ac:dyDescent="0.2">
      <c r="A559" s="19">
        <v>7054</v>
      </c>
      <c r="B559" s="19">
        <v>692542002</v>
      </c>
      <c r="C559" s="19" t="s">
        <v>7878</v>
      </c>
      <c r="D559" s="19" t="s">
        <v>8215</v>
      </c>
      <c r="E559" s="18">
        <v>9014796</v>
      </c>
      <c r="F559" s="18">
        <v>27305838</v>
      </c>
    </row>
    <row r="560" spans="1:6" customFormat="1" hidden="1" x14ac:dyDescent="0.2">
      <c r="A560" s="19">
        <v>7056</v>
      </c>
      <c r="B560" s="19">
        <v>690713004</v>
      </c>
      <c r="C560" s="19" t="s">
        <v>7794</v>
      </c>
      <c r="D560" s="19" t="s">
        <v>8216</v>
      </c>
      <c r="E560" s="18">
        <v>12645540</v>
      </c>
      <c r="F560" s="18">
        <v>65823071</v>
      </c>
    </row>
    <row r="561" spans="1:6" customFormat="1" hidden="1" x14ac:dyDescent="0.2">
      <c r="A561" s="19">
        <v>7057</v>
      </c>
      <c r="B561" s="19">
        <v>691907007</v>
      </c>
      <c r="C561" s="19" t="s">
        <v>195</v>
      </c>
      <c r="D561" s="19" t="s">
        <v>8217</v>
      </c>
      <c r="E561" s="18">
        <v>10603117</v>
      </c>
      <c r="F561" s="18">
        <v>32116866</v>
      </c>
    </row>
    <row r="562" spans="1:6" customFormat="1" hidden="1" x14ac:dyDescent="0.2">
      <c r="A562" s="19">
        <v>7064</v>
      </c>
      <c r="B562" s="19">
        <v>690601001</v>
      </c>
      <c r="C562" s="19" t="s">
        <v>7749</v>
      </c>
      <c r="D562" s="19" t="s">
        <v>8218</v>
      </c>
      <c r="E562" s="18">
        <v>6439140</v>
      </c>
      <c r="F562" s="18">
        <v>19504170</v>
      </c>
    </row>
    <row r="563" spans="1:6" customFormat="1" hidden="1" x14ac:dyDescent="0.2">
      <c r="A563" s="19">
        <v>7066</v>
      </c>
      <c r="B563" s="19">
        <v>690705001</v>
      </c>
      <c r="C563" s="19" t="s">
        <v>7810</v>
      </c>
      <c r="D563" s="19" t="s">
        <v>8219</v>
      </c>
      <c r="E563" s="18">
        <v>6868416</v>
      </c>
      <c r="F563" s="18">
        <v>20804448</v>
      </c>
    </row>
    <row r="564" spans="1:6" customFormat="1" hidden="1" x14ac:dyDescent="0.2">
      <c r="A564" s="19">
        <v>7067</v>
      </c>
      <c r="B564" s="19">
        <v>825652000</v>
      </c>
      <c r="C564" s="19" t="s">
        <v>7785</v>
      </c>
      <c r="D564" s="19" t="s">
        <v>8220</v>
      </c>
      <c r="E564" s="18">
        <v>8016600</v>
      </c>
      <c r="F564" s="18">
        <v>32066400</v>
      </c>
    </row>
    <row r="565" spans="1:6" customFormat="1" hidden="1" x14ac:dyDescent="0.2">
      <c r="A565" s="19">
        <v>7067</v>
      </c>
      <c r="B565" s="19">
        <v>825652000</v>
      </c>
      <c r="C565" s="19" t="s">
        <v>7794</v>
      </c>
      <c r="D565" s="19" t="s">
        <v>8220</v>
      </c>
      <c r="E565" s="18">
        <v>8016600</v>
      </c>
      <c r="F565" s="18">
        <v>32066400</v>
      </c>
    </row>
    <row r="566" spans="1:6" customFormat="1" hidden="1" x14ac:dyDescent="0.2">
      <c r="A566" s="19">
        <v>7071</v>
      </c>
      <c r="B566" s="19">
        <v>692541006</v>
      </c>
      <c r="C566" s="19" t="s">
        <v>7843</v>
      </c>
      <c r="D566" s="19" t="s">
        <v>8221</v>
      </c>
      <c r="E566" s="18">
        <v>9014796</v>
      </c>
      <c r="F566" s="18">
        <v>36059184</v>
      </c>
    </row>
    <row r="567" spans="1:6" customFormat="1" hidden="1" x14ac:dyDescent="0.2">
      <c r="A567" s="19">
        <v>7072</v>
      </c>
      <c r="B567" s="19">
        <v>690403005</v>
      </c>
      <c r="C567" s="19" t="s">
        <v>7756</v>
      </c>
      <c r="D567" s="19" t="s">
        <v>8222</v>
      </c>
      <c r="E567" s="18">
        <v>77066689</v>
      </c>
      <c r="F567" s="18">
        <v>246986076</v>
      </c>
    </row>
    <row r="568" spans="1:6" customFormat="1" hidden="1" x14ac:dyDescent="0.2">
      <c r="A568" s="19">
        <v>7076</v>
      </c>
      <c r="B568" s="19">
        <v>650852001</v>
      </c>
      <c r="C568" s="19" t="s">
        <v>69</v>
      </c>
      <c r="D568" s="19" t="s">
        <v>8223</v>
      </c>
      <c r="E568" s="18">
        <v>19881168</v>
      </c>
      <c r="F568" s="18">
        <v>72309732</v>
      </c>
    </row>
    <row r="569" spans="1:6" customFormat="1" hidden="1" x14ac:dyDescent="0.2">
      <c r="A569" s="19">
        <v>7079</v>
      </c>
      <c r="B569" s="19">
        <v>711497005</v>
      </c>
      <c r="C569" s="19" t="s">
        <v>7772</v>
      </c>
      <c r="D569" s="19" t="s">
        <v>8224</v>
      </c>
      <c r="E569" s="18">
        <v>12821044</v>
      </c>
      <c r="F569" s="18">
        <v>19417486</v>
      </c>
    </row>
    <row r="570" spans="1:6" customFormat="1" hidden="1" x14ac:dyDescent="0.2">
      <c r="A570" s="19">
        <v>7081</v>
      </c>
      <c r="B570" s="19">
        <v>692537009</v>
      </c>
      <c r="C570" s="19" t="s">
        <v>7814</v>
      </c>
      <c r="D570" s="19" t="s">
        <v>8225</v>
      </c>
      <c r="E570" s="18">
        <v>9014796</v>
      </c>
      <c r="F570" s="18">
        <v>36059184</v>
      </c>
    </row>
    <row r="571" spans="1:6" customFormat="1" hidden="1" x14ac:dyDescent="0.2">
      <c r="A571" s="19">
        <v>7082</v>
      </c>
      <c r="B571" s="19">
        <v>690727005</v>
      </c>
      <c r="C571" s="19" t="s">
        <v>7833</v>
      </c>
      <c r="D571" s="19" t="s">
        <v>8226</v>
      </c>
      <c r="E571" s="18">
        <v>10159532</v>
      </c>
      <c r="F571" s="18">
        <v>40638128</v>
      </c>
    </row>
    <row r="572" spans="1:6" customFormat="1" hidden="1" x14ac:dyDescent="0.2">
      <c r="A572" s="19">
        <v>7083</v>
      </c>
      <c r="B572" s="19">
        <v>690302004</v>
      </c>
      <c r="C572" s="19" t="s">
        <v>7818</v>
      </c>
      <c r="D572" s="19" t="s">
        <v>8227</v>
      </c>
      <c r="E572" s="18">
        <v>9298118</v>
      </c>
      <c r="F572" s="18">
        <v>47355761</v>
      </c>
    </row>
    <row r="573" spans="1:6" customFormat="1" hidden="1" x14ac:dyDescent="0.2">
      <c r="A573" s="19">
        <v>7085</v>
      </c>
      <c r="B573" s="19">
        <v>730998007</v>
      </c>
      <c r="C573" s="19" t="s">
        <v>7825</v>
      </c>
      <c r="D573" s="19" t="s">
        <v>8228</v>
      </c>
      <c r="E573" s="18">
        <v>6206400</v>
      </c>
      <c r="F573" s="18">
        <v>24980760</v>
      </c>
    </row>
    <row r="574" spans="1:6" customFormat="1" hidden="1" x14ac:dyDescent="0.2">
      <c r="A574" s="19">
        <v>7086</v>
      </c>
      <c r="B574" s="19">
        <v>746157002</v>
      </c>
      <c r="C574" s="19" t="s">
        <v>7813</v>
      </c>
      <c r="D574" s="19" t="s">
        <v>8229</v>
      </c>
      <c r="E574" s="18">
        <v>14429880</v>
      </c>
      <c r="F574" s="18">
        <v>57719520</v>
      </c>
    </row>
    <row r="575" spans="1:6" customFormat="1" hidden="1" x14ac:dyDescent="0.2">
      <c r="A575" s="19">
        <v>7086</v>
      </c>
      <c r="B575" s="19">
        <v>746157002</v>
      </c>
      <c r="C575" s="19" t="s">
        <v>7824</v>
      </c>
      <c r="D575" s="19" t="s">
        <v>8229</v>
      </c>
      <c r="E575" s="18">
        <v>14429880</v>
      </c>
      <c r="F575" s="18">
        <v>57719520</v>
      </c>
    </row>
    <row r="576" spans="1:6" customFormat="1" hidden="1" x14ac:dyDescent="0.2">
      <c r="A576" s="19">
        <v>7086</v>
      </c>
      <c r="B576" s="19">
        <v>746157002</v>
      </c>
      <c r="C576" s="19" t="s">
        <v>7841</v>
      </c>
      <c r="D576" s="19" t="s">
        <v>8229</v>
      </c>
      <c r="E576" s="18">
        <v>9299256</v>
      </c>
      <c r="F576" s="18">
        <v>34631712</v>
      </c>
    </row>
    <row r="577" spans="1:6" customFormat="1" hidden="1" x14ac:dyDescent="0.2">
      <c r="A577" s="19">
        <v>7086</v>
      </c>
      <c r="B577" s="19">
        <v>746157002</v>
      </c>
      <c r="C577" s="19" t="s">
        <v>7805</v>
      </c>
      <c r="D577" s="19" t="s">
        <v>8229</v>
      </c>
      <c r="E577" s="18">
        <v>8016600</v>
      </c>
      <c r="F577" s="18">
        <v>31906068</v>
      </c>
    </row>
    <row r="578" spans="1:6" customFormat="1" hidden="1" x14ac:dyDescent="0.2">
      <c r="A578" s="19">
        <v>7086</v>
      </c>
      <c r="B578" s="19">
        <v>746157002</v>
      </c>
      <c r="C578" s="19" t="s">
        <v>7858</v>
      </c>
      <c r="D578" s="19" t="s">
        <v>8229</v>
      </c>
      <c r="E578" s="18">
        <v>9138924</v>
      </c>
      <c r="F578" s="18">
        <v>34471380</v>
      </c>
    </row>
    <row r="579" spans="1:6" customFormat="1" hidden="1" x14ac:dyDescent="0.2">
      <c r="A579" s="19">
        <v>7086</v>
      </c>
      <c r="B579" s="19">
        <v>746157002</v>
      </c>
      <c r="C579" s="19" t="s">
        <v>7791</v>
      </c>
      <c r="D579" s="19" t="s">
        <v>8229</v>
      </c>
      <c r="E579" s="18">
        <v>8337264</v>
      </c>
      <c r="F579" s="18">
        <v>32868060</v>
      </c>
    </row>
    <row r="580" spans="1:6" customFormat="1" hidden="1" x14ac:dyDescent="0.2">
      <c r="A580" s="19">
        <v>7087</v>
      </c>
      <c r="B580" s="19" t="s">
        <v>7691</v>
      </c>
      <c r="C580" s="19" t="s">
        <v>7747</v>
      </c>
      <c r="D580" s="19" t="s">
        <v>8230</v>
      </c>
      <c r="E580" s="18">
        <v>6776837</v>
      </c>
      <c r="F580" s="18">
        <v>20527055</v>
      </c>
    </row>
    <row r="581" spans="1:6" customFormat="1" hidden="1" x14ac:dyDescent="0.2">
      <c r="A581" s="19">
        <v>7090</v>
      </c>
      <c r="B581" s="19">
        <v>691513009</v>
      </c>
      <c r="C581" s="19" t="s">
        <v>7784</v>
      </c>
      <c r="D581" s="19" t="s">
        <v>8231</v>
      </c>
      <c r="E581" s="18">
        <v>4945260</v>
      </c>
      <c r="F581" s="18">
        <v>14979204</v>
      </c>
    </row>
    <row r="582" spans="1:6" customFormat="1" hidden="1" x14ac:dyDescent="0.2">
      <c r="A582" s="19">
        <v>7091</v>
      </c>
      <c r="B582" s="19">
        <v>690803003</v>
      </c>
      <c r="C582" s="19" t="s">
        <v>7834</v>
      </c>
      <c r="D582" s="19" t="s">
        <v>8232</v>
      </c>
      <c r="E582" s="18">
        <v>8581382</v>
      </c>
      <c r="F582" s="18">
        <v>14764377</v>
      </c>
    </row>
    <row r="583" spans="1:6" customFormat="1" hidden="1" x14ac:dyDescent="0.2">
      <c r="A583" s="19">
        <v>7092</v>
      </c>
      <c r="B583" s="19">
        <v>692001001</v>
      </c>
      <c r="C583" s="19" t="s">
        <v>7802</v>
      </c>
      <c r="D583" s="19" t="s">
        <v>8233</v>
      </c>
      <c r="E583" s="18">
        <v>6524995</v>
      </c>
      <c r="F583" s="18">
        <v>19764225</v>
      </c>
    </row>
    <row r="584" spans="1:6" customFormat="1" hidden="1" x14ac:dyDescent="0.2">
      <c r="A584" s="19">
        <v>7095</v>
      </c>
      <c r="B584" s="19">
        <v>691902005</v>
      </c>
      <c r="C584" s="19" t="s">
        <v>7920</v>
      </c>
      <c r="D584" s="19" t="s">
        <v>8234</v>
      </c>
      <c r="E584" s="18">
        <v>4730622</v>
      </c>
      <c r="F584" s="18">
        <v>14329065</v>
      </c>
    </row>
    <row r="585" spans="1:6" customFormat="1" hidden="1" x14ac:dyDescent="0.2">
      <c r="A585" s="19">
        <v>7102</v>
      </c>
      <c r="B585" s="19">
        <v>651853702</v>
      </c>
      <c r="C585" s="19" t="s">
        <v>7878</v>
      </c>
      <c r="D585" s="19" t="s">
        <v>8235</v>
      </c>
      <c r="E585" s="18">
        <v>6413280</v>
      </c>
      <c r="F585" s="18">
        <v>25653120</v>
      </c>
    </row>
    <row r="586" spans="1:6" customFormat="1" hidden="1" x14ac:dyDescent="0.2">
      <c r="A586" s="19">
        <v>7102</v>
      </c>
      <c r="B586" s="19">
        <v>651853702</v>
      </c>
      <c r="C586" s="19" t="s">
        <v>7830</v>
      </c>
      <c r="D586" s="19" t="s">
        <v>8235</v>
      </c>
      <c r="E586" s="18">
        <v>6573612</v>
      </c>
      <c r="F586" s="18">
        <v>25497438</v>
      </c>
    </row>
    <row r="587" spans="1:6" customFormat="1" hidden="1" x14ac:dyDescent="0.2">
      <c r="A587" s="19">
        <v>7102</v>
      </c>
      <c r="B587" s="19">
        <v>651853702</v>
      </c>
      <c r="C587" s="19" t="s">
        <v>7808</v>
      </c>
      <c r="D587" s="19" t="s">
        <v>8235</v>
      </c>
      <c r="E587" s="18">
        <v>11223240</v>
      </c>
      <c r="F587" s="18">
        <v>44892960</v>
      </c>
    </row>
    <row r="588" spans="1:6" customFormat="1" hidden="1" x14ac:dyDescent="0.2">
      <c r="A588" s="19">
        <v>7102</v>
      </c>
      <c r="B588" s="19">
        <v>651853702</v>
      </c>
      <c r="C588" s="19" t="s">
        <v>7814</v>
      </c>
      <c r="D588" s="19" t="s">
        <v>8235</v>
      </c>
      <c r="E588" s="18">
        <v>6573612</v>
      </c>
      <c r="F588" s="18">
        <v>25813452</v>
      </c>
    </row>
    <row r="589" spans="1:6" customFormat="1" hidden="1" x14ac:dyDescent="0.2">
      <c r="A589" s="19">
        <v>7102</v>
      </c>
      <c r="B589" s="19">
        <v>651853702</v>
      </c>
      <c r="C589" s="19" t="s">
        <v>7831</v>
      </c>
      <c r="D589" s="19" t="s">
        <v>8235</v>
      </c>
      <c r="E589" s="18">
        <v>8016600</v>
      </c>
      <c r="F589" s="18">
        <v>32066400</v>
      </c>
    </row>
    <row r="590" spans="1:6" customFormat="1" hidden="1" x14ac:dyDescent="0.2">
      <c r="A590" s="19">
        <v>7102</v>
      </c>
      <c r="B590" s="19">
        <v>651853702</v>
      </c>
      <c r="C590" s="19" t="s">
        <v>7833</v>
      </c>
      <c r="D590" s="19" t="s">
        <v>8235</v>
      </c>
      <c r="E590" s="18">
        <v>8016600</v>
      </c>
      <c r="F590" s="18">
        <v>32066400</v>
      </c>
    </row>
    <row r="591" spans="1:6" customFormat="1" hidden="1" x14ac:dyDescent="0.2">
      <c r="A591" s="19">
        <v>7102</v>
      </c>
      <c r="B591" s="19">
        <v>651853702</v>
      </c>
      <c r="C591" s="19" t="s">
        <v>7846</v>
      </c>
      <c r="D591" s="19" t="s">
        <v>8235</v>
      </c>
      <c r="E591" s="18">
        <v>12826560</v>
      </c>
      <c r="F591" s="18">
        <v>51306240</v>
      </c>
    </row>
    <row r="592" spans="1:6" customFormat="1" hidden="1" x14ac:dyDescent="0.2">
      <c r="A592" s="19">
        <v>7104</v>
      </c>
      <c r="B592" s="19">
        <v>690711001</v>
      </c>
      <c r="C592" s="19" t="s">
        <v>7790</v>
      </c>
      <c r="D592" s="19" t="s">
        <v>8236</v>
      </c>
      <c r="E592" s="18">
        <v>21444229</v>
      </c>
      <c r="F592" s="18">
        <v>43591548</v>
      </c>
    </row>
    <row r="593" spans="1:6" customFormat="1" hidden="1" x14ac:dyDescent="0.2">
      <c r="A593" s="19">
        <v>7105</v>
      </c>
      <c r="B593" s="19">
        <v>691807002</v>
      </c>
      <c r="C593" s="19" t="s">
        <v>7754</v>
      </c>
      <c r="D593" s="19" t="s">
        <v>8237</v>
      </c>
      <c r="E593" s="18">
        <v>5056871</v>
      </c>
      <c r="F593" s="18">
        <v>15317274</v>
      </c>
    </row>
    <row r="594" spans="1:6" customFormat="1" hidden="1" x14ac:dyDescent="0.2">
      <c r="A594" s="19">
        <v>7106</v>
      </c>
      <c r="B594" s="19">
        <v>692201000</v>
      </c>
      <c r="C594" s="19" t="s">
        <v>7792</v>
      </c>
      <c r="D594" s="19" t="s">
        <v>8238</v>
      </c>
      <c r="E594" s="18">
        <v>9298118</v>
      </c>
      <c r="F594" s="18">
        <v>28164021</v>
      </c>
    </row>
    <row r="595" spans="1:6" customFormat="1" hidden="1" x14ac:dyDescent="0.2">
      <c r="A595" s="19">
        <v>7110</v>
      </c>
      <c r="B595" s="19">
        <v>690501007</v>
      </c>
      <c r="C595" s="19" t="s">
        <v>7768</v>
      </c>
      <c r="D595" s="19" t="s">
        <v>8239</v>
      </c>
      <c r="E595" s="18">
        <v>5866772</v>
      </c>
      <c r="F595" s="18">
        <v>17770466</v>
      </c>
    </row>
    <row r="596" spans="1:6" customFormat="1" hidden="1" x14ac:dyDescent="0.2">
      <c r="A596" s="19">
        <v>7116</v>
      </c>
      <c r="B596" s="19">
        <v>690721007</v>
      </c>
      <c r="C596" s="19" t="s">
        <v>7791</v>
      </c>
      <c r="D596" s="19" t="s">
        <v>8240</v>
      </c>
      <c r="E596" s="18">
        <v>33981489</v>
      </c>
      <c r="F596" s="18">
        <v>45308652</v>
      </c>
    </row>
    <row r="597" spans="1:6" customFormat="1" hidden="1" x14ac:dyDescent="0.2">
      <c r="A597" s="19">
        <v>7117</v>
      </c>
      <c r="B597" s="19">
        <v>690412004</v>
      </c>
      <c r="C597" s="19" t="s">
        <v>7780</v>
      </c>
      <c r="D597" s="19" t="s">
        <v>8241</v>
      </c>
      <c r="E597" s="18">
        <v>5861048</v>
      </c>
      <c r="F597" s="18">
        <v>17753128</v>
      </c>
    </row>
    <row r="598" spans="1:6" customFormat="1" hidden="1" x14ac:dyDescent="0.2">
      <c r="A598" s="19">
        <v>7118</v>
      </c>
      <c r="B598" s="19">
        <v>690401002</v>
      </c>
      <c r="C598" s="19" t="s">
        <v>7781</v>
      </c>
      <c r="D598" s="19" t="s">
        <v>8242</v>
      </c>
      <c r="E598" s="18">
        <v>11744991</v>
      </c>
      <c r="F598" s="18">
        <v>35356909</v>
      </c>
    </row>
    <row r="599" spans="1:6" customFormat="1" hidden="1" x14ac:dyDescent="0.2">
      <c r="A599" s="19">
        <v>7125</v>
      </c>
      <c r="B599" s="19">
        <v>690710005</v>
      </c>
      <c r="C599" s="19" t="s">
        <v>7880</v>
      </c>
      <c r="D599" s="19" t="s">
        <v>8243</v>
      </c>
      <c r="E599" s="18">
        <v>6439140</v>
      </c>
      <c r="F599" s="18">
        <v>25756560</v>
      </c>
    </row>
    <row r="600" spans="1:6" customFormat="1" hidden="1" x14ac:dyDescent="0.2">
      <c r="A600" s="19">
        <v>7128</v>
      </c>
      <c r="B600" s="19">
        <v>690511002</v>
      </c>
      <c r="C600" s="19" t="s">
        <v>7874</v>
      </c>
      <c r="D600" s="19" t="s">
        <v>8244</v>
      </c>
      <c r="E600" s="18">
        <v>5008220</v>
      </c>
      <c r="F600" s="18">
        <v>15169910</v>
      </c>
    </row>
    <row r="601" spans="1:6" customFormat="1" hidden="1" x14ac:dyDescent="0.2">
      <c r="A601" s="19">
        <v>7132</v>
      </c>
      <c r="B601" s="19">
        <v>691916006</v>
      </c>
      <c r="C601" s="19" t="s">
        <v>7918</v>
      </c>
      <c r="D601" s="19" t="s">
        <v>8245</v>
      </c>
      <c r="E601" s="18">
        <v>5056871</v>
      </c>
      <c r="F601" s="18">
        <v>15317274</v>
      </c>
    </row>
    <row r="602" spans="1:6" customFormat="1" hidden="1" x14ac:dyDescent="0.2">
      <c r="A602" s="19">
        <v>7137</v>
      </c>
      <c r="B602" s="19">
        <v>691512002</v>
      </c>
      <c r="C602" s="19" t="s">
        <v>7777</v>
      </c>
      <c r="D602" s="19" t="s">
        <v>8470</v>
      </c>
      <c r="E602" s="18">
        <v>6851245</v>
      </c>
      <c r="F602" s="18">
        <v>20752437</v>
      </c>
    </row>
    <row r="603" spans="1:6" customFormat="1" hidden="1" x14ac:dyDescent="0.2">
      <c r="A603" s="19">
        <v>7138</v>
      </c>
      <c r="B603" s="19">
        <v>690103001</v>
      </c>
      <c r="C603" s="19" t="s">
        <v>184</v>
      </c>
      <c r="D603" s="19" t="s">
        <v>8246</v>
      </c>
      <c r="E603" s="18">
        <v>12271569</v>
      </c>
      <c r="F603" s="18">
        <v>28848833</v>
      </c>
    </row>
    <row r="604" spans="1:6" customFormat="1" hidden="1" x14ac:dyDescent="0.2">
      <c r="A604" s="19">
        <v>7139</v>
      </c>
      <c r="B604" s="19">
        <v>691405001</v>
      </c>
      <c r="C604" s="19" t="s">
        <v>7845</v>
      </c>
      <c r="D604" s="19" t="s">
        <v>8247</v>
      </c>
      <c r="E604" s="18">
        <v>5056871</v>
      </c>
      <c r="F604" s="18">
        <v>20227484</v>
      </c>
    </row>
    <row r="605" spans="1:6" customFormat="1" hidden="1" x14ac:dyDescent="0.2">
      <c r="A605" s="19">
        <v>7141</v>
      </c>
      <c r="B605" s="19">
        <v>650165500</v>
      </c>
      <c r="C605" s="19" t="s">
        <v>159</v>
      </c>
      <c r="D605" s="19" t="s">
        <v>8248</v>
      </c>
      <c r="E605" s="18">
        <v>3026654</v>
      </c>
      <c r="F605" s="18">
        <v>12409282</v>
      </c>
    </row>
    <row r="606" spans="1:6" customFormat="1" hidden="1" x14ac:dyDescent="0.2">
      <c r="A606" s="19">
        <v>7141</v>
      </c>
      <c r="B606" s="19">
        <v>650165500</v>
      </c>
      <c r="C606" s="19" t="s">
        <v>7777</v>
      </c>
      <c r="D606" s="19" t="s">
        <v>8248</v>
      </c>
      <c r="E606" s="18">
        <v>19219949</v>
      </c>
      <c r="F606" s="18">
        <v>66807853</v>
      </c>
    </row>
    <row r="607" spans="1:6" customFormat="1" hidden="1" x14ac:dyDescent="0.2">
      <c r="A607" s="19">
        <v>7141</v>
      </c>
      <c r="B607" s="19">
        <v>650165500</v>
      </c>
      <c r="C607" s="19" t="s">
        <v>7767</v>
      </c>
      <c r="D607" s="19" t="s">
        <v>8248</v>
      </c>
      <c r="E607" s="18">
        <v>18428353</v>
      </c>
      <c r="F607" s="18">
        <v>62308252</v>
      </c>
    </row>
    <row r="608" spans="1:6" customFormat="1" hidden="1" x14ac:dyDescent="0.2">
      <c r="A608" s="19">
        <v>7141</v>
      </c>
      <c r="B608" s="19">
        <v>650165500</v>
      </c>
      <c r="C608" s="19" t="s">
        <v>7855</v>
      </c>
      <c r="D608" s="19" t="s">
        <v>8248</v>
      </c>
      <c r="E608" s="18">
        <v>14738683</v>
      </c>
      <c r="F608" s="18">
        <v>91396066</v>
      </c>
    </row>
    <row r="609" spans="1:6" customFormat="1" hidden="1" x14ac:dyDescent="0.2">
      <c r="A609" s="19">
        <v>7141</v>
      </c>
      <c r="B609" s="19">
        <v>650165500</v>
      </c>
      <c r="C609" s="19" t="s">
        <v>7829</v>
      </c>
      <c r="D609" s="19" t="s">
        <v>8248</v>
      </c>
      <c r="E609" s="18">
        <v>13891165</v>
      </c>
      <c r="F609" s="18">
        <v>46608513</v>
      </c>
    </row>
    <row r="610" spans="1:6" customFormat="1" hidden="1" x14ac:dyDescent="0.2">
      <c r="A610" s="19">
        <v>7143</v>
      </c>
      <c r="B610" s="19">
        <v>692101006</v>
      </c>
      <c r="C610" s="19" t="s">
        <v>7745</v>
      </c>
      <c r="D610" s="19" t="s">
        <v>8249</v>
      </c>
      <c r="E610" s="18">
        <v>6851245</v>
      </c>
      <c r="F610" s="18">
        <v>20752437</v>
      </c>
    </row>
    <row r="611" spans="1:6" customFormat="1" hidden="1" x14ac:dyDescent="0.2">
      <c r="A611" s="19">
        <v>7145</v>
      </c>
      <c r="B611" s="19" t="s">
        <v>7737</v>
      </c>
      <c r="C611" s="19" t="s">
        <v>7822</v>
      </c>
      <c r="D611" s="19" t="s">
        <v>8250</v>
      </c>
      <c r="E611" s="18">
        <v>11255306</v>
      </c>
      <c r="F611" s="18">
        <v>45021224</v>
      </c>
    </row>
    <row r="612" spans="1:6" customFormat="1" hidden="1" x14ac:dyDescent="0.2">
      <c r="A612" s="19">
        <v>7146</v>
      </c>
      <c r="B612" s="19">
        <v>652115705</v>
      </c>
      <c r="C612" s="19" t="s">
        <v>7799</v>
      </c>
      <c r="D612" s="19" t="s">
        <v>8251</v>
      </c>
      <c r="E612" s="18">
        <v>51077749</v>
      </c>
      <c r="F612" s="18">
        <v>127829515</v>
      </c>
    </row>
    <row r="613" spans="1:6" customFormat="1" hidden="1" x14ac:dyDescent="0.2">
      <c r="A613" s="19">
        <v>7147</v>
      </c>
      <c r="B613" s="19">
        <v>691104001</v>
      </c>
      <c r="C613" s="19" t="s">
        <v>7763</v>
      </c>
      <c r="D613" s="19" t="s">
        <v>8252</v>
      </c>
      <c r="E613" s="18">
        <v>9014796</v>
      </c>
      <c r="F613" s="18">
        <v>27305838</v>
      </c>
    </row>
    <row r="614" spans="1:6" customFormat="1" hidden="1" x14ac:dyDescent="0.2">
      <c r="A614" s="19">
        <v>7158</v>
      </c>
      <c r="B614" s="19">
        <v>652041302</v>
      </c>
      <c r="C614" s="19" t="s">
        <v>7788</v>
      </c>
      <c r="D614" s="19" t="s">
        <v>8253</v>
      </c>
      <c r="E614" s="18">
        <v>20530771</v>
      </c>
      <c r="F614" s="18">
        <v>74401250</v>
      </c>
    </row>
    <row r="615" spans="1:6" customFormat="1" hidden="1" x14ac:dyDescent="0.2">
      <c r="A615" s="19">
        <v>7158</v>
      </c>
      <c r="B615" s="19">
        <v>652041302</v>
      </c>
      <c r="C615" s="19" t="s">
        <v>7802</v>
      </c>
      <c r="D615" s="19" t="s">
        <v>8253</v>
      </c>
      <c r="E615" s="18">
        <v>14984111</v>
      </c>
      <c r="F615" s="18">
        <v>52850744</v>
      </c>
    </row>
    <row r="616" spans="1:6" customFormat="1" hidden="1" x14ac:dyDescent="0.2">
      <c r="A616" s="19">
        <v>7159</v>
      </c>
      <c r="B616" s="19">
        <v>653932502</v>
      </c>
      <c r="C616" s="19" t="s">
        <v>7746</v>
      </c>
      <c r="D616" s="19" t="s">
        <v>8254</v>
      </c>
      <c r="E616" s="18">
        <v>41684665</v>
      </c>
      <c r="F616" s="18">
        <v>161349862</v>
      </c>
    </row>
    <row r="617" spans="1:6" customFormat="1" hidden="1" x14ac:dyDescent="0.2">
      <c r="A617" s="19">
        <v>7160</v>
      </c>
      <c r="B617" s="19">
        <v>712091002</v>
      </c>
      <c r="C617" s="19" t="s">
        <v>7746</v>
      </c>
      <c r="D617" s="19" t="s">
        <v>8255</v>
      </c>
      <c r="E617" s="18">
        <v>39159056</v>
      </c>
      <c r="F617" s="18">
        <v>97635486</v>
      </c>
    </row>
    <row r="618" spans="1:6" customFormat="1" hidden="1" x14ac:dyDescent="0.2">
      <c r="A618" s="19">
        <v>7160</v>
      </c>
      <c r="B618" s="19">
        <v>712091002</v>
      </c>
      <c r="C618" s="19" t="s">
        <v>7921</v>
      </c>
      <c r="D618" s="19" t="s">
        <v>8255</v>
      </c>
      <c r="E618" s="18">
        <v>9490841</v>
      </c>
      <c r="F618" s="18">
        <v>58020243</v>
      </c>
    </row>
    <row r="619" spans="1:6" customFormat="1" hidden="1" x14ac:dyDescent="0.2">
      <c r="A619" s="19">
        <v>7160</v>
      </c>
      <c r="B619" s="19">
        <v>712091002</v>
      </c>
      <c r="C619" s="19" t="s">
        <v>159</v>
      </c>
      <c r="D619" s="19" t="s">
        <v>8255</v>
      </c>
      <c r="E619" s="18">
        <v>28205386</v>
      </c>
      <c r="F619" s="18">
        <v>96126363</v>
      </c>
    </row>
    <row r="620" spans="1:6" customFormat="1" hidden="1" x14ac:dyDescent="0.2">
      <c r="A620" s="19">
        <v>7160</v>
      </c>
      <c r="B620" s="19">
        <v>712091002</v>
      </c>
      <c r="C620" s="19" t="s">
        <v>184</v>
      </c>
      <c r="D620" s="19" t="s">
        <v>8255</v>
      </c>
      <c r="E620" s="18">
        <v>29703623</v>
      </c>
      <c r="F620" s="18">
        <v>105627462</v>
      </c>
    </row>
    <row r="621" spans="1:6" customFormat="1" hidden="1" x14ac:dyDescent="0.2">
      <c r="A621" s="19">
        <v>7160</v>
      </c>
      <c r="B621" s="19">
        <v>712091002</v>
      </c>
      <c r="C621" s="19" t="s">
        <v>7824</v>
      </c>
      <c r="D621" s="19" t="s">
        <v>8255</v>
      </c>
      <c r="E621" s="18">
        <v>16082926</v>
      </c>
      <c r="F621" s="18">
        <v>38233927</v>
      </c>
    </row>
    <row r="622" spans="1:6" customFormat="1" hidden="1" x14ac:dyDescent="0.2">
      <c r="A622" s="19">
        <v>7160</v>
      </c>
      <c r="B622" s="19">
        <v>712091002</v>
      </c>
      <c r="C622" s="19" t="s">
        <v>7757</v>
      </c>
      <c r="D622" s="19" t="s">
        <v>8255</v>
      </c>
      <c r="E622" s="18">
        <v>15453936</v>
      </c>
      <c r="F622" s="18">
        <v>19351922</v>
      </c>
    </row>
    <row r="623" spans="1:6" customFormat="1" hidden="1" x14ac:dyDescent="0.2">
      <c r="A623" s="19">
        <v>7160</v>
      </c>
      <c r="B623" s="19">
        <v>712091002</v>
      </c>
      <c r="C623" s="19" t="s">
        <v>7887</v>
      </c>
      <c r="D623" s="19" t="s">
        <v>8255</v>
      </c>
      <c r="E623" s="18">
        <v>21743922</v>
      </c>
      <c r="F623" s="18">
        <v>73003481</v>
      </c>
    </row>
    <row r="624" spans="1:6" customFormat="1" hidden="1" x14ac:dyDescent="0.2">
      <c r="A624" s="19">
        <v>7160</v>
      </c>
      <c r="B624" s="19">
        <v>712091002</v>
      </c>
      <c r="C624" s="19" t="s">
        <v>7820</v>
      </c>
      <c r="D624" s="19" t="s">
        <v>8255</v>
      </c>
      <c r="E624" s="18">
        <v>25110183</v>
      </c>
      <c r="F624" s="18">
        <v>79663370</v>
      </c>
    </row>
    <row r="625" spans="1:6" customFormat="1" hidden="1" x14ac:dyDescent="0.2">
      <c r="A625" s="19">
        <v>7160</v>
      </c>
      <c r="B625" s="19">
        <v>712091002</v>
      </c>
      <c r="C625" s="19" t="s">
        <v>7762</v>
      </c>
      <c r="D625" s="19" t="s">
        <v>8255</v>
      </c>
      <c r="E625" s="18">
        <v>46951616</v>
      </c>
      <c r="F625" s="18">
        <v>97998647</v>
      </c>
    </row>
    <row r="626" spans="1:6" customFormat="1" hidden="1" x14ac:dyDescent="0.2">
      <c r="A626" s="19">
        <v>7160</v>
      </c>
      <c r="B626" s="19">
        <v>712091002</v>
      </c>
      <c r="C626" s="19" t="s">
        <v>7751</v>
      </c>
      <c r="D626" s="19" t="s">
        <v>8255</v>
      </c>
      <c r="E626" s="18">
        <v>37226554</v>
      </c>
      <c r="F626" s="18">
        <v>124928172</v>
      </c>
    </row>
    <row r="627" spans="1:6" customFormat="1" hidden="1" x14ac:dyDescent="0.2">
      <c r="A627" s="19">
        <v>7160</v>
      </c>
      <c r="B627" s="19">
        <v>712091002</v>
      </c>
      <c r="C627" s="19" t="s">
        <v>6421</v>
      </c>
      <c r="D627" s="19" t="s">
        <v>8255</v>
      </c>
      <c r="E627" s="18">
        <v>23501016</v>
      </c>
      <c r="F627" s="18">
        <v>23501016</v>
      </c>
    </row>
    <row r="628" spans="1:6" customFormat="1" hidden="1" x14ac:dyDescent="0.2">
      <c r="A628" s="19">
        <v>7160</v>
      </c>
      <c r="B628" s="19">
        <v>712091002</v>
      </c>
      <c r="C628" s="19" t="s">
        <v>195</v>
      </c>
      <c r="D628" s="19" t="s">
        <v>8255</v>
      </c>
      <c r="E628" s="18">
        <v>28732580</v>
      </c>
      <c r="F628" s="18">
        <v>99693347</v>
      </c>
    </row>
    <row r="629" spans="1:6" customFormat="1" hidden="1" x14ac:dyDescent="0.2">
      <c r="A629" s="19">
        <v>7160</v>
      </c>
      <c r="B629" s="19">
        <v>712091002</v>
      </c>
      <c r="C629" s="19" t="s">
        <v>7753</v>
      </c>
      <c r="D629" s="19" t="s">
        <v>8255</v>
      </c>
      <c r="E629" s="18">
        <v>25697600</v>
      </c>
      <c r="F629" s="18">
        <v>44052701</v>
      </c>
    </row>
    <row r="630" spans="1:6" customFormat="1" hidden="1" x14ac:dyDescent="0.2">
      <c r="A630" s="19">
        <v>7162</v>
      </c>
      <c r="B630" s="19" t="s">
        <v>7694</v>
      </c>
      <c r="C630" s="19" t="s">
        <v>7922</v>
      </c>
      <c r="D630" s="19" t="s">
        <v>8256</v>
      </c>
      <c r="E630" s="18">
        <v>3434208</v>
      </c>
      <c r="F630" s="18">
        <v>10402224</v>
      </c>
    </row>
    <row r="631" spans="1:6" customFormat="1" hidden="1" x14ac:dyDescent="0.2">
      <c r="A631" s="19">
        <v>7163</v>
      </c>
      <c r="B631" s="19">
        <v>744943000</v>
      </c>
      <c r="C631" s="19" t="s">
        <v>7790</v>
      </c>
      <c r="D631" s="19" t="s">
        <v>8257</v>
      </c>
      <c r="E631" s="18">
        <v>13705800</v>
      </c>
      <c r="F631" s="18">
        <v>43444800</v>
      </c>
    </row>
    <row r="632" spans="1:6" customFormat="1" hidden="1" x14ac:dyDescent="0.2">
      <c r="A632" s="19">
        <v>7163</v>
      </c>
      <c r="B632" s="19">
        <v>744943000</v>
      </c>
      <c r="C632" s="19" t="s">
        <v>7822</v>
      </c>
      <c r="D632" s="19" t="s">
        <v>8257</v>
      </c>
      <c r="E632" s="18">
        <v>28682878</v>
      </c>
      <c r="F632" s="18">
        <v>112100904</v>
      </c>
    </row>
    <row r="633" spans="1:6" customFormat="1" hidden="1" x14ac:dyDescent="0.2">
      <c r="A633" s="19">
        <v>7168</v>
      </c>
      <c r="B633" s="19" t="s">
        <v>7708</v>
      </c>
      <c r="C633" s="19" t="s">
        <v>7825</v>
      </c>
      <c r="D633" s="19" t="s">
        <v>8258</v>
      </c>
      <c r="E633" s="18">
        <v>20838471</v>
      </c>
      <c r="F633" s="18">
        <v>84957204</v>
      </c>
    </row>
    <row r="634" spans="1:6" customFormat="1" hidden="1" x14ac:dyDescent="0.2">
      <c r="A634" s="19">
        <v>7169</v>
      </c>
      <c r="B634" s="19">
        <v>692651006</v>
      </c>
      <c r="C634" s="19" t="s">
        <v>184</v>
      </c>
      <c r="D634" s="19" t="s">
        <v>8471</v>
      </c>
      <c r="E634" s="18">
        <v>9157888</v>
      </c>
      <c r="F634" s="18">
        <v>27739264</v>
      </c>
    </row>
    <row r="635" spans="1:6" customFormat="1" hidden="1" x14ac:dyDescent="0.2">
      <c r="A635" s="19">
        <v>7172</v>
      </c>
      <c r="B635" s="19">
        <v>690733005</v>
      </c>
      <c r="C635" s="19" t="s">
        <v>8496</v>
      </c>
      <c r="D635" s="19" t="s">
        <v>8472</v>
      </c>
      <c r="E635" s="18">
        <v>3577300</v>
      </c>
      <c r="F635" s="18">
        <v>10835650</v>
      </c>
    </row>
    <row r="636" spans="1:6" customFormat="1" hidden="1" x14ac:dyDescent="0.2">
      <c r="A636" s="19">
        <v>7173</v>
      </c>
      <c r="B636" s="19">
        <v>653686706</v>
      </c>
      <c r="C636" s="19" t="s">
        <v>7778</v>
      </c>
      <c r="D636" s="19" t="s">
        <v>8259</v>
      </c>
      <c r="E636" s="18">
        <v>9775080</v>
      </c>
      <c r="F636" s="18">
        <v>31962959</v>
      </c>
    </row>
    <row r="637" spans="1:6" customFormat="1" hidden="1" x14ac:dyDescent="0.2">
      <c r="A637" s="19">
        <v>7174</v>
      </c>
      <c r="B637" s="19">
        <v>691912000</v>
      </c>
      <c r="C637" s="19" t="s">
        <v>7923</v>
      </c>
      <c r="D637" s="19" t="s">
        <v>8260</v>
      </c>
      <c r="E637" s="18">
        <v>6361870</v>
      </c>
      <c r="F637" s="18">
        <v>19270119</v>
      </c>
    </row>
    <row r="638" spans="1:6" customFormat="1" hidden="1" x14ac:dyDescent="0.2">
      <c r="A638" s="19">
        <v>7175</v>
      </c>
      <c r="B638" s="19">
        <v>690407000</v>
      </c>
      <c r="C638" s="19" t="s">
        <v>7820</v>
      </c>
      <c r="D638" s="19" t="s">
        <v>8261</v>
      </c>
      <c r="E638" s="18">
        <v>6851245</v>
      </c>
      <c r="F638" s="18">
        <v>20752437</v>
      </c>
    </row>
    <row r="639" spans="1:6" customFormat="1" hidden="1" x14ac:dyDescent="0.2">
      <c r="A639" s="19">
        <v>7176</v>
      </c>
      <c r="B639" s="19">
        <v>690709007</v>
      </c>
      <c r="C639" s="19" t="s">
        <v>7785</v>
      </c>
      <c r="D639" s="19" t="s">
        <v>8262</v>
      </c>
      <c r="E639" s="18">
        <v>17314132</v>
      </c>
      <c r="F639" s="18">
        <v>32121166</v>
      </c>
    </row>
    <row r="640" spans="1:6" customFormat="1" hidden="1" x14ac:dyDescent="0.2">
      <c r="A640" s="19">
        <v>7177</v>
      </c>
      <c r="B640" s="19">
        <v>690305003</v>
      </c>
      <c r="C640" s="19" t="s">
        <v>7770</v>
      </c>
      <c r="D640" s="19" t="s">
        <v>8473</v>
      </c>
      <c r="E640" s="18">
        <v>24850075</v>
      </c>
      <c r="F640" s="18">
        <v>93135017</v>
      </c>
    </row>
    <row r="641" spans="1:6" customFormat="1" hidden="1" x14ac:dyDescent="0.2">
      <c r="A641" s="19">
        <v>7179</v>
      </c>
      <c r="B641" s="19">
        <v>691904008</v>
      </c>
      <c r="C641" s="19" t="s">
        <v>7900</v>
      </c>
      <c r="D641" s="19" t="s">
        <v>8474</v>
      </c>
      <c r="E641" s="18">
        <v>5056871</v>
      </c>
      <c r="F641" s="18">
        <v>15317274</v>
      </c>
    </row>
    <row r="642" spans="1:6" customFormat="1" hidden="1" x14ac:dyDescent="0.2">
      <c r="A642" s="19">
        <v>7180</v>
      </c>
      <c r="B642" s="19">
        <v>692525000</v>
      </c>
      <c r="C642" s="19" t="s">
        <v>7746</v>
      </c>
      <c r="D642" s="19" t="s">
        <v>8263</v>
      </c>
      <c r="E642" s="18">
        <v>15491174</v>
      </c>
      <c r="F642" s="18">
        <v>33214161</v>
      </c>
    </row>
    <row r="643" spans="1:6" customFormat="1" hidden="1" x14ac:dyDescent="0.2">
      <c r="A643" s="19">
        <v>7181</v>
      </c>
      <c r="B643" s="19">
        <v>692402006</v>
      </c>
      <c r="C643" s="19" t="s">
        <v>7924</v>
      </c>
      <c r="D643" s="19" t="s">
        <v>8264</v>
      </c>
      <c r="E643" s="18">
        <v>5265786</v>
      </c>
      <c r="F643" s="18">
        <v>10684292</v>
      </c>
    </row>
    <row r="644" spans="1:6" customFormat="1" hidden="1" x14ac:dyDescent="0.2">
      <c r="A644" s="19">
        <v>7184</v>
      </c>
      <c r="B644" s="19">
        <v>691801004</v>
      </c>
      <c r="C644" s="19" t="s">
        <v>227</v>
      </c>
      <c r="D644" s="19" t="s">
        <v>8475</v>
      </c>
      <c r="E644" s="18">
        <v>18199893</v>
      </c>
      <c r="F644" s="18">
        <v>67342809</v>
      </c>
    </row>
    <row r="645" spans="1:6" customFormat="1" hidden="1" x14ac:dyDescent="0.2">
      <c r="A645" s="19">
        <v>7186</v>
      </c>
      <c r="B645" s="19">
        <v>691501000</v>
      </c>
      <c r="C645" s="19" t="s">
        <v>7896</v>
      </c>
      <c r="D645" s="19" t="s">
        <v>8265</v>
      </c>
      <c r="E645" s="18">
        <v>5056871</v>
      </c>
      <c r="F645" s="18">
        <v>15317274</v>
      </c>
    </row>
    <row r="646" spans="1:6" customFormat="1" hidden="1" x14ac:dyDescent="0.2">
      <c r="A646" s="19">
        <v>7189</v>
      </c>
      <c r="B646" s="19">
        <v>754634006</v>
      </c>
      <c r="C646" s="19" t="s">
        <v>7857</v>
      </c>
      <c r="D646" s="19" t="s">
        <v>8266</v>
      </c>
      <c r="E646" s="18">
        <v>43021530</v>
      </c>
      <c r="F646" s="18">
        <v>150333588</v>
      </c>
    </row>
    <row r="647" spans="1:6" customFormat="1" hidden="1" x14ac:dyDescent="0.2">
      <c r="A647" s="19">
        <v>7189</v>
      </c>
      <c r="B647" s="19">
        <v>754634006</v>
      </c>
      <c r="C647" s="19" t="s">
        <v>7861</v>
      </c>
      <c r="D647" s="19" t="s">
        <v>8266</v>
      </c>
      <c r="E647" s="18">
        <v>19575686</v>
      </c>
      <c r="F647" s="18">
        <v>70932115</v>
      </c>
    </row>
    <row r="648" spans="1:6" customFormat="1" hidden="1" x14ac:dyDescent="0.2">
      <c r="A648" s="19">
        <v>7189</v>
      </c>
      <c r="B648" s="19">
        <v>754634006</v>
      </c>
      <c r="C648" s="19" t="s">
        <v>7863</v>
      </c>
      <c r="D648" s="19" t="s">
        <v>8266</v>
      </c>
      <c r="E648" s="18">
        <v>18245314</v>
      </c>
      <c r="F648" s="18">
        <v>63553005</v>
      </c>
    </row>
    <row r="649" spans="1:6" customFormat="1" hidden="1" x14ac:dyDescent="0.2">
      <c r="A649" s="19">
        <v>7190</v>
      </c>
      <c r="B649" s="19" t="s">
        <v>7719</v>
      </c>
      <c r="C649" s="19" t="s">
        <v>7822</v>
      </c>
      <c r="D649" s="19" t="s">
        <v>8267</v>
      </c>
      <c r="E649" s="18">
        <v>25210397</v>
      </c>
      <c r="F649" s="18">
        <v>102666456</v>
      </c>
    </row>
    <row r="650" spans="1:6" customFormat="1" hidden="1" x14ac:dyDescent="0.2">
      <c r="A650" s="19">
        <v>7194</v>
      </c>
      <c r="B650" s="19">
        <v>690204002</v>
      </c>
      <c r="C650" s="19" t="s">
        <v>7925</v>
      </c>
      <c r="D650" s="19" t="s">
        <v>8268</v>
      </c>
      <c r="E650" s="18">
        <v>11607347</v>
      </c>
      <c r="F650" s="18">
        <v>47448981</v>
      </c>
    </row>
    <row r="651" spans="1:6" customFormat="1" hidden="1" x14ac:dyDescent="0.2">
      <c r="A651" s="19">
        <v>7195</v>
      </c>
      <c r="B651" s="19">
        <v>690726009</v>
      </c>
      <c r="C651" s="19" t="s">
        <v>7811</v>
      </c>
      <c r="D651" s="19" t="s">
        <v>8269</v>
      </c>
      <c r="E651" s="18">
        <v>28239120</v>
      </c>
      <c r="F651" s="18">
        <v>45584280</v>
      </c>
    </row>
    <row r="652" spans="1:6" customFormat="1" hidden="1" x14ac:dyDescent="0.2">
      <c r="A652" s="19">
        <v>7196</v>
      </c>
      <c r="B652" s="19">
        <v>690720000</v>
      </c>
      <c r="C652" s="19" t="s">
        <v>7808</v>
      </c>
      <c r="D652" s="19" t="s">
        <v>8270</v>
      </c>
      <c r="E652" s="18">
        <v>5008220</v>
      </c>
      <c r="F652" s="18">
        <v>15169910</v>
      </c>
    </row>
    <row r="653" spans="1:6" customFormat="1" hidden="1" x14ac:dyDescent="0.2">
      <c r="A653" s="19">
        <v>7197</v>
      </c>
      <c r="B653" s="19">
        <v>690414007</v>
      </c>
      <c r="C653" s="19" t="s">
        <v>7869</v>
      </c>
      <c r="D653" s="19" t="s">
        <v>8271</v>
      </c>
      <c r="E653" s="18">
        <v>4730622</v>
      </c>
      <c r="F653" s="18">
        <v>14329065</v>
      </c>
    </row>
    <row r="654" spans="1:6" customFormat="1" hidden="1" x14ac:dyDescent="0.2">
      <c r="A654" s="19">
        <v>7198</v>
      </c>
      <c r="B654" s="19">
        <v>690725002</v>
      </c>
      <c r="C654" s="19" t="s">
        <v>7759</v>
      </c>
      <c r="D654" s="19" t="s">
        <v>8272</v>
      </c>
      <c r="E654" s="18">
        <v>8585520</v>
      </c>
      <c r="F654" s="18">
        <v>17171040</v>
      </c>
    </row>
    <row r="655" spans="1:6" customFormat="1" hidden="1" x14ac:dyDescent="0.2">
      <c r="A655" s="19">
        <v>7200</v>
      </c>
      <c r="B655" s="19">
        <v>692553004</v>
      </c>
      <c r="C655" s="19" t="s">
        <v>7813</v>
      </c>
      <c r="D655" s="19" t="s">
        <v>8273</v>
      </c>
      <c r="E655" s="18">
        <v>9730256</v>
      </c>
      <c r="F655" s="18">
        <v>38921024</v>
      </c>
    </row>
    <row r="656" spans="1:6" customFormat="1" hidden="1" x14ac:dyDescent="0.2">
      <c r="A656" s="19">
        <v>7201</v>
      </c>
      <c r="B656" s="19">
        <v>692105001</v>
      </c>
      <c r="C656" s="19" t="s">
        <v>7926</v>
      </c>
      <c r="D656" s="19" t="s">
        <v>8274</v>
      </c>
      <c r="E656" s="18">
        <v>5709371</v>
      </c>
      <c r="F656" s="18">
        <v>22837484</v>
      </c>
    </row>
    <row r="657" spans="1:6" customFormat="1" hidden="1" x14ac:dyDescent="0.2">
      <c r="A657" s="19">
        <v>7202</v>
      </c>
      <c r="B657" s="19">
        <v>690728001</v>
      </c>
      <c r="C657" s="19" t="s">
        <v>7836</v>
      </c>
      <c r="D657" s="19" t="s">
        <v>8275</v>
      </c>
      <c r="E657" s="18">
        <v>5008220</v>
      </c>
      <c r="F657" s="18">
        <v>15169910</v>
      </c>
    </row>
    <row r="658" spans="1:6" customFormat="1" hidden="1" x14ac:dyDescent="0.2">
      <c r="A658" s="19">
        <v>7203</v>
      </c>
      <c r="B658" s="19">
        <v>690708000</v>
      </c>
      <c r="C658" s="19" t="s">
        <v>7864</v>
      </c>
      <c r="D658" s="19" t="s">
        <v>8276</v>
      </c>
      <c r="E658" s="18">
        <v>12878280</v>
      </c>
      <c r="F658" s="18">
        <v>19525134</v>
      </c>
    </row>
    <row r="659" spans="1:6" customFormat="1" hidden="1" x14ac:dyDescent="0.2">
      <c r="A659" s="19">
        <v>7204</v>
      </c>
      <c r="B659" s="19">
        <v>690718006</v>
      </c>
      <c r="C659" s="19" t="s">
        <v>7801</v>
      </c>
      <c r="D659" s="19" t="s">
        <v>8277</v>
      </c>
      <c r="E659" s="18">
        <v>6439140</v>
      </c>
      <c r="F659" s="18">
        <v>25756560</v>
      </c>
    </row>
    <row r="660" spans="1:6" customFormat="1" hidden="1" x14ac:dyDescent="0.2">
      <c r="A660" s="19">
        <v>7205</v>
      </c>
      <c r="B660" s="19" t="s">
        <v>7711</v>
      </c>
      <c r="C660" s="19" t="s">
        <v>7871</v>
      </c>
      <c r="D660" s="19" t="s">
        <v>8476</v>
      </c>
      <c r="E660" s="18">
        <v>83000</v>
      </c>
      <c r="F660" s="18">
        <v>11447360</v>
      </c>
    </row>
    <row r="661" spans="1:6" customFormat="1" hidden="1" x14ac:dyDescent="0.2">
      <c r="A661" s="19">
        <v>7206</v>
      </c>
      <c r="B661" s="19">
        <v>692548000</v>
      </c>
      <c r="C661" s="19" t="s">
        <v>7831</v>
      </c>
      <c r="D661" s="19" t="s">
        <v>8278</v>
      </c>
      <c r="E661" s="18">
        <v>23380896</v>
      </c>
      <c r="F661" s="18">
        <v>73429033</v>
      </c>
    </row>
    <row r="662" spans="1:6" customFormat="1" hidden="1" x14ac:dyDescent="0.2">
      <c r="A662" s="19">
        <v>7207</v>
      </c>
      <c r="B662" s="19">
        <v>690506009</v>
      </c>
      <c r="C662" s="19" t="s">
        <v>7751</v>
      </c>
      <c r="D662" s="19" t="s">
        <v>8279</v>
      </c>
      <c r="E662" s="18">
        <v>0</v>
      </c>
      <c r="F662" s="18">
        <v>13065030</v>
      </c>
    </row>
    <row r="663" spans="1:6" customFormat="1" hidden="1" x14ac:dyDescent="0.2">
      <c r="A663" s="19">
        <v>7208</v>
      </c>
      <c r="B663" s="19">
        <v>692554000</v>
      </c>
      <c r="C663" s="19" t="s">
        <v>7870</v>
      </c>
      <c r="D663" s="19" t="s">
        <v>8280</v>
      </c>
      <c r="E663" s="18">
        <v>4006576</v>
      </c>
      <c r="F663" s="18">
        <v>12135928</v>
      </c>
    </row>
    <row r="664" spans="1:6" customFormat="1" hidden="1" x14ac:dyDescent="0.2">
      <c r="A664" s="19">
        <v>7209</v>
      </c>
      <c r="B664" s="19">
        <v>830175008</v>
      </c>
      <c r="C664" s="19" t="s">
        <v>7769</v>
      </c>
      <c r="D664" s="19" t="s">
        <v>8281</v>
      </c>
      <c r="E664" s="18">
        <v>9890520</v>
      </c>
      <c r="F664" s="18">
        <v>14979204</v>
      </c>
    </row>
    <row r="665" spans="1:6" customFormat="1" hidden="1" x14ac:dyDescent="0.2">
      <c r="A665" s="19">
        <v>7211</v>
      </c>
      <c r="B665" s="19">
        <v>690731002</v>
      </c>
      <c r="C665" s="19" t="s">
        <v>7927</v>
      </c>
      <c r="D665" s="19" t="s">
        <v>8282</v>
      </c>
      <c r="E665" s="18">
        <v>2861840</v>
      </c>
      <c r="F665" s="18">
        <v>11447360</v>
      </c>
    </row>
    <row r="666" spans="1:6" customFormat="1" hidden="1" x14ac:dyDescent="0.2">
      <c r="A666" s="19">
        <v>7212</v>
      </c>
      <c r="B666" s="19">
        <v>690408007</v>
      </c>
      <c r="C666" s="19" t="s">
        <v>7928</v>
      </c>
      <c r="D666" s="19" t="s">
        <v>8283</v>
      </c>
      <c r="E666" s="18">
        <v>11009947</v>
      </c>
      <c r="F666" s="18">
        <v>37677541</v>
      </c>
    </row>
    <row r="667" spans="1:6" customFormat="1" hidden="1" x14ac:dyDescent="0.2">
      <c r="A667" s="19">
        <v>7215</v>
      </c>
      <c r="B667" s="19">
        <v>692207009</v>
      </c>
      <c r="C667" s="19" t="s">
        <v>7929</v>
      </c>
      <c r="D667" s="19" t="s">
        <v>8284</v>
      </c>
      <c r="E667" s="18">
        <v>4078122</v>
      </c>
      <c r="F667" s="18">
        <v>12352641</v>
      </c>
    </row>
    <row r="668" spans="1:6" customFormat="1" hidden="1" x14ac:dyDescent="0.2">
      <c r="A668" s="19">
        <v>7217</v>
      </c>
      <c r="B668" s="19">
        <v>690104008</v>
      </c>
      <c r="C668" s="19" t="s">
        <v>7930</v>
      </c>
      <c r="D668" s="19" t="s">
        <v>8285</v>
      </c>
      <c r="E668" s="18">
        <v>0</v>
      </c>
      <c r="F668" s="18">
        <v>7432550</v>
      </c>
    </row>
    <row r="669" spans="1:6" customFormat="1" hidden="1" x14ac:dyDescent="0.2">
      <c r="A669" s="19">
        <v>7219</v>
      </c>
      <c r="B669" s="19">
        <v>690722003</v>
      </c>
      <c r="C669" s="19" t="s">
        <v>7931</v>
      </c>
      <c r="D669" s="19" t="s">
        <v>8286</v>
      </c>
      <c r="E669" s="18">
        <v>5723680</v>
      </c>
      <c r="F669" s="18">
        <v>17337040</v>
      </c>
    </row>
    <row r="670" spans="1:6" customFormat="1" hidden="1" x14ac:dyDescent="0.2">
      <c r="A670" s="19">
        <v>7220</v>
      </c>
      <c r="B670" s="19">
        <v>690714000</v>
      </c>
      <c r="C670" s="19" t="s">
        <v>7842</v>
      </c>
      <c r="D670" s="19" t="s">
        <v>8477</v>
      </c>
      <c r="E670" s="18">
        <v>12305912</v>
      </c>
      <c r="F670" s="18">
        <v>12484362</v>
      </c>
    </row>
    <row r="671" spans="1:6" customFormat="1" hidden="1" x14ac:dyDescent="0.2">
      <c r="A671" s="19">
        <v>7222</v>
      </c>
      <c r="B671" s="19" t="s">
        <v>7697</v>
      </c>
      <c r="C671" s="19" t="s">
        <v>7916</v>
      </c>
      <c r="D671" s="19" t="s">
        <v>8287</v>
      </c>
      <c r="E671" s="18">
        <v>4893746</v>
      </c>
      <c r="F671" s="18">
        <v>9787492</v>
      </c>
    </row>
    <row r="672" spans="1:6" customFormat="1" hidden="1" x14ac:dyDescent="0.2">
      <c r="A672" s="19">
        <v>7223</v>
      </c>
      <c r="B672" s="19">
        <v>690614006</v>
      </c>
      <c r="C672" s="19" t="s">
        <v>7889</v>
      </c>
      <c r="D672" s="19" t="s">
        <v>8288</v>
      </c>
      <c r="E672" s="18">
        <v>4149668</v>
      </c>
      <c r="F672" s="18">
        <v>12569354</v>
      </c>
    </row>
    <row r="673" spans="1:6" customFormat="1" hidden="1" x14ac:dyDescent="0.2">
      <c r="A673" s="19">
        <v>7224</v>
      </c>
      <c r="B673" s="19" t="s">
        <v>7710</v>
      </c>
      <c r="C673" s="19" t="s">
        <v>7761</v>
      </c>
      <c r="D673" s="19" t="s">
        <v>8289</v>
      </c>
      <c r="E673" s="18">
        <v>0</v>
      </c>
      <c r="F673" s="18">
        <v>10161690</v>
      </c>
    </row>
    <row r="674" spans="1:6" customFormat="1" hidden="1" x14ac:dyDescent="0.2">
      <c r="A674" s="19">
        <v>7225</v>
      </c>
      <c r="B674" s="19">
        <v>690505002</v>
      </c>
      <c r="C674" s="19" t="s">
        <v>7910</v>
      </c>
      <c r="D674" s="19" t="s">
        <v>8290</v>
      </c>
      <c r="E674" s="18">
        <v>2861840</v>
      </c>
      <c r="F674" s="18">
        <v>8668520</v>
      </c>
    </row>
    <row r="675" spans="1:6" customFormat="1" hidden="1" x14ac:dyDescent="0.2">
      <c r="A675" s="19">
        <v>7226</v>
      </c>
      <c r="B675" s="19">
        <v>692550005</v>
      </c>
      <c r="C675" s="19" t="s">
        <v>7760</v>
      </c>
      <c r="D675" s="19" t="s">
        <v>8291</v>
      </c>
      <c r="E675" s="18">
        <v>6439140</v>
      </c>
      <c r="F675" s="18">
        <v>25756560</v>
      </c>
    </row>
    <row r="676" spans="1:6" customFormat="1" hidden="1" x14ac:dyDescent="0.2">
      <c r="A676" s="19">
        <v>7228</v>
      </c>
      <c r="B676" s="19">
        <v>690509008</v>
      </c>
      <c r="C676" s="19" t="s">
        <v>7890</v>
      </c>
      <c r="D676" s="19" t="s">
        <v>8292</v>
      </c>
      <c r="E676" s="18">
        <v>3107529</v>
      </c>
      <c r="F676" s="18">
        <v>9412713</v>
      </c>
    </row>
    <row r="677" spans="1:6" customFormat="1" hidden="1" x14ac:dyDescent="0.2">
      <c r="A677" s="19">
        <v>7229</v>
      </c>
      <c r="B677" s="19">
        <v>690303000</v>
      </c>
      <c r="C677" s="19" t="s">
        <v>7817</v>
      </c>
      <c r="D677" s="19" t="s">
        <v>8293</v>
      </c>
      <c r="E677" s="18">
        <v>0</v>
      </c>
      <c r="F677" s="18">
        <v>15170613</v>
      </c>
    </row>
    <row r="678" spans="1:6" customFormat="1" hidden="1" x14ac:dyDescent="0.2">
      <c r="A678" s="19">
        <v>7231</v>
      </c>
      <c r="B678" s="19">
        <v>692555007</v>
      </c>
      <c r="C678" s="19" t="s">
        <v>247</v>
      </c>
      <c r="D678" s="19" t="s">
        <v>8478</v>
      </c>
      <c r="E678" s="18">
        <v>8410366</v>
      </c>
      <c r="F678" s="18">
        <v>21496360</v>
      </c>
    </row>
    <row r="679" spans="1:6" customFormat="1" hidden="1" x14ac:dyDescent="0.2">
      <c r="A679" s="19">
        <v>7232</v>
      </c>
      <c r="B679" s="19">
        <v>691601005</v>
      </c>
      <c r="C679" s="19" t="s">
        <v>7885</v>
      </c>
      <c r="D679" s="19" t="s">
        <v>8294</v>
      </c>
      <c r="E679" s="18">
        <v>5056871</v>
      </c>
      <c r="F679" s="18">
        <v>15317274</v>
      </c>
    </row>
    <row r="680" spans="1:6" customFormat="1" hidden="1" x14ac:dyDescent="0.2">
      <c r="A680" s="19">
        <v>7233</v>
      </c>
      <c r="B680" s="19" t="s">
        <v>7695</v>
      </c>
      <c r="C680" s="19" t="s">
        <v>7932</v>
      </c>
      <c r="D680" s="19" t="s">
        <v>8479</v>
      </c>
      <c r="E680" s="18">
        <v>0</v>
      </c>
      <c r="F680" s="18">
        <v>10260403</v>
      </c>
    </row>
    <row r="681" spans="1:6" customFormat="1" hidden="1" x14ac:dyDescent="0.2">
      <c r="A681" s="19">
        <v>7234</v>
      </c>
      <c r="B681" s="19">
        <v>691109003</v>
      </c>
      <c r="C681" s="19" t="s">
        <v>7758</v>
      </c>
      <c r="D681" s="19" t="s">
        <v>8295</v>
      </c>
      <c r="E681" s="18">
        <v>4292760</v>
      </c>
      <c r="F681" s="18">
        <v>13002780</v>
      </c>
    </row>
    <row r="682" spans="1:6" customFormat="1" hidden="1" x14ac:dyDescent="0.2">
      <c r="A682" s="19">
        <v>7235</v>
      </c>
      <c r="B682" s="19">
        <v>690802007</v>
      </c>
      <c r="C682" s="19" t="s">
        <v>7933</v>
      </c>
      <c r="D682" s="19" t="s">
        <v>8296</v>
      </c>
      <c r="E682" s="18">
        <v>2861840</v>
      </c>
      <c r="F682" s="18">
        <v>8668520</v>
      </c>
    </row>
    <row r="683" spans="1:6" customFormat="1" hidden="1" x14ac:dyDescent="0.2">
      <c r="A683" s="19">
        <v>7236</v>
      </c>
      <c r="B683" s="19">
        <v>690719002</v>
      </c>
      <c r="C683" s="19" t="s">
        <v>7934</v>
      </c>
      <c r="D683" s="19" t="s">
        <v>8297</v>
      </c>
      <c r="E683" s="18">
        <v>0</v>
      </c>
      <c r="F683" s="18">
        <v>9290688</v>
      </c>
    </row>
    <row r="684" spans="1:6" customFormat="1" hidden="1" x14ac:dyDescent="0.2">
      <c r="A684" s="19">
        <v>7239</v>
      </c>
      <c r="B684" s="19">
        <v>691906000</v>
      </c>
      <c r="C684" s="19" t="s">
        <v>7827</v>
      </c>
      <c r="D684" s="19" t="s">
        <v>8480</v>
      </c>
      <c r="E684" s="18">
        <v>4893746</v>
      </c>
      <c r="F684" s="18">
        <v>14823168</v>
      </c>
    </row>
    <row r="685" spans="1:6" customFormat="1" hidden="1" x14ac:dyDescent="0.2">
      <c r="A685" s="19">
        <v>7240</v>
      </c>
      <c r="B685" s="19">
        <v>691204006</v>
      </c>
      <c r="C685" s="19" t="s">
        <v>7773</v>
      </c>
      <c r="D685" s="19" t="s">
        <v>8298</v>
      </c>
      <c r="E685" s="18">
        <v>5709371</v>
      </c>
      <c r="F685" s="18">
        <v>17293698</v>
      </c>
    </row>
    <row r="686" spans="1:6" customFormat="1" hidden="1" x14ac:dyDescent="0.2">
      <c r="A686" s="19">
        <v>7243</v>
      </c>
      <c r="B686" s="19">
        <v>692648005</v>
      </c>
      <c r="C686" s="19" t="s">
        <v>7799</v>
      </c>
      <c r="D686" s="19" t="s">
        <v>8299</v>
      </c>
      <c r="E686" s="18">
        <v>6361870</v>
      </c>
      <c r="F686" s="18">
        <v>19270119</v>
      </c>
    </row>
    <row r="687" spans="1:6" customFormat="1" hidden="1" x14ac:dyDescent="0.2">
      <c r="A687" s="19">
        <v>7244</v>
      </c>
      <c r="B687" s="19">
        <v>690907003</v>
      </c>
      <c r="C687" s="19" t="s">
        <v>7935</v>
      </c>
      <c r="D687" s="19" t="s">
        <v>8300</v>
      </c>
      <c r="E687" s="18">
        <v>6439140</v>
      </c>
      <c r="F687" s="18">
        <v>19504170</v>
      </c>
    </row>
    <row r="688" spans="1:6" customFormat="1" hidden="1" x14ac:dyDescent="0.2">
      <c r="A688" s="19">
        <v>7245</v>
      </c>
      <c r="B688" s="19">
        <v>692549007</v>
      </c>
      <c r="C688" s="19" t="s">
        <v>7815</v>
      </c>
      <c r="D688" s="19" t="s">
        <v>8301</v>
      </c>
      <c r="E688" s="18">
        <v>8585520</v>
      </c>
      <c r="F688" s="18">
        <v>26005560</v>
      </c>
    </row>
    <row r="689" spans="1:6" customFormat="1" hidden="1" x14ac:dyDescent="0.2">
      <c r="A689" s="19">
        <v>7246</v>
      </c>
      <c r="B689" s="19">
        <v>690813009</v>
      </c>
      <c r="C689" s="19" t="s">
        <v>7936</v>
      </c>
      <c r="D689" s="19" t="s">
        <v>8302</v>
      </c>
      <c r="E689" s="18">
        <v>2861840</v>
      </c>
      <c r="F689" s="18">
        <v>8668520</v>
      </c>
    </row>
    <row r="690" spans="1:6" customFormat="1" hidden="1" x14ac:dyDescent="0.2">
      <c r="A690" s="19">
        <v>7247</v>
      </c>
      <c r="B690" s="19">
        <v>690404001</v>
      </c>
      <c r="C690" s="19" t="s">
        <v>7816</v>
      </c>
      <c r="D690" s="19" t="s">
        <v>8303</v>
      </c>
      <c r="E690" s="18">
        <v>5056871</v>
      </c>
      <c r="F690" s="18">
        <v>15317274</v>
      </c>
    </row>
    <row r="691" spans="1:6" customFormat="1" hidden="1" x14ac:dyDescent="0.2">
      <c r="A691" s="19">
        <v>7248</v>
      </c>
      <c r="B691" s="19">
        <v>690715007</v>
      </c>
      <c r="C691" s="19" t="s">
        <v>7806</v>
      </c>
      <c r="D691" s="19" t="s">
        <v>8304</v>
      </c>
      <c r="E691" s="18">
        <v>12645540</v>
      </c>
      <c r="F691" s="18">
        <v>50691330</v>
      </c>
    </row>
    <row r="692" spans="1:6" customFormat="1" hidden="1" x14ac:dyDescent="0.2">
      <c r="A692" s="19">
        <v>7250</v>
      </c>
      <c r="B692" s="19">
        <v>690817004</v>
      </c>
      <c r="C692" s="19" t="s">
        <v>7937</v>
      </c>
      <c r="D692" s="19" t="s">
        <v>8305</v>
      </c>
      <c r="E692" s="18">
        <v>2861840</v>
      </c>
      <c r="F692" s="18">
        <v>8668520</v>
      </c>
    </row>
    <row r="693" spans="1:6" customFormat="1" hidden="1" x14ac:dyDescent="0.2">
      <c r="A693" s="19">
        <v>7251</v>
      </c>
      <c r="B693" s="19">
        <v>691409007</v>
      </c>
      <c r="C693" s="19" t="s">
        <v>7775</v>
      </c>
      <c r="D693" s="19" t="s">
        <v>8306</v>
      </c>
      <c r="E693" s="18">
        <v>6851245</v>
      </c>
      <c r="F693" s="18">
        <v>20752437</v>
      </c>
    </row>
    <row r="694" spans="1:6" customFormat="1" hidden="1" x14ac:dyDescent="0.2">
      <c r="A694" s="19">
        <v>7252</v>
      </c>
      <c r="B694" s="19">
        <v>691707008</v>
      </c>
      <c r="C694" s="19" t="s">
        <v>7938</v>
      </c>
      <c r="D694" s="19" t="s">
        <v>8307</v>
      </c>
      <c r="E694" s="18">
        <v>4893746</v>
      </c>
      <c r="F694" s="18">
        <v>14823168</v>
      </c>
    </row>
    <row r="695" spans="1:6" customFormat="1" hidden="1" x14ac:dyDescent="0.2">
      <c r="A695" s="19">
        <v>7253</v>
      </c>
      <c r="B695" s="19">
        <v>691001008</v>
      </c>
      <c r="C695" s="19" t="s">
        <v>7778</v>
      </c>
      <c r="D695" s="19" t="s">
        <v>8308</v>
      </c>
      <c r="E695" s="18">
        <v>6868416</v>
      </c>
      <c r="F695" s="18">
        <v>20804448</v>
      </c>
    </row>
    <row r="696" spans="1:6" customFormat="1" hidden="1" x14ac:dyDescent="0.2">
      <c r="A696" s="19">
        <v>7255</v>
      </c>
      <c r="B696" s="19">
        <v>691901009</v>
      </c>
      <c r="C696" s="19" t="s">
        <v>7899</v>
      </c>
      <c r="D696" s="19" t="s">
        <v>8309</v>
      </c>
      <c r="E696" s="18">
        <v>5056871</v>
      </c>
      <c r="F696" s="18">
        <v>15317274</v>
      </c>
    </row>
    <row r="697" spans="1:6" customFormat="1" hidden="1" x14ac:dyDescent="0.2">
      <c r="A697" s="19">
        <v>7256</v>
      </c>
      <c r="B697" s="19">
        <v>692539001</v>
      </c>
      <c r="C697" s="19" t="s">
        <v>7846</v>
      </c>
      <c r="D697" s="19" t="s">
        <v>8310</v>
      </c>
      <c r="E697" s="18">
        <v>8585520</v>
      </c>
      <c r="F697" s="18">
        <v>34342080</v>
      </c>
    </row>
    <row r="698" spans="1:6" customFormat="1" hidden="1" x14ac:dyDescent="0.2">
      <c r="A698" s="19">
        <v>7257</v>
      </c>
      <c r="B698" s="19">
        <v>691005003</v>
      </c>
      <c r="C698" s="19" t="s">
        <v>7856</v>
      </c>
      <c r="D698" s="19" t="s">
        <v>8481</v>
      </c>
      <c r="E698" s="18">
        <v>4292760</v>
      </c>
      <c r="F698" s="18">
        <v>13002780</v>
      </c>
    </row>
    <row r="699" spans="1:6" customFormat="1" hidden="1" x14ac:dyDescent="0.2">
      <c r="A699" s="19">
        <v>7259</v>
      </c>
      <c r="B699" s="19">
        <v>691502007</v>
      </c>
      <c r="C699" s="19" t="s">
        <v>7939</v>
      </c>
      <c r="D699" s="19" t="s">
        <v>8311</v>
      </c>
      <c r="E699" s="18">
        <v>5709371</v>
      </c>
      <c r="F699" s="18">
        <v>17293698</v>
      </c>
    </row>
    <row r="700" spans="1:6" customFormat="1" hidden="1" x14ac:dyDescent="0.2">
      <c r="A700" s="19">
        <v>7260</v>
      </c>
      <c r="B700" s="19">
        <v>691401006</v>
      </c>
      <c r="C700" s="19" t="s">
        <v>7940</v>
      </c>
      <c r="D700" s="19" t="s">
        <v>8312</v>
      </c>
      <c r="E700" s="18">
        <v>4893746</v>
      </c>
      <c r="F700" s="18">
        <v>14823168</v>
      </c>
    </row>
    <row r="701" spans="1:6" customFormat="1" hidden="1" x14ac:dyDescent="0.2">
      <c r="A701" s="19">
        <v>7263</v>
      </c>
      <c r="B701" s="19">
        <v>691905004</v>
      </c>
      <c r="C701" s="19" t="s">
        <v>7898</v>
      </c>
      <c r="D701" s="19" t="s">
        <v>8313</v>
      </c>
      <c r="E701" s="18">
        <v>5056871</v>
      </c>
      <c r="F701" s="18">
        <v>15317274</v>
      </c>
    </row>
    <row r="702" spans="1:6" customFormat="1" hidden="1" x14ac:dyDescent="0.2">
      <c r="A702" s="19">
        <v>7264</v>
      </c>
      <c r="B702" s="19">
        <v>691702006</v>
      </c>
      <c r="C702" s="19" t="s">
        <v>7941</v>
      </c>
      <c r="D702" s="19" t="s">
        <v>8314</v>
      </c>
      <c r="E702" s="18">
        <v>4893746</v>
      </c>
      <c r="F702" s="18">
        <v>14823168</v>
      </c>
    </row>
    <row r="703" spans="1:6" customFormat="1" hidden="1" x14ac:dyDescent="0.2">
      <c r="A703" s="19">
        <v>7265</v>
      </c>
      <c r="B703" s="19">
        <v>691605000</v>
      </c>
      <c r="C703" s="19" t="s">
        <v>7765</v>
      </c>
      <c r="D703" s="19" t="s">
        <v>8315</v>
      </c>
      <c r="E703" s="18">
        <v>5056871</v>
      </c>
      <c r="F703" s="18">
        <v>15317274</v>
      </c>
    </row>
    <row r="704" spans="1:6" customFormat="1" hidden="1" x14ac:dyDescent="0.2">
      <c r="A704" s="19">
        <v>7267</v>
      </c>
      <c r="B704" s="19" t="s">
        <v>7705</v>
      </c>
      <c r="C704" s="19" t="s">
        <v>7757</v>
      </c>
      <c r="D704" s="19" t="s">
        <v>8316</v>
      </c>
      <c r="E704" s="18">
        <v>9298118</v>
      </c>
      <c r="F704" s="18">
        <v>28164021</v>
      </c>
    </row>
    <row r="705" spans="1:6" customFormat="1" hidden="1" x14ac:dyDescent="0.2">
      <c r="A705" s="19">
        <v>7268</v>
      </c>
      <c r="B705" s="19">
        <v>691415007</v>
      </c>
      <c r="C705" s="19" t="s">
        <v>7897</v>
      </c>
      <c r="D705" s="19" t="s">
        <v>8317</v>
      </c>
      <c r="E705" s="18">
        <v>5709371</v>
      </c>
      <c r="F705" s="18">
        <v>17293698</v>
      </c>
    </row>
    <row r="706" spans="1:6" customFormat="1" hidden="1" x14ac:dyDescent="0.2">
      <c r="A706" s="19">
        <v>7269</v>
      </c>
      <c r="B706" s="19">
        <v>691908003</v>
      </c>
      <c r="C706" s="19" t="s">
        <v>7865</v>
      </c>
      <c r="D706" s="19" t="s">
        <v>8482</v>
      </c>
      <c r="E706" s="18">
        <v>5056871</v>
      </c>
      <c r="F706" s="18">
        <v>15116274</v>
      </c>
    </row>
    <row r="707" spans="1:6" customFormat="1" hidden="1" x14ac:dyDescent="0.2">
      <c r="A707" s="19">
        <v>7270</v>
      </c>
      <c r="B707" s="19">
        <v>691301001</v>
      </c>
      <c r="C707" s="19" t="s">
        <v>7863</v>
      </c>
      <c r="D707" s="19" t="s">
        <v>8318</v>
      </c>
      <c r="E707" s="18">
        <v>5008220</v>
      </c>
      <c r="F707" s="18">
        <v>15169910</v>
      </c>
    </row>
    <row r="708" spans="1:6" customFormat="1" hidden="1" x14ac:dyDescent="0.2">
      <c r="A708" s="19">
        <v>7271</v>
      </c>
      <c r="B708" s="19">
        <v>690902001</v>
      </c>
      <c r="C708" s="19" t="s">
        <v>7942</v>
      </c>
      <c r="D708" s="19" t="s">
        <v>8319</v>
      </c>
      <c r="E708" s="18">
        <v>2861840</v>
      </c>
      <c r="F708" s="18">
        <v>8668520</v>
      </c>
    </row>
    <row r="709" spans="1:6" customFormat="1" hidden="1" x14ac:dyDescent="0.2">
      <c r="A709" s="19">
        <v>7273</v>
      </c>
      <c r="B709" s="19">
        <v>691414000</v>
      </c>
      <c r="C709" s="19" t="s">
        <v>7943</v>
      </c>
      <c r="D709" s="19" t="s">
        <v>8320</v>
      </c>
      <c r="E709" s="18">
        <v>4893746</v>
      </c>
      <c r="F709" s="18">
        <v>14823168</v>
      </c>
    </row>
    <row r="710" spans="1:6" customFormat="1" hidden="1" x14ac:dyDescent="0.2">
      <c r="A710" s="19">
        <v>7275</v>
      </c>
      <c r="B710" s="19">
        <v>691105008</v>
      </c>
      <c r="C710" s="19" t="s">
        <v>7862</v>
      </c>
      <c r="D710" s="19" t="s">
        <v>8321</v>
      </c>
      <c r="E710" s="18">
        <v>5008220</v>
      </c>
      <c r="F710" s="18">
        <v>15114177</v>
      </c>
    </row>
    <row r="711" spans="1:6" customFormat="1" hidden="1" x14ac:dyDescent="0.2">
      <c r="A711" s="19">
        <v>7276</v>
      </c>
      <c r="B711" s="19">
        <v>691101002</v>
      </c>
      <c r="C711" s="19" t="s">
        <v>7887</v>
      </c>
      <c r="D711" s="19" t="s">
        <v>8322</v>
      </c>
      <c r="E711" s="18">
        <v>4292760</v>
      </c>
      <c r="F711" s="18">
        <v>13002780</v>
      </c>
    </row>
    <row r="712" spans="1:6" customFormat="1" hidden="1" x14ac:dyDescent="0.2">
      <c r="A712" s="19">
        <v>7279</v>
      </c>
      <c r="B712" s="19">
        <v>690730006</v>
      </c>
      <c r="C712" s="19" t="s">
        <v>7944</v>
      </c>
      <c r="D712" s="19" t="s">
        <v>8323</v>
      </c>
      <c r="E712" s="18">
        <v>4292760</v>
      </c>
      <c r="F712" s="18">
        <v>13002780</v>
      </c>
    </row>
    <row r="713" spans="1:6" customFormat="1" hidden="1" x14ac:dyDescent="0.2">
      <c r="A713" s="19">
        <v>7280</v>
      </c>
      <c r="B713" s="19">
        <v>690205009</v>
      </c>
      <c r="C713" s="19" t="s">
        <v>7847</v>
      </c>
      <c r="D713" s="19" t="s">
        <v>8324</v>
      </c>
      <c r="E713" s="18">
        <v>5580588</v>
      </c>
      <c r="F713" s="18">
        <v>16903614</v>
      </c>
    </row>
    <row r="714" spans="1:6" customFormat="1" hidden="1" x14ac:dyDescent="0.2">
      <c r="A714" s="19">
        <v>7282</v>
      </c>
      <c r="B714" s="19">
        <v>691603008</v>
      </c>
      <c r="C714" s="19" t="s">
        <v>7855</v>
      </c>
      <c r="D714" s="19" t="s">
        <v>8325</v>
      </c>
      <c r="E714" s="18">
        <v>5677891</v>
      </c>
      <c r="F714" s="18">
        <v>17198345</v>
      </c>
    </row>
    <row r="715" spans="1:6" customFormat="1" hidden="1" x14ac:dyDescent="0.2">
      <c r="A715" s="19">
        <v>7283</v>
      </c>
      <c r="B715" s="19" t="s">
        <v>7704</v>
      </c>
      <c r="C715" s="19" t="s">
        <v>7807</v>
      </c>
      <c r="D715" s="19" t="s">
        <v>8326</v>
      </c>
      <c r="E715" s="18">
        <v>5709371</v>
      </c>
      <c r="F715" s="18">
        <v>17293698</v>
      </c>
    </row>
    <row r="716" spans="1:6" customFormat="1" hidden="1" x14ac:dyDescent="0.2">
      <c r="A716" s="19">
        <v>7284</v>
      </c>
      <c r="B716" s="19">
        <v>691505006</v>
      </c>
      <c r="C716" s="19" t="s">
        <v>7886</v>
      </c>
      <c r="D716" s="19" t="s">
        <v>8327</v>
      </c>
      <c r="E716" s="18">
        <v>4730622</v>
      </c>
      <c r="F716" s="18">
        <v>14329065</v>
      </c>
    </row>
    <row r="717" spans="1:6" customFormat="1" hidden="1" x14ac:dyDescent="0.2">
      <c r="A717" s="19">
        <v>7285</v>
      </c>
      <c r="B717" s="19" t="s">
        <v>7696</v>
      </c>
      <c r="C717" s="19" t="s">
        <v>159</v>
      </c>
      <c r="D717" s="19" t="s">
        <v>8328</v>
      </c>
      <c r="E717" s="18">
        <v>11345072</v>
      </c>
      <c r="F717" s="18">
        <v>25908226</v>
      </c>
    </row>
    <row r="718" spans="1:6" customFormat="1" hidden="1" x14ac:dyDescent="0.2">
      <c r="A718" s="19">
        <v>7286</v>
      </c>
      <c r="B718" s="19">
        <v>692301005</v>
      </c>
      <c r="C718" s="19" t="s">
        <v>7771</v>
      </c>
      <c r="D718" s="19" t="s">
        <v>8329</v>
      </c>
      <c r="E718" s="18">
        <v>6410522</v>
      </c>
      <c r="F718" s="18">
        <v>19417486</v>
      </c>
    </row>
    <row r="719" spans="1:6" customFormat="1" hidden="1" x14ac:dyDescent="0.2">
      <c r="A719" s="19">
        <v>7288</v>
      </c>
      <c r="B719" s="19" t="s">
        <v>7706</v>
      </c>
      <c r="C719" s="19" t="s">
        <v>7861</v>
      </c>
      <c r="D719" s="19" t="s">
        <v>8330</v>
      </c>
      <c r="E719" s="18">
        <v>6439140</v>
      </c>
      <c r="F719" s="18">
        <v>19504170</v>
      </c>
    </row>
    <row r="720" spans="1:6" customFormat="1" hidden="1" x14ac:dyDescent="0.2">
      <c r="A720" s="19">
        <v>7290</v>
      </c>
      <c r="B720" s="19">
        <v>691507009</v>
      </c>
      <c r="C720" s="19" t="s">
        <v>7945</v>
      </c>
      <c r="D720" s="19" t="s">
        <v>8331</v>
      </c>
      <c r="E720" s="18">
        <v>4078122</v>
      </c>
      <c r="F720" s="18">
        <v>12352641</v>
      </c>
    </row>
    <row r="721" spans="1:6" customFormat="1" hidden="1" x14ac:dyDescent="0.2">
      <c r="A721" s="19">
        <v>7291</v>
      </c>
      <c r="B721" s="19" t="s">
        <v>7713</v>
      </c>
      <c r="C721" s="19" t="s">
        <v>7852</v>
      </c>
      <c r="D721" s="19" t="s">
        <v>8483</v>
      </c>
      <c r="E721" s="18">
        <v>5056871</v>
      </c>
      <c r="F721" s="18">
        <v>15317274</v>
      </c>
    </row>
    <row r="722" spans="1:6" customFormat="1" hidden="1" x14ac:dyDescent="0.2">
      <c r="A722" s="19">
        <v>7292</v>
      </c>
      <c r="B722" s="19">
        <v>690405008</v>
      </c>
      <c r="C722" s="19" t="s">
        <v>7821</v>
      </c>
      <c r="D722" s="19" t="s">
        <v>8332</v>
      </c>
      <c r="E722" s="18">
        <v>5056871</v>
      </c>
      <c r="F722" s="18">
        <v>15317274</v>
      </c>
    </row>
    <row r="723" spans="1:6" customFormat="1" hidden="1" x14ac:dyDescent="0.2">
      <c r="A723" s="19">
        <v>7296</v>
      </c>
      <c r="B723" s="19">
        <v>692521005</v>
      </c>
      <c r="C723" s="19" t="s">
        <v>7946</v>
      </c>
      <c r="D723" s="19" t="s">
        <v>8333</v>
      </c>
      <c r="E723" s="18">
        <v>5709371</v>
      </c>
      <c r="F723" s="18">
        <v>17293698</v>
      </c>
    </row>
    <row r="724" spans="1:6" customFormat="1" hidden="1" x14ac:dyDescent="0.2">
      <c r="A724" s="19">
        <v>7297</v>
      </c>
      <c r="B724" s="19">
        <v>691810003</v>
      </c>
      <c r="C724" s="19" t="s">
        <v>7919</v>
      </c>
      <c r="D724" s="19" t="s">
        <v>8334</v>
      </c>
      <c r="E724" s="18">
        <v>5709371</v>
      </c>
      <c r="F724" s="18">
        <v>22837484</v>
      </c>
    </row>
    <row r="725" spans="1:6" customFormat="1" hidden="1" x14ac:dyDescent="0.2">
      <c r="A725" s="19">
        <v>7299</v>
      </c>
      <c r="B725" s="19">
        <v>692404009</v>
      </c>
      <c r="C725" s="19" t="s">
        <v>7947</v>
      </c>
      <c r="D725" s="19" t="s">
        <v>8335</v>
      </c>
      <c r="E725" s="18">
        <v>5265786</v>
      </c>
      <c r="F725" s="18">
        <v>15950078</v>
      </c>
    </row>
    <row r="726" spans="1:6" customFormat="1" hidden="1" x14ac:dyDescent="0.2">
      <c r="A726" s="19">
        <v>7300</v>
      </c>
      <c r="B726" s="19">
        <v>690604000</v>
      </c>
      <c r="C726" s="19" t="s">
        <v>7891</v>
      </c>
      <c r="D726" s="19" t="s">
        <v>8336</v>
      </c>
      <c r="E726" s="18">
        <v>3401154</v>
      </c>
      <c r="F726" s="18">
        <v>10302104</v>
      </c>
    </row>
    <row r="727" spans="1:6" customFormat="1" hidden="1" x14ac:dyDescent="0.2">
      <c r="A727" s="19">
        <v>7302</v>
      </c>
      <c r="B727" s="19">
        <v>690912007</v>
      </c>
      <c r="C727" s="19" t="s">
        <v>7948</v>
      </c>
      <c r="D727" s="19" t="s">
        <v>8337</v>
      </c>
      <c r="E727" s="18">
        <v>5008220</v>
      </c>
      <c r="F727" s="18">
        <v>15169910</v>
      </c>
    </row>
    <row r="728" spans="1:6" customFormat="1" hidden="1" x14ac:dyDescent="0.2">
      <c r="A728" s="19">
        <v>7303</v>
      </c>
      <c r="B728" s="19">
        <v>691607003</v>
      </c>
      <c r="C728" s="19" t="s">
        <v>7848</v>
      </c>
      <c r="D728" s="19" t="s">
        <v>8338</v>
      </c>
      <c r="E728" s="18">
        <v>4893746</v>
      </c>
      <c r="F728" s="18">
        <v>14823168</v>
      </c>
    </row>
    <row r="729" spans="1:6" customFormat="1" hidden="1" x14ac:dyDescent="0.2">
      <c r="A729" s="19">
        <v>7309</v>
      </c>
      <c r="B729" s="19">
        <v>691506002</v>
      </c>
      <c r="C729" s="19" t="s">
        <v>7881</v>
      </c>
      <c r="D729" s="19" t="s">
        <v>8339</v>
      </c>
      <c r="E729" s="18">
        <v>5056871</v>
      </c>
      <c r="F729" s="18">
        <v>15317274</v>
      </c>
    </row>
    <row r="730" spans="1:6" customFormat="1" hidden="1" x14ac:dyDescent="0.2">
      <c r="A730" s="19">
        <v>7311</v>
      </c>
      <c r="B730" s="19">
        <v>690603004</v>
      </c>
      <c r="C730" s="19" t="s">
        <v>7748</v>
      </c>
      <c r="D730" s="19" t="s">
        <v>8340</v>
      </c>
      <c r="E730" s="18">
        <v>5008220</v>
      </c>
      <c r="F730" s="18">
        <v>15169910</v>
      </c>
    </row>
    <row r="731" spans="1:6" customFormat="1" hidden="1" x14ac:dyDescent="0.2">
      <c r="A731" s="19">
        <v>7312</v>
      </c>
      <c r="B731" s="19">
        <v>690736004</v>
      </c>
      <c r="C731" s="19" t="s">
        <v>7901</v>
      </c>
      <c r="D731" s="19" t="s">
        <v>8341</v>
      </c>
      <c r="E731" s="18">
        <v>0</v>
      </c>
      <c r="F731" s="18">
        <v>8419686</v>
      </c>
    </row>
    <row r="732" spans="1:6" customFormat="1" hidden="1" x14ac:dyDescent="0.2">
      <c r="A732" s="19">
        <v>7313</v>
      </c>
      <c r="B732" s="19">
        <v>690610000</v>
      </c>
      <c r="C732" s="19" t="s">
        <v>7753</v>
      </c>
      <c r="D732" s="19" t="s">
        <v>8342</v>
      </c>
      <c r="E732" s="18">
        <v>6585178</v>
      </c>
      <c r="F732" s="18">
        <v>25747222</v>
      </c>
    </row>
    <row r="733" spans="1:6" customFormat="1" hidden="1" x14ac:dyDescent="0.2">
      <c r="A733" s="19">
        <v>7320</v>
      </c>
      <c r="B733" s="19">
        <v>656288108</v>
      </c>
      <c r="C733" s="19" t="s">
        <v>7746</v>
      </c>
      <c r="D733" s="19" t="s">
        <v>8343</v>
      </c>
      <c r="E733" s="18">
        <v>7944192</v>
      </c>
      <c r="F733" s="18">
        <v>35450957</v>
      </c>
    </row>
    <row r="734" spans="1:6" customFormat="1" hidden="1" x14ac:dyDescent="0.2">
      <c r="A734" s="19">
        <v>7320</v>
      </c>
      <c r="B734" s="19">
        <v>656288108</v>
      </c>
      <c r="C734" s="19" t="s">
        <v>7764</v>
      </c>
      <c r="D734" s="19" t="s">
        <v>8343</v>
      </c>
      <c r="E734" s="18">
        <v>44132889</v>
      </c>
      <c r="F734" s="18">
        <v>156477200</v>
      </c>
    </row>
    <row r="735" spans="1:6" customFormat="1" hidden="1" x14ac:dyDescent="0.2">
      <c r="A735" s="19">
        <v>7320</v>
      </c>
      <c r="B735" s="19">
        <v>656288108</v>
      </c>
      <c r="C735" s="19" t="s">
        <v>7773</v>
      </c>
      <c r="D735" s="19" t="s">
        <v>8343</v>
      </c>
      <c r="E735" s="18">
        <v>35647079</v>
      </c>
      <c r="F735" s="18">
        <v>88043989</v>
      </c>
    </row>
    <row r="736" spans="1:6" customFormat="1" hidden="1" x14ac:dyDescent="0.2">
      <c r="A736" s="19">
        <v>7320</v>
      </c>
      <c r="B736" s="19">
        <v>656288108</v>
      </c>
      <c r="C736" s="19" t="s">
        <v>7902</v>
      </c>
      <c r="D736" s="19" t="s">
        <v>8343</v>
      </c>
      <c r="E736" s="18">
        <v>0</v>
      </c>
      <c r="F736" s="18">
        <v>4901608</v>
      </c>
    </row>
    <row r="737" spans="1:6" customFormat="1" hidden="1" x14ac:dyDescent="0.2">
      <c r="A737" s="19">
        <v>7320</v>
      </c>
      <c r="B737" s="19">
        <v>656288108</v>
      </c>
      <c r="C737" s="19" t="s">
        <v>7949</v>
      </c>
      <c r="D737" s="19" t="s">
        <v>8343</v>
      </c>
      <c r="E737" s="18">
        <v>7835580</v>
      </c>
      <c r="F737" s="18">
        <v>34057620</v>
      </c>
    </row>
    <row r="738" spans="1:6" customFormat="1" hidden="1" x14ac:dyDescent="0.2">
      <c r="A738" s="19">
        <v>7320</v>
      </c>
      <c r="B738" s="19">
        <v>656288108</v>
      </c>
      <c r="C738" s="19" t="s">
        <v>7818</v>
      </c>
      <c r="D738" s="19" t="s">
        <v>8343</v>
      </c>
      <c r="E738" s="18">
        <v>10439992</v>
      </c>
      <c r="F738" s="18">
        <v>57242480</v>
      </c>
    </row>
    <row r="739" spans="1:6" customFormat="1" hidden="1" x14ac:dyDescent="0.2">
      <c r="A739" s="19">
        <v>7320</v>
      </c>
      <c r="B739" s="19">
        <v>656288108</v>
      </c>
      <c r="C739" s="19" t="s">
        <v>184</v>
      </c>
      <c r="D739" s="19" t="s">
        <v>8343</v>
      </c>
      <c r="E739" s="18">
        <v>34711610</v>
      </c>
      <c r="F739" s="18">
        <v>114587207</v>
      </c>
    </row>
    <row r="740" spans="1:6" customFormat="1" hidden="1" x14ac:dyDescent="0.2">
      <c r="A740" s="19">
        <v>7320</v>
      </c>
      <c r="B740" s="19">
        <v>656288108</v>
      </c>
      <c r="C740" s="19" t="s">
        <v>7781</v>
      </c>
      <c r="D740" s="19" t="s">
        <v>8343</v>
      </c>
      <c r="E740" s="18">
        <v>32657766</v>
      </c>
      <c r="F740" s="18">
        <v>120414140</v>
      </c>
    </row>
    <row r="741" spans="1:6" customFormat="1" hidden="1" x14ac:dyDescent="0.2">
      <c r="A741" s="19">
        <v>7320</v>
      </c>
      <c r="B741" s="19">
        <v>656288108</v>
      </c>
      <c r="C741" s="19" t="s">
        <v>7810</v>
      </c>
      <c r="D741" s="19" t="s">
        <v>8343</v>
      </c>
      <c r="E741" s="18">
        <v>19915648</v>
      </c>
      <c r="F741" s="18">
        <v>67746304</v>
      </c>
    </row>
    <row r="742" spans="1:6" customFormat="1" hidden="1" x14ac:dyDescent="0.2">
      <c r="A742" s="19">
        <v>7320</v>
      </c>
      <c r="B742" s="19">
        <v>656288108</v>
      </c>
      <c r="C742" s="19" t="s">
        <v>75</v>
      </c>
      <c r="D742" s="19" t="s">
        <v>8343</v>
      </c>
      <c r="E742" s="18">
        <v>16834860</v>
      </c>
      <c r="F742" s="18">
        <v>57879852</v>
      </c>
    </row>
    <row r="743" spans="1:6" customFormat="1" hidden="1" x14ac:dyDescent="0.2">
      <c r="A743" s="19">
        <v>7320</v>
      </c>
      <c r="B743" s="19">
        <v>656288108</v>
      </c>
      <c r="C743" s="19" t="s">
        <v>7832</v>
      </c>
      <c r="D743" s="19" t="s">
        <v>8343</v>
      </c>
      <c r="E743" s="18">
        <v>7758000</v>
      </c>
      <c r="F743" s="18">
        <v>56060030</v>
      </c>
    </row>
    <row r="744" spans="1:6" customFormat="1" hidden="1" x14ac:dyDescent="0.2">
      <c r="A744" s="19">
        <v>7320</v>
      </c>
      <c r="B744" s="19">
        <v>656288108</v>
      </c>
      <c r="C744" s="19" t="s">
        <v>7770</v>
      </c>
      <c r="D744" s="19" t="s">
        <v>8343</v>
      </c>
      <c r="E744" s="18">
        <v>7075296</v>
      </c>
      <c r="F744" s="18">
        <v>30423773</v>
      </c>
    </row>
    <row r="745" spans="1:6" customFormat="1" hidden="1" x14ac:dyDescent="0.2">
      <c r="A745" s="19">
        <v>7320</v>
      </c>
      <c r="B745" s="19">
        <v>656288108</v>
      </c>
      <c r="C745" s="19" t="s">
        <v>7753</v>
      </c>
      <c r="D745" s="19" t="s">
        <v>8343</v>
      </c>
      <c r="E745" s="18">
        <v>5430600</v>
      </c>
      <c r="F745" s="18">
        <v>23839560</v>
      </c>
    </row>
    <row r="746" spans="1:6" customFormat="1" hidden="1" x14ac:dyDescent="0.2">
      <c r="A746" s="19">
        <v>7331</v>
      </c>
      <c r="B746" s="19">
        <v>656176903</v>
      </c>
      <c r="C746" s="19" t="s">
        <v>7797</v>
      </c>
      <c r="D746" s="19" t="s">
        <v>8344</v>
      </c>
      <c r="E746" s="18">
        <v>44283526</v>
      </c>
      <c r="F746" s="18">
        <v>184995544</v>
      </c>
    </row>
    <row r="747" spans="1:6" customFormat="1" hidden="1" x14ac:dyDescent="0.2">
      <c r="A747" s="19">
        <v>7347</v>
      </c>
      <c r="B747" s="19">
        <v>653176902</v>
      </c>
      <c r="C747" s="19" t="s">
        <v>7830</v>
      </c>
      <c r="D747" s="19" t="s">
        <v>8345</v>
      </c>
      <c r="E747" s="18">
        <v>7375272</v>
      </c>
      <c r="F747" s="18">
        <v>29821752</v>
      </c>
    </row>
    <row r="748" spans="1:6" customFormat="1" hidden="1" x14ac:dyDescent="0.2">
      <c r="A748" s="19">
        <v>7347</v>
      </c>
      <c r="B748" s="19">
        <v>653176902</v>
      </c>
      <c r="C748" s="19" t="s">
        <v>7824</v>
      </c>
      <c r="D748" s="19" t="s">
        <v>8345</v>
      </c>
      <c r="E748" s="18">
        <v>10378480</v>
      </c>
      <c r="F748" s="18">
        <v>42106976</v>
      </c>
    </row>
    <row r="749" spans="1:6" customFormat="1" hidden="1" x14ac:dyDescent="0.2">
      <c r="A749" s="19">
        <v>7347</v>
      </c>
      <c r="B749" s="19">
        <v>653176902</v>
      </c>
      <c r="C749" s="19" t="s">
        <v>7841</v>
      </c>
      <c r="D749" s="19" t="s">
        <v>8345</v>
      </c>
      <c r="E749" s="18">
        <v>11119800</v>
      </c>
      <c r="F749" s="18">
        <v>40031280</v>
      </c>
    </row>
    <row r="750" spans="1:6" customFormat="1" hidden="1" x14ac:dyDescent="0.2">
      <c r="A750" s="19">
        <v>7347</v>
      </c>
      <c r="B750" s="19">
        <v>653176902</v>
      </c>
      <c r="C750" s="19" t="s">
        <v>7950</v>
      </c>
      <c r="D750" s="19" t="s">
        <v>8345</v>
      </c>
      <c r="E750" s="18">
        <v>7059780</v>
      </c>
      <c r="F750" s="18">
        <v>32273280</v>
      </c>
    </row>
    <row r="751" spans="1:6" customFormat="1" hidden="1" x14ac:dyDescent="0.2">
      <c r="A751" s="19">
        <v>7347</v>
      </c>
      <c r="B751" s="19">
        <v>653176902</v>
      </c>
      <c r="C751" s="19" t="s">
        <v>7951</v>
      </c>
      <c r="D751" s="19" t="s">
        <v>8345</v>
      </c>
      <c r="E751" s="18">
        <v>8016600</v>
      </c>
      <c r="F751" s="18">
        <v>45053292</v>
      </c>
    </row>
    <row r="752" spans="1:6" customFormat="1" hidden="1" x14ac:dyDescent="0.2">
      <c r="A752" s="19">
        <v>7347</v>
      </c>
      <c r="B752" s="19">
        <v>653176902</v>
      </c>
      <c r="C752" s="19" t="s">
        <v>7882</v>
      </c>
      <c r="D752" s="19" t="s">
        <v>8345</v>
      </c>
      <c r="E752" s="18">
        <v>6982200</v>
      </c>
      <c r="F752" s="18">
        <v>30721680</v>
      </c>
    </row>
    <row r="753" spans="1:6" customFormat="1" hidden="1" x14ac:dyDescent="0.2">
      <c r="A753" s="19">
        <v>7347</v>
      </c>
      <c r="B753" s="19">
        <v>653176902</v>
      </c>
      <c r="C753" s="19" t="s">
        <v>7948</v>
      </c>
      <c r="D753" s="19" t="s">
        <v>8345</v>
      </c>
      <c r="E753" s="18">
        <v>19586364</v>
      </c>
      <c r="F753" s="18">
        <v>86318243</v>
      </c>
    </row>
    <row r="754" spans="1:6" customFormat="1" hidden="1" x14ac:dyDescent="0.2">
      <c r="A754" s="19">
        <v>7347</v>
      </c>
      <c r="B754" s="19">
        <v>653176902</v>
      </c>
      <c r="C754" s="19" t="s">
        <v>7790</v>
      </c>
      <c r="D754" s="19" t="s">
        <v>8345</v>
      </c>
      <c r="E754" s="18">
        <v>8337264</v>
      </c>
      <c r="F754" s="18">
        <v>32868060</v>
      </c>
    </row>
    <row r="755" spans="1:6" customFormat="1" hidden="1" x14ac:dyDescent="0.2">
      <c r="A755" s="19">
        <v>7347</v>
      </c>
      <c r="B755" s="19">
        <v>653176902</v>
      </c>
      <c r="C755" s="19" t="s">
        <v>7791</v>
      </c>
      <c r="D755" s="19" t="s">
        <v>8345</v>
      </c>
      <c r="E755" s="18">
        <v>33830052</v>
      </c>
      <c r="F755" s="18">
        <v>137564856</v>
      </c>
    </row>
    <row r="756" spans="1:6" customFormat="1" hidden="1" x14ac:dyDescent="0.2">
      <c r="A756" s="19">
        <v>7347</v>
      </c>
      <c r="B756" s="19">
        <v>653176902</v>
      </c>
      <c r="C756" s="19" t="s">
        <v>7762</v>
      </c>
      <c r="D756" s="19" t="s">
        <v>8345</v>
      </c>
      <c r="E756" s="18">
        <v>27666752</v>
      </c>
      <c r="F756" s="18">
        <v>80993520</v>
      </c>
    </row>
    <row r="757" spans="1:6" customFormat="1" hidden="1" x14ac:dyDescent="0.2">
      <c r="A757" s="19">
        <v>7347</v>
      </c>
      <c r="B757" s="19">
        <v>653176902</v>
      </c>
      <c r="C757" s="19" t="s">
        <v>7831</v>
      </c>
      <c r="D757" s="19" t="s">
        <v>8345</v>
      </c>
      <c r="E757" s="18">
        <v>11704236</v>
      </c>
      <c r="F757" s="18">
        <v>44091300</v>
      </c>
    </row>
    <row r="758" spans="1:6" customFormat="1" hidden="1" x14ac:dyDescent="0.2">
      <c r="A758" s="19">
        <v>7347</v>
      </c>
      <c r="B758" s="19">
        <v>653176902</v>
      </c>
      <c r="C758" s="19" t="s">
        <v>7864</v>
      </c>
      <c r="D758" s="19" t="s">
        <v>8345</v>
      </c>
      <c r="E758" s="18">
        <v>16291800</v>
      </c>
      <c r="F758" s="18">
        <v>65167200</v>
      </c>
    </row>
    <row r="759" spans="1:6" customFormat="1" hidden="1" x14ac:dyDescent="0.2">
      <c r="A759" s="19">
        <v>7347</v>
      </c>
      <c r="B759" s="19">
        <v>653176902</v>
      </c>
      <c r="C759" s="19" t="s">
        <v>7853</v>
      </c>
      <c r="D759" s="19" t="s">
        <v>8345</v>
      </c>
      <c r="E759" s="18">
        <v>17438260</v>
      </c>
      <c r="F759" s="18">
        <v>69982332</v>
      </c>
    </row>
    <row r="760" spans="1:6" customFormat="1" hidden="1" x14ac:dyDescent="0.2">
      <c r="A760" s="19">
        <v>7347</v>
      </c>
      <c r="B760" s="19">
        <v>653176902</v>
      </c>
      <c r="C760" s="19" t="s">
        <v>6421</v>
      </c>
      <c r="D760" s="19" t="s">
        <v>8345</v>
      </c>
      <c r="E760" s="18">
        <v>30413084</v>
      </c>
      <c r="F760" s="18">
        <v>119369021</v>
      </c>
    </row>
    <row r="761" spans="1:6" customFormat="1" hidden="1" x14ac:dyDescent="0.2">
      <c r="A761" s="19">
        <v>7350</v>
      </c>
      <c r="B761" s="19">
        <v>650086104</v>
      </c>
      <c r="C761" s="19" t="s">
        <v>7765</v>
      </c>
      <c r="D761" s="19" t="s">
        <v>8346</v>
      </c>
      <c r="E761" s="18">
        <v>18395770</v>
      </c>
      <c r="F761" s="18">
        <v>54479780</v>
      </c>
    </row>
    <row r="762" spans="1:6" customFormat="1" hidden="1" x14ac:dyDescent="0.2">
      <c r="A762" s="19">
        <v>7350</v>
      </c>
      <c r="B762" s="19">
        <v>650086104</v>
      </c>
      <c r="C762" s="19" t="s">
        <v>7939</v>
      </c>
      <c r="D762" s="19" t="s">
        <v>8346</v>
      </c>
      <c r="E762" s="18">
        <v>8844120</v>
      </c>
      <c r="F762" s="18">
        <v>43247747</v>
      </c>
    </row>
    <row r="763" spans="1:6" customFormat="1" hidden="1" x14ac:dyDescent="0.2">
      <c r="A763" s="19">
        <v>7350</v>
      </c>
      <c r="B763" s="19">
        <v>650086104</v>
      </c>
      <c r="C763" s="19" t="s">
        <v>7940</v>
      </c>
      <c r="D763" s="19" t="s">
        <v>8346</v>
      </c>
      <c r="E763" s="18">
        <v>5837119</v>
      </c>
      <c r="F763" s="18">
        <v>47758247</v>
      </c>
    </row>
    <row r="764" spans="1:6" customFormat="1" hidden="1" x14ac:dyDescent="0.2">
      <c r="A764" s="19">
        <v>7350</v>
      </c>
      <c r="B764" s="19">
        <v>650086104</v>
      </c>
      <c r="C764" s="19" t="s">
        <v>7952</v>
      </c>
      <c r="D764" s="19" t="s">
        <v>8346</v>
      </c>
      <c r="E764" s="18">
        <v>5748678</v>
      </c>
      <c r="F764" s="18">
        <v>31573508</v>
      </c>
    </row>
    <row r="765" spans="1:6" customFormat="1" hidden="1" x14ac:dyDescent="0.2">
      <c r="A765" s="19">
        <v>7350</v>
      </c>
      <c r="B765" s="19">
        <v>650086104</v>
      </c>
      <c r="C765" s="19" t="s">
        <v>7941</v>
      </c>
      <c r="D765" s="19" t="s">
        <v>8346</v>
      </c>
      <c r="E765" s="18">
        <v>11055150</v>
      </c>
      <c r="F765" s="18">
        <v>36437774</v>
      </c>
    </row>
    <row r="766" spans="1:6" customFormat="1" hidden="1" x14ac:dyDescent="0.2">
      <c r="A766" s="19">
        <v>7350</v>
      </c>
      <c r="B766" s="19">
        <v>650086104</v>
      </c>
      <c r="C766" s="19" t="s">
        <v>7896</v>
      </c>
      <c r="D766" s="19" t="s">
        <v>8346</v>
      </c>
      <c r="E766" s="18">
        <v>15536171</v>
      </c>
      <c r="F766" s="18">
        <v>50081303</v>
      </c>
    </row>
    <row r="767" spans="1:6" customFormat="1" hidden="1" x14ac:dyDescent="0.2">
      <c r="A767" s="19">
        <v>7350</v>
      </c>
      <c r="B767" s="19">
        <v>650086104</v>
      </c>
      <c r="C767" s="19" t="s">
        <v>7804</v>
      </c>
      <c r="D767" s="19" t="s">
        <v>8346</v>
      </c>
      <c r="E767" s="18">
        <v>18837976</v>
      </c>
      <c r="F767" s="18">
        <v>53418485</v>
      </c>
    </row>
    <row r="768" spans="1:6" customFormat="1" hidden="1" x14ac:dyDescent="0.2">
      <c r="A768" s="19">
        <v>7350</v>
      </c>
      <c r="B768" s="19">
        <v>650086104</v>
      </c>
      <c r="C768" s="19" t="s">
        <v>7897</v>
      </c>
      <c r="D768" s="19" t="s">
        <v>8346</v>
      </c>
      <c r="E768" s="18">
        <v>7959708</v>
      </c>
      <c r="F768" s="18">
        <v>59078721</v>
      </c>
    </row>
    <row r="769" spans="1:6" customFormat="1" hidden="1" x14ac:dyDescent="0.2">
      <c r="A769" s="19">
        <v>7354</v>
      </c>
      <c r="B769" s="19">
        <v>692614003</v>
      </c>
      <c r="C769" s="19" t="s">
        <v>7953</v>
      </c>
      <c r="D769" s="19" t="s">
        <v>8347</v>
      </c>
      <c r="E769" s="18">
        <v>2861840</v>
      </c>
      <c r="F769" s="18">
        <v>8668520</v>
      </c>
    </row>
    <row r="770" spans="1:6" customFormat="1" hidden="1" x14ac:dyDescent="0.2">
      <c r="A770" s="19">
        <v>7355</v>
      </c>
      <c r="B770" s="19">
        <v>692008006</v>
      </c>
      <c r="C770" s="19" t="s">
        <v>7782</v>
      </c>
      <c r="D770" s="19" t="s">
        <v>8348</v>
      </c>
      <c r="E770" s="18">
        <v>4893746</v>
      </c>
      <c r="F770" s="18">
        <v>19574984</v>
      </c>
    </row>
    <row r="771" spans="1:6" customFormat="1" hidden="1" x14ac:dyDescent="0.2">
      <c r="A771" s="19">
        <v>7356</v>
      </c>
      <c r="B771" s="19">
        <v>692102002</v>
      </c>
      <c r="C771" s="19" t="s">
        <v>8497</v>
      </c>
      <c r="D771" s="19" t="s">
        <v>8484</v>
      </c>
      <c r="E771" s="18">
        <v>3262498</v>
      </c>
      <c r="F771" s="18">
        <v>9882114</v>
      </c>
    </row>
    <row r="772" spans="1:6" customFormat="1" hidden="1" x14ac:dyDescent="0.2">
      <c r="A772" s="19">
        <v>7362</v>
      </c>
      <c r="B772" s="19">
        <v>657798800</v>
      </c>
      <c r="C772" s="19" t="s">
        <v>7746</v>
      </c>
      <c r="D772" s="19" t="s">
        <v>8349</v>
      </c>
      <c r="E772" s="18">
        <v>10671698</v>
      </c>
      <c r="F772" s="18">
        <v>46989199</v>
      </c>
    </row>
    <row r="773" spans="1:6" customFormat="1" hidden="1" x14ac:dyDescent="0.2">
      <c r="A773" s="19">
        <v>7362</v>
      </c>
      <c r="B773" s="19">
        <v>657798800</v>
      </c>
      <c r="C773" s="19" t="s">
        <v>184</v>
      </c>
      <c r="D773" s="19" t="s">
        <v>8349</v>
      </c>
      <c r="E773" s="18">
        <v>7798548</v>
      </c>
      <c r="F773" s="18">
        <v>30988968</v>
      </c>
    </row>
    <row r="774" spans="1:6" customFormat="1" hidden="1" x14ac:dyDescent="0.2">
      <c r="A774" s="19">
        <v>7362</v>
      </c>
      <c r="B774" s="19">
        <v>657798800</v>
      </c>
      <c r="C774" s="19" t="s">
        <v>7824</v>
      </c>
      <c r="D774" s="19" t="s">
        <v>8349</v>
      </c>
      <c r="E774" s="18">
        <v>17181384</v>
      </c>
      <c r="F774" s="18">
        <v>62808768</v>
      </c>
    </row>
    <row r="775" spans="1:6" customFormat="1" hidden="1" x14ac:dyDescent="0.2">
      <c r="A775" s="19">
        <v>7362</v>
      </c>
      <c r="B775" s="19">
        <v>657798800</v>
      </c>
      <c r="C775" s="19" t="s">
        <v>7841</v>
      </c>
      <c r="D775" s="19" t="s">
        <v>8349</v>
      </c>
      <c r="E775" s="18">
        <v>0</v>
      </c>
      <c r="F775" s="18">
        <v>22606812</v>
      </c>
    </row>
    <row r="776" spans="1:6" customFormat="1" hidden="1" x14ac:dyDescent="0.2">
      <c r="A776" s="19">
        <v>7362</v>
      </c>
      <c r="B776" s="19">
        <v>657798800</v>
      </c>
      <c r="C776" s="19" t="s">
        <v>7842</v>
      </c>
      <c r="D776" s="19" t="s">
        <v>8349</v>
      </c>
      <c r="E776" s="18">
        <v>6252948</v>
      </c>
      <c r="F776" s="18">
        <v>25172124</v>
      </c>
    </row>
    <row r="777" spans="1:6" customFormat="1" hidden="1" x14ac:dyDescent="0.2">
      <c r="A777" s="19">
        <v>7362</v>
      </c>
      <c r="B777" s="19">
        <v>657798800</v>
      </c>
      <c r="C777" s="19" t="s">
        <v>7843</v>
      </c>
      <c r="D777" s="19" t="s">
        <v>8349</v>
      </c>
      <c r="E777" s="18">
        <v>6413280</v>
      </c>
      <c r="F777" s="18">
        <v>25653120</v>
      </c>
    </row>
    <row r="778" spans="1:6" customFormat="1" hidden="1" x14ac:dyDescent="0.2">
      <c r="A778" s="19">
        <v>7362</v>
      </c>
      <c r="B778" s="19">
        <v>657798800</v>
      </c>
      <c r="C778" s="19" t="s">
        <v>7785</v>
      </c>
      <c r="D778" s="19" t="s">
        <v>8349</v>
      </c>
      <c r="E778" s="18">
        <v>33990384</v>
      </c>
      <c r="F778" s="18">
        <v>135159876</v>
      </c>
    </row>
    <row r="779" spans="1:6" customFormat="1" hidden="1" x14ac:dyDescent="0.2">
      <c r="A779" s="19">
        <v>7362</v>
      </c>
      <c r="B779" s="19">
        <v>657798800</v>
      </c>
      <c r="C779" s="19" t="s">
        <v>7815</v>
      </c>
      <c r="D779" s="19" t="s">
        <v>8349</v>
      </c>
      <c r="E779" s="18">
        <v>13948884</v>
      </c>
      <c r="F779" s="18">
        <v>37036692</v>
      </c>
    </row>
    <row r="780" spans="1:6" customFormat="1" hidden="1" x14ac:dyDescent="0.2">
      <c r="A780" s="19">
        <v>7362</v>
      </c>
      <c r="B780" s="19">
        <v>657798800</v>
      </c>
      <c r="C780" s="19" t="s">
        <v>7790</v>
      </c>
      <c r="D780" s="19" t="s">
        <v>8349</v>
      </c>
      <c r="E780" s="18">
        <v>12826560</v>
      </c>
      <c r="F780" s="18">
        <v>25332456</v>
      </c>
    </row>
    <row r="781" spans="1:6" customFormat="1" hidden="1" x14ac:dyDescent="0.2">
      <c r="A781" s="19">
        <v>7362</v>
      </c>
      <c r="B781" s="19">
        <v>657798800</v>
      </c>
      <c r="C781" s="19" t="s">
        <v>7794</v>
      </c>
      <c r="D781" s="19" t="s">
        <v>8349</v>
      </c>
      <c r="E781" s="18">
        <v>22927476</v>
      </c>
      <c r="F781" s="18">
        <v>90908244</v>
      </c>
    </row>
    <row r="782" spans="1:6" customFormat="1" hidden="1" x14ac:dyDescent="0.2">
      <c r="A782" s="19">
        <v>7362</v>
      </c>
      <c r="B782" s="19">
        <v>657798800</v>
      </c>
      <c r="C782" s="19" t="s">
        <v>7795</v>
      </c>
      <c r="D782" s="19" t="s">
        <v>8349</v>
      </c>
      <c r="E782" s="18">
        <v>6092616</v>
      </c>
      <c r="F782" s="18">
        <v>23087808</v>
      </c>
    </row>
    <row r="783" spans="1:6" customFormat="1" hidden="1" x14ac:dyDescent="0.2">
      <c r="A783" s="19">
        <v>7362</v>
      </c>
      <c r="B783" s="19">
        <v>657798800</v>
      </c>
      <c r="C783" s="19" t="s">
        <v>7833</v>
      </c>
      <c r="D783" s="19" t="s">
        <v>8349</v>
      </c>
      <c r="E783" s="18">
        <v>8337264</v>
      </c>
      <c r="F783" s="18">
        <v>32707728</v>
      </c>
    </row>
    <row r="784" spans="1:6" customFormat="1" hidden="1" x14ac:dyDescent="0.2">
      <c r="A784" s="19">
        <v>7362</v>
      </c>
      <c r="B784" s="19">
        <v>657798800</v>
      </c>
      <c r="C784" s="19" t="s">
        <v>195</v>
      </c>
      <c r="D784" s="19" t="s">
        <v>8349</v>
      </c>
      <c r="E784" s="18">
        <v>18277848</v>
      </c>
      <c r="F784" s="18">
        <v>69638601</v>
      </c>
    </row>
    <row r="785" spans="1:6" customFormat="1" hidden="1" x14ac:dyDescent="0.2">
      <c r="A785" s="19">
        <v>7362</v>
      </c>
      <c r="B785" s="19">
        <v>657798800</v>
      </c>
      <c r="C785" s="19" t="s">
        <v>7753</v>
      </c>
      <c r="D785" s="19" t="s">
        <v>8349</v>
      </c>
      <c r="E785" s="18">
        <v>6413280</v>
      </c>
      <c r="F785" s="18">
        <v>25973784</v>
      </c>
    </row>
    <row r="786" spans="1:6" customFormat="1" hidden="1" x14ac:dyDescent="0.2">
      <c r="A786" s="19">
        <v>7367</v>
      </c>
      <c r="B786" s="19">
        <v>655778705</v>
      </c>
      <c r="C786" s="19" t="s">
        <v>7954</v>
      </c>
      <c r="D786" s="19" t="s">
        <v>8350</v>
      </c>
      <c r="E786" s="18">
        <v>7758000</v>
      </c>
      <c r="F786" s="18">
        <v>32195700</v>
      </c>
    </row>
    <row r="787" spans="1:6" customFormat="1" hidden="1" x14ac:dyDescent="0.2">
      <c r="A787" s="19">
        <v>7369</v>
      </c>
      <c r="B787" s="19">
        <v>653823304</v>
      </c>
      <c r="C787" s="19" t="s">
        <v>7791</v>
      </c>
      <c r="D787" s="19" t="s">
        <v>8351</v>
      </c>
      <c r="E787" s="18">
        <v>7695936</v>
      </c>
      <c r="F787" s="18">
        <v>30944076</v>
      </c>
    </row>
    <row r="788" spans="1:6" customFormat="1" hidden="1" x14ac:dyDescent="0.2">
      <c r="A788" s="19">
        <v>7369</v>
      </c>
      <c r="B788" s="19">
        <v>653823304</v>
      </c>
      <c r="C788" s="19" t="s">
        <v>6421</v>
      </c>
      <c r="D788" s="19" t="s">
        <v>8351</v>
      </c>
      <c r="E788" s="18">
        <v>7695936</v>
      </c>
      <c r="F788" s="18">
        <v>31264740</v>
      </c>
    </row>
    <row r="789" spans="1:6" customFormat="1" hidden="1" x14ac:dyDescent="0.2">
      <c r="A789" s="19">
        <v>7369</v>
      </c>
      <c r="B789" s="19">
        <v>653823304</v>
      </c>
      <c r="C789" s="19" t="s">
        <v>7752</v>
      </c>
      <c r="D789" s="19" t="s">
        <v>8351</v>
      </c>
      <c r="E789" s="18">
        <v>7758000</v>
      </c>
      <c r="F789" s="18">
        <v>33592140</v>
      </c>
    </row>
    <row r="790" spans="1:6" customFormat="1" hidden="1" x14ac:dyDescent="0.2">
      <c r="A790" s="19">
        <v>7376</v>
      </c>
      <c r="B790" s="19">
        <v>719991009</v>
      </c>
      <c r="C790" s="19" t="s">
        <v>7795</v>
      </c>
      <c r="D790" s="19" t="s">
        <v>8352</v>
      </c>
      <c r="E790" s="18">
        <v>39547698</v>
      </c>
      <c r="F790" s="18">
        <v>84514084</v>
      </c>
    </row>
    <row r="791" spans="1:6" customFormat="1" hidden="1" x14ac:dyDescent="0.2">
      <c r="A791" s="19">
        <v>7379</v>
      </c>
      <c r="B791" s="19">
        <v>735972006</v>
      </c>
      <c r="C791" s="19" t="s">
        <v>7771</v>
      </c>
      <c r="D791" s="19" t="s">
        <v>8353</v>
      </c>
      <c r="E791" s="18">
        <v>35856649</v>
      </c>
      <c r="F791" s="18">
        <v>140030139</v>
      </c>
    </row>
    <row r="792" spans="1:6" customFormat="1" hidden="1" x14ac:dyDescent="0.2">
      <c r="A792" s="19">
        <v>7379</v>
      </c>
      <c r="B792" s="19">
        <v>735972006</v>
      </c>
      <c r="C792" s="19" t="s">
        <v>227</v>
      </c>
      <c r="D792" s="19" t="s">
        <v>8353</v>
      </c>
      <c r="E792" s="18">
        <v>24616756</v>
      </c>
      <c r="F792" s="18">
        <v>79277049</v>
      </c>
    </row>
    <row r="793" spans="1:6" customFormat="1" hidden="1" x14ac:dyDescent="0.2">
      <c r="A793" s="19">
        <v>7379</v>
      </c>
      <c r="B793" s="19">
        <v>735972006</v>
      </c>
      <c r="C793" s="19" t="s">
        <v>7746</v>
      </c>
      <c r="D793" s="19" t="s">
        <v>8353</v>
      </c>
      <c r="E793" s="18">
        <v>34182848</v>
      </c>
      <c r="F793" s="18">
        <v>170500958</v>
      </c>
    </row>
    <row r="794" spans="1:6" customFormat="1" hidden="1" x14ac:dyDescent="0.2">
      <c r="A794" s="19">
        <v>7379</v>
      </c>
      <c r="B794" s="19">
        <v>735972006</v>
      </c>
      <c r="C794" s="19" t="s">
        <v>7764</v>
      </c>
      <c r="D794" s="19" t="s">
        <v>8353</v>
      </c>
      <c r="E794" s="18">
        <v>16550193</v>
      </c>
      <c r="F794" s="18">
        <v>57495841</v>
      </c>
    </row>
    <row r="795" spans="1:6" customFormat="1" hidden="1" x14ac:dyDescent="0.2">
      <c r="A795" s="19">
        <v>7379</v>
      </c>
      <c r="B795" s="19">
        <v>735972006</v>
      </c>
      <c r="C795" s="19" t="s">
        <v>159</v>
      </c>
      <c r="D795" s="19" t="s">
        <v>8353</v>
      </c>
      <c r="E795" s="18">
        <v>46271815</v>
      </c>
      <c r="F795" s="18">
        <v>145790287</v>
      </c>
    </row>
    <row r="796" spans="1:6" customFormat="1" hidden="1" x14ac:dyDescent="0.2">
      <c r="A796" s="19">
        <v>7379</v>
      </c>
      <c r="B796" s="19">
        <v>735972006</v>
      </c>
      <c r="C796" s="19" t="s">
        <v>7778</v>
      </c>
      <c r="D796" s="19" t="s">
        <v>8353</v>
      </c>
      <c r="E796" s="18">
        <v>38828306</v>
      </c>
      <c r="F796" s="18">
        <v>132168614</v>
      </c>
    </row>
    <row r="797" spans="1:6" customFormat="1" hidden="1" x14ac:dyDescent="0.2">
      <c r="A797" s="19">
        <v>7379</v>
      </c>
      <c r="B797" s="19">
        <v>735972006</v>
      </c>
      <c r="C797" s="19" t="s">
        <v>7814</v>
      </c>
      <c r="D797" s="19" t="s">
        <v>8353</v>
      </c>
      <c r="E797" s="18">
        <v>37261090</v>
      </c>
      <c r="F797" s="18">
        <v>152781020</v>
      </c>
    </row>
    <row r="798" spans="1:6" customFormat="1" hidden="1" x14ac:dyDescent="0.2">
      <c r="A798" s="19">
        <v>7379</v>
      </c>
      <c r="B798" s="19">
        <v>735972006</v>
      </c>
      <c r="C798" s="19" t="s">
        <v>7810</v>
      </c>
      <c r="D798" s="19" t="s">
        <v>8353</v>
      </c>
      <c r="E798" s="18">
        <v>19415354</v>
      </c>
      <c r="F798" s="18">
        <v>37372538</v>
      </c>
    </row>
    <row r="799" spans="1:6" customFormat="1" hidden="1" x14ac:dyDescent="0.2">
      <c r="A799" s="19">
        <v>7379</v>
      </c>
      <c r="B799" s="19">
        <v>735972006</v>
      </c>
      <c r="C799" s="19" t="s">
        <v>7915</v>
      </c>
      <c r="D799" s="19" t="s">
        <v>8353</v>
      </c>
      <c r="E799" s="18">
        <v>17750304</v>
      </c>
      <c r="F799" s="18">
        <v>79752448</v>
      </c>
    </row>
    <row r="800" spans="1:6" customFormat="1" hidden="1" x14ac:dyDescent="0.2">
      <c r="A800" s="19">
        <v>7379</v>
      </c>
      <c r="B800" s="19">
        <v>735972006</v>
      </c>
      <c r="C800" s="19" t="s">
        <v>7883</v>
      </c>
      <c r="D800" s="19" t="s">
        <v>8353</v>
      </c>
      <c r="E800" s="18">
        <v>55601706</v>
      </c>
      <c r="F800" s="18">
        <v>192637718</v>
      </c>
    </row>
    <row r="801" spans="1:6" customFormat="1" hidden="1" x14ac:dyDescent="0.2">
      <c r="A801" s="19">
        <v>7379</v>
      </c>
      <c r="B801" s="19">
        <v>735972006</v>
      </c>
      <c r="C801" s="19" t="s">
        <v>7750</v>
      </c>
      <c r="D801" s="19" t="s">
        <v>8353</v>
      </c>
      <c r="E801" s="18">
        <v>31807800</v>
      </c>
      <c r="F801" s="18">
        <v>139417161</v>
      </c>
    </row>
    <row r="802" spans="1:6" customFormat="1" hidden="1" x14ac:dyDescent="0.2">
      <c r="A802" s="19">
        <v>7381</v>
      </c>
      <c r="B802" s="19">
        <v>658279203</v>
      </c>
      <c r="C802" s="19" t="s">
        <v>7836</v>
      </c>
      <c r="D802" s="19" t="s">
        <v>8354</v>
      </c>
      <c r="E802" s="18">
        <v>15566046</v>
      </c>
      <c r="F802" s="18">
        <v>56537965</v>
      </c>
    </row>
    <row r="803" spans="1:6" customFormat="1" hidden="1" x14ac:dyDescent="0.2">
      <c r="A803" s="19">
        <v>7381</v>
      </c>
      <c r="B803" s="19">
        <v>658279203</v>
      </c>
      <c r="C803" s="19" t="s">
        <v>7766</v>
      </c>
      <c r="D803" s="19" t="s">
        <v>8354</v>
      </c>
      <c r="E803" s="18">
        <v>26547876</v>
      </c>
      <c r="F803" s="18">
        <v>75258687</v>
      </c>
    </row>
    <row r="804" spans="1:6" customFormat="1" hidden="1" x14ac:dyDescent="0.2">
      <c r="A804" s="19">
        <v>7386</v>
      </c>
      <c r="B804" s="19">
        <v>690502003</v>
      </c>
      <c r="C804" s="19" t="s">
        <v>7888</v>
      </c>
      <c r="D804" s="19" t="s">
        <v>8355</v>
      </c>
      <c r="E804" s="18">
        <v>2861840</v>
      </c>
      <c r="F804" s="18">
        <v>7010063</v>
      </c>
    </row>
    <row r="805" spans="1:6" customFormat="1" hidden="1" x14ac:dyDescent="0.2">
      <c r="A805" s="19">
        <v>7388</v>
      </c>
      <c r="B805" s="19">
        <v>713394009</v>
      </c>
      <c r="C805" s="19" t="s">
        <v>227</v>
      </c>
      <c r="D805" s="19" t="s">
        <v>8356</v>
      </c>
      <c r="E805" s="18">
        <v>16628527</v>
      </c>
      <c r="F805" s="18">
        <v>59212271</v>
      </c>
    </row>
    <row r="806" spans="1:6" customFormat="1" hidden="1" x14ac:dyDescent="0.2">
      <c r="A806" s="19">
        <v>7388</v>
      </c>
      <c r="B806" s="19">
        <v>713394009</v>
      </c>
      <c r="C806" s="19" t="s">
        <v>7932</v>
      </c>
      <c r="D806" s="19" t="s">
        <v>8356</v>
      </c>
      <c r="E806" s="18">
        <v>21700077</v>
      </c>
      <c r="F806" s="18">
        <v>95839892</v>
      </c>
    </row>
    <row r="807" spans="1:6" customFormat="1" hidden="1" x14ac:dyDescent="0.2">
      <c r="A807" s="19">
        <v>7388</v>
      </c>
      <c r="B807" s="19">
        <v>713394009</v>
      </c>
      <c r="C807" s="19" t="s">
        <v>195</v>
      </c>
      <c r="D807" s="19" t="s">
        <v>8356</v>
      </c>
      <c r="E807" s="18">
        <v>16512127</v>
      </c>
      <c r="F807" s="18">
        <v>55108686</v>
      </c>
    </row>
    <row r="808" spans="1:6" customFormat="1" hidden="1" x14ac:dyDescent="0.2">
      <c r="A808" s="19">
        <v>7388</v>
      </c>
      <c r="B808" s="19">
        <v>713394009</v>
      </c>
      <c r="C808" s="19" t="s">
        <v>7754</v>
      </c>
      <c r="D808" s="19" t="s">
        <v>8356</v>
      </c>
      <c r="E808" s="18">
        <v>43501279</v>
      </c>
      <c r="F808" s="18">
        <v>165000977</v>
      </c>
    </row>
    <row r="809" spans="1:6" customFormat="1" hidden="1" x14ac:dyDescent="0.2">
      <c r="A809" s="19">
        <v>7390</v>
      </c>
      <c r="B809" s="19">
        <v>691303004</v>
      </c>
      <c r="C809" s="19" t="s">
        <v>7857</v>
      </c>
      <c r="D809" s="19" t="s">
        <v>8485</v>
      </c>
      <c r="E809" s="18">
        <v>6439140</v>
      </c>
      <c r="F809" s="18">
        <v>17719170</v>
      </c>
    </row>
    <row r="810" spans="1:6" customFormat="1" hidden="1" x14ac:dyDescent="0.2">
      <c r="A810" s="19">
        <v>7395</v>
      </c>
      <c r="B810" s="19">
        <v>692551001</v>
      </c>
      <c r="C810" s="19" t="s">
        <v>7858</v>
      </c>
      <c r="D810" s="19" t="s">
        <v>8357</v>
      </c>
      <c r="E810" s="18">
        <v>9730256</v>
      </c>
      <c r="F810" s="18">
        <v>38921024</v>
      </c>
    </row>
    <row r="811" spans="1:6" customFormat="1" hidden="1" x14ac:dyDescent="0.2">
      <c r="A811" s="19">
        <v>7411</v>
      </c>
      <c r="B811" s="19">
        <v>690901005</v>
      </c>
      <c r="C811" s="19" t="s">
        <v>7798</v>
      </c>
      <c r="D811" s="19" t="s">
        <v>8358</v>
      </c>
      <c r="E811" s="18">
        <v>5008220</v>
      </c>
      <c r="F811" s="18">
        <v>15169910</v>
      </c>
    </row>
    <row r="812" spans="1:6" customFormat="1" hidden="1" x14ac:dyDescent="0.2">
      <c r="A812" s="19">
        <v>7412</v>
      </c>
      <c r="B812" s="19" t="s">
        <v>7685</v>
      </c>
      <c r="C812" s="19" t="s">
        <v>7746</v>
      </c>
      <c r="D812" s="19" t="s">
        <v>8359</v>
      </c>
      <c r="E812" s="18">
        <v>19701596</v>
      </c>
      <c r="F812" s="18">
        <v>82500434</v>
      </c>
    </row>
    <row r="813" spans="1:6" customFormat="1" hidden="1" x14ac:dyDescent="0.2">
      <c r="A813" s="19">
        <v>7418</v>
      </c>
      <c r="B813" s="19">
        <v>690712008</v>
      </c>
      <c r="C813" s="19" t="s">
        <v>7795</v>
      </c>
      <c r="D813" s="19" t="s">
        <v>8360</v>
      </c>
      <c r="E813" s="18">
        <v>14309200</v>
      </c>
      <c r="F813" s="18">
        <v>21671300</v>
      </c>
    </row>
    <row r="814" spans="1:6" customFormat="1" hidden="1" x14ac:dyDescent="0.2">
      <c r="A814" s="19">
        <v>7423</v>
      </c>
      <c r="B814" s="19">
        <v>690612003</v>
      </c>
      <c r="C814" s="19" t="s">
        <v>7892</v>
      </c>
      <c r="D814" s="19" t="s">
        <v>8361</v>
      </c>
      <c r="E814" s="18">
        <v>0</v>
      </c>
      <c r="F814" s="18">
        <v>2861840</v>
      </c>
    </row>
    <row r="815" spans="1:6" customFormat="1" hidden="1" x14ac:dyDescent="0.2">
      <c r="A815" s="19">
        <v>7425</v>
      </c>
      <c r="B815" s="19">
        <v>692665007</v>
      </c>
      <c r="C815" s="19" t="s">
        <v>7921</v>
      </c>
      <c r="D815" s="19" t="s">
        <v>8362</v>
      </c>
      <c r="E815" s="18">
        <v>3262498</v>
      </c>
      <c r="F815" s="18">
        <v>9882114</v>
      </c>
    </row>
    <row r="816" spans="1:6" customFormat="1" hidden="1" x14ac:dyDescent="0.2">
      <c r="A816" s="19">
        <v>7436</v>
      </c>
      <c r="B816" s="19">
        <v>692012003</v>
      </c>
      <c r="C816" s="19" t="s">
        <v>7788</v>
      </c>
      <c r="D816" s="19" t="s">
        <v>8363</v>
      </c>
      <c r="E816" s="18">
        <v>4893746</v>
      </c>
      <c r="F816" s="18">
        <v>19574984</v>
      </c>
    </row>
    <row r="817" spans="1:6" customFormat="1" hidden="1" x14ac:dyDescent="0.2">
      <c r="A817" s="19">
        <v>7446</v>
      </c>
      <c r="B817" s="19">
        <v>712341009</v>
      </c>
      <c r="C817" s="19" t="s">
        <v>7825</v>
      </c>
      <c r="D817" s="19" t="s">
        <v>8364</v>
      </c>
      <c r="E817" s="18">
        <v>19239840</v>
      </c>
      <c r="F817" s="18">
        <v>76318032</v>
      </c>
    </row>
    <row r="818" spans="1:6" customFormat="1" hidden="1" x14ac:dyDescent="0.2">
      <c r="A818" s="19">
        <v>7450</v>
      </c>
      <c r="B818" s="19">
        <v>692313003</v>
      </c>
      <c r="C818" s="19" t="s">
        <v>7955</v>
      </c>
      <c r="D818" s="19" t="s">
        <v>8365</v>
      </c>
      <c r="E818" s="18">
        <v>22643843</v>
      </c>
      <c r="F818" s="18">
        <v>74744290</v>
      </c>
    </row>
    <row r="819" spans="1:6" customFormat="1" hidden="1" x14ac:dyDescent="0.2">
      <c r="A819" s="19">
        <v>7451</v>
      </c>
      <c r="B819" s="19">
        <v>691408000</v>
      </c>
      <c r="C819" s="19" t="s">
        <v>7952</v>
      </c>
      <c r="D819" s="19" t="s">
        <v>8366</v>
      </c>
      <c r="E819" s="18">
        <v>4893746</v>
      </c>
      <c r="F819" s="18">
        <v>14823168</v>
      </c>
    </row>
    <row r="820" spans="1:6" customFormat="1" hidden="1" x14ac:dyDescent="0.2">
      <c r="A820" s="19">
        <v>7452</v>
      </c>
      <c r="B820" s="19">
        <v>650401387</v>
      </c>
      <c r="C820" s="19" t="s">
        <v>7880</v>
      </c>
      <c r="D820" s="19" t="s">
        <v>8367</v>
      </c>
      <c r="E820" s="18">
        <v>18616665</v>
      </c>
      <c r="F820" s="18">
        <v>66699236</v>
      </c>
    </row>
    <row r="821" spans="1:6" customFormat="1" hidden="1" x14ac:dyDescent="0.2">
      <c r="A821" s="19">
        <v>7458</v>
      </c>
      <c r="B821" s="19" t="s">
        <v>7707</v>
      </c>
      <c r="C821" s="19" t="s">
        <v>7789</v>
      </c>
      <c r="D821" s="19" t="s">
        <v>8368</v>
      </c>
      <c r="E821" s="18">
        <v>5008220</v>
      </c>
      <c r="F821" s="18">
        <v>20032880</v>
      </c>
    </row>
    <row r="822" spans="1:6" customFormat="1" hidden="1" x14ac:dyDescent="0.2">
      <c r="A822" s="19">
        <v>7459</v>
      </c>
      <c r="B822" s="19">
        <v>650447174</v>
      </c>
      <c r="C822" s="19" t="s">
        <v>7770</v>
      </c>
      <c r="D822" s="19" t="s">
        <v>8369</v>
      </c>
      <c r="E822" s="18">
        <v>6031690</v>
      </c>
      <c r="F822" s="18">
        <v>34545133</v>
      </c>
    </row>
    <row r="823" spans="1:6" customFormat="1" hidden="1" x14ac:dyDescent="0.2">
      <c r="A823" s="19">
        <v>7460</v>
      </c>
      <c r="B823" s="19">
        <v>690504006</v>
      </c>
      <c r="C823" s="19" t="s">
        <v>7956</v>
      </c>
      <c r="D823" s="19" t="s">
        <v>8370</v>
      </c>
      <c r="E823" s="18">
        <v>3577300</v>
      </c>
      <c r="F823" s="18">
        <v>10835650</v>
      </c>
    </row>
    <row r="824" spans="1:6" customFormat="1" hidden="1" x14ac:dyDescent="0.2">
      <c r="A824" s="19">
        <v>7462</v>
      </c>
      <c r="B824" s="19">
        <v>650213203</v>
      </c>
      <c r="C824" s="19" t="s">
        <v>7778</v>
      </c>
      <c r="D824" s="19" t="s">
        <v>8371</v>
      </c>
      <c r="E824" s="18">
        <v>40477574</v>
      </c>
      <c r="F824" s="18">
        <v>154047656</v>
      </c>
    </row>
    <row r="825" spans="1:6" customFormat="1" hidden="1" x14ac:dyDescent="0.2">
      <c r="A825" s="19">
        <v>7462</v>
      </c>
      <c r="B825" s="19">
        <v>650213203</v>
      </c>
      <c r="C825" s="19" t="s">
        <v>7857</v>
      </c>
      <c r="D825" s="19" t="s">
        <v>8371</v>
      </c>
      <c r="E825" s="18">
        <v>0</v>
      </c>
      <c r="F825" s="18">
        <v>41457446</v>
      </c>
    </row>
    <row r="826" spans="1:6" customFormat="1" hidden="1" x14ac:dyDescent="0.2">
      <c r="A826" s="19">
        <v>7462</v>
      </c>
      <c r="B826" s="19">
        <v>650213203</v>
      </c>
      <c r="C826" s="19" t="s">
        <v>7763</v>
      </c>
      <c r="D826" s="19" t="s">
        <v>8371</v>
      </c>
      <c r="E826" s="18">
        <v>46874254</v>
      </c>
      <c r="F826" s="18">
        <v>186528790</v>
      </c>
    </row>
    <row r="827" spans="1:6" customFormat="1" hidden="1" x14ac:dyDescent="0.2">
      <c r="A827" s="19">
        <v>7463</v>
      </c>
      <c r="B827" s="19">
        <v>714555006</v>
      </c>
      <c r="C827" s="19" t="s">
        <v>7812</v>
      </c>
      <c r="D827" s="19" t="s">
        <v>8372</v>
      </c>
      <c r="E827" s="18">
        <v>19920820</v>
      </c>
      <c r="F827" s="18">
        <v>41552468</v>
      </c>
    </row>
    <row r="828" spans="1:6" customFormat="1" hidden="1" x14ac:dyDescent="0.2">
      <c r="A828" s="19">
        <v>7473</v>
      </c>
      <c r="B828" s="19">
        <v>650587340</v>
      </c>
      <c r="C828" s="19" t="s">
        <v>7876</v>
      </c>
      <c r="D828" s="19" t="s">
        <v>8373</v>
      </c>
      <c r="E828" s="18">
        <v>8208998</v>
      </c>
      <c r="F828" s="18">
        <v>33246442</v>
      </c>
    </row>
    <row r="829" spans="1:6" customFormat="1" hidden="1" x14ac:dyDescent="0.2">
      <c r="A829" s="19">
        <v>7473</v>
      </c>
      <c r="B829" s="19">
        <v>650587340</v>
      </c>
      <c r="C829" s="19" t="s">
        <v>7771</v>
      </c>
      <c r="D829" s="19" t="s">
        <v>8373</v>
      </c>
      <c r="E829" s="18">
        <v>11914651</v>
      </c>
      <c r="F829" s="18">
        <v>50583148</v>
      </c>
    </row>
    <row r="830" spans="1:6" customFormat="1" hidden="1" x14ac:dyDescent="0.2">
      <c r="A830" s="19">
        <v>7473</v>
      </c>
      <c r="B830" s="19">
        <v>650587340</v>
      </c>
      <c r="C830" s="19" t="s">
        <v>227</v>
      </c>
      <c r="D830" s="19" t="s">
        <v>8373</v>
      </c>
      <c r="E830" s="18">
        <v>3140645</v>
      </c>
      <c r="F830" s="18">
        <v>13818839</v>
      </c>
    </row>
    <row r="831" spans="1:6" customFormat="1" hidden="1" x14ac:dyDescent="0.2">
      <c r="A831" s="19">
        <v>7473</v>
      </c>
      <c r="B831" s="19">
        <v>650587340</v>
      </c>
      <c r="C831" s="19" t="s">
        <v>7764</v>
      </c>
      <c r="D831" s="19" t="s">
        <v>8373</v>
      </c>
      <c r="E831" s="18">
        <v>19085921</v>
      </c>
      <c r="F831" s="18">
        <v>76138456</v>
      </c>
    </row>
    <row r="832" spans="1:6" customFormat="1" hidden="1" x14ac:dyDescent="0.2">
      <c r="A832" s="19">
        <v>7473</v>
      </c>
      <c r="B832" s="19">
        <v>650587340</v>
      </c>
      <c r="C832" s="19" t="s">
        <v>7957</v>
      </c>
      <c r="D832" s="19" t="s">
        <v>8373</v>
      </c>
      <c r="E832" s="18">
        <v>2355484</v>
      </c>
      <c r="F832" s="18">
        <v>9421936</v>
      </c>
    </row>
    <row r="833" spans="1:6" customFormat="1" hidden="1" x14ac:dyDescent="0.2">
      <c r="A833" s="19">
        <v>7473</v>
      </c>
      <c r="B833" s="19">
        <v>650587340</v>
      </c>
      <c r="C833" s="19" t="s">
        <v>7756</v>
      </c>
      <c r="D833" s="19" t="s">
        <v>8373</v>
      </c>
      <c r="E833" s="18">
        <v>16998398</v>
      </c>
      <c r="F833" s="18">
        <v>66714143</v>
      </c>
    </row>
    <row r="834" spans="1:6" customFormat="1" hidden="1" x14ac:dyDescent="0.2">
      <c r="A834" s="19">
        <v>7473</v>
      </c>
      <c r="B834" s="19">
        <v>650587340</v>
      </c>
      <c r="C834" s="19" t="s">
        <v>184</v>
      </c>
      <c r="D834" s="19" t="s">
        <v>8373</v>
      </c>
      <c r="E834" s="18">
        <v>20522496</v>
      </c>
      <c r="F834" s="18">
        <v>104592269</v>
      </c>
    </row>
    <row r="835" spans="1:6" customFormat="1" hidden="1" x14ac:dyDescent="0.2">
      <c r="A835" s="19">
        <v>7473</v>
      </c>
      <c r="B835" s="19">
        <v>650587340</v>
      </c>
      <c r="C835" s="19" t="s">
        <v>7805</v>
      </c>
      <c r="D835" s="19" t="s">
        <v>8373</v>
      </c>
      <c r="E835" s="18">
        <v>8818260</v>
      </c>
      <c r="F835" s="18">
        <v>47008308</v>
      </c>
    </row>
    <row r="836" spans="1:6" customFormat="1" hidden="1" x14ac:dyDescent="0.2">
      <c r="A836" s="19">
        <v>7473</v>
      </c>
      <c r="B836" s="19">
        <v>650587340</v>
      </c>
      <c r="C836" s="19" t="s">
        <v>7792</v>
      </c>
      <c r="D836" s="19" t="s">
        <v>8373</v>
      </c>
      <c r="E836" s="18">
        <v>22794244</v>
      </c>
      <c r="F836" s="18">
        <v>95516491</v>
      </c>
    </row>
    <row r="837" spans="1:6" customFormat="1" hidden="1" x14ac:dyDescent="0.2">
      <c r="A837" s="19">
        <v>7473</v>
      </c>
      <c r="B837" s="19">
        <v>650587340</v>
      </c>
      <c r="C837" s="19" t="s">
        <v>7795</v>
      </c>
      <c r="D837" s="19" t="s">
        <v>8373</v>
      </c>
      <c r="E837" s="18">
        <v>8016600</v>
      </c>
      <c r="F837" s="18">
        <v>34258806</v>
      </c>
    </row>
    <row r="838" spans="1:6" customFormat="1" hidden="1" x14ac:dyDescent="0.2">
      <c r="A838" s="19">
        <v>7473</v>
      </c>
      <c r="B838" s="19">
        <v>650587340</v>
      </c>
      <c r="C838" s="19" t="s">
        <v>7763</v>
      </c>
      <c r="D838" s="19" t="s">
        <v>8373</v>
      </c>
      <c r="E838" s="18">
        <v>6413280</v>
      </c>
      <c r="F838" s="18">
        <v>25653120</v>
      </c>
    </row>
    <row r="839" spans="1:6" customFormat="1" hidden="1" x14ac:dyDescent="0.2">
      <c r="A839" s="19">
        <v>7473</v>
      </c>
      <c r="B839" s="19">
        <v>650587340</v>
      </c>
      <c r="C839" s="19" t="s">
        <v>195</v>
      </c>
      <c r="D839" s="19" t="s">
        <v>8373</v>
      </c>
      <c r="E839" s="18">
        <v>18460626</v>
      </c>
      <c r="F839" s="18">
        <v>73294170</v>
      </c>
    </row>
    <row r="840" spans="1:6" customFormat="1" hidden="1" x14ac:dyDescent="0.2">
      <c r="A840" s="19">
        <v>7475</v>
      </c>
      <c r="B840" s="19">
        <v>690701006</v>
      </c>
      <c r="C840" s="19" t="s">
        <v>6421</v>
      </c>
      <c r="D840" s="19" t="s">
        <v>8374</v>
      </c>
      <c r="E840" s="18">
        <v>5723680</v>
      </c>
      <c r="F840" s="18">
        <v>17337040</v>
      </c>
    </row>
    <row r="841" spans="1:6" customFormat="1" hidden="1" x14ac:dyDescent="0.2">
      <c r="A841" s="19">
        <v>7478</v>
      </c>
      <c r="B841" s="19">
        <v>650450957</v>
      </c>
      <c r="C841" s="19" t="s">
        <v>75</v>
      </c>
      <c r="D841" s="19" t="s">
        <v>8375</v>
      </c>
      <c r="E841" s="18">
        <v>7230973</v>
      </c>
      <c r="F841" s="18">
        <v>30624791</v>
      </c>
    </row>
    <row r="842" spans="1:6" customFormat="1" hidden="1" x14ac:dyDescent="0.2">
      <c r="A842" s="19">
        <v>7480</v>
      </c>
      <c r="B842" s="19">
        <v>691602001</v>
      </c>
      <c r="C842" s="19" t="s">
        <v>7767</v>
      </c>
      <c r="D842" s="19" t="s">
        <v>8376</v>
      </c>
      <c r="E842" s="18">
        <v>4078122</v>
      </c>
      <c r="F842" s="18">
        <v>12352641</v>
      </c>
    </row>
    <row r="843" spans="1:6" customFormat="1" hidden="1" x14ac:dyDescent="0.2">
      <c r="A843" s="19">
        <v>7481</v>
      </c>
      <c r="B843" s="19">
        <v>650699602</v>
      </c>
      <c r="C843" s="19" t="s">
        <v>7874</v>
      </c>
      <c r="D843" s="19" t="s">
        <v>8377</v>
      </c>
      <c r="E843" s="18">
        <v>29997600</v>
      </c>
      <c r="F843" s="18">
        <v>126770892</v>
      </c>
    </row>
    <row r="844" spans="1:6" customFormat="1" hidden="1" x14ac:dyDescent="0.2">
      <c r="A844" s="19">
        <v>7481</v>
      </c>
      <c r="B844" s="19">
        <v>650699602</v>
      </c>
      <c r="C844" s="19" t="s">
        <v>7751</v>
      </c>
      <c r="D844" s="19" t="s">
        <v>8377</v>
      </c>
      <c r="E844" s="18">
        <v>43186200</v>
      </c>
      <c r="F844" s="18">
        <v>171803496</v>
      </c>
    </row>
    <row r="845" spans="1:6" customFormat="1" hidden="1" x14ac:dyDescent="0.2">
      <c r="A845" s="19">
        <v>7482</v>
      </c>
      <c r="B845" s="19">
        <v>691413004</v>
      </c>
      <c r="C845" s="19" t="s">
        <v>7958</v>
      </c>
      <c r="D845" s="19" t="s">
        <v>8378</v>
      </c>
      <c r="E845" s="18">
        <v>4893746</v>
      </c>
      <c r="F845" s="18">
        <v>14823168</v>
      </c>
    </row>
    <row r="846" spans="1:6" customFormat="1" hidden="1" x14ac:dyDescent="0.2">
      <c r="A846" s="19">
        <v>7487</v>
      </c>
      <c r="B846" s="19" t="s">
        <v>7701</v>
      </c>
      <c r="C846" s="19" t="s">
        <v>7959</v>
      </c>
      <c r="D846" s="19" t="s">
        <v>8379</v>
      </c>
      <c r="E846" s="18">
        <v>4078122</v>
      </c>
      <c r="F846" s="18">
        <v>16312488</v>
      </c>
    </row>
    <row r="847" spans="1:6" customFormat="1" hidden="1" x14ac:dyDescent="0.2">
      <c r="A847" s="19">
        <v>7488</v>
      </c>
      <c r="B847" s="19">
        <v>690611007</v>
      </c>
      <c r="C847" s="19" t="s">
        <v>7867</v>
      </c>
      <c r="D847" s="19" t="s">
        <v>8380</v>
      </c>
      <c r="E847" s="18">
        <v>0</v>
      </c>
      <c r="F847" s="18">
        <v>9873348</v>
      </c>
    </row>
    <row r="848" spans="1:6" customFormat="1" hidden="1" x14ac:dyDescent="0.2">
      <c r="A848" s="19">
        <v>7491</v>
      </c>
      <c r="B848" s="19">
        <v>692647009</v>
      </c>
      <c r="C848" s="19" t="s">
        <v>7774</v>
      </c>
      <c r="D848" s="19" t="s">
        <v>8381</v>
      </c>
      <c r="E848" s="18">
        <v>6524995</v>
      </c>
      <c r="F848" s="18">
        <v>26099980</v>
      </c>
    </row>
    <row r="849" spans="1:6" customFormat="1" hidden="1" x14ac:dyDescent="0.2">
      <c r="A849" s="19">
        <v>7492</v>
      </c>
      <c r="B849" s="19">
        <v>650744136</v>
      </c>
      <c r="C849" s="19" t="s">
        <v>7857</v>
      </c>
      <c r="D849" s="19" t="s">
        <v>8382</v>
      </c>
      <c r="E849" s="18">
        <v>0</v>
      </c>
      <c r="F849" s="18">
        <v>8195629</v>
      </c>
    </row>
    <row r="850" spans="1:6" customFormat="1" hidden="1" x14ac:dyDescent="0.2">
      <c r="A850" s="19">
        <v>7495</v>
      </c>
      <c r="B850" s="19">
        <v>619550005</v>
      </c>
      <c r="C850" s="19" t="s">
        <v>7915</v>
      </c>
      <c r="D850" s="19" t="s">
        <v>8486</v>
      </c>
      <c r="E850" s="18">
        <v>6524995</v>
      </c>
      <c r="F850" s="18">
        <v>19764225</v>
      </c>
    </row>
    <row r="851" spans="1:6" customFormat="1" hidden="1" x14ac:dyDescent="0.2">
      <c r="A851" s="19">
        <v>7497</v>
      </c>
      <c r="B851" s="19" t="s">
        <v>7683</v>
      </c>
      <c r="C851" s="19" t="s">
        <v>7794</v>
      </c>
      <c r="D851" s="19" t="s">
        <v>8383</v>
      </c>
      <c r="E851" s="18">
        <v>4382408</v>
      </c>
      <c r="F851" s="18">
        <v>17529632</v>
      </c>
    </row>
    <row r="852" spans="1:6" customFormat="1" hidden="1" x14ac:dyDescent="0.2">
      <c r="A852" s="19">
        <v>7498</v>
      </c>
      <c r="B852" s="19">
        <v>650789776</v>
      </c>
      <c r="C852" s="19" t="s">
        <v>7828</v>
      </c>
      <c r="D852" s="19" t="s">
        <v>8384</v>
      </c>
      <c r="E852" s="18">
        <v>8533800</v>
      </c>
      <c r="F852" s="18">
        <v>34135200</v>
      </c>
    </row>
    <row r="853" spans="1:6" customFormat="1" hidden="1" x14ac:dyDescent="0.2">
      <c r="A853" s="19">
        <v>7499</v>
      </c>
      <c r="B853" s="19">
        <v>650794826</v>
      </c>
      <c r="C853" s="19" t="s">
        <v>7818</v>
      </c>
      <c r="D853" s="19" t="s">
        <v>8385</v>
      </c>
      <c r="E853" s="18">
        <v>86424044</v>
      </c>
      <c r="F853" s="18">
        <v>259183519</v>
      </c>
    </row>
    <row r="854" spans="1:6" customFormat="1" hidden="1" x14ac:dyDescent="0.2">
      <c r="A854" s="19">
        <v>7502</v>
      </c>
      <c r="B854" s="19">
        <v>690706008</v>
      </c>
      <c r="C854" s="19" t="s">
        <v>7809</v>
      </c>
      <c r="D854" s="19" t="s">
        <v>8487</v>
      </c>
      <c r="E854" s="18">
        <v>2861840</v>
      </c>
      <c r="F854" s="18">
        <v>14226200</v>
      </c>
    </row>
    <row r="855" spans="1:6" customFormat="1" hidden="1" x14ac:dyDescent="0.2">
      <c r="A855" s="19">
        <v>7504</v>
      </c>
      <c r="B855" s="19">
        <v>692009002</v>
      </c>
      <c r="C855" s="19" t="s">
        <v>7787</v>
      </c>
      <c r="D855" s="19" t="s">
        <v>8386</v>
      </c>
      <c r="E855" s="18">
        <v>4730622</v>
      </c>
      <c r="F855" s="18">
        <v>14329065</v>
      </c>
    </row>
    <row r="856" spans="1:6" customFormat="1" hidden="1" x14ac:dyDescent="0.2">
      <c r="A856" s="19">
        <v>7508</v>
      </c>
      <c r="B856" s="19">
        <v>690815001</v>
      </c>
      <c r="C856" s="19" t="s">
        <v>7960</v>
      </c>
      <c r="D856" s="19" t="s">
        <v>8387</v>
      </c>
      <c r="E856" s="18">
        <v>3577300</v>
      </c>
      <c r="F856" s="18">
        <v>10835650</v>
      </c>
    </row>
    <row r="857" spans="1:6" customFormat="1" hidden="1" x14ac:dyDescent="0.2">
      <c r="A857" s="19">
        <v>7510</v>
      </c>
      <c r="B857" s="19" t="s">
        <v>7671</v>
      </c>
      <c r="C857" s="19" t="s">
        <v>7759</v>
      </c>
      <c r="D857" s="19" t="s">
        <v>8388</v>
      </c>
      <c r="E857" s="18">
        <v>40884660</v>
      </c>
      <c r="F857" s="18">
        <v>132915228</v>
      </c>
    </row>
    <row r="858" spans="1:6" customFormat="1" hidden="1" x14ac:dyDescent="0.2">
      <c r="A858" s="19">
        <v>7510</v>
      </c>
      <c r="B858" s="19" t="s">
        <v>7671</v>
      </c>
      <c r="C858" s="19" t="s">
        <v>7878</v>
      </c>
      <c r="D858" s="19" t="s">
        <v>8388</v>
      </c>
      <c r="E858" s="18">
        <v>30163104</v>
      </c>
      <c r="F858" s="18">
        <v>150045393</v>
      </c>
    </row>
    <row r="859" spans="1:6" customFormat="1" hidden="1" x14ac:dyDescent="0.2">
      <c r="A859" s="19">
        <v>7510</v>
      </c>
      <c r="B859" s="19" t="s">
        <v>7671</v>
      </c>
      <c r="C859" s="19" t="s">
        <v>7823</v>
      </c>
      <c r="D859" s="19" t="s">
        <v>8388</v>
      </c>
      <c r="E859" s="18">
        <v>9619920</v>
      </c>
      <c r="F859" s="18">
        <v>37838352</v>
      </c>
    </row>
    <row r="860" spans="1:6" customFormat="1" hidden="1" x14ac:dyDescent="0.2">
      <c r="A860" s="19">
        <v>7510</v>
      </c>
      <c r="B860" s="19" t="s">
        <v>7671</v>
      </c>
      <c r="C860" s="19" t="s">
        <v>7813</v>
      </c>
      <c r="D860" s="19" t="s">
        <v>8388</v>
      </c>
      <c r="E860" s="18">
        <v>13111020</v>
      </c>
      <c r="F860" s="18">
        <v>41350140</v>
      </c>
    </row>
    <row r="861" spans="1:6" customFormat="1" hidden="1" x14ac:dyDescent="0.2">
      <c r="A861" s="19">
        <v>7510</v>
      </c>
      <c r="B861" s="19" t="s">
        <v>7671</v>
      </c>
      <c r="C861" s="19" t="s">
        <v>7944</v>
      </c>
      <c r="D861" s="19" t="s">
        <v>8388</v>
      </c>
      <c r="E861" s="18">
        <v>21877560</v>
      </c>
      <c r="F861" s="18">
        <v>21877560</v>
      </c>
    </row>
    <row r="862" spans="1:6" customFormat="1" hidden="1" x14ac:dyDescent="0.2">
      <c r="A862" s="19">
        <v>7510</v>
      </c>
      <c r="B862" s="19" t="s">
        <v>7671</v>
      </c>
      <c r="C862" s="19" t="s">
        <v>7830</v>
      </c>
      <c r="D862" s="19" t="s">
        <v>8388</v>
      </c>
      <c r="E862" s="18">
        <v>15552204</v>
      </c>
      <c r="F862" s="18">
        <v>60124500</v>
      </c>
    </row>
    <row r="863" spans="1:6" customFormat="1" hidden="1" x14ac:dyDescent="0.2">
      <c r="A863" s="19">
        <v>7510</v>
      </c>
      <c r="B863" s="19" t="s">
        <v>7671</v>
      </c>
      <c r="C863" s="19" t="s">
        <v>7843</v>
      </c>
      <c r="D863" s="19" t="s">
        <v>8388</v>
      </c>
      <c r="E863" s="18">
        <v>11543904</v>
      </c>
      <c r="F863" s="18">
        <v>42648312</v>
      </c>
    </row>
    <row r="864" spans="1:6" customFormat="1" hidden="1" x14ac:dyDescent="0.2">
      <c r="A864" s="19">
        <v>7510</v>
      </c>
      <c r="B864" s="19" t="s">
        <v>7671</v>
      </c>
      <c r="C864" s="19" t="s">
        <v>7786</v>
      </c>
      <c r="D864" s="19" t="s">
        <v>8388</v>
      </c>
      <c r="E864" s="18">
        <v>8978592</v>
      </c>
      <c r="F864" s="18">
        <v>34311048</v>
      </c>
    </row>
    <row r="865" spans="1:6" customFormat="1" hidden="1" x14ac:dyDescent="0.2">
      <c r="A865" s="19">
        <v>7510</v>
      </c>
      <c r="B865" s="19" t="s">
        <v>7671</v>
      </c>
      <c r="C865" s="19" t="s">
        <v>7810</v>
      </c>
      <c r="D865" s="19" t="s">
        <v>8388</v>
      </c>
      <c r="E865" s="18">
        <v>0</v>
      </c>
      <c r="F865" s="18">
        <v>9780080</v>
      </c>
    </row>
    <row r="866" spans="1:6" customFormat="1" hidden="1" x14ac:dyDescent="0.2">
      <c r="A866" s="19">
        <v>7510</v>
      </c>
      <c r="B866" s="19" t="s">
        <v>7671</v>
      </c>
      <c r="C866" s="19" t="s">
        <v>7815</v>
      </c>
      <c r="D866" s="19" t="s">
        <v>8388</v>
      </c>
      <c r="E866" s="18">
        <v>8176932</v>
      </c>
      <c r="F866" s="18">
        <v>32572734</v>
      </c>
    </row>
    <row r="867" spans="1:6" customFormat="1" hidden="1" x14ac:dyDescent="0.2">
      <c r="A867" s="19">
        <v>7510</v>
      </c>
      <c r="B867" s="19" t="s">
        <v>7671</v>
      </c>
      <c r="C867" s="19" t="s">
        <v>7825</v>
      </c>
      <c r="D867" s="19" t="s">
        <v>8388</v>
      </c>
      <c r="E867" s="18">
        <v>23889468</v>
      </c>
      <c r="F867" s="18">
        <v>80005668</v>
      </c>
    </row>
    <row r="868" spans="1:6" customFormat="1" hidden="1" x14ac:dyDescent="0.2">
      <c r="A868" s="19">
        <v>7510</v>
      </c>
      <c r="B868" s="19" t="s">
        <v>7671</v>
      </c>
      <c r="C868" s="19" t="s">
        <v>7884</v>
      </c>
      <c r="D868" s="19" t="s">
        <v>8388</v>
      </c>
      <c r="E868" s="18">
        <v>6490239</v>
      </c>
      <c r="F868" s="18">
        <v>28321044</v>
      </c>
    </row>
    <row r="869" spans="1:6" customFormat="1" hidden="1" x14ac:dyDescent="0.2">
      <c r="A869" s="19">
        <v>7510</v>
      </c>
      <c r="B869" s="19" t="s">
        <v>7671</v>
      </c>
      <c r="C869" s="19" t="s">
        <v>7822</v>
      </c>
      <c r="D869" s="19" t="s">
        <v>8388</v>
      </c>
      <c r="E869" s="18">
        <v>12989368</v>
      </c>
      <c r="F869" s="18">
        <v>63384096</v>
      </c>
    </row>
    <row r="870" spans="1:6" customFormat="1" hidden="1" x14ac:dyDescent="0.2">
      <c r="A870" s="19">
        <v>7510</v>
      </c>
      <c r="B870" s="19" t="s">
        <v>7671</v>
      </c>
      <c r="C870" s="19" t="s">
        <v>7880</v>
      </c>
      <c r="D870" s="19" t="s">
        <v>8388</v>
      </c>
      <c r="E870" s="18">
        <v>20362164</v>
      </c>
      <c r="F870" s="18">
        <v>72951060</v>
      </c>
    </row>
    <row r="871" spans="1:6" customFormat="1" hidden="1" x14ac:dyDescent="0.2">
      <c r="A871" s="19">
        <v>7510</v>
      </c>
      <c r="B871" s="19" t="s">
        <v>7671</v>
      </c>
      <c r="C871" s="19" t="s">
        <v>7795</v>
      </c>
      <c r="D871" s="19" t="s">
        <v>8388</v>
      </c>
      <c r="E871" s="18">
        <v>30747540</v>
      </c>
      <c r="F871" s="18">
        <v>138695640</v>
      </c>
    </row>
    <row r="872" spans="1:6" customFormat="1" hidden="1" x14ac:dyDescent="0.2">
      <c r="A872" s="19">
        <v>7510</v>
      </c>
      <c r="B872" s="19" t="s">
        <v>7671</v>
      </c>
      <c r="C872" s="19" t="s">
        <v>7833</v>
      </c>
      <c r="D872" s="19" t="s">
        <v>8388</v>
      </c>
      <c r="E872" s="18">
        <v>8657928</v>
      </c>
      <c r="F872" s="18">
        <v>33509388</v>
      </c>
    </row>
    <row r="873" spans="1:6" customFormat="1" hidden="1" x14ac:dyDescent="0.2">
      <c r="A873" s="19">
        <v>7510</v>
      </c>
      <c r="B873" s="19" t="s">
        <v>7671</v>
      </c>
      <c r="C873" s="19" t="s">
        <v>7812</v>
      </c>
      <c r="D873" s="19" t="s">
        <v>8388</v>
      </c>
      <c r="E873" s="18">
        <v>7680420</v>
      </c>
      <c r="F873" s="18">
        <v>27773640</v>
      </c>
    </row>
    <row r="874" spans="1:6" customFormat="1" hidden="1" x14ac:dyDescent="0.2">
      <c r="A874" s="19">
        <v>7512</v>
      </c>
      <c r="B874" s="19">
        <v>692531000</v>
      </c>
      <c r="C874" s="19" t="s">
        <v>7961</v>
      </c>
      <c r="D874" s="19" t="s">
        <v>8389</v>
      </c>
      <c r="E874" s="18">
        <v>5265786</v>
      </c>
      <c r="F874" s="18">
        <v>15950078</v>
      </c>
    </row>
    <row r="875" spans="1:6" customFormat="1" hidden="1" x14ac:dyDescent="0.2">
      <c r="A875" s="19">
        <v>7513</v>
      </c>
      <c r="B875" s="19">
        <v>690102005</v>
      </c>
      <c r="C875" s="19" t="s">
        <v>7962</v>
      </c>
      <c r="D875" s="19" t="s">
        <v>8390</v>
      </c>
      <c r="E875" s="18">
        <v>2747366</v>
      </c>
      <c r="F875" s="18">
        <v>8321778</v>
      </c>
    </row>
    <row r="876" spans="1:6" customFormat="1" hidden="1" x14ac:dyDescent="0.2">
      <c r="A876" s="19">
        <v>7514</v>
      </c>
      <c r="B876" s="19">
        <v>692011007</v>
      </c>
      <c r="C876" s="19" t="s">
        <v>7963</v>
      </c>
      <c r="D876" s="19" t="s">
        <v>8391</v>
      </c>
      <c r="E876" s="18">
        <v>3262498</v>
      </c>
      <c r="F876" s="18">
        <v>9882114</v>
      </c>
    </row>
    <row r="877" spans="1:6" customFormat="1" hidden="1" x14ac:dyDescent="0.2">
      <c r="A877" s="19">
        <v>7517</v>
      </c>
      <c r="B877" s="19">
        <v>650846699</v>
      </c>
      <c r="C877" s="19" t="s">
        <v>7830</v>
      </c>
      <c r="D877" s="19" t="s">
        <v>8392</v>
      </c>
      <c r="E877" s="18">
        <v>10473300</v>
      </c>
      <c r="F877" s="18">
        <v>32816340</v>
      </c>
    </row>
    <row r="878" spans="1:6" customFormat="1" hidden="1" x14ac:dyDescent="0.2">
      <c r="A878" s="19">
        <v>7520</v>
      </c>
      <c r="B878" s="19">
        <v>692004000</v>
      </c>
      <c r="C878" s="19" t="s">
        <v>7844</v>
      </c>
      <c r="D878" s="19" t="s">
        <v>8393</v>
      </c>
      <c r="E878" s="18">
        <v>5494733</v>
      </c>
      <c r="F878" s="18">
        <v>16643559</v>
      </c>
    </row>
    <row r="879" spans="1:6" customFormat="1" hidden="1" x14ac:dyDescent="0.2">
      <c r="A879" s="19">
        <v>7521</v>
      </c>
      <c r="B879" s="19">
        <v>692002008</v>
      </c>
      <c r="C879" s="19" t="s">
        <v>7964</v>
      </c>
      <c r="D879" s="19" t="s">
        <v>8394</v>
      </c>
      <c r="E879" s="18">
        <v>4078122</v>
      </c>
      <c r="F879" s="18">
        <v>12352641</v>
      </c>
    </row>
    <row r="880" spans="1:6" customFormat="1" hidden="1" x14ac:dyDescent="0.2">
      <c r="A880" s="19">
        <v>7523</v>
      </c>
      <c r="B880" s="19" t="s">
        <v>7702</v>
      </c>
      <c r="C880" s="19" t="s">
        <v>7779</v>
      </c>
      <c r="D880" s="19" t="s">
        <v>8395</v>
      </c>
      <c r="E880" s="18">
        <v>4893746</v>
      </c>
      <c r="F880" s="18">
        <v>19574984</v>
      </c>
    </row>
    <row r="881" spans="1:6" customFormat="1" hidden="1" x14ac:dyDescent="0.2">
      <c r="A881" s="19">
        <v>7526</v>
      </c>
      <c r="B881" s="19">
        <v>691802000</v>
      </c>
      <c r="C881" s="19" t="s">
        <v>7965</v>
      </c>
      <c r="D881" s="19" t="s">
        <v>8396</v>
      </c>
      <c r="E881" s="18">
        <v>4730622</v>
      </c>
      <c r="F881" s="18">
        <v>14329065</v>
      </c>
    </row>
    <row r="882" spans="1:6" customFormat="1" hidden="1" x14ac:dyDescent="0.2">
      <c r="A882" s="19">
        <v>7527</v>
      </c>
      <c r="B882" s="19">
        <v>690413000</v>
      </c>
      <c r="C882" s="19" t="s">
        <v>7966</v>
      </c>
      <c r="D882" s="19" t="s">
        <v>8397</v>
      </c>
      <c r="E882" s="18">
        <v>3262498</v>
      </c>
      <c r="F882" s="18">
        <v>9882114</v>
      </c>
    </row>
    <row r="883" spans="1:6" customFormat="1" hidden="1" x14ac:dyDescent="0.2">
      <c r="A883" s="19">
        <v>7528</v>
      </c>
      <c r="B883" s="19">
        <v>690409003</v>
      </c>
      <c r="C883" s="19" t="s">
        <v>7879</v>
      </c>
      <c r="D883" s="19" t="s">
        <v>8398</v>
      </c>
      <c r="E883" s="18">
        <v>4730622</v>
      </c>
      <c r="F883" s="18">
        <v>14329065</v>
      </c>
    </row>
    <row r="884" spans="1:6" customFormat="1" hidden="1" x14ac:dyDescent="0.2">
      <c r="A884" s="19">
        <v>7529</v>
      </c>
      <c r="B884" s="19">
        <v>605111130</v>
      </c>
      <c r="C884" s="19" t="s">
        <v>7837</v>
      </c>
      <c r="D884" s="19" t="s">
        <v>8488</v>
      </c>
      <c r="E884" s="18">
        <v>10531572</v>
      </c>
      <c r="F884" s="18">
        <v>21063144</v>
      </c>
    </row>
    <row r="885" spans="1:6" customFormat="1" hidden="1" x14ac:dyDescent="0.2">
      <c r="A885" s="19">
        <v>7531</v>
      </c>
      <c r="B885" s="19">
        <v>692544005</v>
      </c>
      <c r="C885" s="19" t="s">
        <v>7967</v>
      </c>
      <c r="D885" s="19" t="s">
        <v>8399</v>
      </c>
      <c r="E885" s="18">
        <v>5723680</v>
      </c>
      <c r="F885" s="18">
        <v>17337040</v>
      </c>
    </row>
    <row r="886" spans="1:6" customFormat="1" hidden="1" x14ac:dyDescent="0.2">
      <c r="A886" s="19">
        <v>7532</v>
      </c>
      <c r="B886" s="19">
        <v>691910008</v>
      </c>
      <c r="C886" s="19" t="s">
        <v>7968</v>
      </c>
      <c r="D886" s="19" t="s">
        <v>8400</v>
      </c>
      <c r="E886" s="18">
        <v>4730622</v>
      </c>
      <c r="F886" s="18">
        <v>14329065</v>
      </c>
    </row>
    <row r="887" spans="1:6" customFormat="1" hidden="1" x14ac:dyDescent="0.2">
      <c r="A887" s="19">
        <v>7533</v>
      </c>
      <c r="B887" s="19">
        <v>691809005</v>
      </c>
      <c r="C887" s="19" t="s">
        <v>7849</v>
      </c>
      <c r="D887" s="19" t="s">
        <v>8401</v>
      </c>
      <c r="E887" s="18">
        <v>5709371</v>
      </c>
      <c r="F887" s="18">
        <v>17293698</v>
      </c>
    </row>
    <row r="888" spans="1:6" customFormat="1" hidden="1" x14ac:dyDescent="0.2">
      <c r="A888" s="19">
        <v>7534</v>
      </c>
      <c r="B888" s="19">
        <v>690415003</v>
      </c>
      <c r="C888" s="19" t="s">
        <v>7905</v>
      </c>
      <c r="D888" s="19" t="s">
        <v>8402</v>
      </c>
      <c r="E888" s="18">
        <v>4730622</v>
      </c>
      <c r="F888" s="18">
        <v>18922488</v>
      </c>
    </row>
    <row r="889" spans="1:6" customFormat="1" hidden="1" x14ac:dyDescent="0.2">
      <c r="A889" s="19">
        <v>7535</v>
      </c>
      <c r="B889" s="19">
        <v>690739003</v>
      </c>
      <c r="C889" s="19" t="s">
        <v>7895</v>
      </c>
      <c r="D889" s="19" t="s">
        <v>8403</v>
      </c>
      <c r="E889" s="18">
        <v>3577300</v>
      </c>
      <c r="F889" s="18">
        <v>14309200</v>
      </c>
    </row>
    <row r="890" spans="1:6" customFormat="1" hidden="1" x14ac:dyDescent="0.2">
      <c r="A890" s="19">
        <v>7536</v>
      </c>
      <c r="B890" s="19">
        <v>691514005</v>
      </c>
      <c r="C890" s="19" t="s">
        <v>7969</v>
      </c>
      <c r="D890" s="19" t="s">
        <v>8404</v>
      </c>
      <c r="E890" s="18">
        <v>3262498</v>
      </c>
      <c r="F890" s="18">
        <v>9882114</v>
      </c>
    </row>
    <row r="891" spans="1:6" customFormat="1" hidden="1" x14ac:dyDescent="0.2">
      <c r="A891" s="19">
        <v>7537</v>
      </c>
      <c r="B891" s="19">
        <v>691705005</v>
      </c>
      <c r="C891" s="19" t="s">
        <v>7859</v>
      </c>
      <c r="D891" s="19" t="s">
        <v>8405</v>
      </c>
      <c r="E891" s="18">
        <v>4730622</v>
      </c>
      <c r="F891" s="18">
        <v>14329065</v>
      </c>
    </row>
    <row r="892" spans="1:6" customFormat="1" hidden="1" x14ac:dyDescent="0.2">
      <c r="A892" s="19">
        <v>7538</v>
      </c>
      <c r="B892" s="19">
        <v>691411001</v>
      </c>
      <c r="C892" s="19" t="s">
        <v>7970</v>
      </c>
      <c r="D892" s="19" t="s">
        <v>8406</v>
      </c>
      <c r="E892" s="18">
        <v>4078122</v>
      </c>
      <c r="F892" s="18">
        <v>12352641</v>
      </c>
    </row>
    <row r="893" spans="1:6" customFormat="1" hidden="1" x14ac:dyDescent="0.2">
      <c r="A893" s="19">
        <v>7540</v>
      </c>
      <c r="B893" s="19" t="s">
        <v>7690</v>
      </c>
      <c r="C893" s="19" t="s">
        <v>7971</v>
      </c>
      <c r="D893" s="19" t="s">
        <v>8407</v>
      </c>
      <c r="E893" s="18">
        <v>4078122</v>
      </c>
      <c r="F893" s="18">
        <v>12352641</v>
      </c>
    </row>
    <row r="894" spans="1:6" customFormat="1" hidden="1" x14ac:dyDescent="0.2">
      <c r="A894" s="19">
        <v>7542</v>
      </c>
      <c r="B894" s="19">
        <v>605110118</v>
      </c>
      <c r="C894" s="19" t="s">
        <v>7764</v>
      </c>
      <c r="D894" s="19" t="s">
        <v>8408</v>
      </c>
      <c r="E894" s="18">
        <v>11905254</v>
      </c>
      <c r="F894" s="18">
        <v>47621016</v>
      </c>
    </row>
    <row r="895" spans="1:6" customFormat="1" hidden="1" x14ac:dyDescent="0.2">
      <c r="A895" s="19">
        <v>7543</v>
      </c>
      <c r="B895" s="19">
        <v>690716003</v>
      </c>
      <c r="C895" s="19" t="s">
        <v>7972</v>
      </c>
      <c r="D895" s="19" t="s">
        <v>8409</v>
      </c>
      <c r="E895" s="18">
        <v>3577300</v>
      </c>
      <c r="F895" s="18">
        <v>14309200</v>
      </c>
    </row>
    <row r="896" spans="1:6" customFormat="1" hidden="1" x14ac:dyDescent="0.2">
      <c r="A896" s="19">
        <v>7544</v>
      </c>
      <c r="B896" s="19">
        <v>735686003</v>
      </c>
      <c r="C896" s="19" t="s">
        <v>7903</v>
      </c>
      <c r="D896" s="19" t="s">
        <v>8410</v>
      </c>
      <c r="E896" s="18">
        <v>4149668</v>
      </c>
      <c r="F896" s="18">
        <v>8419686</v>
      </c>
    </row>
    <row r="897" spans="1:6" customFormat="1" hidden="1" x14ac:dyDescent="0.2">
      <c r="A897" s="19">
        <v>7545</v>
      </c>
      <c r="B897" s="19">
        <v>690608006</v>
      </c>
      <c r="C897" s="19" t="s">
        <v>7893</v>
      </c>
      <c r="D897" s="19" t="s">
        <v>8489</v>
      </c>
      <c r="E897" s="18">
        <v>7154600</v>
      </c>
      <c r="F897" s="18">
        <v>10835650</v>
      </c>
    </row>
    <row r="898" spans="1:6" customFormat="1" hidden="1" x14ac:dyDescent="0.2">
      <c r="A898" s="19">
        <v>7546</v>
      </c>
      <c r="B898" s="19" t="s">
        <v>7700</v>
      </c>
      <c r="C898" s="19" t="s">
        <v>7819</v>
      </c>
      <c r="D898" s="19" t="s">
        <v>8411</v>
      </c>
      <c r="E898" s="18">
        <v>27172654</v>
      </c>
      <c r="F898" s="18">
        <v>87120505</v>
      </c>
    </row>
    <row r="899" spans="1:6" customFormat="1" hidden="1" x14ac:dyDescent="0.2">
      <c r="A899" s="19">
        <v>7547</v>
      </c>
      <c r="B899" s="19">
        <v>692519000</v>
      </c>
      <c r="C899" s="19" t="s">
        <v>7973</v>
      </c>
      <c r="D899" s="19" t="s">
        <v>8412</v>
      </c>
      <c r="E899" s="18">
        <v>4730622</v>
      </c>
      <c r="F899" s="18">
        <v>14329065</v>
      </c>
    </row>
    <row r="900" spans="1:6" customFormat="1" hidden="1" x14ac:dyDescent="0.2">
      <c r="A900" s="19">
        <v>7548</v>
      </c>
      <c r="B900" s="19">
        <v>690304007</v>
      </c>
      <c r="C900" s="19" t="s">
        <v>7974</v>
      </c>
      <c r="D900" s="19" t="s">
        <v>8413</v>
      </c>
      <c r="E900" s="18">
        <v>7503744</v>
      </c>
      <c r="F900" s="18">
        <v>11364429</v>
      </c>
    </row>
    <row r="901" spans="1:6" customFormat="1" hidden="1" x14ac:dyDescent="0.2">
      <c r="A901" s="19">
        <v>7549</v>
      </c>
      <c r="B901" s="19">
        <v>690301008</v>
      </c>
      <c r="C901" s="19" t="s">
        <v>7902</v>
      </c>
      <c r="D901" s="19" t="s">
        <v>8414</v>
      </c>
      <c r="E901" s="18">
        <v>15234009</v>
      </c>
      <c r="F901" s="18">
        <v>65619427</v>
      </c>
    </row>
    <row r="902" spans="1:6" customFormat="1" hidden="1" x14ac:dyDescent="0.2">
      <c r="A902" s="19">
        <v>7550</v>
      </c>
      <c r="B902" s="19">
        <v>692503007</v>
      </c>
      <c r="C902" s="19" t="s">
        <v>7884</v>
      </c>
      <c r="D902" s="19" t="s">
        <v>8415</v>
      </c>
      <c r="E902" s="18">
        <v>5265786</v>
      </c>
      <c r="F902" s="18">
        <v>15950078</v>
      </c>
    </row>
    <row r="903" spans="1:6" customFormat="1" hidden="1" x14ac:dyDescent="0.2">
      <c r="A903" s="19">
        <v>7553</v>
      </c>
      <c r="B903" s="19">
        <v>692518004</v>
      </c>
      <c r="C903" s="19" t="s">
        <v>7975</v>
      </c>
      <c r="D903" s="19" t="s">
        <v>8416</v>
      </c>
      <c r="E903" s="18">
        <v>3262498</v>
      </c>
      <c r="F903" s="18">
        <v>9882114</v>
      </c>
    </row>
    <row r="904" spans="1:6" customFormat="1" hidden="1" x14ac:dyDescent="0.2">
      <c r="A904" s="19">
        <v>7554</v>
      </c>
      <c r="B904" s="19">
        <v>690703009</v>
      </c>
      <c r="C904" s="19" t="s">
        <v>75</v>
      </c>
      <c r="D904" s="19" t="s">
        <v>8417</v>
      </c>
      <c r="E904" s="18">
        <v>4006576</v>
      </c>
      <c r="F904" s="18">
        <v>12019728</v>
      </c>
    </row>
    <row r="905" spans="1:6" customFormat="1" hidden="1" x14ac:dyDescent="0.2">
      <c r="A905" s="19">
        <v>7555</v>
      </c>
      <c r="B905" s="19">
        <v>692203003</v>
      </c>
      <c r="C905" s="19" t="s">
        <v>7917</v>
      </c>
      <c r="D905" s="19" t="s">
        <v>8418</v>
      </c>
      <c r="E905" s="18">
        <v>4893746</v>
      </c>
      <c r="F905" s="18">
        <v>14823168</v>
      </c>
    </row>
    <row r="906" spans="1:6" customFormat="1" hidden="1" x14ac:dyDescent="0.2">
      <c r="A906" s="19">
        <v>7557</v>
      </c>
      <c r="B906" s="19">
        <v>691103005</v>
      </c>
      <c r="C906" s="19" t="s">
        <v>7854</v>
      </c>
      <c r="D906" s="19" t="s">
        <v>8419</v>
      </c>
      <c r="E906" s="18">
        <v>3751872</v>
      </c>
      <c r="F906" s="18">
        <v>11364429</v>
      </c>
    </row>
    <row r="907" spans="1:6" customFormat="1" hidden="1" x14ac:dyDescent="0.2">
      <c r="A907" s="19">
        <v>7558</v>
      </c>
      <c r="B907" s="19" t="s">
        <v>7692</v>
      </c>
      <c r="C907" s="19" t="s">
        <v>7976</v>
      </c>
      <c r="D907" s="19" t="s">
        <v>8420</v>
      </c>
      <c r="E907" s="18">
        <v>3588747</v>
      </c>
      <c r="F907" s="18">
        <v>10870323</v>
      </c>
    </row>
    <row r="908" spans="1:6" customFormat="1" hidden="1" x14ac:dyDescent="0.2">
      <c r="A908" s="19">
        <v>7559</v>
      </c>
      <c r="B908" s="19">
        <v>690910004</v>
      </c>
      <c r="C908" s="19" t="s">
        <v>7977</v>
      </c>
      <c r="D908" s="19" t="s">
        <v>8421</v>
      </c>
      <c r="E908" s="18">
        <v>3291116</v>
      </c>
      <c r="F908" s="18">
        <v>9968798</v>
      </c>
    </row>
    <row r="909" spans="1:6" customFormat="1" hidden="1" x14ac:dyDescent="0.2">
      <c r="A909" s="19">
        <v>7560</v>
      </c>
      <c r="B909" s="19">
        <v>690201003</v>
      </c>
      <c r="C909" s="19" t="s">
        <v>7909</v>
      </c>
      <c r="D909" s="19" t="s">
        <v>8422</v>
      </c>
      <c r="E909" s="18">
        <v>4212628</v>
      </c>
      <c r="F909" s="18">
        <v>12760060</v>
      </c>
    </row>
    <row r="910" spans="1:6" customFormat="1" hidden="1" x14ac:dyDescent="0.2">
      <c r="A910" s="19">
        <v>7562</v>
      </c>
      <c r="B910" s="19">
        <v>692309006</v>
      </c>
      <c r="C910" s="19" t="s">
        <v>7978</v>
      </c>
      <c r="D910" s="19" t="s">
        <v>8423</v>
      </c>
      <c r="E910" s="18">
        <v>5494733</v>
      </c>
      <c r="F910" s="18">
        <v>16643559</v>
      </c>
    </row>
    <row r="911" spans="1:6" customFormat="1" hidden="1" x14ac:dyDescent="0.2">
      <c r="A911" s="19">
        <v>7565</v>
      </c>
      <c r="B911" s="19">
        <v>650980085</v>
      </c>
      <c r="C911" s="19" t="s">
        <v>7752</v>
      </c>
      <c r="D911" s="19" t="s">
        <v>8424</v>
      </c>
      <c r="E911" s="18">
        <v>6573612</v>
      </c>
      <c r="F911" s="18">
        <v>26073589</v>
      </c>
    </row>
    <row r="912" spans="1:6" customFormat="1" hidden="1" x14ac:dyDescent="0.2">
      <c r="A912" s="19">
        <v>7566</v>
      </c>
      <c r="B912" s="19">
        <v>605111394</v>
      </c>
      <c r="C912" s="19" t="s">
        <v>7979</v>
      </c>
      <c r="D912" s="19" t="s">
        <v>8425</v>
      </c>
      <c r="E912" s="18">
        <v>10961869</v>
      </c>
      <c r="F912" s="18">
        <v>16903614</v>
      </c>
    </row>
    <row r="913" spans="1:6" customFormat="1" hidden="1" x14ac:dyDescent="0.2">
      <c r="A913" s="19">
        <v>7572</v>
      </c>
      <c r="B913" s="19">
        <v>690510006</v>
      </c>
      <c r="C913" s="19" t="s">
        <v>7980</v>
      </c>
      <c r="D913" s="19" t="s">
        <v>8426</v>
      </c>
      <c r="E913" s="18">
        <v>9949089</v>
      </c>
      <c r="F913" s="18">
        <v>25565249</v>
      </c>
    </row>
    <row r="914" spans="1:6" customFormat="1" hidden="1" x14ac:dyDescent="0.2">
      <c r="A914" s="19">
        <v>7574</v>
      </c>
      <c r="B914" s="19">
        <v>650856899</v>
      </c>
      <c r="C914" s="19" t="s">
        <v>7775</v>
      </c>
      <c r="D914" s="19" t="s">
        <v>8427</v>
      </c>
      <c r="E914" s="18">
        <v>35748864</v>
      </c>
      <c r="F914" s="18">
        <v>164234045</v>
      </c>
    </row>
    <row r="915" spans="1:6" customFormat="1" hidden="1" x14ac:dyDescent="0.2">
      <c r="A915" s="19">
        <v>7575</v>
      </c>
      <c r="B915" s="19">
        <v>605110231</v>
      </c>
      <c r="C915" s="19" t="s">
        <v>7747</v>
      </c>
      <c r="D915" s="19" t="s">
        <v>8428</v>
      </c>
      <c r="E915" s="18">
        <v>8208998</v>
      </c>
      <c r="F915" s="18">
        <v>41062846</v>
      </c>
    </row>
    <row r="916" spans="1:6" customFormat="1" hidden="1" x14ac:dyDescent="0.2">
      <c r="A916" s="19">
        <v>7577</v>
      </c>
      <c r="B916" s="19">
        <v>690617005</v>
      </c>
      <c r="C916" s="19" t="s">
        <v>7828</v>
      </c>
      <c r="D916" s="19" t="s">
        <v>8490</v>
      </c>
      <c r="E916" s="18">
        <v>0</v>
      </c>
      <c r="F916" s="18">
        <v>124500</v>
      </c>
    </row>
    <row r="917" spans="1:6" customFormat="1" hidden="1" x14ac:dyDescent="0.2">
      <c r="A917" s="19">
        <v>7580</v>
      </c>
      <c r="B917" s="19">
        <v>605110223</v>
      </c>
      <c r="C917" s="19" t="s">
        <v>7746</v>
      </c>
      <c r="D917" s="19" t="s">
        <v>8429</v>
      </c>
      <c r="E917" s="18">
        <v>0</v>
      </c>
      <c r="F917" s="18">
        <v>20439514</v>
      </c>
    </row>
    <row r="918" spans="1:6" customFormat="1" hidden="1" x14ac:dyDescent="0.2">
      <c r="A918" s="19">
        <v>7583</v>
      </c>
      <c r="B918" s="19">
        <v>691804003</v>
      </c>
      <c r="C918" s="19" t="s">
        <v>8498</v>
      </c>
      <c r="D918" s="19" t="s">
        <v>8491</v>
      </c>
      <c r="E918" s="18">
        <v>4078122</v>
      </c>
      <c r="F918" s="18">
        <v>12352641</v>
      </c>
    </row>
    <row r="919" spans="1:6" customFormat="1" hidden="1" x14ac:dyDescent="0.2">
      <c r="A919" s="19">
        <v>7584</v>
      </c>
      <c r="B919" s="19">
        <v>690507005</v>
      </c>
      <c r="C919" s="19" t="s">
        <v>7894</v>
      </c>
      <c r="D919" s="19" t="s">
        <v>8430</v>
      </c>
      <c r="E919" s="18">
        <v>3577300</v>
      </c>
      <c r="F919" s="18">
        <v>7154600</v>
      </c>
    </row>
    <row r="920" spans="1:6" customFormat="1" hidden="1" x14ac:dyDescent="0.2">
      <c r="A920" s="19">
        <v>7586</v>
      </c>
      <c r="B920" s="19">
        <v>690307006</v>
      </c>
      <c r="C920" s="19" t="s">
        <v>7840</v>
      </c>
      <c r="D920" s="19" t="s">
        <v>8431</v>
      </c>
      <c r="E920" s="18">
        <v>3262498</v>
      </c>
      <c r="F920" s="18">
        <v>9882114</v>
      </c>
    </row>
    <row r="921" spans="1:6" customFormat="1" hidden="1" x14ac:dyDescent="0.2">
      <c r="A921" s="19">
        <v>7587</v>
      </c>
      <c r="B921" s="19">
        <v>605110533</v>
      </c>
      <c r="C921" s="19" t="s">
        <v>7851</v>
      </c>
      <c r="D921" s="19" t="s">
        <v>8492</v>
      </c>
      <c r="E921" s="18">
        <v>6947101</v>
      </c>
      <c r="F921" s="18">
        <v>14309201</v>
      </c>
    </row>
    <row r="922" spans="1:6" customFormat="1" hidden="1" x14ac:dyDescent="0.2">
      <c r="A922" s="19">
        <v>7591</v>
      </c>
      <c r="B922" s="19">
        <v>691007006</v>
      </c>
      <c r="C922" s="19" t="s">
        <v>7981</v>
      </c>
      <c r="D922" s="19" t="s">
        <v>8432</v>
      </c>
      <c r="E922" s="18">
        <v>2861840</v>
      </c>
      <c r="F922" s="18">
        <v>8668520</v>
      </c>
    </row>
    <row r="923" spans="1:6" customFormat="1" hidden="1" x14ac:dyDescent="0.2">
      <c r="A923" s="19">
        <v>7592</v>
      </c>
      <c r="B923" s="19">
        <v>692645006</v>
      </c>
      <c r="C923" s="19" t="s">
        <v>7982</v>
      </c>
      <c r="D923" s="19" t="s">
        <v>8433</v>
      </c>
      <c r="E923" s="18">
        <v>4722036</v>
      </c>
      <c r="F923" s="18">
        <v>14303058</v>
      </c>
    </row>
    <row r="924" spans="1:6" customFormat="1" hidden="1" x14ac:dyDescent="0.2">
      <c r="A924" s="19">
        <v>7593</v>
      </c>
      <c r="B924" s="19">
        <v>690513005</v>
      </c>
      <c r="C924" s="19" t="s">
        <v>7983</v>
      </c>
      <c r="D924" s="19" t="s">
        <v>8434</v>
      </c>
      <c r="E924" s="18">
        <v>3577300</v>
      </c>
      <c r="F924" s="18">
        <v>10835650</v>
      </c>
    </row>
    <row r="925" spans="1:6" customFormat="1" hidden="1" x14ac:dyDescent="0.2">
      <c r="A925" s="19">
        <v>7594</v>
      </c>
      <c r="B925" s="19">
        <v>691002004</v>
      </c>
      <c r="C925" s="19" t="s">
        <v>7984</v>
      </c>
      <c r="D925" s="19" t="s">
        <v>8435</v>
      </c>
      <c r="E925" s="18">
        <v>3148024</v>
      </c>
      <c r="F925" s="18">
        <v>9535372</v>
      </c>
    </row>
    <row r="926" spans="1:6" customFormat="1" hidden="1" x14ac:dyDescent="0.2">
      <c r="A926" s="19">
        <v>7595</v>
      </c>
      <c r="B926" s="19">
        <v>605111211</v>
      </c>
      <c r="C926" s="19" t="s">
        <v>7822</v>
      </c>
      <c r="D926" s="19" t="s">
        <v>8436</v>
      </c>
      <c r="E926" s="18">
        <v>13616635</v>
      </c>
      <c r="F926" s="18">
        <v>41244819</v>
      </c>
    </row>
    <row r="927" spans="1:6" customFormat="1" hidden="1" x14ac:dyDescent="0.2">
      <c r="A927" s="19">
        <v>7596</v>
      </c>
      <c r="B927" s="19">
        <v>690737000</v>
      </c>
      <c r="C927" s="19" t="s">
        <v>7985</v>
      </c>
      <c r="D927" s="19" t="s">
        <v>8437</v>
      </c>
      <c r="E927" s="18">
        <v>3577300</v>
      </c>
      <c r="F927" s="18">
        <v>10835650</v>
      </c>
    </row>
    <row r="928" spans="1:6" customFormat="1" hidden="1" x14ac:dyDescent="0.2">
      <c r="A928" s="19">
        <v>7598</v>
      </c>
      <c r="B928" s="19">
        <v>690406004</v>
      </c>
      <c r="C928" s="19" t="s">
        <v>7986</v>
      </c>
      <c r="D928" s="19" t="s">
        <v>8438</v>
      </c>
      <c r="E928" s="18">
        <v>3262498</v>
      </c>
      <c r="F928" s="18">
        <v>13049992</v>
      </c>
    </row>
    <row r="929" spans="1:6" customFormat="1" hidden="1" x14ac:dyDescent="0.2">
      <c r="A929" s="19">
        <v>7601</v>
      </c>
      <c r="B929" s="19">
        <v>690402009</v>
      </c>
      <c r="C929" s="19" t="s">
        <v>7987</v>
      </c>
      <c r="D929" s="19" t="s">
        <v>8439</v>
      </c>
      <c r="E929" s="18">
        <v>3823647</v>
      </c>
      <c r="F929" s="18">
        <v>11581835</v>
      </c>
    </row>
    <row r="930" spans="1:6" customFormat="1" hidden="1" x14ac:dyDescent="0.2">
      <c r="A930" s="19">
        <v>7603</v>
      </c>
      <c r="B930" s="19">
        <v>691913007</v>
      </c>
      <c r="C930" s="19" t="s">
        <v>7914</v>
      </c>
      <c r="D930" s="19" t="s">
        <v>8493</v>
      </c>
      <c r="E930" s="18">
        <v>4893746</v>
      </c>
      <c r="F930" s="18">
        <v>14823168</v>
      </c>
    </row>
    <row r="931" spans="1:6" customFormat="1" hidden="1" x14ac:dyDescent="0.2">
      <c r="A931" s="19">
        <v>7605</v>
      </c>
      <c r="B931" s="19">
        <v>651131154</v>
      </c>
      <c r="C931" s="19" t="s">
        <v>7763</v>
      </c>
      <c r="D931" s="19" t="s">
        <v>8440</v>
      </c>
      <c r="E931" s="18">
        <v>29041858</v>
      </c>
      <c r="F931" s="18">
        <v>100552745</v>
      </c>
    </row>
    <row r="932" spans="1:6" customFormat="1" hidden="1" x14ac:dyDescent="0.2">
      <c r="A932" s="19">
        <v>7609</v>
      </c>
      <c r="B932" s="19" t="s">
        <v>7666</v>
      </c>
      <c r="C932" s="19" t="s">
        <v>7780</v>
      </c>
      <c r="D932" s="19" t="s">
        <v>8441</v>
      </c>
      <c r="E932" s="18">
        <v>31842723</v>
      </c>
      <c r="F932" s="18">
        <v>126257448</v>
      </c>
    </row>
    <row r="933" spans="1:6" customFormat="1" hidden="1" x14ac:dyDescent="0.2">
      <c r="A933" s="19">
        <v>7614</v>
      </c>
      <c r="B933" s="19">
        <v>651185149</v>
      </c>
      <c r="C933" s="19" t="s">
        <v>7772</v>
      </c>
      <c r="D933" s="19" t="s">
        <v>8442</v>
      </c>
      <c r="E933" s="18">
        <v>22261633</v>
      </c>
      <c r="F933" s="18">
        <v>89993834</v>
      </c>
    </row>
    <row r="934" spans="1:6" customFormat="1" hidden="1" x14ac:dyDescent="0.2">
      <c r="A934" s="19">
        <v>7614</v>
      </c>
      <c r="B934" s="19">
        <v>651185149</v>
      </c>
      <c r="C934" s="19" t="s">
        <v>7788</v>
      </c>
      <c r="D934" s="19" t="s">
        <v>8442</v>
      </c>
      <c r="E934" s="18">
        <v>13743452</v>
      </c>
      <c r="F934" s="18">
        <v>76877432</v>
      </c>
    </row>
    <row r="935" spans="1:6" customFormat="1" hidden="1" x14ac:dyDescent="0.2">
      <c r="A935" s="19">
        <v>7614</v>
      </c>
      <c r="B935" s="19">
        <v>651185149</v>
      </c>
      <c r="C935" s="19" t="s">
        <v>7792</v>
      </c>
      <c r="D935" s="19" t="s">
        <v>8442</v>
      </c>
      <c r="E935" s="18">
        <v>62455314</v>
      </c>
      <c r="F935" s="18">
        <v>225649433</v>
      </c>
    </row>
    <row r="936" spans="1:6" customFormat="1" hidden="1" x14ac:dyDescent="0.2">
      <c r="A936" s="19">
        <v>7614</v>
      </c>
      <c r="B936" s="19">
        <v>651185149</v>
      </c>
      <c r="C936" s="19" t="s">
        <v>7883</v>
      </c>
      <c r="D936" s="19" t="s">
        <v>8442</v>
      </c>
      <c r="E936" s="18">
        <v>21903627</v>
      </c>
      <c r="F936" s="18">
        <v>75159501</v>
      </c>
    </row>
    <row r="937" spans="1:6" customFormat="1" hidden="1" x14ac:dyDescent="0.2">
      <c r="A937" s="19">
        <v>7615</v>
      </c>
      <c r="B937" s="19" t="s">
        <v>7693</v>
      </c>
      <c r="C937" s="19" t="s">
        <v>7957</v>
      </c>
      <c r="D937" s="19" t="s">
        <v>8443</v>
      </c>
      <c r="E937" s="18">
        <v>4893746</v>
      </c>
      <c r="F937" s="18">
        <v>19574984</v>
      </c>
    </row>
    <row r="938" spans="1:6" customFormat="1" hidden="1" x14ac:dyDescent="0.2">
      <c r="A938" s="19">
        <v>7620</v>
      </c>
      <c r="B938" s="19">
        <v>732384006</v>
      </c>
      <c r="C938" s="19" t="s">
        <v>7789</v>
      </c>
      <c r="D938" s="19" t="s">
        <v>8444</v>
      </c>
      <c r="E938" s="18">
        <v>96510021</v>
      </c>
      <c r="F938" s="18">
        <v>214962364</v>
      </c>
    </row>
    <row r="939" spans="1:6" customFormat="1" hidden="1" x14ac:dyDescent="0.2">
      <c r="A939" s="19">
        <v>7626</v>
      </c>
      <c r="B939" s="19" t="s">
        <v>7725</v>
      </c>
      <c r="C939" s="19" t="s">
        <v>184</v>
      </c>
      <c r="D939" s="19" t="s">
        <v>8445</v>
      </c>
      <c r="E939" s="18">
        <v>66679034</v>
      </c>
      <c r="F939" s="18">
        <v>145104791</v>
      </c>
    </row>
    <row r="940" spans="1:6" customFormat="1" hidden="1" x14ac:dyDescent="0.2">
      <c r="A940" s="19">
        <v>7638</v>
      </c>
      <c r="B940" s="19" t="s">
        <v>7664</v>
      </c>
      <c r="C940" s="19" t="s">
        <v>7857</v>
      </c>
      <c r="D940" s="19" t="s">
        <v>8446</v>
      </c>
      <c r="E940" s="18">
        <v>17103971</v>
      </c>
      <c r="F940" s="18">
        <v>59098712</v>
      </c>
    </row>
    <row r="941" spans="1:6" customFormat="1" hidden="1" x14ac:dyDescent="0.2">
      <c r="A941" s="19">
        <v>7644</v>
      </c>
      <c r="B941" s="19">
        <v>651519810</v>
      </c>
      <c r="C941" s="19" t="s">
        <v>7772</v>
      </c>
      <c r="D941" s="19" t="s">
        <v>8447</v>
      </c>
      <c r="E941" s="18">
        <v>11406394</v>
      </c>
      <c r="F941" s="18">
        <v>53976230</v>
      </c>
    </row>
    <row r="942" spans="1:6" customFormat="1" hidden="1" x14ac:dyDescent="0.2">
      <c r="A942" s="19">
        <v>7644</v>
      </c>
      <c r="B942" s="19">
        <v>651519810</v>
      </c>
      <c r="C942" s="19" t="s">
        <v>159</v>
      </c>
      <c r="D942" s="19" t="s">
        <v>8447</v>
      </c>
      <c r="E942" s="18">
        <v>366936</v>
      </c>
      <c r="F942" s="18">
        <v>366936</v>
      </c>
    </row>
    <row r="943" spans="1:6" customFormat="1" hidden="1" x14ac:dyDescent="0.2">
      <c r="A943" s="19">
        <v>7644</v>
      </c>
      <c r="B943" s="19">
        <v>651519810</v>
      </c>
      <c r="C943" s="19" t="s">
        <v>7799</v>
      </c>
      <c r="D943" s="19" t="s">
        <v>8447</v>
      </c>
      <c r="E943" s="18">
        <v>14774107</v>
      </c>
      <c r="F943" s="18">
        <v>36240261</v>
      </c>
    </row>
    <row r="944" spans="1:6" customFormat="1" hidden="1" x14ac:dyDescent="0.2">
      <c r="A944" s="19">
        <v>7644</v>
      </c>
      <c r="B944" s="19">
        <v>651519810</v>
      </c>
      <c r="C944" s="19" t="s">
        <v>7941</v>
      </c>
      <c r="D944" s="19" t="s">
        <v>8447</v>
      </c>
      <c r="E944" s="18">
        <v>33618445</v>
      </c>
      <c r="F944" s="18">
        <v>113470164</v>
      </c>
    </row>
    <row r="945" spans="1:6" customFormat="1" hidden="1" x14ac:dyDescent="0.2">
      <c r="A945" s="19">
        <v>7644</v>
      </c>
      <c r="B945" s="19">
        <v>651519810</v>
      </c>
      <c r="C945" s="19" t="s">
        <v>7802</v>
      </c>
      <c r="D945" s="19" t="s">
        <v>8447</v>
      </c>
      <c r="E945" s="18">
        <v>13522888</v>
      </c>
      <c r="F945" s="18">
        <v>46093044</v>
      </c>
    </row>
    <row r="946" spans="1:6" customFormat="1" hidden="1" x14ac:dyDescent="0.2">
      <c r="A946" s="19">
        <v>7645</v>
      </c>
      <c r="B946" s="19">
        <v>651539161</v>
      </c>
      <c r="C946" s="19" t="s">
        <v>7764</v>
      </c>
      <c r="D946" s="19" t="s">
        <v>8448</v>
      </c>
      <c r="E946" s="18">
        <v>120244907</v>
      </c>
      <c r="F946" s="18">
        <v>393627376</v>
      </c>
    </row>
    <row r="947" spans="1:6" customFormat="1" hidden="1" x14ac:dyDescent="0.2">
      <c r="A947" s="19">
        <v>7645</v>
      </c>
      <c r="B947" s="19">
        <v>651539161</v>
      </c>
      <c r="C947" s="19" t="s">
        <v>7818</v>
      </c>
      <c r="D947" s="19" t="s">
        <v>8448</v>
      </c>
      <c r="E947" s="18">
        <v>46808978</v>
      </c>
      <c r="F947" s="18">
        <v>151204970</v>
      </c>
    </row>
    <row r="948" spans="1:6" customFormat="1" hidden="1" x14ac:dyDescent="0.2">
      <c r="A948" s="19">
        <v>7645</v>
      </c>
      <c r="B948" s="19">
        <v>651539161</v>
      </c>
      <c r="C948" s="19" t="s">
        <v>7824</v>
      </c>
      <c r="D948" s="19" t="s">
        <v>8448</v>
      </c>
      <c r="E948" s="18">
        <v>16809000</v>
      </c>
      <c r="F948" s="18">
        <v>67753200</v>
      </c>
    </row>
    <row r="949" spans="1:6" customFormat="1" hidden="1" x14ac:dyDescent="0.2">
      <c r="A949" s="19">
        <v>7650</v>
      </c>
      <c r="B949" s="19">
        <v>651589657</v>
      </c>
      <c r="C949" s="19" t="s">
        <v>8499</v>
      </c>
      <c r="D949" s="19" t="s">
        <v>8449</v>
      </c>
      <c r="E949" s="18">
        <v>17367477</v>
      </c>
      <c r="F949" s="18">
        <v>42559188</v>
      </c>
    </row>
    <row r="950" spans="1:6" customFormat="1" hidden="1" x14ac:dyDescent="0.2">
      <c r="A950" s="19">
        <v>7650</v>
      </c>
      <c r="B950" s="19">
        <v>651589657</v>
      </c>
      <c r="C950" s="19" t="s">
        <v>7814</v>
      </c>
      <c r="D950" s="19" t="s">
        <v>8449</v>
      </c>
      <c r="E950" s="18">
        <v>6413280</v>
      </c>
      <c r="F950" s="18">
        <v>25653120</v>
      </c>
    </row>
    <row r="951" spans="1:6" customFormat="1" hidden="1" x14ac:dyDescent="0.2">
      <c r="A951" s="19">
        <v>7650</v>
      </c>
      <c r="B951" s="19">
        <v>651589657</v>
      </c>
      <c r="C951" s="19" t="s">
        <v>7812</v>
      </c>
      <c r="D951" s="19" t="s">
        <v>8449</v>
      </c>
      <c r="E951" s="18">
        <v>6413280</v>
      </c>
      <c r="F951" s="18">
        <v>25653120</v>
      </c>
    </row>
    <row r="952" spans="1:6" customFormat="1" hidden="1" x14ac:dyDescent="0.2">
      <c r="A952" s="19">
        <v>7652</v>
      </c>
      <c r="B952" s="19">
        <v>659070006</v>
      </c>
      <c r="C952" s="19" t="s">
        <v>7756</v>
      </c>
      <c r="D952" s="19" t="s">
        <v>8450</v>
      </c>
      <c r="E952" s="18">
        <v>11162920</v>
      </c>
      <c r="F952" s="18">
        <v>39548428</v>
      </c>
    </row>
    <row r="953" spans="1:6" customFormat="1" hidden="1" x14ac:dyDescent="0.2">
      <c r="A953" s="19">
        <v>7652</v>
      </c>
      <c r="B953" s="19">
        <v>659070006</v>
      </c>
      <c r="C953" s="19" t="s">
        <v>7781</v>
      </c>
      <c r="D953" s="19" t="s">
        <v>8450</v>
      </c>
      <c r="E953" s="18">
        <v>25341352</v>
      </c>
      <c r="F953" s="18">
        <v>94408164</v>
      </c>
    </row>
    <row r="954" spans="1:6" customFormat="1" hidden="1" x14ac:dyDescent="0.2">
      <c r="A954" s="19">
        <v>7655</v>
      </c>
      <c r="B954" s="19">
        <v>652942806</v>
      </c>
      <c r="C954" s="19" t="s">
        <v>6421</v>
      </c>
      <c r="D954" s="19" t="s">
        <v>8494</v>
      </c>
      <c r="E954" s="18">
        <v>11952024</v>
      </c>
      <c r="F954" s="18">
        <v>41514464</v>
      </c>
    </row>
    <row r="955" spans="1:6" customFormat="1" hidden="1" x14ac:dyDescent="0.2">
      <c r="A955" s="19">
        <v>7657</v>
      </c>
      <c r="B955" s="19">
        <v>651354765</v>
      </c>
      <c r="C955" s="19" t="s">
        <v>7806</v>
      </c>
      <c r="D955" s="19" t="s">
        <v>8451</v>
      </c>
      <c r="E955" s="18">
        <v>34471380</v>
      </c>
      <c r="F955" s="18">
        <v>100047168</v>
      </c>
    </row>
    <row r="956" spans="1:6" customFormat="1" hidden="1" x14ac:dyDescent="0.2">
      <c r="A956" s="19">
        <v>7657</v>
      </c>
      <c r="B956" s="19">
        <v>651354765</v>
      </c>
      <c r="C956" s="19" t="s">
        <v>7813</v>
      </c>
      <c r="D956" s="19" t="s">
        <v>8451</v>
      </c>
      <c r="E956" s="18">
        <v>33028392</v>
      </c>
      <c r="F956" s="18">
        <v>97802520</v>
      </c>
    </row>
    <row r="957" spans="1:6" customFormat="1" hidden="1" x14ac:dyDescent="0.2">
      <c r="A957" s="19">
        <v>7657</v>
      </c>
      <c r="B957" s="19">
        <v>651354765</v>
      </c>
      <c r="C957" s="19" t="s">
        <v>7810</v>
      </c>
      <c r="D957" s="19" t="s">
        <v>8451</v>
      </c>
      <c r="E957" s="18">
        <v>2084316</v>
      </c>
      <c r="F957" s="18">
        <v>7497660</v>
      </c>
    </row>
    <row r="958" spans="1:6" customFormat="1" hidden="1" x14ac:dyDescent="0.2">
      <c r="A958" s="19">
        <v>7657</v>
      </c>
      <c r="B958" s="19">
        <v>651354765</v>
      </c>
      <c r="C958" s="19" t="s">
        <v>7815</v>
      </c>
      <c r="D958" s="19" t="s">
        <v>8451</v>
      </c>
      <c r="E958" s="18">
        <v>0</v>
      </c>
      <c r="F958" s="18">
        <v>122144538</v>
      </c>
    </row>
    <row r="959" spans="1:6" customFormat="1" hidden="1" x14ac:dyDescent="0.2">
      <c r="A959" s="19">
        <v>7657</v>
      </c>
      <c r="B959" s="19">
        <v>651354765</v>
      </c>
      <c r="C959" s="19" t="s">
        <v>75</v>
      </c>
      <c r="D959" s="19" t="s">
        <v>8451</v>
      </c>
      <c r="E959" s="18">
        <v>49492203</v>
      </c>
      <c r="F959" s="18">
        <v>154792156</v>
      </c>
    </row>
    <row r="960" spans="1:6" customFormat="1" hidden="1" x14ac:dyDescent="0.2">
      <c r="A960" s="19">
        <v>7657</v>
      </c>
      <c r="B960" s="19">
        <v>651354765</v>
      </c>
      <c r="C960" s="19" t="s">
        <v>7864</v>
      </c>
      <c r="D960" s="19" t="s">
        <v>8451</v>
      </c>
      <c r="E960" s="18">
        <v>7365150</v>
      </c>
      <c r="F960" s="18">
        <v>32180850</v>
      </c>
    </row>
    <row r="961" spans="1:6" customFormat="1" hidden="1" x14ac:dyDescent="0.2">
      <c r="A961" s="19">
        <v>7657</v>
      </c>
      <c r="B961" s="19">
        <v>651354765</v>
      </c>
      <c r="C961" s="19" t="s">
        <v>7753</v>
      </c>
      <c r="D961" s="19" t="s">
        <v>8451</v>
      </c>
      <c r="E961" s="18">
        <v>6361560</v>
      </c>
      <c r="F961" s="18">
        <v>6361560</v>
      </c>
    </row>
    <row r="962" spans="1:6" customFormat="1" hidden="1" x14ac:dyDescent="0.2">
      <c r="A962" s="19">
        <v>7658</v>
      </c>
      <c r="B962" s="19">
        <v>650964950</v>
      </c>
      <c r="C962" s="19" t="s">
        <v>7988</v>
      </c>
      <c r="D962" s="19" t="s">
        <v>8452</v>
      </c>
      <c r="E962" s="18">
        <v>26868162</v>
      </c>
      <c r="F962" s="18">
        <v>91474119</v>
      </c>
    </row>
    <row r="963" spans="1:6" customFormat="1" hidden="1" x14ac:dyDescent="0.2">
      <c r="A963" s="19">
        <v>7670</v>
      </c>
      <c r="B963" s="19">
        <v>651747023</v>
      </c>
      <c r="C963" s="19" t="s">
        <v>6421</v>
      </c>
      <c r="D963" s="19" t="s">
        <v>8453</v>
      </c>
      <c r="E963" s="18">
        <v>26025504</v>
      </c>
      <c r="F963" s="18">
        <v>104062411</v>
      </c>
    </row>
    <row r="964" spans="1:6" customFormat="1" hidden="1" x14ac:dyDescent="0.2">
      <c r="A964" s="19">
        <v>7672</v>
      </c>
      <c r="B964" s="19">
        <v>605110436</v>
      </c>
      <c r="C964" s="19" t="s">
        <v>7780</v>
      </c>
      <c r="D964" s="19" t="s">
        <v>8454</v>
      </c>
      <c r="E964" s="18">
        <v>17477222</v>
      </c>
      <c r="F964" s="18">
        <v>56087976</v>
      </c>
    </row>
    <row r="965" spans="1:6" customFormat="1" hidden="1" x14ac:dyDescent="0.2">
      <c r="A965" s="19">
        <v>7683</v>
      </c>
      <c r="B965" s="19">
        <v>651822580</v>
      </c>
      <c r="C965" s="19" t="s">
        <v>227</v>
      </c>
      <c r="D965" s="19" t="s">
        <v>8508</v>
      </c>
      <c r="E965" s="18">
        <v>10986362</v>
      </c>
      <c r="F965" s="18">
        <v>10986362</v>
      </c>
    </row>
    <row r="966" spans="1:6" customFormat="1" hidden="1" x14ac:dyDescent="0.2">
      <c r="A966" s="19">
        <v>7683</v>
      </c>
      <c r="B966" s="19">
        <v>651822580</v>
      </c>
      <c r="C966" s="19" t="s">
        <v>7756</v>
      </c>
      <c r="D966" s="19" t="s">
        <v>8508</v>
      </c>
      <c r="E966" s="18">
        <v>24677060</v>
      </c>
      <c r="F966" s="18">
        <v>24677060</v>
      </c>
    </row>
    <row r="967" spans="1:6" customFormat="1" hidden="1" x14ac:dyDescent="0.2">
      <c r="A967" s="19">
        <v>7683</v>
      </c>
      <c r="B967" s="19">
        <v>651822580</v>
      </c>
      <c r="C967" s="19" t="s">
        <v>7780</v>
      </c>
      <c r="D967" s="19" t="s">
        <v>8508</v>
      </c>
      <c r="E967" s="18">
        <v>9868452</v>
      </c>
      <c r="F967" s="18">
        <v>9868452</v>
      </c>
    </row>
    <row r="968" spans="1:6" customFormat="1" hidden="1" x14ac:dyDescent="0.2">
      <c r="A968" s="19">
        <v>7683</v>
      </c>
      <c r="B968" s="19">
        <v>651822580</v>
      </c>
      <c r="C968" s="19" t="s">
        <v>7781</v>
      </c>
      <c r="D968" s="19" t="s">
        <v>8508</v>
      </c>
      <c r="E968" s="18">
        <v>13859719</v>
      </c>
      <c r="F968" s="18">
        <v>13859719</v>
      </c>
    </row>
    <row r="969" spans="1:6" customFormat="1" hidden="1" x14ac:dyDescent="0.2">
      <c r="A969" s="19">
        <v>7683</v>
      </c>
      <c r="B969" s="19">
        <v>651822580</v>
      </c>
      <c r="C969" s="19" t="s">
        <v>7820</v>
      </c>
      <c r="D969" s="19" t="s">
        <v>8508</v>
      </c>
      <c r="E969" s="18">
        <v>13521677</v>
      </c>
      <c r="F969" s="18">
        <v>13521677</v>
      </c>
    </row>
    <row r="970" spans="1:6" customFormat="1" hidden="1" x14ac:dyDescent="0.2">
      <c r="A970" s="19">
        <v>7683</v>
      </c>
      <c r="B970" s="19">
        <v>651822580</v>
      </c>
      <c r="C970" s="19" t="s">
        <v>7822</v>
      </c>
      <c r="D970" s="19" t="s">
        <v>8508</v>
      </c>
      <c r="E970" s="18">
        <v>34925069</v>
      </c>
      <c r="F970" s="18">
        <v>34925069</v>
      </c>
    </row>
    <row r="971" spans="1:6" customFormat="1" hidden="1" x14ac:dyDescent="0.2">
      <c r="A971" s="19">
        <v>7683</v>
      </c>
      <c r="B971" s="19">
        <v>651822580</v>
      </c>
      <c r="C971" s="19" t="s">
        <v>195</v>
      </c>
      <c r="D971" s="19" t="s">
        <v>8508</v>
      </c>
      <c r="E971" s="18">
        <v>9465174</v>
      </c>
      <c r="F971" s="18">
        <v>9465174</v>
      </c>
    </row>
    <row r="972" spans="1:6" customFormat="1" hidden="1" x14ac:dyDescent="0.2">
      <c r="A972" s="19">
        <v>7683</v>
      </c>
      <c r="B972" s="19">
        <v>651822580</v>
      </c>
      <c r="C972" s="19" t="s">
        <v>7821</v>
      </c>
      <c r="D972" s="19" t="s">
        <v>8508</v>
      </c>
      <c r="E972" s="18">
        <v>6760838</v>
      </c>
      <c r="F972" s="18">
        <v>6760838</v>
      </c>
    </row>
    <row r="973" spans="1:6" customFormat="1" hidden="1" x14ac:dyDescent="0.2">
      <c r="A973" s="19">
        <v>7701</v>
      </c>
      <c r="B973" s="19">
        <v>651935253</v>
      </c>
      <c r="C973" s="19" t="s">
        <v>7877</v>
      </c>
      <c r="D973" s="19" t="s">
        <v>7323</v>
      </c>
      <c r="E973" s="18">
        <v>31918273</v>
      </c>
      <c r="F973" s="18">
        <v>31918273</v>
      </c>
    </row>
    <row r="974" spans="1:6" customFormat="1" hidden="1" x14ac:dyDescent="0.2">
      <c r="A974" s="19">
        <v>7701</v>
      </c>
      <c r="B974" s="19">
        <v>651935253</v>
      </c>
      <c r="C974" s="19" t="s">
        <v>8509</v>
      </c>
      <c r="D974" s="19" t="s">
        <v>7323</v>
      </c>
      <c r="E974" s="18">
        <v>23188490</v>
      </c>
      <c r="F974" s="18">
        <v>23188490</v>
      </c>
    </row>
    <row r="975" spans="1:6" customFormat="1" hidden="1" x14ac:dyDescent="0.2">
      <c r="A975" s="19">
        <v>7706</v>
      </c>
      <c r="B975" s="19">
        <v>650837746</v>
      </c>
      <c r="C975" s="19" t="s">
        <v>7778</v>
      </c>
      <c r="D975" s="19" t="s">
        <v>8455</v>
      </c>
      <c r="E975" s="18">
        <v>9424582</v>
      </c>
      <c r="F975" s="18">
        <v>34677455</v>
      </c>
    </row>
    <row r="976" spans="1:6" customFormat="1" hidden="1" x14ac:dyDescent="0.2">
      <c r="A976" s="19">
        <v>7706</v>
      </c>
      <c r="B976" s="19">
        <v>650837746</v>
      </c>
      <c r="C976" s="19" t="s">
        <v>7763</v>
      </c>
      <c r="D976" s="19" t="s">
        <v>8455</v>
      </c>
      <c r="E976" s="18">
        <v>26207254</v>
      </c>
      <c r="F976" s="18">
        <v>54814233</v>
      </c>
    </row>
    <row r="977" spans="1:6" customFormat="1" hidden="1" x14ac:dyDescent="0.2">
      <c r="A977" s="19">
        <v>7708</v>
      </c>
      <c r="B977" s="19">
        <v>533344577</v>
      </c>
      <c r="C977" s="19" t="s">
        <v>7867</v>
      </c>
      <c r="D977" s="19" t="s">
        <v>8510</v>
      </c>
      <c r="E977" s="18">
        <v>19344573</v>
      </c>
      <c r="F977" s="18">
        <v>19344573</v>
      </c>
    </row>
    <row r="978" spans="1:6" customFormat="1" hidden="1" x14ac:dyDescent="0.2">
      <c r="A978" s="19">
        <v>7714</v>
      </c>
      <c r="B978" s="19">
        <v>651883474</v>
      </c>
      <c r="C978" s="19" t="s">
        <v>7746</v>
      </c>
      <c r="D978" s="19" t="s">
        <v>8511</v>
      </c>
      <c r="E978" s="18">
        <v>28087132</v>
      </c>
      <c r="F978" s="18">
        <v>28087132</v>
      </c>
    </row>
    <row r="979" spans="1:6" customFormat="1" hidden="1" x14ac:dyDescent="0.2">
      <c r="A979" s="19">
        <v>7714</v>
      </c>
      <c r="B979" s="19">
        <v>651883474</v>
      </c>
      <c r="C979" s="19" t="s">
        <v>7747</v>
      </c>
      <c r="D979" s="19" t="s">
        <v>8511</v>
      </c>
      <c r="E979" s="18">
        <v>14043566</v>
      </c>
      <c r="F979" s="18">
        <v>14043566</v>
      </c>
    </row>
    <row r="980" spans="1:6" customFormat="1" hidden="1" x14ac:dyDescent="0.2">
      <c r="A980" s="19">
        <v>7714</v>
      </c>
      <c r="B980" s="19">
        <v>651883474</v>
      </c>
      <c r="C980" s="19" t="s">
        <v>7806</v>
      </c>
      <c r="D980" s="19" t="s">
        <v>8511</v>
      </c>
      <c r="E980" s="18">
        <v>7413200</v>
      </c>
      <c r="F980" s="18">
        <v>7413200</v>
      </c>
    </row>
    <row r="981" spans="1:6" customFormat="1" hidden="1" x14ac:dyDescent="0.2">
      <c r="A981" s="19">
        <v>7714</v>
      </c>
      <c r="B981" s="19">
        <v>651883474</v>
      </c>
      <c r="C981" s="19" t="s">
        <v>7823</v>
      </c>
      <c r="D981" s="19" t="s">
        <v>8511</v>
      </c>
      <c r="E981" s="18">
        <v>29652800</v>
      </c>
      <c r="F981" s="18">
        <v>29652800</v>
      </c>
    </row>
    <row r="982" spans="1:6" customFormat="1" hidden="1" x14ac:dyDescent="0.2">
      <c r="A982" s="19">
        <v>7714</v>
      </c>
      <c r="B982" s="19">
        <v>651883474</v>
      </c>
      <c r="C982" s="19" t="s">
        <v>247</v>
      </c>
      <c r="D982" s="19" t="s">
        <v>8511</v>
      </c>
      <c r="E982" s="18">
        <v>14826400</v>
      </c>
      <c r="F982" s="18">
        <v>14826400</v>
      </c>
    </row>
    <row r="983" spans="1:6" customFormat="1" hidden="1" x14ac:dyDescent="0.2">
      <c r="A983" s="19">
        <v>7714</v>
      </c>
      <c r="B983" s="19">
        <v>651883474</v>
      </c>
      <c r="C983" s="19" t="s">
        <v>7808</v>
      </c>
      <c r="D983" s="19" t="s">
        <v>8511</v>
      </c>
      <c r="E983" s="18">
        <v>14826400</v>
      </c>
      <c r="F983" s="18">
        <v>14826400</v>
      </c>
    </row>
    <row r="984" spans="1:6" customFormat="1" hidden="1" x14ac:dyDescent="0.2">
      <c r="A984" s="19">
        <v>7714</v>
      </c>
      <c r="B984" s="19">
        <v>651883474</v>
      </c>
      <c r="C984" s="19" t="s">
        <v>7824</v>
      </c>
      <c r="D984" s="19" t="s">
        <v>8511</v>
      </c>
      <c r="E984" s="18">
        <v>14826400</v>
      </c>
      <c r="F984" s="18">
        <v>14826400</v>
      </c>
    </row>
    <row r="985" spans="1:6" customFormat="1" hidden="1" x14ac:dyDescent="0.2">
      <c r="A985" s="19">
        <v>7714</v>
      </c>
      <c r="B985" s="19">
        <v>651883474</v>
      </c>
      <c r="C985" s="19" t="s">
        <v>7805</v>
      </c>
      <c r="D985" s="19" t="s">
        <v>8511</v>
      </c>
      <c r="E985" s="18">
        <v>14826400</v>
      </c>
      <c r="F985" s="18">
        <v>14826400</v>
      </c>
    </row>
    <row r="986" spans="1:6" customFormat="1" hidden="1" x14ac:dyDescent="0.2">
      <c r="A986" s="19">
        <v>7714</v>
      </c>
      <c r="B986" s="19">
        <v>651883474</v>
      </c>
      <c r="C986" s="19" t="s">
        <v>7785</v>
      </c>
      <c r="D986" s="19" t="s">
        <v>8511</v>
      </c>
      <c r="E986" s="18">
        <v>25946200</v>
      </c>
      <c r="F986" s="18">
        <v>25946200</v>
      </c>
    </row>
    <row r="987" spans="1:6" customFormat="1" hidden="1" x14ac:dyDescent="0.2">
      <c r="A987" s="19">
        <v>7714</v>
      </c>
      <c r="B987" s="19">
        <v>651883474</v>
      </c>
      <c r="C987" s="19" t="s">
        <v>7786</v>
      </c>
      <c r="D987" s="19" t="s">
        <v>8511</v>
      </c>
      <c r="E987" s="18">
        <v>11119800</v>
      </c>
      <c r="F987" s="18">
        <v>11119800</v>
      </c>
    </row>
    <row r="988" spans="1:6" customFormat="1" hidden="1" x14ac:dyDescent="0.2">
      <c r="A988" s="19">
        <v>7714</v>
      </c>
      <c r="B988" s="19">
        <v>651883474</v>
      </c>
      <c r="C988" s="19" t="s">
        <v>7810</v>
      </c>
      <c r="D988" s="19" t="s">
        <v>8511</v>
      </c>
      <c r="E988" s="18">
        <v>14826400</v>
      </c>
      <c r="F988" s="18">
        <v>14826400</v>
      </c>
    </row>
    <row r="989" spans="1:6" customFormat="1" hidden="1" x14ac:dyDescent="0.2">
      <c r="A989" s="19">
        <v>7714</v>
      </c>
      <c r="B989" s="19">
        <v>651883474</v>
      </c>
      <c r="C989" s="19" t="s">
        <v>7745</v>
      </c>
      <c r="D989" s="19" t="s">
        <v>8511</v>
      </c>
      <c r="E989" s="18">
        <v>13521677</v>
      </c>
      <c r="F989" s="18">
        <v>13521677</v>
      </c>
    </row>
    <row r="990" spans="1:6" customFormat="1" hidden="1" x14ac:dyDescent="0.2">
      <c r="A990" s="19">
        <v>7714</v>
      </c>
      <c r="B990" s="19">
        <v>651883474</v>
      </c>
      <c r="C990" s="19" t="s">
        <v>7791</v>
      </c>
      <c r="D990" s="19" t="s">
        <v>8511</v>
      </c>
      <c r="E990" s="18">
        <v>14085080</v>
      </c>
      <c r="F990" s="18">
        <v>14085080</v>
      </c>
    </row>
    <row r="991" spans="1:6" customFormat="1" hidden="1" x14ac:dyDescent="0.2">
      <c r="A991" s="19">
        <v>7714</v>
      </c>
      <c r="B991" s="19">
        <v>651883474</v>
      </c>
      <c r="C991" s="19" t="s">
        <v>7792</v>
      </c>
      <c r="D991" s="19" t="s">
        <v>8511</v>
      </c>
      <c r="E991" s="18">
        <v>10986362</v>
      </c>
      <c r="F991" s="18">
        <v>10986362</v>
      </c>
    </row>
    <row r="992" spans="1:6" customFormat="1" hidden="1" x14ac:dyDescent="0.2">
      <c r="A992" s="19">
        <v>7714</v>
      </c>
      <c r="B992" s="19">
        <v>651883474</v>
      </c>
      <c r="C992" s="19" t="s">
        <v>7880</v>
      </c>
      <c r="D992" s="19" t="s">
        <v>8511</v>
      </c>
      <c r="E992" s="18">
        <v>14826400</v>
      </c>
      <c r="F992" s="18">
        <v>14826400</v>
      </c>
    </row>
    <row r="993" spans="1:6" customFormat="1" hidden="1" x14ac:dyDescent="0.2">
      <c r="A993" s="19">
        <v>7714</v>
      </c>
      <c r="B993" s="19">
        <v>651883474</v>
      </c>
      <c r="C993" s="19" t="s">
        <v>7833</v>
      </c>
      <c r="D993" s="19" t="s">
        <v>8511</v>
      </c>
      <c r="E993" s="18">
        <v>14826400</v>
      </c>
      <c r="F993" s="18">
        <v>14826400</v>
      </c>
    </row>
    <row r="994" spans="1:6" customFormat="1" hidden="1" x14ac:dyDescent="0.2">
      <c r="A994" s="19">
        <v>7714</v>
      </c>
      <c r="B994" s="19">
        <v>651883474</v>
      </c>
      <c r="C994" s="19" t="s">
        <v>6421</v>
      </c>
      <c r="D994" s="19" t="s">
        <v>8511</v>
      </c>
      <c r="E994" s="18">
        <v>14826400</v>
      </c>
      <c r="F994" s="18">
        <v>14826400</v>
      </c>
    </row>
    <row r="995" spans="1:6" customFormat="1" hidden="1" x14ac:dyDescent="0.2">
      <c r="A995" s="19">
        <v>7714</v>
      </c>
      <c r="B995" s="19">
        <v>651883474</v>
      </c>
      <c r="C995" s="19" t="s">
        <v>7801</v>
      </c>
      <c r="D995" s="19" t="s">
        <v>8511</v>
      </c>
      <c r="E995" s="18">
        <v>14826400</v>
      </c>
      <c r="F995" s="18">
        <v>14826400</v>
      </c>
    </row>
    <row r="996" spans="1:6" customFormat="1" hidden="1" x14ac:dyDescent="0.2">
      <c r="A996" s="19">
        <v>7714</v>
      </c>
      <c r="B996" s="19">
        <v>651883474</v>
      </c>
      <c r="C996" s="19" t="s">
        <v>7802</v>
      </c>
      <c r="D996" s="19" t="s">
        <v>8511</v>
      </c>
      <c r="E996" s="18">
        <v>12676572</v>
      </c>
      <c r="F996" s="18">
        <v>12676572</v>
      </c>
    </row>
    <row r="997" spans="1:6" customFormat="1" hidden="1" x14ac:dyDescent="0.2">
      <c r="A997" s="19">
        <v>7727</v>
      </c>
      <c r="B997" s="19">
        <v>651902215</v>
      </c>
      <c r="C997" s="19" t="s">
        <v>7765</v>
      </c>
      <c r="D997" s="19" t="s">
        <v>8512</v>
      </c>
      <c r="E997" s="18">
        <v>9296153</v>
      </c>
      <c r="F997" s="18">
        <v>9296153</v>
      </c>
    </row>
    <row r="998" spans="1:6" customFormat="1" hidden="1" x14ac:dyDescent="0.2">
      <c r="A998" s="19">
        <v>7727</v>
      </c>
      <c r="B998" s="19">
        <v>651902215</v>
      </c>
      <c r="C998" s="19" t="s">
        <v>7775</v>
      </c>
      <c r="D998" s="19" t="s">
        <v>8512</v>
      </c>
      <c r="E998" s="18">
        <v>16902096</v>
      </c>
      <c r="F998" s="18">
        <v>16902096</v>
      </c>
    </row>
    <row r="999" spans="1:6" customFormat="1" hidden="1" x14ac:dyDescent="0.2">
      <c r="A999" s="19">
        <v>7727</v>
      </c>
      <c r="B999" s="19">
        <v>651902215</v>
      </c>
      <c r="C999" s="19" t="s">
        <v>159</v>
      </c>
      <c r="D999" s="19" t="s">
        <v>8512</v>
      </c>
      <c r="E999" s="18">
        <v>17747201</v>
      </c>
      <c r="F999" s="18">
        <v>17747201</v>
      </c>
    </row>
    <row r="1000" spans="1:6" customFormat="1" hidden="1" x14ac:dyDescent="0.2">
      <c r="A1000" s="19">
        <v>7727</v>
      </c>
      <c r="B1000" s="19">
        <v>651902215</v>
      </c>
      <c r="C1000" s="19" t="s">
        <v>7834</v>
      </c>
      <c r="D1000" s="19" t="s">
        <v>8512</v>
      </c>
      <c r="E1000" s="18">
        <v>10378480</v>
      </c>
      <c r="F1000" s="18">
        <v>10378480</v>
      </c>
    </row>
    <row r="1001" spans="1:6" customFormat="1" hidden="1" x14ac:dyDescent="0.2">
      <c r="A1001" s="19">
        <v>7727</v>
      </c>
      <c r="B1001" s="19">
        <v>651902215</v>
      </c>
      <c r="C1001" s="19" t="s">
        <v>7757</v>
      </c>
      <c r="D1001" s="19" t="s">
        <v>8512</v>
      </c>
      <c r="E1001" s="18">
        <v>15042865</v>
      </c>
      <c r="F1001" s="18">
        <v>15042865</v>
      </c>
    </row>
    <row r="1002" spans="1:6" customFormat="1" hidden="1" x14ac:dyDescent="0.2">
      <c r="A1002" s="19">
        <v>7727</v>
      </c>
      <c r="B1002" s="19">
        <v>651902215</v>
      </c>
      <c r="C1002" s="19" t="s">
        <v>7745</v>
      </c>
      <c r="D1002" s="19" t="s">
        <v>8512</v>
      </c>
      <c r="E1002" s="18">
        <v>11831467</v>
      </c>
      <c r="F1002" s="18">
        <v>11831467</v>
      </c>
    </row>
    <row r="1003" spans="1:6" customFormat="1" hidden="1" x14ac:dyDescent="0.2">
      <c r="A1003" s="19">
        <v>7727</v>
      </c>
      <c r="B1003" s="19">
        <v>651902215</v>
      </c>
      <c r="C1003" s="19" t="s">
        <v>7792</v>
      </c>
      <c r="D1003" s="19" t="s">
        <v>8512</v>
      </c>
      <c r="E1003" s="18">
        <v>9803216</v>
      </c>
      <c r="F1003" s="18">
        <v>9803216</v>
      </c>
    </row>
    <row r="1004" spans="1:6" customFormat="1" hidden="1" x14ac:dyDescent="0.2">
      <c r="A1004" s="19">
        <v>7727</v>
      </c>
      <c r="B1004" s="19">
        <v>651902215</v>
      </c>
      <c r="C1004" s="19" t="s">
        <v>7762</v>
      </c>
      <c r="D1004" s="19" t="s">
        <v>8512</v>
      </c>
      <c r="E1004" s="18">
        <v>18977792</v>
      </c>
      <c r="F1004" s="18">
        <v>18977792</v>
      </c>
    </row>
    <row r="1005" spans="1:6" customFormat="1" hidden="1" x14ac:dyDescent="0.2">
      <c r="A1005" s="19">
        <v>7727</v>
      </c>
      <c r="B1005" s="19">
        <v>651902215</v>
      </c>
      <c r="C1005" s="19" t="s">
        <v>7829</v>
      </c>
      <c r="D1005" s="19" t="s">
        <v>8512</v>
      </c>
      <c r="E1005" s="18">
        <v>12000488</v>
      </c>
      <c r="F1005" s="18">
        <v>12000488</v>
      </c>
    </row>
    <row r="1006" spans="1:6" customFormat="1" hidden="1" x14ac:dyDescent="0.2">
      <c r="A1006" s="19">
        <v>7727</v>
      </c>
      <c r="B1006" s="19">
        <v>651902215</v>
      </c>
      <c r="C1006" s="19" t="s">
        <v>195</v>
      </c>
      <c r="D1006" s="19" t="s">
        <v>8512</v>
      </c>
      <c r="E1006" s="18">
        <v>15211886</v>
      </c>
      <c r="F1006" s="18">
        <v>15211886</v>
      </c>
    </row>
    <row r="1007" spans="1:6" customFormat="1" hidden="1" x14ac:dyDescent="0.2">
      <c r="A1007" s="19">
        <v>7727</v>
      </c>
      <c r="B1007" s="19">
        <v>651902215</v>
      </c>
      <c r="C1007" s="19" t="s">
        <v>7752</v>
      </c>
      <c r="D1007" s="19" t="s">
        <v>8512</v>
      </c>
      <c r="E1007" s="18">
        <v>11119800</v>
      </c>
      <c r="F1007" s="18">
        <v>11119800</v>
      </c>
    </row>
    <row r="1008" spans="1:6" customFormat="1" hidden="1" x14ac:dyDescent="0.2">
      <c r="A1008" s="19">
        <v>7727</v>
      </c>
      <c r="B1008" s="19">
        <v>651902215</v>
      </c>
      <c r="C1008" s="19" t="s">
        <v>7849</v>
      </c>
      <c r="D1008" s="19" t="s">
        <v>8512</v>
      </c>
      <c r="E1008" s="18">
        <v>8451048</v>
      </c>
      <c r="F1008" s="18">
        <v>8451048</v>
      </c>
    </row>
    <row r="1009" spans="1:6" customFormat="1" hidden="1" x14ac:dyDescent="0.2">
      <c r="A1009" s="19">
        <v>7726</v>
      </c>
      <c r="B1009" s="19">
        <v>651539544</v>
      </c>
      <c r="C1009" s="19" t="s">
        <v>7876</v>
      </c>
      <c r="D1009" s="19" t="s">
        <v>8513</v>
      </c>
      <c r="E1009" s="18">
        <v>14802678</v>
      </c>
      <c r="F1009" s="18">
        <v>14802678</v>
      </c>
    </row>
    <row r="1010" spans="1:6" customFormat="1" hidden="1" x14ac:dyDescent="0.2">
      <c r="A1010" s="19">
        <v>7726</v>
      </c>
      <c r="B1010" s="19">
        <v>651539544</v>
      </c>
      <c r="C1010" s="19" t="s">
        <v>7772</v>
      </c>
      <c r="D1010" s="19" t="s">
        <v>8513</v>
      </c>
      <c r="E1010" s="18">
        <v>20875572</v>
      </c>
      <c r="F1010" s="18">
        <v>20875572</v>
      </c>
    </row>
    <row r="1011" spans="1:6" customFormat="1" hidden="1" x14ac:dyDescent="0.2">
      <c r="A1011" s="19">
        <v>7726</v>
      </c>
      <c r="B1011" s="19">
        <v>651539544</v>
      </c>
      <c r="C1011" s="19" t="s">
        <v>7773</v>
      </c>
      <c r="D1011" s="19" t="s">
        <v>8513</v>
      </c>
      <c r="E1011" s="18">
        <v>10817341</v>
      </c>
      <c r="F1011" s="18">
        <v>10817341</v>
      </c>
    </row>
    <row r="1012" spans="1:6" customFormat="1" hidden="1" x14ac:dyDescent="0.2">
      <c r="A1012" s="19">
        <v>7726</v>
      </c>
      <c r="B1012" s="19">
        <v>651539544</v>
      </c>
      <c r="C1012" s="19" t="s">
        <v>184</v>
      </c>
      <c r="D1012" s="19" t="s">
        <v>8513</v>
      </c>
      <c r="E1012" s="18">
        <v>16890236</v>
      </c>
      <c r="F1012" s="18">
        <v>16890236</v>
      </c>
    </row>
    <row r="1013" spans="1:6" customFormat="1" hidden="1" x14ac:dyDescent="0.2">
      <c r="A1013" s="19">
        <v>7726</v>
      </c>
      <c r="B1013" s="19">
        <v>651539544</v>
      </c>
      <c r="C1013" s="19" t="s">
        <v>7832</v>
      </c>
      <c r="D1013" s="19" t="s">
        <v>8513</v>
      </c>
      <c r="E1013" s="18">
        <v>8006256</v>
      </c>
      <c r="F1013" s="18">
        <v>8006256</v>
      </c>
    </row>
    <row r="1014" spans="1:6" customFormat="1" hidden="1" x14ac:dyDescent="0.2">
      <c r="A1014" s="19">
        <v>7730</v>
      </c>
      <c r="B1014" s="19">
        <v>651908876</v>
      </c>
      <c r="C1014" s="19" t="s">
        <v>7764</v>
      </c>
      <c r="D1014" s="19" t="s">
        <v>8514</v>
      </c>
      <c r="E1014" s="18">
        <v>17459568</v>
      </c>
      <c r="F1014" s="18">
        <v>17459568</v>
      </c>
    </row>
    <row r="1015" spans="1:6" customFormat="1" hidden="1" x14ac:dyDescent="0.2">
      <c r="A1015" s="19">
        <v>7731</v>
      </c>
      <c r="B1015" s="19">
        <v>732489002</v>
      </c>
      <c r="C1015" s="19" t="s">
        <v>7778</v>
      </c>
      <c r="D1015" s="19" t="s">
        <v>8515</v>
      </c>
      <c r="E1015" s="18">
        <v>19274320</v>
      </c>
      <c r="F1015" s="18">
        <v>19274320</v>
      </c>
    </row>
    <row r="1016" spans="1:6" customFormat="1" hidden="1" x14ac:dyDescent="0.2">
      <c r="A1016" s="19">
        <v>7731</v>
      </c>
      <c r="B1016" s="19">
        <v>732489002</v>
      </c>
      <c r="C1016" s="19" t="s">
        <v>7857</v>
      </c>
      <c r="D1016" s="19" t="s">
        <v>8515</v>
      </c>
      <c r="E1016" s="18">
        <v>14826400</v>
      </c>
      <c r="F1016" s="18">
        <v>14826400</v>
      </c>
    </row>
    <row r="1017" spans="1:6" customFormat="1" hidden="1" x14ac:dyDescent="0.2">
      <c r="A1017" s="19">
        <v>7731</v>
      </c>
      <c r="B1017" s="19">
        <v>732489002</v>
      </c>
      <c r="C1017" s="19" t="s">
        <v>7763</v>
      </c>
      <c r="D1017" s="19" t="s">
        <v>8515</v>
      </c>
      <c r="E1017" s="18">
        <v>10675008</v>
      </c>
      <c r="F1017" s="18">
        <v>10675008</v>
      </c>
    </row>
    <row r="1018" spans="1:6" customFormat="1" hidden="1" x14ac:dyDescent="0.2">
      <c r="A1018" s="20" t="s">
        <v>8516</v>
      </c>
      <c r="B1018" s="21"/>
      <c r="C1018" s="21"/>
      <c r="D1018" s="21"/>
      <c r="E1018" s="22">
        <v>19789194457</v>
      </c>
      <c r="F1018" s="22">
        <v>70469238743</v>
      </c>
    </row>
  </sheetData>
  <autoFilter ref="A1:F1018">
    <filterColumn colId="1">
      <filters>
        <filter val="700124509"/>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254"/>
  <sheetViews>
    <sheetView workbookViewId="0">
      <selection activeCell="B19" sqref="B19"/>
    </sheetView>
  </sheetViews>
  <sheetFormatPr baseColWidth="10" defaultColWidth="34.140625" defaultRowHeight="14.25" customHeight="1" x14ac:dyDescent="0.2"/>
  <cols>
    <col min="1" max="1" width="17.5703125" style="100" customWidth="1"/>
    <col min="2" max="2" width="67.85546875" style="23" customWidth="1"/>
    <col min="3" max="3" width="13.42578125" style="143" customWidth="1"/>
    <col min="4" max="12" width="34.140625" style="23"/>
    <col min="13" max="13" width="10.140625" style="23" customWidth="1"/>
    <col min="14" max="14" width="15" style="100" customWidth="1"/>
    <col min="15" max="15" width="22.7109375" style="100" customWidth="1"/>
    <col min="16" max="16" width="21" style="100" customWidth="1"/>
    <col min="17" max="17" width="14.7109375" style="100" customWidth="1"/>
    <col min="18" max="18" width="18.28515625" style="100" customWidth="1"/>
    <col min="19" max="19" width="34.140625" style="100"/>
    <col min="20" max="20" width="24.85546875" style="100" customWidth="1"/>
    <col min="21" max="21" width="17.5703125" style="100" customWidth="1"/>
    <col min="22" max="16384" width="34.140625" style="23"/>
  </cols>
  <sheetData>
    <row r="1" spans="1:33" s="104" customFormat="1" ht="14.25" customHeight="1" x14ac:dyDescent="0.2">
      <c r="A1" s="32" t="s">
        <v>18</v>
      </c>
      <c r="B1" s="31" t="s">
        <v>2</v>
      </c>
      <c r="C1" s="138" t="s">
        <v>8462</v>
      </c>
      <c r="D1" s="31" t="s">
        <v>4</v>
      </c>
      <c r="E1" s="32" t="s">
        <v>5</v>
      </c>
      <c r="F1" s="32" t="s">
        <v>6</v>
      </c>
      <c r="G1" s="32" t="s">
        <v>7</v>
      </c>
      <c r="H1" s="32" t="s">
        <v>8</v>
      </c>
      <c r="I1" s="32" t="s">
        <v>10</v>
      </c>
      <c r="J1" s="32" t="s">
        <v>22</v>
      </c>
      <c r="K1" s="32" t="s">
        <v>9</v>
      </c>
      <c r="L1" s="32" t="s">
        <v>11</v>
      </c>
      <c r="M1" s="32" t="s">
        <v>12</v>
      </c>
      <c r="N1" s="32" t="s">
        <v>13</v>
      </c>
      <c r="O1" s="32" t="s">
        <v>23</v>
      </c>
      <c r="P1" s="33" t="s">
        <v>14</v>
      </c>
      <c r="Q1" s="33" t="s">
        <v>0</v>
      </c>
      <c r="R1" s="32" t="s">
        <v>15</v>
      </c>
      <c r="S1" s="32" t="s">
        <v>16</v>
      </c>
      <c r="T1" s="32" t="s">
        <v>17</v>
      </c>
      <c r="U1" s="32" t="s">
        <v>18</v>
      </c>
      <c r="V1" s="34" t="s">
        <v>8517</v>
      </c>
      <c r="W1" s="34" t="s">
        <v>19</v>
      </c>
      <c r="X1" s="35" t="s">
        <v>20</v>
      </c>
      <c r="Y1" s="34" t="s">
        <v>21</v>
      </c>
      <c r="Z1" s="34" t="s">
        <v>8518</v>
      </c>
      <c r="AA1" s="36" t="s">
        <v>8519</v>
      </c>
      <c r="AB1" s="34" t="s">
        <v>8517</v>
      </c>
      <c r="AC1" s="34" t="s">
        <v>19</v>
      </c>
      <c r="AD1" s="35" t="s">
        <v>20</v>
      </c>
      <c r="AE1" s="34" t="s">
        <v>21</v>
      </c>
      <c r="AF1" s="34" t="s">
        <v>8518</v>
      </c>
      <c r="AG1" s="36" t="s">
        <v>8519</v>
      </c>
    </row>
    <row r="2" spans="1:33" ht="14.25" hidden="1" customHeight="1" x14ac:dyDescent="0.2">
      <c r="A2" s="38">
        <v>7627</v>
      </c>
      <c r="B2" s="27" t="s">
        <v>24</v>
      </c>
      <c r="C2" s="139">
        <v>650548949</v>
      </c>
      <c r="D2" s="27" t="s">
        <v>25</v>
      </c>
      <c r="E2" s="37" t="s">
        <v>26</v>
      </c>
      <c r="F2" s="27" t="s">
        <v>8520</v>
      </c>
      <c r="G2" s="37" t="s">
        <v>28</v>
      </c>
      <c r="H2" s="37" t="s">
        <v>29</v>
      </c>
      <c r="I2" s="27" t="s">
        <v>29</v>
      </c>
      <c r="J2" s="27" t="s">
        <v>29</v>
      </c>
      <c r="K2" s="27" t="s">
        <v>8521</v>
      </c>
      <c r="L2" s="27" t="s">
        <v>32</v>
      </c>
      <c r="M2" s="29" t="s">
        <v>49</v>
      </c>
      <c r="N2" s="38" t="s">
        <v>30</v>
      </c>
      <c r="O2" s="38" t="s">
        <v>31</v>
      </c>
      <c r="P2" s="39" t="s">
        <v>33</v>
      </c>
      <c r="Q2" s="38"/>
      <c r="R2" s="39">
        <v>93401</v>
      </c>
      <c r="S2" s="39" t="s">
        <v>8522</v>
      </c>
      <c r="T2" s="40">
        <v>42772</v>
      </c>
      <c r="U2" s="38">
        <v>7627</v>
      </c>
      <c r="V2" s="41"/>
      <c r="W2" s="42"/>
      <c r="X2" s="41"/>
      <c r="Y2" s="41"/>
      <c r="Z2" s="41"/>
      <c r="AA2" s="43"/>
      <c r="AB2" s="24"/>
      <c r="AC2" s="24"/>
      <c r="AD2" s="24"/>
      <c r="AE2" s="24"/>
      <c r="AF2" s="24"/>
      <c r="AG2" s="24"/>
    </row>
    <row r="3" spans="1:33" ht="14.25" hidden="1" customHeight="1" x14ac:dyDescent="0.2">
      <c r="A3" s="39"/>
      <c r="B3" s="27" t="s">
        <v>8523</v>
      </c>
      <c r="C3" s="139">
        <v>651677822</v>
      </c>
      <c r="D3" s="27"/>
      <c r="E3" s="37" t="s">
        <v>8524</v>
      </c>
      <c r="F3" s="27" t="s">
        <v>8525</v>
      </c>
      <c r="G3" s="37" t="s">
        <v>8526</v>
      </c>
      <c r="H3" s="37" t="s">
        <v>8527</v>
      </c>
      <c r="I3" s="27" t="s">
        <v>6461</v>
      </c>
      <c r="J3" s="27" t="s">
        <v>8528</v>
      </c>
      <c r="K3" s="27" t="s">
        <v>8529</v>
      </c>
      <c r="L3" s="27" t="s">
        <v>8530</v>
      </c>
      <c r="M3" s="27" t="s">
        <v>339</v>
      </c>
      <c r="N3" s="39" t="s">
        <v>1100</v>
      </c>
      <c r="O3" s="39" t="s">
        <v>8531</v>
      </c>
      <c r="P3" s="44" t="s">
        <v>8532</v>
      </c>
      <c r="Q3" s="39"/>
      <c r="R3" s="39">
        <v>93401</v>
      </c>
      <c r="S3" s="39" t="s">
        <v>8533</v>
      </c>
      <c r="T3" s="45">
        <v>44271</v>
      </c>
      <c r="U3" s="39">
        <v>7727</v>
      </c>
      <c r="V3" s="46"/>
      <c r="W3" s="47"/>
      <c r="X3" s="46"/>
      <c r="Y3" s="46"/>
      <c r="Z3" s="46"/>
      <c r="AA3" s="48"/>
      <c r="AB3" s="24"/>
      <c r="AC3" s="24"/>
      <c r="AD3" s="24"/>
      <c r="AE3" s="24"/>
      <c r="AF3" s="24"/>
      <c r="AG3" s="24"/>
    </row>
    <row r="4" spans="1:33" ht="14.25" hidden="1" customHeight="1" x14ac:dyDescent="0.2">
      <c r="A4" s="38">
        <v>7403</v>
      </c>
      <c r="B4" s="27" t="s">
        <v>34</v>
      </c>
      <c r="C4" s="139">
        <v>754310006</v>
      </c>
      <c r="D4" s="27" t="s">
        <v>35</v>
      </c>
      <c r="E4" s="27" t="s">
        <v>36</v>
      </c>
      <c r="F4" s="37" t="s">
        <v>37</v>
      </c>
      <c r="G4" s="37" t="s">
        <v>38</v>
      </c>
      <c r="H4" s="37" t="s">
        <v>39</v>
      </c>
      <c r="I4" s="27" t="s">
        <v>40</v>
      </c>
      <c r="J4" s="27" t="s">
        <v>41</v>
      </c>
      <c r="K4" s="27" t="s">
        <v>42</v>
      </c>
      <c r="L4" s="27" t="s">
        <v>43</v>
      </c>
      <c r="M4" s="29" t="s">
        <v>50</v>
      </c>
      <c r="N4" s="38" t="s">
        <v>44</v>
      </c>
      <c r="O4" s="39" t="s">
        <v>45</v>
      </c>
      <c r="P4" s="39" t="s">
        <v>46</v>
      </c>
      <c r="Q4" s="38"/>
      <c r="R4" s="39" t="s">
        <v>47</v>
      </c>
      <c r="S4" s="39" t="s">
        <v>48</v>
      </c>
      <c r="T4" s="40">
        <v>39701</v>
      </c>
      <c r="U4" s="38">
        <v>7403</v>
      </c>
      <c r="V4" s="28"/>
      <c r="W4" s="29"/>
      <c r="X4" s="28"/>
      <c r="Y4" s="28"/>
      <c r="Z4" s="28"/>
      <c r="AA4" s="27"/>
      <c r="AB4" s="24"/>
      <c r="AC4" s="24"/>
      <c r="AD4" s="24"/>
      <c r="AE4" s="24"/>
      <c r="AF4" s="24"/>
      <c r="AG4" s="24"/>
    </row>
    <row r="5" spans="1:33" ht="14.25" hidden="1" customHeight="1" x14ac:dyDescent="0.2">
      <c r="A5" s="38">
        <v>7589</v>
      </c>
      <c r="B5" s="27" t="s">
        <v>51</v>
      </c>
      <c r="C5" s="139">
        <v>651076188</v>
      </c>
      <c r="D5" s="27" t="s">
        <v>52</v>
      </c>
      <c r="E5" s="27" t="s">
        <v>53</v>
      </c>
      <c r="F5" s="37" t="s">
        <v>54</v>
      </c>
      <c r="G5" s="37" t="s">
        <v>55</v>
      </c>
      <c r="H5" s="37" t="s">
        <v>56</v>
      </c>
      <c r="I5" s="27" t="s">
        <v>57</v>
      </c>
      <c r="J5" s="37" t="s">
        <v>58</v>
      </c>
      <c r="K5" s="27" t="s">
        <v>59</v>
      </c>
      <c r="L5" s="27" t="s">
        <v>60</v>
      </c>
      <c r="M5" s="29" t="s">
        <v>6113</v>
      </c>
      <c r="N5" s="38" t="s">
        <v>61</v>
      </c>
      <c r="O5" s="38" t="s">
        <v>62</v>
      </c>
      <c r="P5" s="39" t="s">
        <v>62</v>
      </c>
      <c r="Q5" s="38" t="s">
        <v>62</v>
      </c>
      <c r="R5" s="39">
        <v>93401</v>
      </c>
      <c r="S5" s="39" t="s">
        <v>63</v>
      </c>
      <c r="T5" s="40">
        <v>42352</v>
      </c>
      <c r="U5" s="38">
        <v>7589</v>
      </c>
      <c r="V5" s="28"/>
      <c r="W5" s="29"/>
      <c r="X5" s="28"/>
      <c r="Y5" s="28"/>
      <c r="Z5" s="28"/>
      <c r="AA5" s="27"/>
      <c r="AB5" s="24"/>
      <c r="AC5" s="24"/>
      <c r="AD5" s="24"/>
      <c r="AE5" s="24"/>
      <c r="AF5" s="24"/>
      <c r="AG5" s="24"/>
    </row>
    <row r="6" spans="1:33" ht="14.25" hidden="1" customHeight="1" x14ac:dyDescent="0.2">
      <c r="A6" s="38">
        <v>6902</v>
      </c>
      <c r="B6" s="27" t="s">
        <v>64</v>
      </c>
      <c r="C6" s="139">
        <v>700516008</v>
      </c>
      <c r="D6" s="27" t="s">
        <v>52</v>
      </c>
      <c r="E6" s="27" t="s">
        <v>65</v>
      </c>
      <c r="F6" s="37" t="s">
        <v>7112</v>
      </c>
      <c r="G6" s="37" t="s">
        <v>66</v>
      </c>
      <c r="H6" s="37" t="s">
        <v>7595</v>
      </c>
      <c r="I6" s="27" t="s">
        <v>67</v>
      </c>
      <c r="J6" s="27" t="s">
        <v>7596</v>
      </c>
      <c r="K6" s="27" t="s">
        <v>7113</v>
      </c>
      <c r="L6" s="27" t="s">
        <v>68</v>
      </c>
      <c r="M6" s="29" t="s">
        <v>49</v>
      </c>
      <c r="N6" s="38" t="s">
        <v>69</v>
      </c>
      <c r="O6" s="38" t="s">
        <v>70</v>
      </c>
      <c r="P6" s="39" t="s">
        <v>71</v>
      </c>
      <c r="Q6" s="38" t="s">
        <v>6179</v>
      </c>
      <c r="R6" s="39">
        <v>93401</v>
      </c>
      <c r="S6" s="39" t="s">
        <v>7115</v>
      </c>
      <c r="T6" s="40">
        <v>37970</v>
      </c>
      <c r="U6" s="38">
        <v>6902</v>
      </c>
      <c r="V6" s="28"/>
      <c r="W6" s="29"/>
      <c r="X6" s="28"/>
      <c r="Y6" s="28"/>
      <c r="Z6" s="28"/>
      <c r="AA6" s="27"/>
      <c r="AB6" s="24"/>
      <c r="AC6" s="24"/>
      <c r="AD6" s="24"/>
      <c r="AE6" s="24"/>
      <c r="AF6" s="24"/>
      <c r="AG6" s="24"/>
    </row>
    <row r="7" spans="1:33" ht="14.25" hidden="1" customHeight="1" x14ac:dyDescent="0.2">
      <c r="A7" s="38">
        <v>7379</v>
      </c>
      <c r="B7" s="29" t="s">
        <v>72</v>
      </c>
      <c r="C7" s="139">
        <v>735972006</v>
      </c>
      <c r="D7" s="27" t="s">
        <v>52</v>
      </c>
      <c r="E7" s="27" t="s">
        <v>73</v>
      </c>
      <c r="F7" s="37" t="s">
        <v>8534</v>
      </c>
      <c r="G7" s="37" t="s">
        <v>8535</v>
      </c>
      <c r="H7" s="37" t="s">
        <v>8536</v>
      </c>
      <c r="I7" s="27" t="s">
        <v>817</v>
      </c>
      <c r="J7" s="50" t="s">
        <v>8537</v>
      </c>
      <c r="K7" s="27" t="s">
        <v>6792</v>
      </c>
      <c r="L7" s="27" t="s">
        <v>74</v>
      </c>
      <c r="M7" s="29" t="s">
        <v>49</v>
      </c>
      <c r="N7" s="38" t="s">
        <v>75</v>
      </c>
      <c r="O7" s="38">
        <v>228798000</v>
      </c>
      <c r="P7" s="39" t="s">
        <v>8538</v>
      </c>
      <c r="Q7" s="38"/>
      <c r="R7" s="39" t="s">
        <v>76</v>
      </c>
      <c r="S7" s="39" t="s">
        <v>6985</v>
      </c>
      <c r="T7" s="40">
        <v>39381</v>
      </c>
      <c r="U7" s="38">
        <v>7379</v>
      </c>
      <c r="V7" s="28"/>
      <c r="W7" s="29"/>
      <c r="X7" s="28"/>
      <c r="Y7" s="28"/>
      <c r="Z7" s="28"/>
      <c r="AA7" s="27"/>
      <c r="AB7" s="24"/>
      <c r="AC7" s="24"/>
      <c r="AD7" s="24"/>
      <c r="AE7" s="24"/>
      <c r="AF7" s="24"/>
      <c r="AG7" s="24" t="s">
        <v>8539</v>
      </c>
    </row>
    <row r="8" spans="1:33" ht="14.25" hidden="1" customHeight="1" x14ac:dyDescent="0.2">
      <c r="A8" s="38">
        <v>1900</v>
      </c>
      <c r="B8" s="29" t="s">
        <v>77</v>
      </c>
      <c r="C8" s="139">
        <v>702783003</v>
      </c>
      <c r="D8" s="27" t="s">
        <v>78</v>
      </c>
      <c r="E8" s="27" t="s">
        <v>79</v>
      </c>
      <c r="F8" s="37" t="s">
        <v>80</v>
      </c>
      <c r="G8" s="37" t="s">
        <v>81</v>
      </c>
      <c r="H8" s="37" t="s">
        <v>82</v>
      </c>
      <c r="I8" s="27" t="s">
        <v>83</v>
      </c>
      <c r="J8" s="27" t="s">
        <v>84</v>
      </c>
      <c r="K8" s="27" t="s">
        <v>85</v>
      </c>
      <c r="L8" s="27" t="s">
        <v>88</v>
      </c>
      <c r="M8" s="29" t="s">
        <v>339</v>
      </c>
      <c r="N8" s="38" t="s">
        <v>75</v>
      </c>
      <c r="O8" s="38" t="s">
        <v>87</v>
      </c>
      <c r="P8" s="39" t="s">
        <v>86</v>
      </c>
      <c r="Q8" s="38"/>
      <c r="R8" s="39" t="s">
        <v>89</v>
      </c>
      <c r="S8" s="39" t="s">
        <v>90</v>
      </c>
      <c r="T8" s="40">
        <v>37970</v>
      </c>
      <c r="U8" s="38">
        <v>1900</v>
      </c>
      <c r="V8" s="28"/>
      <c r="W8" s="29"/>
      <c r="X8" s="28"/>
      <c r="Y8" s="28"/>
      <c r="Z8" s="28"/>
      <c r="AA8" s="27"/>
      <c r="AB8" s="24"/>
      <c r="AC8" s="24"/>
      <c r="AD8" s="24"/>
      <c r="AE8" s="24"/>
      <c r="AF8" s="24"/>
      <c r="AG8" s="24"/>
    </row>
    <row r="9" spans="1:33" ht="14.25" hidden="1" customHeight="1" x14ac:dyDescent="0.2">
      <c r="A9" s="38">
        <v>50</v>
      </c>
      <c r="B9" s="29" t="s">
        <v>91</v>
      </c>
      <c r="C9" s="139">
        <v>706357009</v>
      </c>
      <c r="D9" s="27" t="s">
        <v>52</v>
      </c>
      <c r="E9" s="27" t="s">
        <v>92</v>
      </c>
      <c r="F9" s="37" t="s">
        <v>93</v>
      </c>
      <c r="G9" s="37" t="s">
        <v>94</v>
      </c>
      <c r="H9" s="37" t="s">
        <v>95</v>
      </c>
      <c r="I9" s="27" t="s">
        <v>96</v>
      </c>
      <c r="J9" s="27" t="s">
        <v>97</v>
      </c>
      <c r="K9" s="27" t="s">
        <v>98</v>
      </c>
      <c r="L9" s="27" t="s">
        <v>100</v>
      </c>
      <c r="M9" s="29" t="s">
        <v>50</v>
      </c>
      <c r="N9" s="38" t="s">
        <v>75</v>
      </c>
      <c r="O9" s="38" t="s">
        <v>99</v>
      </c>
      <c r="P9" s="39" t="s">
        <v>62</v>
      </c>
      <c r="Q9" s="38"/>
      <c r="R9" s="39" t="s">
        <v>47</v>
      </c>
      <c r="S9" s="39" t="s">
        <v>101</v>
      </c>
      <c r="T9" s="40">
        <v>37970</v>
      </c>
      <c r="U9" s="38">
        <v>50</v>
      </c>
      <c r="V9" s="28"/>
      <c r="W9" s="29"/>
      <c r="X9" s="28"/>
      <c r="Y9" s="28"/>
      <c r="Z9" s="28"/>
      <c r="AA9" s="27"/>
      <c r="AB9" s="24"/>
      <c r="AC9" s="24"/>
      <c r="AD9" s="24"/>
      <c r="AE9" s="24"/>
      <c r="AF9" s="24"/>
      <c r="AG9" s="24" t="s">
        <v>8540</v>
      </c>
    </row>
    <row r="10" spans="1:33" ht="14.25" hidden="1" customHeight="1" x14ac:dyDescent="0.2">
      <c r="A10" s="38">
        <v>6490</v>
      </c>
      <c r="B10" s="29" t="s">
        <v>102</v>
      </c>
      <c r="C10" s="139">
        <v>710658005</v>
      </c>
      <c r="D10" s="27" t="s">
        <v>78</v>
      </c>
      <c r="E10" s="27" t="s">
        <v>103</v>
      </c>
      <c r="F10" s="37" t="s">
        <v>104</v>
      </c>
      <c r="G10" s="37" t="s">
        <v>105</v>
      </c>
      <c r="H10" s="37" t="s">
        <v>106</v>
      </c>
      <c r="I10" s="27" t="s">
        <v>107</v>
      </c>
      <c r="J10" s="27" t="s">
        <v>108</v>
      </c>
      <c r="K10" s="27" t="s">
        <v>109</v>
      </c>
      <c r="L10" s="27" t="s">
        <v>111</v>
      </c>
      <c r="M10" s="29" t="s">
        <v>6112</v>
      </c>
      <c r="N10" s="38" t="s">
        <v>113</v>
      </c>
      <c r="O10" s="38" t="s">
        <v>110</v>
      </c>
      <c r="P10" s="39" t="s">
        <v>112</v>
      </c>
      <c r="Q10" s="38"/>
      <c r="R10" s="39">
        <v>93401</v>
      </c>
      <c r="S10" s="39" t="s">
        <v>114</v>
      </c>
      <c r="T10" s="40">
        <v>37970</v>
      </c>
      <c r="U10" s="38">
        <v>6490</v>
      </c>
      <c r="V10" s="28"/>
      <c r="W10" s="29"/>
      <c r="X10" s="28"/>
      <c r="Y10" s="28"/>
      <c r="Z10" s="28"/>
      <c r="AA10" s="27"/>
      <c r="AB10" s="24"/>
      <c r="AC10" s="24"/>
      <c r="AD10" s="24"/>
      <c r="AE10" s="24"/>
      <c r="AF10" s="24"/>
      <c r="AG10" s="24"/>
    </row>
    <row r="11" spans="1:33" ht="14.25" hidden="1" customHeight="1" x14ac:dyDescent="0.2">
      <c r="A11" s="38">
        <v>1910</v>
      </c>
      <c r="B11" s="29" t="s">
        <v>115</v>
      </c>
      <c r="C11" s="139">
        <v>710002002</v>
      </c>
      <c r="D11" s="27" t="s">
        <v>78</v>
      </c>
      <c r="E11" s="27" t="s">
        <v>116</v>
      </c>
      <c r="F11" s="37" t="s">
        <v>117</v>
      </c>
      <c r="G11" s="37" t="s">
        <v>118</v>
      </c>
      <c r="H11" s="37" t="s">
        <v>119</v>
      </c>
      <c r="I11" s="27" t="s">
        <v>120</v>
      </c>
      <c r="J11" s="27" t="s">
        <v>121</v>
      </c>
      <c r="K11" s="27" t="s">
        <v>122</v>
      </c>
      <c r="L11" s="27" t="s">
        <v>124</v>
      </c>
      <c r="M11" s="29" t="s">
        <v>623</v>
      </c>
      <c r="N11" s="38" t="s">
        <v>125</v>
      </c>
      <c r="O11" s="38" t="s">
        <v>123</v>
      </c>
      <c r="P11" s="39" t="s">
        <v>62</v>
      </c>
      <c r="Q11" s="38"/>
      <c r="R11" s="39">
        <v>93401</v>
      </c>
      <c r="S11" s="39" t="s">
        <v>126</v>
      </c>
      <c r="T11" s="40">
        <v>37970</v>
      </c>
      <c r="U11" s="38">
        <v>1910</v>
      </c>
      <c r="V11" s="28"/>
      <c r="W11" s="29"/>
      <c r="X11" s="28"/>
      <c r="Y11" s="28"/>
      <c r="Z11" s="28"/>
      <c r="AA11" s="27"/>
      <c r="AB11" s="24"/>
      <c r="AC11" s="24"/>
      <c r="AD11" s="24"/>
      <c r="AE11" s="24"/>
      <c r="AF11" s="24"/>
      <c r="AG11" s="24"/>
    </row>
    <row r="12" spans="1:33" ht="14.25" hidden="1" customHeight="1" x14ac:dyDescent="0.2">
      <c r="A12" s="38">
        <v>25</v>
      </c>
      <c r="B12" s="29" t="s">
        <v>127</v>
      </c>
      <c r="C12" s="139">
        <v>712763000</v>
      </c>
      <c r="D12" s="27" t="s">
        <v>78</v>
      </c>
      <c r="E12" s="27" t="s">
        <v>128</v>
      </c>
      <c r="F12" s="37" t="s">
        <v>129</v>
      </c>
      <c r="G12" s="37" t="s">
        <v>130</v>
      </c>
      <c r="H12" s="37" t="s">
        <v>131</v>
      </c>
      <c r="I12" s="27" t="s">
        <v>132</v>
      </c>
      <c r="J12" s="27" t="s">
        <v>133</v>
      </c>
      <c r="K12" s="27" t="s">
        <v>134</v>
      </c>
      <c r="L12" s="27" t="s">
        <v>135</v>
      </c>
      <c r="M12" s="29" t="s">
        <v>891</v>
      </c>
      <c r="N12" s="38" t="s">
        <v>136</v>
      </c>
      <c r="O12" s="38" t="s">
        <v>62</v>
      </c>
      <c r="P12" s="39" t="s">
        <v>62</v>
      </c>
      <c r="Q12" s="38"/>
      <c r="R12" s="39" t="s">
        <v>89</v>
      </c>
      <c r="S12" s="39" t="s">
        <v>137</v>
      </c>
      <c r="T12" s="40">
        <v>37970</v>
      </c>
      <c r="U12" s="38">
        <v>25</v>
      </c>
      <c r="V12" s="28"/>
      <c r="W12" s="29"/>
      <c r="X12" s="28"/>
      <c r="Y12" s="28"/>
      <c r="Z12" s="28"/>
      <c r="AA12" s="27"/>
      <c r="AB12" s="24"/>
      <c r="AC12" s="24"/>
      <c r="AD12" s="24"/>
      <c r="AE12" s="24"/>
      <c r="AF12" s="24"/>
      <c r="AG12" s="24" t="s">
        <v>8541</v>
      </c>
    </row>
    <row r="13" spans="1:33" ht="14.25" hidden="1" customHeight="1" x14ac:dyDescent="0.2">
      <c r="A13" s="38">
        <v>1850</v>
      </c>
      <c r="B13" s="29" t="s">
        <v>138</v>
      </c>
      <c r="C13" s="139">
        <v>820273001</v>
      </c>
      <c r="D13" s="27" t="s">
        <v>52</v>
      </c>
      <c r="E13" s="27" t="s">
        <v>139</v>
      </c>
      <c r="F13" s="37" t="s">
        <v>140</v>
      </c>
      <c r="G13" s="37" t="s">
        <v>141</v>
      </c>
      <c r="H13" s="37" t="s">
        <v>142</v>
      </c>
      <c r="I13" s="27" t="s">
        <v>120</v>
      </c>
      <c r="J13" s="27" t="s">
        <v>143</v>
      </c>
      <c r="K13" s="27" t="s">
        <v>144</v>
      </c>
      <c r="L13" s="27" t="s">
        <v>146</v>
      </c>
      <c r="M13" s="29" t="s">
        <v>49</v>
      </c>
      <c r="N13" s="38" t="s">
        <v>75</v>
      </c>
      <c r="O13" s="38" t="s">
        <v>145</v>
      </c>
      <c r="P13" s="39" t="s">
        <v>86</v>
      </c>
      <c r="Q13" s="38"/>
      <c r="R13" s="39" t="s">
        <v>89</v>
      </c>
      <c r="S13" s="39" t="s">
        <v>147</v>
      </c>
      <c r="T13" s="40">
        <v>37970</v>
      </c>
      <c r="U13" s="38">
        <v>1850</v>
      </c>
      <c r="V13" s="28"/>
      <c r="W13" s="29"/>
      <c r="X13" s="28"/>
      <c r="Y13" s="28"/>
      <c r="Z13" s="28"/>
      <c r="AA13" s="27"/>
      <c r="AB13" s="24"/>
      <c r="AC13" s="24"/>
      <c r="AD13" s="24"/>
      <c r="AE13" s="24"/>
      <c r="AF13" s="24"/>
      <c r="AG13" s="24"/>
    </row>
    <row r="14" spans="1:33" ht="14.25" hidden="1" customHeight="1" x14ac:dyDescent="0.2">
      <c r="A14" s="38">
        <v>5550</v>
      </c>
      <c r="B14" s="29" t="s">
        <v>148</v>
      </c>
      <c r="C14" s="139" t="s">
        <v>7659</v>
      </c>
      <c r="D14" s="27" t="s">
        <v>149</v>
      </c>
      <c r="E14" s="27" t="s">
        <v>150</v>
      </c>
      <c r="F14" s="37" t="s">
        <v>27</v>
      </c>
      <c r="G14" s="37" t="s">
        <v>151</v>
      </c>
      <c r="H14" s="37" t="s">
        <v>29</v>
      </c>
      <c r="I14" s="27" t="s">
        <v>152</v>
      </c>
      <c r="J14" s="27"/>
      <c r="K14" s="27" t="s">
        <v>153</v>
      </c>
      <c r="L14" s="27" t="s">
        <v>154</v>
      </c>
      <c r="M14" s="29" t="s">
        <v>891</v>
      </c>
      <c r="N14" s="38" t="s">
        <v>1818</v>
      </c>
      <c r="O14" s="38"/>
      <c r="P14" s="39"/>
      <c r="Q14" s="38" t="s">
        <v>6196</v>
      </c>
      <c r="R14" s="39">
        <v>93910</v>
      </c>
      <c r="S14" s="51" t="s">
        <v>6403</v>
      </c>
      <c r="T14" s="40">
        <v>37970</v>
      </c>
      <c r="U14" s="38">
        <v>5550</v>
      </c>
      <c r="V14" s="28"/>
      <c r="W14" s="29"/>
      <c r="X14" s="28"/>
      <c r="Y14" s="28"/>
      <c r="Z14" s="28"/>
      <c r="AA14" s="27"/>
      <c r="AB14" s="24"/>
      <c r="AC14" s="24"/>
      <c r="AD14" s="24"/>
      <c r="AE14" s="24"/>
      <c r="AF14" s="24"/>
      <c r="AG14" s="24"/>
    </row>
    <row r="15" spans="1:33" ht="14.25" hidden="1" customHeight="1" x14ac:dyDescent="0.2">
      <c r="A15" s="38">
        <v>6928</v>
      </c>
      <c r="B15" s="29" t="s">
        <v>155</v>
      </c>
      <c r="C15" s="139">
        <v>800665000</v>
      </c>
      <c r="D15" s="27" t="s">
        <v>151</v>
      </c>
      <c r="E15" s="27" t="s">
        <v>150</v>
      </c>
      <c r="F15" s="37" t="s">
        <v>27</v>
      </c>
      <c r="G15" s="37" t="s">
        <v>151</v>
      </c>
      <c r="H15" s="37" t="s">
        <v>29</v>
      </c>
      <c r="I15" s="27"/>
      <c r="J15" s="27"/>
      <c r="K15" s="27" t="s">
        <v>156</v>
      </c>
      <c r="L15" s="27" t="s">
        <v>158</v>
      </c>
      <c r="M15" s="29" t="s">
        <v>339</v>
      </c>
      <c r="N15" s="38" t="s">
        <v>159</v>
      </c>
      <c r="O15" s="38" t="s">
        <v>157</v>
      </c>
      <c r="P15" s="39"/>
      <c r="Q15" s="38"/>
      <c r="R15" s="39">
        <v>93910</v>
      </c>
      <c r="S15" s="39" t="s">
        <v>160</v>
      </c>
      <c r="T15" s="40">
        <v>37970</v>
      </c>
      <c r="U15" s="38">
        <v>6928</v>
      </c>
      <c r="V15" s="28"/>
      <c r="W15" s="29"/>
      <c r="X15" s="28"/>
      <c r="Y15" s="28"/>
      <c r="Z15" s="28"/>
      <c r="AA15" s="27"/>
      <c r="AB15" s="24"/>
      <c r="AC15" s="24"/>
      <c r="AD15" s="24"/>
      <c r="AE15" s="24"/>
      <c r="AF15" s="24"/>
      <c r="AG15" s="24"/>
    </row>
    <row r="16" spans="1:33" ht="14.25" hidden="1" customHeight="1" x14ac:dyDescent="0.2">
      <c r="A16" s="38">
        <v>100</v>
      </c>
      <c r="B16" s="29" t="s">
        <v>161</v>
      </c>
      <c r="C16" s="139">
        <v>702085004</v>
      </c>
      <c r="D16" s="27" t="s">
        <v>149</v>
      </c>
      <c r="E16" s="27" t="s">
        <v>150</v>
      </c>
      <c r="F16" s="37" t="s">
        <v>27</v>
      </c>
      <c r="G16" s="37" t="s">
        <v>162</v>
      </c>
      <c r="H16" s="37"/>
      <c r="I16" s="27"/>
      <c r="J16" s="27"/>
      <c r="K16" s="27" t="s">
        <v>163</v>
      </c>
      <c r="L16" s="27" t="s">
        <v>164</v>
      </c>
      <c r="M16" s="29" t="s">
        <v>6112</v>
      </c>
      <c r="N16" s="38" t="s">
        <v>165</v>
      </c>
      <c r="O16" s="38"/>
      <c r="P16" s="39"/>
      <c r="Q16" s="38"/>
      <c r="R16" s="39" t="s">
        <v>166</v>
      </c>
      <c r="S16" s="39" t="s">
        <v>167</v>
      </c>
      <c r="T16" s="40">
        <v>37970</v>
      </c>
      <c r="U16" s="38">
        <v>100</v>
      </c>
      <c r="V16" s="28"/>
      <c r="W16" s="29"/>
      <c r="X16" s="28"/>
      <c r="Y16" s="28"/>
      <c r="Z16" s="28"/>
      <c r="AA16" s="27"/>
      <c r="AB16" s="24"/>
      <c r="AC16" s="24"/>
      <c r="AD16" s="24"/>
      <c r="AE16" s="24"/>
      <c r="AF16" s="24"/>
      <c r="AG16" s="24"/>
    </row>
    <row r="17" spans="1:33" ht="14.25" hidden="1" customHeight="1" x14ac:dyDescent="0.2">
      <c r="A17" s="38">
        <v>400</v>
      </c>
      <c r="B17" s="29" t="s">
        <v>168</v>
      </c>
      <c r="C17" s="139">
        <v>700134407</v>
      </c>
      <c r="D17" s="27" t="s">
        <v>78</v>
      </c>
      <c r="E17" s="27" t="s">
        <v>169</v>
      </c>
      <c r="F17" s="37" t="s">
        <v>6533</v>
      </c>
      <c r="G17" s="37" t="s">
        <v>170</v>
      </c>
      <c r="H17" s="37" t="s">
        <v>6534</v>
      </c>
      <c r="I17" s="27" t="s">
        <v>7150</v>
      </c>
      <c r="J17" s="27" t="s">
        <v>6535</v>
      </c>
      <c r="K17" s="27" t="s">
        <v>171</v>
      </c>
      <c r="L17" s="27" t="s">
        <v>172</v>
      </c>
      <c r="M17" s="29" t="s">
        <v>623</v>
      </c>
      <c r="N17" s="38" t="s">
        <v>202</v>
      </c>
      <c r="O17" s="38" t="s">
        <v>174</v>
      </c>
      <c r="P17" s="39" t="s">
        <v>173</v>
      </c>
      <c r="Q17" s="38"/>
      <c r="R17" s="39">
        <v>93401</v>
      </c>
      <c r="S17" s="39" t="s">
        <v>7151</v>
      </c>
      <c r="T17" s="40">
        <v>37970</v>
      </c>
      <c r="U17" s="38">
        <v>400</v>
      </c>
      <c r="V17" s="28"/>
      <c r="W17" s="29"/>
      <c r="X17" s="28"/>
      <c r="Y17" s="28"/>
      <c r="Z17" s="28"/>
      <c r="AA17" s="27"/>
      <c r="AB17" s="24"/>
      <c r="AC17" s="24"/>
      <c r="AD17" s="24"/>
      <c r="AE17" s="24"/>
      <c r="AF17" s="24"/>
      <c r="AG17" s="24"/>
    </row>
    <row r="18" spans="1:33" ht="14.25" hidden="1" customHeight="1" x14ac:dyDescent="0.2">
      <c r="A18" s="38">
        <v>225</v>
      </c>
      <c r="B18" s="29" t="s">
        <v>7523</v>
      </c>
      <c r="C18" s="139">
        <v>704164009</v>
      </c>
      <c r="D18" s="27" t="s">
        <v>52</v>
      </c>
      <c r="E18" s="27" t="s">
        <v>175</v>
      </c>
      <c r="F18" s="37" t="s">
        <v>7524</v>
      </c>
      <c r="G18" s="37" t="s">
        <v>175</v>
      </c>
      <c r="H18" s="37" t="s">
        <v>7525</v>
      </c>
      <c r="I18" s="27" t="s">
        <v>6536</v>
      </c>
      <c r="J18" s="27" t="s">
        <v>7526</v>
      </c>
      <c r="K18" s="27" t="s">
        <v>176</v>
      </c>
      <c r="L18" s="27" t="s">
        <v>178</v>
      </c>
      <c r="M18" s="29" t="s">
        <v>891</v>
      </c>
      <c r="N18" s="38" t="s">
        <v>179</v>
      </c>
      <c r="O18" s="38" t="s">
        <v>177</v>
      </c>
      <c r="P18" s="39"/>
      <c r="Q18" s="38"/>
      <c r="R18" s="39" t="s">
        <v>76</v>
      </c>
      <c r="S18" s="39" t="s">
        <v>7115</v>
      </c>
      <c r="T18" s="40">
        <v>37970</v>
      </c>
      <c r="U18" s="38">
        <v>225</v>
      </c>
      <c r="V18" s="28"/>
      <c r="W18" s="29"/>
      <c r="X18" s="28"/>
      <c r="Y18" s="28"/>
      <c r="Z18" s="28"/>
      <c r="AA18" s="27"/>
      <c r="AB18" s="24"/>
      <c r="AC18" s="24"/>
      <c r="AD18" s="24"/>
      <c r="AE18" s="24"/>
      <c r="AF18" s="24"/>
      <c r="AG18" s="24"/>
    </row>
    <row r="19" spans="1:33" ht="14.25" hidden="1" customHeight="1" x14ac:dyDescent="0.2">
      <c r="A19" s="38">
        <v>7070</v>
      </c>
      <c r="B19" s="29" t="s">
        <v>6346</v>
      </c>
      <c r="C19" s="139">
        <v>718395003</v>
      </c>
      <c r="D19" s="27" t="s">
        <v>78</v>
      </c>
      <c r="E19" s="27" t="s">
        <v>180</v>
      </c>
      <c r="F19" s="37" t="s">
        <v>181</v>
      </c>
      <c r="G19" s="37" t="s">
        <v>182</v>
      </c>
      <c r="H19" s="37" t="s">
        <v>6204</v>
      </c>
      <c r="I19" s="27" t="s">
        <v>183</v>
      </c>
      <c r="J19" s="27" t="s">
        <v>6205</v>
      </c>
      <c r="K19" s="27" t="s">
        <v>6206</v>
      </c>
      <c r="L19" s="51" t="s">
        <v>6207</v>
      </c>
      <c r="M19" s="38" t="s">
        <v>611</v>
      </c>
      <c r="N19" s="38" t="s">
        <v>184</v>
      </c>
      <c r="O19" s="38" t="s">
        <v>6208</v>
      </c>
      <c r="P19" s="39" t="s">
        <v>6209</v>
      </c>
      <c r="Q19" s="38"/>
      <c r="R19" s="39">
        <v>93401</v>
      </c>
      <c r="S19" s="51" t="s">
        <v>6347</v>
      </c>
      <c r="T19" s="40">
        <v>37970</v>
      </c>
      <c r="U19" s="38">
        <v>7070</v>
      </c>
      <c r="V19" s="28"/>
      <c r="W19" s="29"/>
      <c r="X19" s="28"/>
      <c r="Y19" s="28"/>
      <c r="Z19" s="28"/>
      <c r="AA19" s="27"/>
      <c r="AB19" s="24"/>
      <c r="AC19" s="24"/>
      <c r="AD19" s="24"/>
      <c r="AE19" s="24"/>
      <c r="AF19" s="24"/>
      <c r="AG19" s="24"/>
    </row>
    <row r="20" spans="1:33" ht="14.25" hidden="1" customHeight="1" x14ac:dyDescent="0.2">
      <c r="A20" s="38">
        <v>7333</v>
      </c>
      <c r="B20" s="29" t="s">
        <v>185</v>
      </c>
      <c r="C20" s="139">
        <v>737319008</v>
      </c>
      <c r="D20" s="27" t="s">
        <v>78</v>
      </c>
      <c r="E20" s="27" t="s">
        <v>186</v>
      </c>
      <c r="F20" s="37" t="s">
        <v>187</v>
      </c>
      <c r="G20" s="37" t="s">
        <v>188</v>
      </c>
      <c r="H20" s="37" t="s">
        <v>189</v>
      </c>
      <c r="I20" s="27" t="s">
        <v>190</v>
      </c>
      <c r="J20" s="27" t="s">
        <v>191</v>
      </c>
      <c r="K20" s="27" t="s">
        <v>192</v>
      </c>
      <c r="L20" s="27" t="s">
        <v>196</v>
      </c>
      <c r="M20" s="29" t="s">
        <v>50</v>
      </c>
      <c r="N20" s="38" t="s">
        <v>195</v>
      </c>
      <c r="O20" s="38" t="s">
        <v>194</v>
      </c>
      <c r="P20" s="39" t="s">
        <v>193</v>
      </c>
      <c r="Q20" s="38"/>
      <c r="R20" s="39" t="s">
        <v>89</v>
      </c>
      <c r="S20" s="39" t="s">
        <v>197</v>
      </c>
      <c r="T20" s="40">
        <v>38950</v>
      </c>
      <c r="U20" s="38">
        <v>7333</v>
      </c>
      <c r="V20" s="28"/>
      <c r="W20" s="29"/>
      <c r="X20" s="28"/>
      <c r="Y20" s="28"/>
      <c r="Z20" s="28"/>
      <c r="AA20" s="27"/>
      <c r="AB20" s="24"/>
      <c r="AC20" s="24"/>
      <c r="AD20" s="24"/>
      <c r="AE20" s="24"/>
      <c r="AF20" s="24"/>
      <c r="AG20" s="24"/>
    </row>
    <row r="21" spans="1:33" ht="14.25" hidden="1" customHeight="1" x14ac:dyDescent="0.2">
      <c r="A21" s="38">
        <v>250</v>
      </c>
      <c r="B21" s="29" t="s">
        <v>198</v>
      </c>
      <c r="C21" s="139">
        <v>818329008</v>
      </c>
      <c r="D21" s="27" t="s">
        <v>78</v>
      </c>
      <c r="E21" s="27" t="s">
        <v>199</v>
      </c>
      <c r="F21" s="37" t="s">
        <v>7468</v>
      </c>
      <c r="G21" s="37" t="s">
        <v>200</v>
      </c>
      <c r="H21" s="37" t="s">
        <v>6679</v>
      </c>
      <c r="I21" s="27" t="s">
        <v>201</v>
      </c>
      <c r="J21" s="52" t="s">
        <v>7469</v>
      </c>
      <c r="K21" s="27" t="s">
        <v>6680</v>
      </c>
      <c r="L21" s="27" t="s">
        <v>6678</v>
      </c>
      <c r="M21" s="29" t="s">
        <v>623</v>
      </c>
      <c r="N21" s="38" t="s">
        <v>202</v>
      </c>
      <c r="O21" s="38" t="s">
        <v>203</v>
      </c>
      <c r="P21" s="39" t="s">
        <v>204</v>
      </c>
      <c r="Q21" s="38"/>
      <c r="R21" s="39">
        <v>93401</v>
      </c>
      <c r="S21" s="39" t="s">
        <v>7463</v>
      </c>
      <c r="T21" s="40">
        <v>37970</v>
      </c>
      <c r="U21" s="38">
        <v>250</v>
      </c>
      <c r="V21" s="53"/>
      <c r="W21" s="54"/>
      <c r="X21" s="53"/>
      <c r="Y21" s="53"/>
      <c r="Z21" s="53"/>
      <c r="AA21" s="43"/>
      <c r="AB21" s="24"/>
      <c r="AC21" s="24"/>
      <c r="AD21" s="24"/>
      <c r="AE21" s="24"/>
      <c r="AF21" s="24"/>
      <c r="AG21" s="24"/>
    </row>
    <row r="22" spans="1:33" ht="14.25" hidden="1" customHeight="1" x14ac:dyDescent="0.2">
      <c r="A22" s="38">
        <v>450</v>
      </c>
      <c r="B22" s="29" t="s">
        <v>205</v>
      </c>
      <c r="C22" s="139">
        <v>702265002</v>
      </c>
      <c r="D22" s="27" t="s">
        <v>78</v>
      </c>
      <c r="E22" s="27" t="s">
        <v>206</v>
      </c>
      <c r="F22" s="37" t="s">
        <v>207</v>
      </c>
      <c r="G22" s="37" t="s">
        <v>208</v>
      </c>
      <c r="H22" s="37" t="s">
        <v>209</v>
      </c>
      <c r="I22" s="27" t="s">
        <v>96</v>
      </c>
      <c r="J22" s="27" t="s">
        <v>210</v>
      </c>
      <c r="K22" s="27" t="s">
        <v>211</v>
      </c>
      <c r="L22" s="27" t="s">
        <v>212</v>
      </c>
      <c r="M22" s="29" t="s">
        <v>611</v>
      </c>
      <c r="N22" s="38" t="s">
        <v>215</v>
      </c>
      <c r="O22" s="38" t="s">
        <v>215</v>
      </c>
      <c r="P22" s="39" t="s">
        <v>213</v>
      </c>
      <c r="Q22" s="38"/>
      <c r="R22" s="39">
        <v>93401</v>
      </c>
      <c r="S22" s="39" t="s">
        <v>216</v>
      </c>
      <c r="T22" s="40">
        <v>37970</v>
      </c>
      <c r="U22" s="38">
        <v>450</v>
      </c>
      <c r="V22" s="28"/>
      <c r="W22" s="29"/>
      <c r="X22" s="28"/>
      <c r="Y22" s="28"/>
      <c r="Z22" s="28"/>
      <c r="AA22" s="27"/>
      <c r="AB22" s="24"/>
      <c r="AC22" s="24"/>
      <c r="AD22" s="24"/>
      <c r="AE22" s="24"/>
      <c r="AF22" s="24"/>
      <c r="AG22" s="24"/>
    </row>
    <row r="23" spans="1:33" ht="14.25" hidden="1" customHeight="1" x14ac:dyDescent="0.2">
      <c r="A23" s="38">
        <v>870</v>
      </c>
      <c r="B23" s="29" t="s">
        <v>217</v>
      </c>
      <c r="C23" s="139">
        <v>712382007</v>
      </c>
      <c r="D23" s="27" t="s">
        <v>52</v>
      </c>
      <c r="E23" s="27" t="s">
        <v>218</v>
      </c>
      <c r="F23" s="37" t="s">
        <v>219</v>
      </c>
      <c r="G23" s="37" t="s">
        <v>220</v>
      </c>
      <c r="H23" s="37" t="s">
        <v>221</v>
      </c>
      <c r="I23" s="27" t="s">
        <v>222</v>
      </c>
      <c r="J23" s="27" t="s">
        <v>223</v>
      </c>
      <c r="K23" s="27" t="s">
        <v>224</v>
      </c>
      <c r="L23" s="27" t="s">
        <v>225</v>
      </c>
      <c r="M23" s="29" t="s">
        <v>50</v>
      </c>
      <c r="N23" s="38" t="s">
        <v>227</v>
      </c>
      <c r="O23" s="38" t="s">
        <v>226</v>
      </c>
      <c r="P23" s="39"/>
      <c r="Q23" s="38"/>
      <c r="R23" s="39" t="s">
        <v>47</v>
      </c>
      <c r="S23" s="39" t="s">
        <v>228</v>
      </c>
      <c r="T23" s="40">
        <v>37970</v>
      </c>
      <c r="U23" s="38">
        <v>870</v>
      </c>
      <c r="V23" s="28"/>
      <c r="W23" s="29"/>
      <c r="X23" s="28"/>
      <c r="Y23" s="28"/>
      <c r="Z23" s="28"/>
      <c r="AA23" s="27"/>
      <c r="AB23" s="24"/>
      <c r="AC23" s="24"/>
      <c r="AD23" s="24"/>
      <c r="AE23" s="24"/>
      <c r="AF23" s="24"/>
      <c r="AG23" s="24"/>
    </row>
    <row r="24" spans="1:33" ht="14.25" hidden="1" customHeight="1" x14ac:dyDescent="0.2">
      <c r="A24" s="38">
        <v>6540</v>
      </c>
      <c r="B24" s="29" t="s">
        <v>229</v>
      </c>
      <c r="C24" s="139">
        <v>716592006</v>
      </c>
      <c r="D24" s="27" t="s">
        <v>52</v>
      </c>
      <c r="E24" s="27" t="s">
        <v>230</v>
      </c>
      <c r="F24" s="37" t="s">
        <v>231</v>
      </c>
      <c r="G24" s="37" t="s">
        <v>232</v>
      </c>
      <c r="H24" s="37" t="s">
        <v>233</v>
      </c>
      <c r="I24" s="27" t="s">
        <v>234</v>
      </c>
      <c r="J24" s="27" t="s">
        <v>235</v>
      </c>
      <c r="K24" s="27" t="s">
        <v>236</v>
      </c>
      <c r="L24" s="27" t="s">
        <v>239</v>
      </c>
      <c r="M24" s="29" t="s">
        <v>339</v>
      </c>
      <c r="N24" s="38" t="s">
        <v>159</v>
      </c>
      <c r="O24" s="38" t="s">
        <v>237</v>
      </c>
      <c r="P24" s="39" t="s">
        <v>238</v>
      </c>
      <c r="Q24" s="38"/>
      <c r="R24" s="39" t="s">
        <v>47</v>
      </c>
      <c r="S24" s="39" t="s">
        <v>240</v>
      </c>
      <c r="T24" s="40">
        <v>37970</v>
      </c>
      <c r="U24" s="38">
        <v>6540</v>
      </c>
      <c r="V24" s="28"/>
      <c r="W24" s="29"/>
      <c r="X24" s="28"/>
      <c r="Y24" s="28"/>
      <c r="Z24" s="28"/>
      <c r="AA24" s="27"/>
      <c r="AB24" s="25"/>
      <c r="AC24" s="25"/>
      <c r="AD24" s="25"/>
      <c r="AE24" s="25"/>
      <c r="AF24" s="25"/>
      <c r="AG24" s="25"/>
    </row>
    <row r="25" spans="1:33" ht="14.25" hidden="1" customHeight="1" x14ac:dyDescent="0.2">
      <c r="A25" s="38">
        <v>1200</v>
      </c>
      <c r="B25" s="29" t="s">
        <v>241</v>
      </c>
      <c r="C25" s="139">
        <v>702002001</v>
      </c>
      <c r="D25" s="27" t="s">
        <v>242</v>
      </c>
      <c r="E25" s="27" t="s">
        <v>243</v>
      </c>
      <c r="F25" s="37" t="s">
        <v>27</v>
      </c>
      <c r="G25" s="37" t="s">
        <v>244</v>
      </c>
      <c r="H25" s="37" t="s">
        <v>29</v>
      </c>
      <c r="I25" s="27" t="s">
        <v>29</v>
      </c>
      <c r="J25" s="27" t="s">
        <v>29</v>
      </c>
      <c r="K25" s="27" t="s">
        <v>245</v>
      </c>
      <c r="L25" s="27" t="s">
        <v>246</v>
      </c>
      <c r="M25" s="29" t="s">
        <v>49</v>
      </c>
      <c r="N25" s="38" t="s">
        <v>247</v>
      </c>
      <c r="O25" s="38" t="s">
        <v>6420</v>
      </c>
      <c r="P25" s="39" t="s">
        <v>6419</v>
      </c>
      <c r="Q25" s="38"/>
      <c r="R25" s="39" t="s">
        <v>248</v>
      </c>
      <c r="S25" s="39" t="s">
        <v>7614</v>
      </c>
      <c r="T25" s="40">
        <v>37956</v>
      </c>
      <c r="U25" s="38">
        <v>1200</v>
      </c>
      <c r="V25" s="53"/>
      <c r="W25" s="54"/>
      <c r="X25" s="53"/>
      <c r="Y25" s="53"/>
      <c r="Z25" s="53"/>
      <c r="AA25" s="43"/>
      <c r="AB25" s="24"/>
      <c r="AC25" s="24"/>
      <c r="AD25" s="24"/>
      <c r="AE25" s="24"/>
      <c r="AF25" s="24"/>
      <c r="AG25" s="24"/>
    </row>
    <row r="26" spans="1:33" ht="14.25" hidden="1" customHeight="1" x14ac:dyDescent="0.2">
      <c r="A26" s="38">
        <v>3844</v>
      </c>
      <c r="B26" s="29" t="s">
        <v>249</v>
      </c>
      <c r="C26" s="139">
        <v>531710509</v>
      </c>
      <c r="D26" s="27" t="s">
        <v>78</v>
      </c>
      <c r="E26" s="27" t="s">
        <v>250</v>
      </c>
      <c r="F26" s="37" t="s">
        <v>251</v>
      </c>
      <c r="G26" s="37" t="s">
        <v>252</v>
      </c>
      <c r="H26" s="37" t="s">
        <v>253</v>
      </c>
      <c r="I26" s="27" t="s">
        <v>254</v>
      </c>
      <c r="J26" s="27" t="s">
        <v>255</v>
      </c>
      <c r="K26" s="27" t="s">
        <v>256</v>
      </c>
      <c r="L26" s="27" t="s">
        <v>257</v>
      </c>
      <c r="M26" s="29" t="s">
        <v>339</v>
      </c>
      <c r="N26" s="38" t="s">
        <v>259</v>
      </c>
      <c r="O26" s="38" t="s">
        <v>258</v>
      </c>
      <c r="P26" s="39"/>
      <c r="Q26" s="38"/>
      <c r="R26" s="39">
        <v>93401</v>
      </c>
      <c r="S26" s="39" t="s">
        <v>260</v>
      </c>
      <c r="T26" s="40">
        <v>37960</v>
      </c>
      <c r="U26" s="38">
        <v>3844</v>
      </c>
      <c r="V26" s="28"/>
      <c r="W26" s="29"/>
      <c r="X26" s="28"/>
      <c r="Y26" s="28"/>
      <c r="Z26" s="28"/>
      <c r="AA26" s="27"/>
      <c r="AB26" s="24"/>
      <c r="AC26" s="24"/>
      <c r="AD26" s="24"/>
      <c r="AE26" s="24"/>
      <c r="AF26" s="24"/>
      <c r="AG26" s="24"/>
    </row>
    <row r="27" spans="1:33" ht="14.25" hidden="1" customHeight="1" x14ac:dyDescent="0.2">
      <c r="A27" s="38">
        <v>6760</v>
      </c>
      <c r="B27" s="29" t="s">
        <v>261</v>
      </c>
      <c r="C27" s="139">
        <v>718362008</v>
      </c>
      <c r="D27" s="27" t="s">
        <v>78</v>
      </c>
      <c r="E27" s="27" t="s">
        <v>262</v>
      </c>
      <c r="F27" s="37" t="s">
        <v>7540</v>
      </c>
      <c r="G27" s="37" t="s">
        <v>263</v>
      </c>
      <c r="H27" s="37" t="s">
        <v>264</v>
      </c>
      <c r="I27" s="27" t="s">
        <v>265</v>
      </c>
      <c r="J27" s="27" t="s">
        <v>6525</v>
      </c>
      <c r="K27" s="27" t="s">
        <v>7621</v>
      </c>
      <c r="L27" s="27" t="s">
        <v>6508</v>
      </c>
      <c r="M27" s="29" t="s">
        <v>623</v>
      </c>
      <c r="N27" s="38" t="s">
        <v>202</v>
      </c>
      <c r="O27" s="38" t="s">
        <v>6506</v>
      </c>
      <c r="P27" s="39" t="s">
        <v>6507</v>
      </c>
      <c r="Q27" s="38"/>
      <c r="R27" s="39" t="s">
        <v>89</v>
      </c>
      <c r="S27" s="39" t="s">
        <v>7560</v>
      </c>
      <c r="T27" s="40">
        <v>37970</v>
      </c>
      <c r="U27" s="38">
        <v>6760</v>
      </c>
      <c r="V27" s="53"/>
      <c r="W27" s="54"/>
      <c r="X27" s="53"/>
      <c r="Y27" s="53"/>
      <c r="Z27" s="53"/>
      <c r="AA27" s="43"/>
      <c r="AB27" s="24"/>
      <c r="AC27" s="24"/>
      <c r="AD27" s="24"/>
      <c r="AE27" s="24"/>
      <c r="AF27" s="24"/>
      <c r="AG27" s="24"/>
    </row>
    <row r="28" spans="1:33" ht="14.25" hidden="1" customHeight="1" x14ac:dyDescent="0.2">
      <c r="A28" s="38">
        <v>7015</v>
      </c>
      <c r="B28" s="29" t="s">
        <v>266</v>
      </c>
      <c r="C28" s="139">
        <v>745046002</v>
      </c>
      <c r="D28" s="27" t="s">
        <v>25</v>
      </c>
      <c r="E28" s="27" t="s">
        <v>267</v>
      </c>
      <c r="F28" s="37" t="s">
        <v>27</v>
      </c>
      <c r="G28" s="37" t="s">
        <v>268</v>
      </c>
      <c r="H28" s="37" t="s">
        <v>29</v>
      </c>
      <c r="I28" s="27"/>
      <c r="J28" s="27"/>
      <c r="K28" s="27" t="s">
        <v>8542</v>
      </c>
      <c r="L28" s="27" t="s">
        <v>32</v>
      </c>
      <c r="M28" s="29" t="s">
        <v>49</v>
      </c>
      <c r="N28" s="38" t="s">
        <v>723</v>
      </c>
      <c r="O28" s="38" t="s">
        <v>269</v>
      </c>
      <c r="P28" s="39" t="s">
        <v>270</v>
      </c>
      <c r="Q28" s="38"/>
      <c r="R28" s="39">
        <v>93401</v>
      </c>
      <c r="S28" s="39" t="s">
        <v>6888</v>
      </c>
      <c r="T28" s="40">
        <v>37970</v>
      </c>
      <c r="U28" s="38">
        <v>7015</v>
      </c>
      <c r="V28" s="53"/>
      <c r="W28" s="54"/>
      <c r="X28" s="53"/>
      <c r="Y28" s="53"/>
      <c r="Z28" s="53"/>
      <c r="AA28" s="43"/>
      <c r="AB28" s="24"/>
      <c r="AC28" s="24"/>
      <c r="AD28" s="24"/>
      <c r="AE28" s="24"/>
      <c r="AF28" s="24"/>
      <c r="AG28" s="24"/>
    </row>
    <row r="29" spans="1:33" ht="14.25" hidden="1" customHeight="1" x14ac:dyDescent="0.2">
      <c r="A29" s="38">
        <v>900</v>
      </c>
      <c r="B29" s="29" t="s">
        <v>271</v>
      </c>
      <c r="C29" s="139">
        <v>700156427</v>
      </c>
      <c r="D29" s="27" t="s">
        <v>242</v>
      </c>
      <c r="E29" s="27" t="s">
        <v>243</v>
      </c>
      <c r="F29" s="37" t="s">
        <v>27</v>
      </c>
      <c r="G29" s="37" t="s">
        <v>244</v>
      </c>
      <c r="H29" s="37" t="s">
        <v>29</v>
      </c>
      <c r="I29" s="27"/>
      <c r="J29" s="27"/>
      <c r="K29" s="27" t="s">
        <v>272</v>
      </c>
      <c r="L29" s="27" t="s">
        <v>274</v>
      </c>
      <c r="M29" s="29" t="s">
        <v>49</v>
      </c>
      <c r="N29" s="38" t="s">
        <v>1878</v>
      </c>
      <c r="O29" s="38" t="s">
        <v>275</v>
      </c>
      <c r="P29" s="39" t="s">
        <v>273</v>
      </c>
      <c r="Q29" s="38"/>
      <c r="R29" s="39" t="s">
        <v>277</v>
      </c>
      <c r="S29" s="39" t="s">
        <v>278</v>
      </c>
      <c r="T29" s="40">
        <v>37970</v>
      </c>
      <c r="U29" s="38">
        <v>900</v>
      </c>
      <c r="V29" s="28"/>
      <c r="W29" s="29"/>
      <c r="X29" s="28"/>
      <c r="Y29" s="28"/>
      <c r="Z29" s="28"/>
      <c r="AA29" s="27"/>
      <c r="AB29" s="24"/>
      <c r="AC29" s="24"/>
      <c r="AD29" s="24"/>
      <c r="AE29" s="24"/>
      <c r="AF29" s="24"/>
      <c r="AG29" s="24"/>
    </row>
    <row r="30" spans="1:33" ht="14.25" hidden="1" customHeight="1" x14ac:dyDescent="0.2">
      <c r="A30" s="38">
        <v>950</v>
      </c>
      <c r="B30" s="29" t="s">
        <v>279</v>
      </c>
      <c r="C30" s="139">
        <v>703481000</v>
      </c>
      <c r="D30" s="27" t="s">
        <v>242</v>
      </c>
      <c r="E30" s="27" t="s">
        <v>280</v>
      </c>
      <c r="F30" s="37" t="s">
        <v>27</v>
      </c>
      <c r="G30" s="37" t="s">
        <v>244</v>
      </c>
      <c r="H30" s="37" t="s">
        <v>29</v>
      </c>
      <c r="I30" s="27"/>
      <c r="J30" s="27"/>
      <c r="K30" s="27" t="s">
        <v>281</v>
      </c>
      <c r="L30" s="27" t="s">
        <v>283</v>
      </c>
      <c r="M30" s="29" t="s">
        <v>6113</v>
      </c>
      <c r="N30" s="38" t="s">
        <v>285</v>
      </c>
      <c r="O30" s="38" t="s">
        <v>284</v>
      </c>
      <c r="P30" s="39" t="s">
        <v>282</v>
      </c>
      <c r="Q30" s="38"/>
      <c r="R30" s="39">
        <v>93910</v>
      </c>
      <c r="S30" s="39" t="s">
        <v>286</v>
      </c>
      <c r="T30" s="40">
        <v>37970</v>
      </c>
      <c r="U30" s="38">
        <v>950</v>
      </c>
      <c r="V30" s="28"/>
      <c r="W30" s="29"/>
      <c r="X30" s="28"/>
      <c r="Y30" s="28"/>
      <c r="Z30" s="28"/>
      <c r="AA30" s="27"/>
      <c r="AB30" s="24"/>
      <c r="AC30" s="24"/>
      <c r="AD30" s="24"/>
      <c r="AE30" s="24"/>
      <c r="AF30" s="24"/>
      <c r="AG30" s="24"/>
    </row>
    <row r="31" spans="1:33" ht="14.25" hidden="1" customHeight="1" x14ac:dyDescent="0.2">
      <c r="A31" s="38">
        <v>1700</v>
      </c>
      <c r="B31" s="29" t="s">
        <v>287</v>
      </c>
      <c r="C31" s="139">
        <v>825359001</v>
      </c>
      <c r="D31" s="27" t="s">
        <v>242</v>
      </c>
      <c r="E31" s="27" t="s">
        <v>243</v>
      </c>
      <c r="F31" s="37" t="s">
        <v>27</v>
      </c>
      <c r="G31" s="37" t="s">
        <v>244</v>
      </c>
      <c r="H31" s="37" t="s">
        <v>29</v>
      </c>
      <c r="I31" s="27"/>
      <c r="J31" s="27"/>
      <c r="K31" s="27" t="s">
        <v>288</v>
      </c>
      <c r="L31" s="27" t="s">
        <v>290</v>
      </c>
      <c r="M31" s="29" t="s">
        <v>49</v>
      </c>
      <c r="N31" s="38" t="s">
        <v>291</v>
      </c>
      <c r="O31" s="38" t="s">
        <v>289</v>
      </c>
      <c r="P31" s="39"/>
      <c r="Q31" s="38"/>
      <c r="R31" s="39" t="s">
        <v>248</v>
      </c>
      <c r="S31" s="39" t="s">
        <v>292</v>
      </c>
      <c r="T31" s="40">
        <v>37970</v>
      </c>
      <c r="U31" s="38">
        <v>1700</v>
      </c>
      <c r="V31" s="28"/>
      <c r="W31" s="29"/>
      <c r="X31" s="28"/>
      <c r="Y31" s="28"/>
      <c r="Z31" s="28"/>
      <c r="AA31" s="27"/>
      <c r="AB31" s="24"/>
      <c r="AC31" s="24"/>
      <c r="AD31" s="24"/>
      <c r="AE31" s="24"/>
      <c r="AF31" s="24"/>
      <c r="AG31" s="24"/>
    </row>
    <row r="32" spans="1:33" ht="14.25" hidden="1" customHeight="1" x14ac:dyDescent="0.2">
      <c r="A32" s="38">
        <v>1050</v>
      </c>
      <c r="B32" s="29" t="s">
        <v>293</v>
      </c>
      <c r="C32" s="139">
        <v>700006700</v>
      </c>
      <c r="D32" s="27" t="s">
        <v>294</v>
      </c>
      <c r="E32" s="27" t="s">
        <v>295</v>
      </c>
      <c r="F32" s="37" t="s">
        <v>27</v>
      </c>
      <c r="G32" s="37" t="s">
        <v>244</v>
      </c>
      <c r="H32" s="37" t="s">
        <v>29</v>
      </c>
      <c r="I32" s="27"/>
      <c r="J32" s="27"/>
      <c r="K32" s="27" t="s">
        <v>7989</v>
      </c>
      <c r="L32" s="27" t="s">
        <v>298</v>
      </c>
      <c r="M32" s="29" t="s">
        <v>49</v>
      </c>
      <c r="N32" s="38" t="s">
        <v>6421</v>
      </c>
      <c r="O32" s="38" t="s">
        <v>297</v>
      </c>
      <c r="P32" s="39" t="s">
        <v>296</v>
      </c>
      <c r="Q32" s="55" t="s">
        <v>6422</v>
      </c>
      <c r="R32" s="39" t="s">
        <v>299</v>
      </c>
      <c r="S32" s="39" t="s">
        <v>6886</v>
      </c>
      <c r="T32" s="40">
        <v>37970</v>
      </c>
      <c r="U32" s="38">
        <v>1050</v>
      </c>
      <c r="V32" s="28"/>
      <c r="W32" s="29"/>
      <c r="X32" s="28"/>
      <c r="Y32" s="28"/>
      <c r="Z32" s="28"/>
      <c r="AA32" s="27"/>
      <c r="AB32" s="24"/>
      <c r="AC32" s="24"/>
      <c r="AD32" s="24"/>
      <c r="AE32" s="24"/>
      <c r="AF32" s="24"/>
      <c r="AG32" s="24"/>
    </row>
    <row r="33" spans="1:33" ht="14.25" hidden="1" customHeight="1" x14ac:dyDescent="0.2">
      <c r="A33" s="38">
        <v>6861</v>
      </c>
      <c r="B33" s="29" t="s">
        <v>300</v>
      </c>
      <c r="C33" s="139">
        <v>706363009</v>
      </c>
      <c r="D33" s="27" t="s">
        <v>242</v>
      </c>
      <c r="E33" s="27" t="s">
        <v>301</v>
      </c>
      <c r="F33" s="37" t="s">
        <v>27</v>
      </c>
      <c r="G33" s="37" t="s">
        <v>244</v>
      </c>
      <c r="H33" s="37" t="s">
        <v>29</v>
      </c>
      <c r="I33" s="27"/>
      <c r="J33" s="27"/>
      <c r="K33" s="27" t="s">
        <v>302</v>
      </c>
      <c r="L33" s="27" t="s">
        <v>304</v>
      </c>
      <c r="M33" s="29" t="s">
        <v>6114</v>
      </c>
      <c r="N33" s="38" t="s">
        <v>306</v>
      </c>
      <c r="O33" s="38" t="s">
        <v>305</v>
      </c>
      <c r="P33" s="39" t="s">
        <v>303</v>
      </c>
      <c r="Q33" s="38"/>
      <c r="R33" s="39" t="s">
        <v>248</v>
      </c>
      <c r="S33" s="39" t="s">
        <v>307</v>
      </c>
      <c r="T33" s="40">
        <v>37970</v>
      </c>
      <c r="U33" s="38">
        <v>6861</v>
      </c>
      <c r="V33" s="28"/>
      <c r="W33" s="29"/>
      <c r="X33" s="28"/>
      <c r="Y33" s="28"/>
      <c r="Z33" s="28"/>
      <c r="AA33" s="27"/>
      <c r="AB33" s="24"/>
      <c r="AC33" s="24"/>
      <c r="AD33" s="24"/>
      <c r="AE33" s="24"/>
      <c r="AF33" s="24"/>
      <c r="AG33" s="24"/>
    </row>
    <row r="34" spans="1:33" ht="14.25" hidden="1" customHeight="1" x14ac:dyDescent="0.2">
      <c r="A34" s="38">
        <v>1100</v>
      </c>
      <c r="B34" s="29" t="s">
        <v>308</v>
      </c>
      <c r="C34" s="139">
        <v>813748002</v>
      </c>
      <c r="D34" s="27" t="s">
        <v>242</v>
      </c>
      <c r="E34" s="27" t="s">
        <v>309</v>
      </c>
      <c r="F34" s="37" t="s">
        <v>27</v>
      </c>
      <c r="G34" s="37" t="s">
        <v>244</v>
      </c>
      <c r="H34" s="37" t="s">
        <v>29</v>
      </c>
      <c r="I34" s="27"/>
      <c r="J34" s="27"/>
      <c r="K34" s="27" t="s">
        <v>310</v>
      </c>
      <c r="L34" s="27" t="s">
        <v>311</v>
      </c>
      <c r="M34" s="29" t="s">
        <v>49</v>
      </c>
      <c r="N34" s="38" t="s">
        <v>291</v>
      </c>
      <c r="O34" s="38" t="s">
        <v>312</v>
      </c>
      <c r="P34" s="39" t="s">
        <v>316</v>
      </c>
      <c r="Q34" s="38"/>
      <c r="R34" s="39">
        <v>93910</v>
      </c>
      <c r="S34" s="39" t="s">
        <v>313</v>
      </c>
      <c r="T34" s="40">
        <v>37970</v>
      </c>
      <c r="U34" s="38">
        <v>1100</v>
      </c>
      <c r="V34" s="28"/>
      <c r="W34" s="29"/>
      <c r="X34" s="28"/>
      <c r="Y34" s="28"/>
      <c r="Z34" s="28"/>
      <c r="AA34" s="27"/>
      <c r="AB34" s="24"/>
      <c r="AC34" s="24"/>
      <c r="AD34" s="24"/>
      <c r="AE34" s="24"/>
      <c r="AF34" s="24"/>
      <c r="AG34" s="24"/>
    </row>
    <row r="35" spans="1:33" ht="14.25" hidden="1" customHeight="1" x14ac:dyDescent="0.2">
      <c r="A35" s="38">
        <v>1300</v>
      </c>
      <c r="B35" s="27" t="s">
        <v>314</v>
      </c>
      <c r="C35" s="139">
        <v>700156303</v>
      </c>
      <c r="D35" s="27" t="s">
        <v>294</v>
      </c>
      <c r="E35" s="27" t="s">
        <v>315</v>
      </c>
      <c r="F35" s="37" t="s">
        <v>27</v>
      </c>
      <c r="G35" s="37" t="s">
        <v>244</v>
      </c>
      <c r="H35" s="37" t="s">
        <v>29</v>
      </c>
      <c r="I35" s="27"/>
      <c r="J35" s="27"/>
      <c r="K35" s="27" t="s">
        <v>5600</v>
      </c>
      <c r="L35" s="27" t="s">
        <v>5601</v>
      </c>
      <c r="M35" s="29" t="s">
        <v>49</v>
      </c>
      <c r="N35" s="38" t="s">
        <v>276</v>
      </c>
      <c r="O35" s="38" t="s">
        <v>5602</v>
      </c>
      <c r="P35" s="39" t="s">
        <v>317</v>
      </c>
      <c r="Q35" s="38"/>
      <c r="R35" s="39">
        <v>93910</v>
      </c>
      <c r="S35" s="39" t="s">
        <v>318</v>
      </c>
      <c r="T35" s="40">
        <v>37970</v>
      </c>
      <c r="U35" s="38">
        <v>1300</v>
      </c>
      <c r="V35" s="28"/>
      <c r="W35" s="29"/>
      <c r="X35" s="28"/>
      <c r="Y35" s="28"/>
      <c r="Z35" s="28"/>
      <c r="AA35" s="27"/>
      <c r="AB35" s="24"/>
      <c r="AC35" s="24"/>
      <c r="AD35" s="24"/>
      <c r="AE35" s="24"/>
      <c r="AF35" s="24"/>
      <c r="AG35" s="24"/>
    </row>
    <row r="36" spans="1:33" ht="14.25" hidden="1" customHeight="1" x14ac:dyDescent="0.2">
      <c r="A36" s="38">
        <v>1150</v>
      </c>
      <c r="B36" s="29" t="s">
        <v>8764</v>
      </c>
      <c r="C36" s="139">
        <v>706724001</v>
      </c>
      <c r="D36" s="27" t="s">
        <v>242</v>
      </c>
      <c r="E36" s="27" t="s">
        <v>319</v>
      </c>
      <c r="F36" s="37" t="s">
        <v>27</v>
      </c>
      <c r="G36" s="37" t="s">
        <v>244</v>
      </c>
      <c r="H36" s="37" t="s">
        <v>29</v>
      </c>
      <c r="I36" s="27"/>
      <c r="J36" s="27"/>
      <c r="K36" s="27" t="s">
        <v>320</v>
      </c>
      <c r="L36" s="27" t="s">
        <v>321</v>
      </c>
      <c r="M36" s="29" t="s">
        <v>6115</v>
      </c>
      <c r="N36" s="38" t="s">
        <v>323</v>
      </c>
      <c r="O36" s="38" t="s">
        <v>322</v>
      </c>
      <c r="P36" s="39"/>
      <c r="Q36" s="38"/>
      <c r="R36" s="39">
        <v>93910</v>
      </c>
      <c r="S36" s="39" t="s">
        <v>6801</v>
      </c>
      <c r="T36" s="40">
        <v>37970</v>
      </c>
      <c r="U36" s="38">
        <v>1150</v>
      </c>
      <c r="V36" s="56"/>
      <c r="W36" s="57"/>
      <c r="X36" s="56"/>
      <c r="Y36" s="56"/>
      <c r="Z36" s="56"/>
      <c r="AA36" s="58"/>
      <c r="AB36" s="24"/>
      <c r="AC36" s="24"/>
      <c r="AD36" s="24"/>
      <c r="AE36" s="24"/>
      <c r="AF36" s="24"/>
      <c r="AG36" s="24"/>
    </row>
    <row r="37" spans="1:33" ht="14.25" hidden="1" customHeight="1" x14ac:dyDescent="0.2">
      <c r="A37" s="38">
        <v>1350</v>
      </c>
      <c r="B37" s="29" t="s">
        <v>324</v>
      </c>
      <c r="C37" s="139">
        <v>829024004</v>
      </c>
      <c r="D37" s="27" t="s">
        <v>242</v>
      </c>
      <c r="E37" s="27" t="s">
        <v>301</v>
      </c>
      <c r="F37" s="37" t="s">
        <v>27</v>
      </c>
      <c r="G37" s="37" t="s">
        <v>244</v>
      </c>
      <c r="H37" s="37" t="s">
        <v>29</v>
      </c>
      <c r="I37" s="27"/>
      <c r="J37" s="27"/>
      <c r="K37" s="27" t="s">
        <v>325</v>
      </c>
      <c r="L37" s="27" t="s">
        <v>327</v>
      </c>
      <c r="M37" s="29" t="s">
        <v>49</v>
      </c>
      <c r="N37" s="38" t="s">
        <v>3310</v>
      </c>
      <c r="O37" s="38" t="s">
        <v>328</v>
      </c>
      <c r="P37" s="39" t="s">
        <v>326</v>
      </c>
      <c r="Q37" s="38"/>
      <c r="R37" s="39" t="s">
        <v>248</v>
      </c>
      <c r="S37" s="39" t="s">
        <v>329</v>
      </c>
      <c r="T37" s="40">
        <v>37970</v>
      </c>
      <c r="U37" s="38">
        <v>1350</v>
      </c>
      <c r="V37" s="28"/>
      <c r="W37" s="29"/>
      <c r="X37" s="28"/>
      <c r="Y37" s="28"/>
      <c r="Z37" s="28"/>
      <c r="AA37" s="27"/>
      <c r="AB37" s="24"/>
      <c r="AC37" s="24"/>
      <c r="AD37" s="24"/>
      <c r="AE37" s="24"/>
      <c r="AF37" s="24"/>
      <c r="AG37" s="24"/>
    </row>
    <row r="38" spans="1:33" ht="14.25" hidden="1" customHeight="1" x14ac:dyDescent="0.2">
      <c r="A38" s="38">
        <v>1000</v>
      </c>
      <c r="B38" s="29" t="s">
        <v>330</v>
      </c>
      <c r="C38" s="139">
        <v>703168000</v>
      </c>
      <c r="D38" s="27" t="s">
        <v>294</v>
      </c>
      <c r="E38" s="27" t="s">
        <v>331</v>
      </c>
      <c r="F38" s="37" t="s">
        <v>332</v>
      </c>
      <c r="G38" s="37" t="s">
        <v>244</v>
      </c>
      <c r="H38" s="37" t="s">
        <v>29</v>
      </c>
      <c r="I38" s="27" t="s">
        <v>3473</v>
      </c>
      <c r="J38" s="27" t="s">
        <v>3473</v>
      </c>
      <c r="K38" s="27" t="s">
        <v>7138</v>
      </c>
      <c r="L38" s="27" t="s">
        <v>6878</v>
      </c>
      <c r="M38" s="29" t="s">
        <v>50</v>
      </c>
      <c r="N38" s="38" t="s">
        <v>333</v>
      </c>
      <c r="O38" s="38" t="s">
        <v>6879</v>
      </c>
      <c r="P38" s="59" t="s">
        <v>6880</v>
      </c>
      <c r="Q38" s="38"/>
      <c r="R38" s="39">
        <v>93910</v>
      </c>
      <c r="S38" s="39" t="s">
        <v>6443</v>
      </c>
      <c r="T38" s="40">
        <v>37970</v>
      </c>
      <c r="U38" s="38">
        <v>1000</v>
      </c>
      <c r="V38" s="28"/>
      <c r="W38" s="29"/>
      <c r="X38" s="28"/>
      <c r="Y38" s="28"/>
      <c r="Z38" s="28"/>
      <c r="AA38" s="27"/>
      <c r="AB38" s="24"/>
      <c r="AC38" s="24"/>
      <c r="AD38" s="24"/>
      <c r="AE38" s="24"/>
      <c r="AF38" s="24"/>
      <c r="AG38" s="24"/>
    </row>
    <row r="39" spans="1:33" ht="14.25" hidden="1" customHeight="1" x14ac:dyDescent="0.2">
      <c r="A39" s="38">
        <v>1325</v>
      </c>
      <c r="B39" s="29" t="s">
        <v>334</v>
      </c>
      <c r="C39" s="139">
        <v>800665116</v>
      </c>
      <c r="D39" s="27" t="s">
        <v>242</v>
      </c>
      <c r="E39" s="27" t="s">
        <v>150</v>
      </c>
      <c r="F39" s="37" t="s">
        <v>27</v>
      </c>
      <c r="G39" s="37" t="s">
        <v>244</v>
      </c>
      <c r="H39" s="37" t="s">
        <v>29</v>
      </c>
      <c r="I39" s="27"/>
      <c r="J39" s="27"/>
      <c r="K39" s="27" t="s">
        <v>335</v>
      </c>
      <c r="L39" s="27" t="s">
        <v>337</v>
      </c>
      <c r="M39" s="29" t="s">
        <v>339</v>
      </c>
      <c r="N39" s="38" t="s">
        <v>340</v>
      </c>
      <c r="O39" s="38" t="s">
        <v>338</v>
      </c>
      <c r="P39" s="39" t="s">
        <v>336</v>
      </c>
      <c r="Q39" s="38"/>
      <c r="R39" s="39" t="s">
        <v>248</v>
      </c>
      <c r="S39" s="39" t="s">
        <v>341</v>
      </c>
      <c r="T39" s="40">
        <v>37970</v>
      </c>
      <c r="U39" s="38">
        <v>1325</v>
      </c>
      <c r="V39" s="28"/>
      <c r="W39" s="29"/>
      <c r="X39" s="28"/>
      <c r="Y39" s="28"/>
      <c r="Z39" s="28"/>
      <c r="AA39" s="27"/>
      <c r="AB39" s="24"/>
      <c r="AC39" s="24"/>
      <c r="AD39" s="24"/>
      <c r="AE39" s="24"/>
      <c r="AF39" s="24"/>
      <c r="AG39" s="24"/>
    </row>
    <row r="40" spans="1:33" ht="14.25" hidden="1" customHeight="1" x14ac:dyDescent="0.2">
      <c r="A40" s="38">
        <v>1225</v>
      </c>
      <c r="B40" s="29" t="s">
        <v>342</v>
      </c>
      <c r="C40" s="139">
        <v>700836002</v>
      </c>
      <c r="D40" s="27" t="s">
        <v>242</v>
      </c>
      <c r="E40" s="27" t="s">
        <v>243</v>
      </c>
      <c r="F40" s="37" t="s">
        <v>27</v>
      </c>
      <c r="G40" s="37" t="s">
        <v>244</v>
      </c>
      <c r="H40" s="37" t="s">
        <v>29</v>
      </c>
      <c r="I40" s="27"/>
      <c r="J40" s="27"/>
      <c r="K40" s="27" t="s">
        <v>343</v>
      </c>
      <c r="L40" s="27" t="s">
        <v>344</v>
      </c>
      <c r="M40" s="29" t="s">
        <v>49</v>
      </c>
      <c r="N40" s="38" t="s">
        <v>3463</v>
      </c>
      <c r="O40" s="38" t="s">
        <v>345</v>
      </c>
      <c r="P40" s="39"/>
      <c r="Q40" s="38"/>
      <c r="R40" s="39" t="s">
        <v>277</v>
      </c>
      <c r="S40" s="39" t="s">
        <v>346</v>
      </c>
      <c r="T40" s="40">
        <v>37970</v>
      </c>
      <c r="U40" s="38">
        <v>1225</v>
      </c>
      <c r="V40" s="28"/>
      <c r="W40" s="29"/>
      <c r="X40" s="28"/>
      <c r="Y40" s="28"/>
      <c r="Z40" s="28"/>
      <c r="AA40" s="27"/>
      <c r="AB40" s="24"/>
      <c r="AC40" s="24"/>
      <c r="AD40" s="24"/>
      <c r="AE40" s="24"/>
      <c r="AF40" s="24"/>
      <c r="AG40" s="24"/>
    </row>
    <row r="41" spans="1:33" ht="14.25" hidden="1" customHeight="1" x14ac:dyDescent="0.2">
      <c r="A41" s="38">
        <v>1250</v>
      </c>
      <c r="B41" s="29" t="s">
        <v>347</v>
      </c>
      <c r="C41" s="139">
        <v>826902000</v>
      </c>
      <c r="D41" s="27" t="s">
        <v>242</v>
      </c>
      <c r="E41" s="27" t="s">
        <v>348</v>
      </c>
      <c r="F41" s="37" t="s">
        <v>27</v>
      </c>
      <c r="G41" s="37" t="s">
        <v>244</v>
      </c>
      <c r="H41" s="37" t="s">
        <v>29</v>
      </c>
      <c r="I41" s="27"/>
      <c r="J41" s="27"/>
      <c r="K41" s="27" t="s">
        <v>349</v>
      </c>
      <c r="L41" s="27" t="s">
        <v>6884</v>
      </c>
      <c r="M41" s="29" t="s">
        <v>49</v>
      </c>
      <c r="N41" s="38" t="s">
        <v>276</v>
      </c>
      <c r="O41" s="38" t="s">
        <v>351</v>
      </c>
      <c r="P41" s="39" t="s">
        <v>350</v>
      </c>
      <c r="Q41" s="38"/>
      <c r="R41" s="39">
        <v>93910</v>
      </c>
      <c r="S41" s="39" t="s">
        <v>6885</v>
      </c>
      <c r="T41" s="40">
        <v>37970</v>
      </c>
      <c r="U41" s="38">
        <v>1250</v>
      </c>
      <c r="V41" s="28"/>
      <c r="W41" s="29"/>
      <c r="X41" s="28"/>
      <c r="Y41" s="28"/>
      <c r="Z41" s="28"/>
      <c r="AA41" s="27"/>
      <c r="AB41" s="24"/>
      <c r="AC41" s="24"/>
      <c r="AD41" s="24"/>
      <c r="AE41" s="24"/>
      <c r="AF41" s="24"/>
      <c r="AG41" s="24" t="s">
        <v>8543</v>
      </c>
    </row>
    <row r="42" spans="1:33" ht="14.25" hidden="1" customHeight="1" x14ac:dyDescent="0.2">
      <c r="A42" s="38">
        <v>1500</v>
      </c>
      <c r="B42" s="29" t="s">
        <v>352</v>
      </c>
      <c r="C42" s="139">
        <v>821567009</v>
      </c>
      <c r="D42" s="27" t="s">
        <v>294</v>
      </c>
      <c r="E42" s="27" t="s">
        <v>243</v>
      </c>
      <c r="F42" s="37" t="s">
        <v>7445</v>
      </c>
      <c r="G42" s="27" t="s">
        <v>244</v>
      </c>
      <c r="H42" s="37" t="s">
        <v>7446</v>
      </c>
      <c r="I42" s="27"/>
      <c r="J42" s="27"/>
      <c r="K42" s="27" t="s">
        <v>8544</v>
      </c>
      <c r="L42" s="27" t="s">
        <v>6793</v>
      </c>
      <c r="M42" s="29" t="s">
        <v>49</v>
      </c>
      <c r="N42" s="38" t="s">
        <v>353</v>
      </c>
      <c r="O42" s="38" t="s">
        <v>354</v>
      </c>
      <c r="P42" s="39"/>
      <c r="Q42" s="38"/>
      <c r="R42" s="39" t="s">
        <v>248</v>
      </c>
      <c r="S42" s="39" t="s">
        <v>7462</v>
      </c>
      <c r="T42" s="40">
        <v>37970</v>
      </c>
      <c r="U42" s="38">
        <v>1500</v>
      </c>
      <c r="V42" s="53"/>
      <c r="W42" s="54"/>
      <c r="X42" s="53"/>
      <c r="Y42" s="53"/>
      <c r="Z42" s="53"/>
      <c r="AA42" s="43"/>
      <c r="AB42" s="24"/>
      <c r="AC42" s="24"/>
      <c r="AD42" s="24"/>
      <c r="AE42" s="24"/>
      <c r="AF42" s="24"/>
      <c r="AG42" s="24" t="s">
        <v>8545</v>
      </c>
    </row>
    <row r="43" spans="1:33" ht="14.25" hidden="1" customHeight="1" x14ac:dyDescent="0.2">
      <c r="A43" s="38">
        <v>1450</v>
      </c>
      <c r="B43" s="29" t="s">
        <v>355</v>
      </c>
      <c r="C43" s="139">
        <v>700813002</v>
      </c>
      <c r="D43" s="27" t="s">
        <v>242</v>
      </c>
      <c r="E43" s="27" t="s">
        <v>301</v>
      </c>
      <c r="F43" s="37" t="s">
        <v>7518</v>
      </c>
      <c r="G43" s="37" t="s">
        <v>244</v>
      </c>
      <c r="H43" s="37" t="s">
        <v>29</v>
      </c>
      <c r="I43" s="27"/>
      <c r="J43" s="27"/>
      <c r="K43" s="27" t="s">
        <v>6384</v>
      </c>
      <c r="L43" s="27" t="s">
        <v>356</v>
      </c>
      <c r="M43" s="29" t="s">
        <v>49</v>
      </c>
      <c r="N43" s="38" t="s">
        <v>353</v>
      </c>
      <c r="O43" s="38" t="s">
        <v>357</v>
      </c>
      <c r="P43" s="39"/>
      <c r="Q43" s="38"/>
      <c r="R43" s="39" t="s">
        <v>248</v>
      </c>
      <c r="S43" s="39" t="s">
        <v>7555</v>
      </c>
      <c r="T43" s="40">
        <v>37970</v>
      </c>
      <c r="U43" s="38">
        <v>1450</v>
      </c>
      <c r="V43" s="53"/>
      <c r="W43" s="54"/>
      <c r="X43" s="53"/>
      <c r="Y43" s="53"/>
      <c r="Z43" s="53"/>
      <c r="AA43" s="43"/>
      <c r="AB43" s="24"/>
      <c r="AC43" s="24"/>
      <c r="AD43" s="24"/>
      <c r="AE43" s="24"/>
      <c r="AF43" s="24"/>
      <c r="AG43" s="24"/>
    </row>
    <row r="44" spans="1:33" ht="14.25" hidden="1" customHeight="1" x14ac:dyDescent="0.2">
      <c r="A44" s="38">
        <v>1550</v>
      </c>
      <c r="B44" s="29" t="s">
        <v>358</v>
      </c>
      <c r="C44" s="139">
        <v>700230201</v>
      </c>
      <c r="D44" s="27" t="s">
        <v>242</v>
      </c>
      <c r="E44" s="27" t="s">
        <v>359</v>
      </c>
      <c r="F44" s="37" t="s">
        <v>27</v>
      </c>
      <c r="G44" s="37" t="s">
        <v>244</v>
      </c>
      <c r="H44" s="37" t="s">
        <v>29</v>
      </c>
      <c r="I44" s="27"/>
      <c r="J44" s="27"/>
      <c r="K44" s="27" t="s">
        <v>360</v>
      </c>
      <c r="L44" s="27" t="s">
        <v>361</v>
      </c>
      <c r="M44" s="29" t="s">
        <v>49</v>
      </c>
      <c r="N44" s="38" t="s">
        <v>362</v>
      </c>
      <c r="O44" s="38" t="s">
        <v>7990</v>
      </c>
      <c r="P44" s="59" t="s">
        <v>7991</v>
      </c>
      <c r="Q44" s="38"/>
      <c r="R44" s="39" t="s">
        <v>363</v>
      </c>
      <c r="S44" s="39" t="s">
        <v>7992</v>
      </c>
      <c r="T44" s="40">
        <v>37970</v>
      </c>
      <c r="U44" s="38">
        <v>1550</v>
      </c>
      <c r="V44" s="53"/>
      <c r="W44" s="54"/>
      <c r="X44" s="53"/>
      <c r="Y44" s="53"/>
      <c r="Z44" s="53"/>
      <c r="AA44" s="43"/>
      <c r="AB44" s="24"/>
      <c r="AC44" s="24"/>
      <c r="AD44" s="24"/>
      <c r="AE44" s="24"/>
      <c r="AF44" s="24"/>
      <c r="AG44" s="24"/>
    </row>
    <row r="45" spans="1:33" ht="14.25" hidden="1" customHeight="1" x14ac:dyDescent="0.2">
      <c r="A45" s="38">
        <v>1600</v>
      </c>
      <c r="B45" s="29" t="s">
        <v>364</v>
      </c>
      <c r="C45" s="139">
        <v>700218708</v>
      </c>
      <c r="D45" s="27" t="s">
        <v>294</v>
      </c>
      <c r="E45" s="27" t="s">
        <v>348</v>
      </c>
      <c r="F45" s="37" t="s">
        <v>27</v>
      </c>
      <c r="G45" s="37" t="s">
        <v>244</v>
      </c>
      <c r="H45" s="37" t="s">
        <v>29</v>
      </c>
      <c r="I45" s="27"/>
      <c r="J45" s="27"/>
      <c r="K45" s="27" t="s">
        <v>365</v>
      </c>
      <c r="L45" s="27" t="s">
        <v>366</v>
      </c>
      <c r="M45" s="29" t="s">
        <v>49</v>
      </c>
      <c r="N45" s="38" t="s">
        <v>6039</v>
      </c>
      <c r="O45" s="38" t="s">
        <v>367</v>
      </c>
      <c r="P45" s="39"/>
      <c r="Q45" s="38"/>
      <c r="R45" s="39">
        <v>93910</v>
      </c>
      <c r="S45" s="39" t="s">
        <v>368</v>
      </c>
      <c r="T45" s="40">
        <v>37970</v>
      </c>
      <c r="U45" s="38">
        <v>1600</v>
      </c>
      <c r="V45" s="28"/>
      <c r="W45" s="29"/>
      <c r="X45" s="28"/>
      <c r="Y45" s="28"/>
      <c r="Z45" s="28"/>
      <c r="AA45" s="27"/>
      <c r="AB45" s="24"/>
      <c r="AC45" s="24"/>
      <c r="AD45" s="24"/>
      <c r="AE45" s="24"/>
      <c r="AF45" s="24"/>
      <c r="AG45" s="24"/>
    </row>
    <row r="46" spans="1:33" ht="14.25" hidden="1" customHeight="1" x14ac:dyDescent="0.2">
      <c r="A46" s="38">
        <v>1650</v>
      </c>
      <c r="B46" s="29" t="s">
        <v>369</v>
      </c>
      <c r="C46" s="139" t="s">
        <v>7660</v>
      </c>
      <c r="D46" s="27" t="s">
        <v>242</v>
      </c>
      <c r="E46" s="27" t="s">
        <v>370</v>
      </c>
      <c r="F46" s="37" t="s">
        <v>27</v>
      </c>
      <c r="G46" s="37" t="s">
        <v>244</v>
      </c>
      <c r="H46" s="37" t="s">
        <v>29</v>
      </c>
      <c r="I46" s="27"/>
      <c r="J46" s="27"/>
      <c r="K46" s="27" t="s">
        <v>7139</v>
      </c>
      <c r="L46" s="27" t="s">
        <v>371</v>
      </c>
      <c r="M46" s="29" t="s">
        <v>49</v>
      </c>
      <c r="N46" s="38" t="s">
        <v>1466</v>
      </c>
      <c r="O46" s="38" t="s">
        <v>372</v>
      </c>
      <c r="P46" s="39"/>
      <c r="Q46" s="38"/>
      <c r="R46" s="39" t="s">
        <v>277</v>
      </c>
      <c r="S46" s="39" t="s">
        <v>373</v>
      </c>
      <c r="T46" s="40">
        <v>37970</v>
      </c>
      <c r="U46" s="38">
        <v>1650</v>
      </c>
      <c r="V46" s="28"/>
      <c r="W46" s="29"/>
      <c r="X46" s="28"/>
      <c r="Y46" s="28"/>
      <c r="Z46" s="28"/>
      <c r="AA46" s="27"/>
      <c r="AB46" s="24"/>
      <c r="AC46" s="24"/>
      <c r="AD46" s="24"/>
      <c r="AE46" s="24"/>
      <c r="AF46" s="24"/>
      <c r="AG46" s="24"/>
    </row>
    <row r="47" spans="1:33" ht="14.25" hidden="1" customHeight="1" x14ac:dyDescent="0.2">
      <c r="A47" s="38">
        <v>6909</v>
      </c>
      <c r="B47" s="29" t="s">
        <v>374</v>
      </c>
      <c r="C47" s="139">
        <v>705171009</v>
      </c>
      <c r="D47" s="27" t="s">
        <v>242</v>
      </c>
      <c r="E47" s="27" t="s">
        <v>375</v>
      </c>
      <c r="F47" s="37" t="s">
        <v>27</v>
      </c>
      <c r="G47" s="37" t="s">
        <v>244</v>
      </c>
      <c r="H47" s="37" t="s">
        <v>29</v>
      </c>
      <c r="I47" s="27"/>
      <c r="J47" s="27"/>
      <c r="K47" s="27" t="s">
        <v>376</v>
      </c>
      <c r="L47" s="27" t="s">
        <v>378</v>
      </c>
      <c r="M47" s="29" t="s">
        <v>883</v>
      </c>
      <c r="N47" s="38" t="s">
        <v>6040</v>
      </c>
      <c r="O47" s="38" t="s">
        <v>379</v>
      </c>
      <c r="P47" s="39" t="s">
        <v>377</v>
      </c>
      <c r="Q47" s="38"/>
      <c r="R47" s="39" t="s">
        <v>277</v>
      </c>
      <c r="S47" s="39" t="s">
        <v>380</v>
      </c>
      <c r="T47" s="40">
        <v>37970</v>
      </c>
      <c r="U47" s="38">
        <v>6909</v>
      </c>
      <c r="V47" s="28"/>
      <c r="W47" s="29"/>
      <c r="X47" s="28"/>
      <c r="Y47" s="28"/>
      <c r="Z47" s="28"/>
      <c r="AA47" s="27"/>
      <c r="AB47" s="24"/>
      <c r="AC47" s="24"/>
      <c r="AD47" s="24"/>
      <c r="AE47" s="24"/>
      <c r="AF47" s="24"/>
      <c r="AG47" s="24"/>
    </row>
    <row r="48" spans="1:33" ht="14.25" hidden="1" customHeight="1" x14ac:dyDescent="0.2">
      <c r="A48" s="38">
        <v>1750</v>
      </c>
      <c r="B48" s="29" t="s">
        <v>385</v>
      </c>
      <c r="C48" s="139">
        <v>817951724</v>
      </c>
      <c r="D48" s="27" t="s">
        <v>242</v>
      </c>
      <c r="E48" s="27" t="s">
        <v>386</v>
      </c>
      <c r="F48" s="37" t="s">
        <v>27</v>
      </c>
      <c r="G48" s="37" t="s">
        <v>244</v>
      </c>
      <c r="H48" s="37" t="s">
        <v>29</v>
      </c>
      <c r="I48" s="27"/>
      <c r="J48" s="27"/>
      <c r="K48" s="27" t="s">
        <v>381</v>
      </c>
      <c r="L48" s="27" t="s">
        <v>6919</v>
      </c>
      <c r="M48" s="29" t="s">
        <v>339</v>
      </c>
      <c r="N48" s="38" t="s">
        <v>1100</v>
      </c>
      <c r="O48" s="38" t="s">
        <v>6417</v>
      </c>
      <c r="P48" s="39" t="s">
        <v>6418</v>
      </c>
      <c r="Q48" s="38"/>
      <c r="R48" s="39" t="s">
        <v>277</v>
      </c>
      <c r="S48" s="39" t="s">
        <v>6887</v>
      </c>
      <c r="T48" s="40">
        <v>37970</v>
      </c>
      <c r="U48" s="38">
        <v>1750</v>
      </c>
      <c r="V48" s="53"/>
      <c r="W48" s="54"/>
      <c r="X48" s="53"/>
      <c r="Y48" s="53"/>
      <c r="Z48" s="53"/>
      <c r="AA48" s="43"/>
      <c r="AB48" s="24"/>
      <c r="AC48" s="24"/>
      <c r="AD48" s="24"/>
      <c r="AE48" s="24"/>
      <c r="AF48" s="24"/>
      <c r="AG48" s="24"/>
    </row>
    <row r="49" spans="1:33" ht="14.25" hidden="1" customHeight="1" x14ac:dyDescent="0.2">
      <c r="A49" s="38">
        <v>7063</v>
      </c>
      <c r="B49" s="29" t="s">
        <v>383</v>
      </c>
      <c r="C49" s="139">
        <v>802305002</v>
      </c>
      <c r="D49" s="27" t="s">
        <v>242</v>
      </c>
      <c r="E49" s="27" t="s">
        <v>384</v>
      </c>
      <c r="F49" s="37" t="s">
        <v>27</v>
      </c>
      <c r="G49" s="37" t="s">
        <v>244</v>
      </c>
      <c r="H49" s="37" t="s">
        <v>29</v>
      </c>
      <c r="I49" s="27"/>
      <c r="J49" s="27"/>
      <c r="K49" s="27" t="s">
        <v>387</v>
      </c>
      <c r="L49" s="27" t="s">
        <v>388</v>
      </c>
      <c r="M49" s="29" t="s">
        <v>49</v>
      </c>
      <c r="N49" s="38" t="s">
        <v>390</v>
      </c>
      <c r="O49" s="38" t="s">
        <v>389</v>
      </c>
      <c r="P49" s="39"/>
      <c r="Q49" s="38"/>
      <c r="R49" s="39">
        <v>93910</v>
      </c>
      <c r="S49" s="39" t="s">
        <v>391</v>
      </c>
      <c r="T49" s="40">
        <v>37970</v>
      </c>
      <c r="U49" s="38">
        <v>7063</v>
      </c>
      <c r="V49" s="28"/>
      <c r="W49" s="29"/>
      <c r="X49" s="28"/>
      <c r="Y49" s="28"/>
      <c r="Z49" s="28"/>
      <c r="AA49" s="27"/>
      <c r="AB49" s="24"/>
      <c r="AC49" s="24"/>
      <c r="AD49" s="24"/>
      <c r="AE49" s="24"/>
      <c r="AF49" s="24"/>
      <c r="AG49" s="24"/>
    </row>
    <row r="50" spans="1:33" ht="14.25" hidden="1" customHeight="1" x14ac:dyDescent="0.2">
      <c r="A50" s="38">
        <v>7013</v>
      </c>
      <c r="B50" s="29" t="s">
        <v>392</v>
      </c>
      <c r="C50" s="139">
        <v>817951511</v>
      </c>
      <c r="D50" s="27" t="s">
        <v>242</v>
      </c>
      <c r="E50" s="27" t="s">
        <v>393</v>
      </c>
      <c r="F50" s="37" t="s">
        <v>27</v>
      </c>
      <c r="G50" s="37" t="s">
        <v>244</v>
      </c>
      <c r="H50" s="37" t="s">
        <v>29</v>
      </c>
      <c r="I50" s="27"/>
      <c r="J50" s="27"/>
      <c r="K50" s="27" t="s">
        <v>394</v>
      </c>
      <c r="L50" s="27" t="s">
        <v>395</v>
      </c>
      <c r="M50" s="29" t="s">
        <v>49</v>
      </c>
      <c r="N50" s="38" t="s">
        <v>398</v>
      </c>
      <c r="O50" s="38" t="s">
        <v>396</v>
      </c>
      <c r="P50" s="39"/>
      <c r="Q50" s="38"/>
      <c r="R50" s="39" t="s">
        <v>248</v>
      </c>
      <c r="S50" s="39" t="s">
        <v>397</v>
      </c>
      <c r="T50" s="40">
        <v>37970</v>
      </c>
      <c r="U50" s="38">
        <v>7013</v>
      </c>
      <c r="V50" s="28"/>
      <c r="W50" s="29"/>
      <c r="X50" s="28"/>
      <c r="Y50" s="28"/>
      <c r="Z50" s="28"/>
      <c r="AA50" s="27"/>
      <c r="AB50" s="24"/>
      <c r="AC50" s="24"/>
      <c r="AD50" s="24"/>
      <c r="AE50" s="24"/>
      <c r="AF50" s="24"/>
      <c r="AG50" s="24"/>
    </row>
    <row r="51" spans="1:33" ht="14.25" hidden="1" customHeight="1" x14ac:dyDescent="0.2">
      <c r="A51" s="38">
        <v>7657</v>
      </c>
      <c r="B51" s="29" t="s">
        <v>399</v>
      </c>
      <c r="C51" s="139">
        <v>651354765</v>
      </c>
      <c r="D51" s="27" t="s">
        <v>400</v>
      </c>
      <c r="E51" s="27" t="s">
        <v>401</v>
      </c>
      <c r="F51" s="37" t="s">
        <v>6580</v>
      </c>
      <c r="G51" s="37" t="s">
        <v>402</v>
      </c>
      <c r="H51" s="37" t="s">
        <v>6900</v>
      </c>
      <c r="I51" s="27" t="s">
        <v>403</v>
      </c>
      <c r="J51" s="27" t="s">
        <v>6901</v>
      </c>
      <c r="K51" s="27" t="s">
        <v>404</v>
      </c>
      <c r="L51" s="27" t="s">
        <v>6709</v>
      </c>
      <c r="M51" s="29" t="s">
        <v>623</v>
      </c>
      <c r="N51" s="38" t="s">
        <v>382</v>
      </c>
      <c r="O51" s="38">
        <v>984478316</v>
      </c>
      <c r="P51" s="59" t="s">
        <v>6581</v>
      </c>
      <c r="Q51" s="38"/>
      <c r="R51" s="39" t="s">
        <v>89</v>
      </c>
      <c r="S51" s="39" t="s">
        <v>6914</v>
      </c>
      <c r="T51" s="40">
        <v>43374</v>
      </c>
      <c r="U51" s="38">
        <v>7657</v>
      </c>
      <c r="V51" s="28"/>
      <c r="W51" s="29"/>
      <c r="X51" s="28"/>
      <c r="Y51" s="28"/>
      <c r="Z51" s="28"/>
      <c r="AA51" s="27"/>
      <c r="AB51" s="24"/>
      <c r="AC51" s="24"/>
      <c r="AD51" s="24"/>
      <c r="AE51" s="24"/>
      <c r="AF51" s="24"/>
      <c r="AG51" s="24"/>
    </row>
    <row r="52" spans="1:33" ht="14.25" hidden="1" customHeight="1" x14ac:dyDescent="0.2">
      <c r="A52" s="38">
        <v>7461</v>
      </c>
      <c r="B52" s="29" t="s">
        <v>405</v>
      </c>
      <c r="C52" s="139">
        <v>650413296</v>
      </c>
      <c r="D52" s="27" t="s">
        <v>78</v>
      </c>
      <c r="E52" s="27" t="s">
        <v>406</v>
      </c>
      <c r="F52" s="37" t="s">
        <v>407</v>
      </c>
      <c r="G52" s="37" t="s">
        <v>408</v>
      </c>
      <c r="H52" s="37" t="s">
        <v>409</v>
      </c>
      <c r="I52" s="27" t="s">
        <v>410</v>
      </c>
      <c r="J52" s="27" t="s">
        <v>136</v>
      </c>
      <c r="K52" s="27" t="s">
        <v>411</v>
      </c>
      <c r="L52" s="27" t="s">
        <v>412</v>
      </c>
      <c r="M52" s="29" t="s">
        <v>623</v>
      </c>
      <c r="N52" s="38" t="s">
        <v>413</v>
      </c>
      <c r="O52" s="38"/>
      <c r="P52" s="39"/>
      <c r="Q52" s="38"/>
      <c r="R52" s="39" t="s">
        <v>414</v>
      </c>
      <c r="S52" s="39" t="s">
        <v>415</v>
      </c>
      <c r="T52" s="40">
        <v>40910</v>
      </c>
      <c r="U52" s="38">
        <v>7461</v>
      </c>
      <c r="V52" s="28"/>
      <c r="W52" s="29"/>
      <c r="X52" s="28"/>
      <c r="Y52" s="28"/>
      <c r="Z52" s="28"/>
      <c r="AA52" s="27"/>
      <c r="AB52" s="24"/>
      <c r="AC52" s="24"/>
      <c r="AD52" s="24"/>
      <c r="AE52" s="24"/>
      <c r="AF52" s="24"/>
      <c r="AG52" s="24"/>
    </row>
    <row r="53" spans="1:33" ht="14.25" hidden="1" customHeight="1" x14ac:dyDescent="0.2">
      <c r="A53" s="38">
        <v>7664</v>
      </c>
      <c r="B53" s="29" t="s">
        <v>416</v>
      </c>
      <c r="C53" s="139">
        <v>650797612</v>
      </c>
      <c r="D53" s="27" t="s">
        <v>417</v>
      </c>
      <c r="E53" s="27" t="s">
        <v>418</v>
      </c>
      <c r="F53" s="37" t="s">
        <v>419</v>
      </c>
      <c r="G53" s="37" t="s">
        <v>420</v>
      </c>
      <c r="H53" s="37" t="s">
        <v>421</v>
      </c>
      <c r="I53" s="27" t="s">
        <v>422</v>
      </c>
      <c r="J53" s="27" t="s">
        <v>423</v>
      </c>
      <c r="K53" s="27" t="s">
        <v>424</v>
      </c>
      <c r="L53" s="27" t="s">
        <v>426</v>
      </c>
      <c r="M53" s="29" t="s">
        <v>6118</v>
      </c>
      <c r="N53" s="38" t="s">
        <v>428</v>
      </c>
      <c r="O53" s="38" t="s">
        <v>427</v>
      </c>
      <c r="P53" s="39" t="s">
        <v>425</v>
      </c>
      <c r="Q53" s="38"/>
      <c r="R53" s="39" t="s">
        <v>89</v>
      </c>
      <c r="S53" s="39" t="s">
        <v>429</v>
      </c>
      <c r="T53" s="40">
        <v>43453</v>
      </c>
      <c r="U53" s="38">
        <v>7664</v>
      </c>
      <c r="V53" s="28"/>
      <c r="W53" s="29"/>
      <c r="X53" s="28"/>
      <c r="Y53" s="28"/>
      <c r="Z53" s="28"/>
      <c r="AA53" s="27"/>
      <c r="AB53" s="24"/>
      <c r="AC53" s="24"/>
      <c r="AD53" s="24"/>
      <c r="AE53" s="24"/>
      <c r="AF53" s="24"/>
      <c r="AG53" s="24"/>
    </row>
    <row r="54" spans="1:33" ht="14.25" hidden="1" customHeight="1" x14ac:dyDescent="0.2">
      <c r="A54" s="38">
        <v>7114</v>
      </c>
      <c r="B54" s="29" t="s">
        <v>430</v>
      </c>
      <c r="C54" s="139">
        <v>725183003</v>
      </c>
      <c r="D54" s="27" t="s">
        <v>78</v>
      </c>
      <c r="E54" s="27" t="s">
        <v>431</v>
      </c>
      <c r="F54" s="37" t="s">
        <v>27</v>
      </c>
      <c r="G54" s="37" t="s">
        <v>432</v>
      </c>
      <c r="H54" s="37" t="s">
        <v>433</v>
      </c>
      <c r="I54" s="27" t="s">
        <v>96</v>
      </c>
      <c r="J54" s="27" t="s">
        <v>434</v>
      </c>
      <c r="K54" s="27" t="s">
        <v>435</v>
      </c>
      <c r="L54" s="27" t="s">
        <v>436</v>
      </c>
      <c r="M54" s="29" t="s">
        <v>49</v>
      </c>
      <c r="N54" s="38" t="s">
        <v>438</v>
      </c>
      <c r="O54" s="38" t="s">
        <v>437</v>
      </c>
      <c r="P54" s="39"/>
      <c r="Q54" s="38"/>
      <c r="R54" s="39">
        <v>93401</v>
      </c>
      <c r="S54" s="39" t="s">
        <v>439</v>
      </c>
      <c r="T54" s="40">
        <v>37970</v>
      </c>
      <c r="U54" s="38">
        <v>7114</v>
      </c>
      <c r="V54" s="28"/>
      <c r="W54" s="29"/>
      <c r="X54" s="28"/>
      <c r="Y54" s="28"/>
      <c r="Z54" s="28"/>
      <c r="AA54" s="27"/>
      <c r="AB54" s="24"/>
      <c r="AC54" s="24"/>
      <c r="AD54" s="24"/>
      <c r="AE54" s="24"/>
      <c r="AF54" s="24"/>
      <c r="AG54" s="24"/>
    </row>
    <row r="55" spans="1:33" ht="14.25" hidden="1" customHeight="1" x14ac:dyDescent="0.2">
      <c r="A55" s="38">
        <v>2000</v>
      </c>
      <c r="B55" s="29" t="s">
        <v>440</v>
      </c>
      <c r="C55" s="139">
        <v>707437006</v>
      </c>
      <c r="D55" s="27" t="s">
        <v>78</v>
      </c>
      <c r="E55" s="27" t="s">
        <v>441</v>
      </c>
      <c r="F55" s="37" t="s">
        <v>442</v>
      </c>
      <c r="G55" s="37" t="s">
        <v>443</v>
      </c>
      <c r="H55" s="37" t="s">
        <v>444</v>
      </c>
      <c r="I55" s="27" t="s">
        <v>445</v>
      </c>
      <c r="J55" s="27" t="s">
        <v>446</v>
      </c>
      <c r="K55" s="27" t="s">
        <v>447</v>
      </c>
      <c r="L55" s="27" t="s">
        <v>449</v>
      </c>
      <c r="M55" s="29" t="s">
        <v>50</v>
      </c>
      <c r="N55" s="38" t="s">
        <v>450</v>
      </c>
      <c r="O55" s="38" t="s">
        <v>448</v>
      </c>
      <c r="P55" s="39"/>
      <c r="Q55" s="39"/>
      <c r="R55" s="39" t="s">
        <v>89</v>
      </c>
      <c r="S55" s="39" t="s">
        <v>451</v>
      </c>
      <c r="T55" s="40">
        <v>37970</v>
      </c>
      <c r="U55" s="38">
        <v>2000</v>
      </c>
      <c r="V55" s="28"/>
      <c r="W55" s="29"/>
      <c r="X55" s="28"/>
      <c r="Y55" s="28"/>
      <c r="Z55" s="28"/>
      <c r="AA55" s="27"/>
      <c r="AB55" s="24"/>
      <c r="AC55" s="24"/>
      <c r="AD55" s="24"/>
      <c r="AE55" s="24"/>
      <c r="AF55" s="24"/>
      <c r="AG55" s="24"/>
    </row>
    <row r="56" spans="1:33" ht="14.25" hidden="1" customHeight="1" x14ac:dyDescent="0.2">
      <c r="A56" s="148"/>
      <c r="B56" s="29" t="s">
        <v>460</v>
      </c>
      <c r="C56" s="139">
        <v>710867003</v>
      </c>
      <c r="D56" s="27" t="s">
        <v>52</v>
      </c>
      <c r="E56" s="27" t="s">
        <v>461</v>
      </c>
      <c r="F56" s="37" t="s">
        <v>7993</v>
      </c>
      <c r="G56" s="37" t="s">
        <v>462</v>
      </c>
      <c r="H56" s="37" t="s">
        <v>7994</v>
      </c>
      <c r="I56" s="27" t="s">
        <v>67</v>
      </c>
      <c r="J56" s="27" t="s">
        <v>7995</v>
      </c>
      <c r="K56" s="27" t="s">
        <v>7996</v>
      </c>
      <c r="L56" s="27" t="s">
        <v>463</v>
      </c>
      <c r="M56" s="29" t="s">
        <v>49</v>
      </c>
      <c r="N56" s="38" t="s">
        <v>464</v>
      </c>
      <c r="O56" s="38" t="s">
        <v>7997</v>
      </c>
      <c r="P56" s="59" t="s">
        <v>7998</v>
      </c>
      <c r="Q56" s="38"/>
      <c r="R56" s="39" t="s">
        <v>465</v>
      </c>
      <c r="S56" s="39" t="s">
        <v>7999</v>
      </c>
      <c r="T56" s="40">
        <v>37970</v>
      </c>
      <c r="U56" s="38">
        <v>6871</v>
      </c>
      <c r="V56" s="53"/>
      <c r="W56" s="54"/>
      <c r="X56" s="53"/>
      <c r="Y56" s="53"/>
      <c r="Z56" s="53"/>
      <c r="AA56" s="43"/>
      <c r="AB56" s="24"/>
      <c r="AC56" s="24"/>
      <c r="AD56" s="24"/>
      <c r="AE56" s="24"/>
      <c r="AF56" s="24"/>
      <c r="AG56" s="24"/>
    </row>
    <row r="57" spans="1:33" ht="14.25" customHeight="1" x14ac:dyDescent="0.2">
      <c r="A57" s="148">
        <v>6871</v>
      </c>
      <c r="B57" s="29" t="s">
        <v>452</v>
      </c>
      <c r="C57" s="139">
        <v>715787008</v>
      </c>
      <c r="D57" s="27" t="s">
        <v>78</v>
      </c>
      <c r="E57" s="27" t="s">
        <v>453</v>
      </c>
      <c r="F57" s="37" t="s">
        <v>7655</v>
      </c>
      <c r="G57" s="37" t="s">
        <v>454</v>
      </c>
      <c r="H57" s="37" t="s">
        <v>7657</v>
      </c>
      <c r="I57" s="27" t="s">
        <v>455</v>
      </c>
      <c r="J57" s="27" t="s">
        <v>7658</v>
      </c>
      <c r="K57" s="27" t="s">
        <v>456</v>
      </c>
      <c r="L57" s="27" t="s">
        <v>7656</v>
      </c>
      <c r="M57" s="29" t="s">
        <v>623</v>
      </c>
      <c r="N57" s="38" t="s">
        <v>457</v>
      </c>
      <c r="O57" s="38" t="s">
        <v>459</v>
      </c>
      <c r="P57" s="59" t="s">
        <v>458</v>
      </c>
      <c r="Q57" s="38"/>
      <c r="R57" s="39" t="s">
        <v>414</v>
      </c>
      <c r="S57" s="39" t="s">
        <v>8000</v>
      </c>
      <c r="T57" s="40">
        <v>37971</v>
      </c>
      <c r="U57" s="38">
        <v>6988</v>
      </c>
      <c r="V57" s="28"/>
      <c r="W57" s="29"/>
      <c r="X57" s="28"/>
      <c r="Y57" s="28"/>
      <c r="Z57" s="28"/>
      <c r="AA57" s="27"/>
      <c r="AB57" s="24"/>
      <c r="AC57" s="24"/>
      <c r="AD57" s="24"/>
      <c r="AE57" s="24"/>
      <c r="AF57" s="24"/>
      <c r="AG57" s="24"/>
    </row>
    <row r="58" spans="1:33" ht="14.25" hidden="1" customHeight="1" x14ac:dyDescent="0.2">
      <c r="A58" s="38">
        <v>7003</v>
      </c>
      <c r="B58" s="29" t="s">
        <v>6210</v>
      </c>
      <c r="C58" s="139">
        <v>731013004</v>
      </c>
      <c r="D58" s="27" t="s">
        <v>78</v>
      </c>
      <c r="E58" s="27" t="s">
        <v>466</v>
      </c>
      <c r="F58" s="37" t="s">
        <v>7493</v>
      </c>
      <c r="G58" s="37" t="s">
        <v>467</v>
      </c>
      <c r="H58" s="37" t="s">
        <v>468</v>
      </c>
      <c r="I58" s="27" t="s">
        <v>469</v>
      </c>
      <c r="J58" s="27" t="s">
        <v>470</v>
      </c>
      <c r="K58" s="27" t="s">
        <v>7510</v>
      </c>
      <c r="L58" s="27" t="s">
        <v>6721</v>
      </c>
      <c r="M58" s="29" t="s">
        <v>49</v>
      </c>
      <c r="N58" s="38" t="s">
        <v>845</v>
      </c>
      <c r="O58" s="38">
        <v>223414941</v>
      </c>
      <c r="P58" s="39" t="s">
        <v>6722</v>
      </c>
      <c r="Q58" s="38"/>
      <c r="R58" s="39" t="s">
        <v>471</v>
      </c>
      <c r="S58" s="40" t="s">
        <v>7465</v>
      </c>
      <c r="T58" s="40">
        <v>37970</v>
      </c>
      <c r="U58" s="38">
        <v>7003</v>
      </c>
      <c r="V58" s="28"/>
      <c r="W58" s="29"/>
      <c r="X58" s="28"/>
      <c r="Y58" s="28"/>
      <c r="Z58" s="28"/>
      <c r="AA58" s="27"/>
      <c r="AB58" s="24"/>
      <c r="AC58" s="24"/>
      <c r="AD58" s="24"/>
      <c r="AE58" s="24"/>
      <c r="AF58" s="24"/>
      <c r="AG58" s="24"/>
    </row>
    <row r="59" spans="1:33" ht="14.25" hidden="1" customHeight="1" x14ac:dyDescent="0.2">
      <c r="A59" s="38">
        <v>7723</v>
      </c>
      <c r="B59" s="29" t="s">
        <v>8001</v>
      </c>
      <c r="C59" s="139">
        <v>651927862</v>
      </c>
      <c r="D59" s="27"/>
      <c r="E59" s="27" t="s">
        <v>8546</v>
      </c>
      <c r="F59" s="37" t="s">
        <v>8002</v>
      </c>
      <c r="G59" s="37" t="s">
        <v>8003</v>
      </c>
      <c r="H59" s="37" t="s">
        <v>8004</v>
      </c>
      <c r="I59" s="27" t="s">
        <v>1781</v>
      </c>
      <c r="J59" s="27" t="s">
        <v>8005</v>
      </c>
      <c r="K59" s="27" t="s">
        <v>8006</v>
      </c>
      <c r="L59" s="27" t="s">
        <v>8007</v>
      </c>
      <c r="M59" s="29" t="s">
        <v>339</v>
      </c>
      <c r="N59" s="38" t="s">
        <v>3949</v>
      </c>
      <c r="O59" s="38" t="s">
        <v>8008</v>
      </c>
      <c r="P59" s="59" t="s">
        <v>8009</v>
      </c>
      <c r="Q59" s="38"/>
      <c r="R59" s="39">
        <v>93401</v>
      </c>
      <c r="S59" s="40" t="s">
        <v>8010</v>
      </c>
      <c r="T59" s="40">
        <v>44187</v>
      </c>
      <c r="U59" s="38">
        <v>7723</v>
      </c>
      <c r="V59" s="60"/>
      <c r="W59" s="61"/>
      <c r="X59" s="60"/>
      <c r="Y59" s="60"/>
      <c r="Z59" s="60"/>
      <c r="AA59" s="48"/>
      <c r="AB59" s="24"/>
      <c r="AC59" s="24"/>
      <c r="AD59" s="24"/>
      <c r="AE59" s="24"/>
      <c r="AF59" s="24"/>
      <c r="AG59" s="24"/>
    </row>
    <row r="60" spans="1:33" ht="14.25" hidden="1" customHeight="1" x14ac:dyDescent="0.2">
      <c r="A60" s="38">
        <v>7608</v>
      </c>
      <c r="B60" s="29" t="s">
        <v>472</v>
      </c>
      <c r="C60" s="139">
        <v>650984447</v>
      </c>
      <c r="D60" s="27" t="s">
        <v>78</v>
      </c>
      <c r="E60" s="27" t="s">
        <v>473</v>
      </c>
      <c r="F60" s="37" t="s">
        <v>474</v>
      </c>
      <c r="G60" s="37" t="s">
        <v>475</v>
      </c>
      <c r="H60" s="37" t="s">
        <v>476</v>
      </c>
      <c r="I60" s="27" t="s">
        <v>477</v>
      </c>
      <c r="J60" s="27" t="s">
        <v>478</v>
      </c>
      <c r="K60" s="27" t="s">
        <v>479</v>
      </c>
      <c r="L60" s="27" t="s">
        <v>481</v>
      </c>
      <c r="M60" s="29" t="s">
        <v>49</v>
      </c>
      <c r="N60" s="38"/>
      <c r="O60" s="38" t="s">
        <v>482</v>
      </c>
      <c r="P60" s="39" t="s">
        <v>480</v>
      </c>
      <c r="Q60" s="38"/>
      <c r="R60" s="39" t="s">
        <v>414</v>
      </c>
      <c r="S60" s="39" t="s">
        <v>483</v>
      </c>
      <c r="T60" s="40">
        <v>42538</v>
      </c>
      <c r="U60" s="38">
        <v>7608</v>
      </c>
      <c r="V60" s="28"/>
      <c r="W60" s="29"/>
      <c r="X60" s="28"/>
      <c r="Y60" s="28"/>
      <c r="Z60" s="28"/>
      <c r="AA60" s="27"/>
      <c r="AB60" s="24"/>
      <c r="AC60" s="24"/>
      <c r="AD60" s="24"/>
      <c r="AE60" s="24"/>
      <c r="AF60" s="24"/>
      <c r="AG60" s="24"/>
    </row>
    <row r="61" spans="1:33" ht="14.25" hidden="1" customHeight="1" x14ac:dyDescent="0.2">
      <c r="A61" s="38">
        <v>6930</v>
      </c>
      <c r="B61" s="29" t="s">
        <v>484</v>
      </c>
      <c r="C61" s="139">
        <v>719651003</v>
      </c>
      <c r="D61" s="27" t="s">
        <v>78</v>
      </c>
      <c r="E61" s="27" t="s">
        <v>8547</v>
      </c>
      <c r="F61" s="37" t="s">
        <v>485</v>
      </c>
      <c r="G61" s="37" t="s">
        <v>486</v>
      </c>
      <c r="H61" s="37" t="s">
        <v>487</v>
      </c>
      <c r="I61" s="27" t="s">
        <v>488</v>
      </c>
      <c r="J61" s="27" t="s">
        <v>489</v>
      </c>
      <c r="K61" s="27" t="s">
        <v>490</v>
      </c>
      <c r="L61" s="27" t="s">
        <v>492</v>
      </c>
      <c r="M61" s="29" t="s">
        <v>214</v>
      </c>
      <c r="N61" s="38" t="s">
        <v>494</v>
      </c>
      <c r="O61" s="38" t="s">
        <v>493</v>
      </c>
      <c r="P61" s="39" t="s">
        <v>491</v>
      </c>
      <c r="Q61" s="38"/>
      <c r="R61" s="39" t="s">
        <v>414</v>
      </c>
      <c r="S61" s="39" t="s">
        <v>495</v>
      </c>
      <c r="T61" s="40">
        <v>37970</v>
      </c>
      <c r="U61" s="38">
        <v>6930</v>
      </c>
      <c r="V61" s="28"/>
      <c r="W61" s="29"/>
      <c r="X61" s="28"/>
      <c r="Y61" s="28"/>
      <c r="Z61" s="28"/>
      <c r="AA61" s="27"/>
      <c r="AB61" s="24"/>
      <c r="AC61" s="24"/>
      <c r="AD61" s="24"/>
      <c r="AE61" s="24"/>
      <c r="AF61" s="24"/>
      <c r="AG61" s="24"/>
    </row>
    <row r="62" spans="1:33" ht="14.25" hidden="1" customHeight="1" x14ac:dyDescent="0.2">
      <c r="A62" s="38">
        <v>7361</v>
      </c>
      <c r="B62" s="29" t="s">
        <v>496</v>
      </c>
      <c r="C62" s="139">
        <v>708794007</v>
      </c>
      <c r="D62" s="27" t="s">
        <v>78</v>
      </c>
      <c r="E62" s="27" t="s">
        <v>497</v>
      </c>
      <c r="F62" s="37" t="s">
        <v>498</v>
      </c>
      <c r="G62" s="37" t="s">
        <v>499</v>
      </c>
      <c r="H62" s="37" t="s">
        <v>500</v>
      </c>
      <c r="I62" s="27" t="s">
        <v>501</v>
      </c>
      <c r="J62" s="27" t="s">
        <v>502</v>
      </c>
      <c r="K62" s="27" t="s">
        <v>503</v>
      </c>
      <c r="L62" s="27" t="s">
        <v>504</v>
      </c>
      <c r="M62" s="29" t="s">
        <v>49</v>
      </c>
      <c r="N62" s="38" t="s">
        <v>438</v>
      </c>
      <c r="O62" s="38"/>
      <c r="P62" s="39"/>
      <c r="Q62" s="38"/>
      <c r="R62" s="39" t="s">
        <v>414</v>
      </c>
      <c r="S62" s="39" t="s">
        <v>505</v>
      </c>
      <c r="T62" s="40">
        <v>39261</v>
      </c>
      <c r="U62" s="38">
        <v>7361</v>
      </c>
      <c r="V62" s="28"/>
      <c r="W62" s="29"/>
      <c r="X62" s="28"/>
      <c r="Y62" s="28"/>
      <c r="Z62" s="28"/>
      <c r="AA62" s="27"/>
      <c r="AB62" s="24"/>
      <c r="AC62" s="24"/>
      <c r="AD62" s="24"/>
      <c r="AE62" s="24"/>
      <c r="AF62" s="24"/>
      <c r="AG62" s="24"/>
    </row>
    <row r="63" spans="1:33" ht="14.25" hidden="1" customHeight="1" x14ac:dyDescent="0.2">
      <c r="A63" s="38">
        <v>6971</v>
      </c>
      <c r="B63" s="29" t="s">
        <v>506</v>
      </c>
      <c r="C63" s="139">
        <v>735534009</v>
      </c>
      <c r="D63" s="27" t="s">
        <v>78</v>
      </c>
      <c r="E63" s="27" t="s">
        <v>507</v>
      </c>
      <c r="F63" s="37" t="s">
        <v>6600</v>
      </c>
      <c r="G63" s="37" t="s">
        <v>508</v>
      </c>
      <c r="H63" s="37" t="s">
        <v>6092</v>
      </c>
      <c r="I63" s="27" t="s">
        <v>509</v>
      </c>
      <c r="J63" s="27" t="s">
        <v>7257</v>
      </c>
      <c r="K63" s="27" t="s">
        <v>6093</v>
      </c>
      <c r="L63" s="27" t="s">
        <v>510</v>
      </c>
      <c r="M63" s="29" t="s">
        <v>50</v>
      </c>
      <c r="N63" s="38" t="s">
        <v>6095</v>
      </c>
      <c r="O63" s="38" t="s">
        <v>6107</v>
      </c>
      <c r="P63" s="39" t="s">
        <v>6094</v>
      </c>
      <c r="Q63" s="38"/>
      <c r="R63" s="39" t="s">
        <v>414</v>
      </c>
      <c r="S63" s="39" t="s">
        <v>7258</v>
      </c>
      <c r="T63" s="40">
        <v>37970</v>
      </c>
      <c r="U63" s="38">
        <v>6971</v>
      </c>
      <c r="V63" s="28"/>
      <c r="W63" s="29"/>
      <c r="X63" s="28"/>
      <c r="Y63" s="28"/>
      <c r="Z63" s="28"/>
      <c r="AA63" s="62" t="s">
        <v>8548</v>
      </c>
      <c r="AB63" s="24"/>
      <c r="AC63" s="24"/>
      <c r="AD63" s="24"/>
      <c r="AE63" s="24"/>
      <c r="AF63" s="24"/>
      <c r="AG63" s="24" t="s">
        <v>8549</v>
      </c>
    </row>
    <row r="64" spans="1:33" ht="14.25" hidden="1" customHeight="1" x14ac:dyDescent="0.2">
      <c r="A64" s="38">
        <v>7360</v>
      </c>
      <c r="B64" s="29" t="s">
        <v>511</v>
      </c>
      <c r="C64" s="139">
        <v>653936605</v>
      </c>
      <c r="D64" s="27" t="s">
        <v>511</v>
      </c>
      <c r="E64" s="27" t="s">
        <v>512</v>
      </c>
      <c r="F64" s="37" t="s">
        <v>513</v>
      </c>
      <c r="G64" s="37" t="s">
        <v>514</v>
      </c>
      <c r="H64" s="37" t="s">
        <v>517</v>
      </c>
      <c r="I64" s="37" t="s">
        <v>515</v>
      </c>
      <c r="J64" s="27" t="s">
        <v>516</v>
      </c>
      <c r="K64" s="27" t="s">
        <v>518</v>
      </c>
      <c r="L64" s="27" t="s">
        <v>520</v>
      </c>
      <c r="M64" s="29" t="s">
        <v>49</v>
      </c>
      <c r="N64" s="38" t="s">
        <v>522</v>
      </c>
      <c r="O64" s="38" t="s">
        <v>521</v>
      </c>
      <c r="P64" s="39" t="s">
        <v>519</v>
      </c>
      <c r="Q64" s="38"/>
      <c r="R64" s="39" t="s">
        <v>523</v>
      </c>
      <c r="S64" s="39" t="s">
        <v>524</v>
      </c>
      <c r="T64" s="40">
        <v>39261</v>
      </c>
      <c r="U64" s="38">
        <v>7360</v>
      </c>
      <c r="V64" s="28"/>
      <c r="W64" s="29"/>
      <c r="X64" s="28"/>
      <c r="Y64" s="28"/>
      <c r="Z64" s="28"/>
      <c r="AA64" s="27"/>
      <c r="AB64" s="24"/>
      <c r="AC64" s="24"/>
      <c r="AD64" s="24"/>
      <c r="AE64" s="24"/>
      <c r="AF64" s="24"/>
      <c r="AG64" s="24"/>
    </row>
    <row r="65" spans="1:33" ht="14.25" hidden="1" customHeight="1" x14ac:dyDescent="0.2">
      <c r="A65" s="38">
        <v>7077</v>
      </c>
      <c r="B65" s="29" t="s">
        <v>525</v>
      </c>
      <c r="C65" s="139" t="s">
        <v>7661</v>
      </c>
      <c r="D65" s="27" t="s">
        <v>78</v>
      </c>
      <c r="E65" s="27" t="s">
        <v>526</v>
      </c>
      <c r="F65" s="37" t="s">
        <v>527</v>
      </c>
      <c r="G65" s="37" t="s">
        <v>528</v>
      </c>
      <c r="H65" s="37" t="s">
        <v>529</v>
      </c>
      <c r="I65" s="27" t="s">
        <v>530</v>
      </c>
      <c r="J65" s="27" t="s">
        <v>531</v>
      </c>
      <c r="K65" s="27" t="s">
        <v>532</v>
      </c>
      <c r="L65" s="27" t="s">
        <v>533</v>
      </c>
      <c r="M65" s="29" t="s">
        <v>50</v>
      </c>
      <c r="N65" s="38" t="s">
        <v>333</v>
      </c>
      <c r="O65" s="38"/>
      <c r="P65" s="39"/>
      <c r="Q65" s="38"/>
      <c r="R65" s="39" t="s">
        <v>47</v>
      </c>
      <c r="S65" s="39" t="s">
        <v>534</v>
      </c>
      <c r="T65" s="40">
        <v>37970</v>
      </c>
      <c r="U65" s="38">
        <v>7077</v>
      </c>
      <c r="V65" s="28"/>
      <c r="W65" s="29"/>
      <c r="X65" s="28"/>
      <c r="Y65" s="28"/>
      <c r="Z65" s="28"/>
      <c r="AA65" s="27"/>
      <c r="AB65" s="24"/>
      <c r="AC65" s="24"/>
      <c r="AD65" s="24"/>
      <c r="AE65" s="24"/>
      <c r="AF65" s="24"/>
      <c r="AG65" s="24"/>
    </row>
    <row r="66" spans="1:33" ht="14.25" hidden="1" customHeight="1" x14ac:dyDescent="0.2">
      <c r="A66" s="38">
        <v>7102</v>
      </c>
      <c r="B66" s="29" t="s">
        <v>535</v>
      </c>
      <c r="C66" s="139">
        <v>651853702</v>
      </c>
      <c r="D66" s="27" t="s">
        <v>78</v>
      </c>
      <c r="E66" s="27" t="s">
        <v>536</v>
      </c>
      <c r="F66" s="37" t="s">
        <v>7140</v>
      </c>
      <c r="G66" s="37" t="s">
        <v>537</v>
      </c>
      <c r="H66" s="37" t="s">
        <v>7143</v>
      </c>
      <c r="I66" s="27" t="s">
        <v>132</v>
      </c>
      <c r="J66" s="27" t="s">
        <v>7144</v>
      </c>
      <c r="K66" s="27" t="s">
        <v>538</v>
      </c>
      <c r="L66" s="27" t="s">
        <v>6194</v>
      </c>
      <c r="M66" s="29" t="s">
        <v>49</v>
      </c>
      <c r="N66" s="38" t="s">
        <v>6195</v>
      </c>
      <c r="O66" s="38" t="s">
        <v>7142</v>
      </c>
      <c r="P66" s="59" t="s">
        <v>7141</v>
      </c>
      <c r="Q66" s="38"/>
      <c r="R66" s="39">
        <v>93991</v>
      </c>
      <c r="S66" s="39" t="s">
        <v>7430</v>
      </c>
      <c r="T66" s="40">
        <v>37970</v>
      </c>
      <c r="U66" s="38">
        <v>7102</v>
      </c>
      <c r="V66" s="53"/>
      <c r="W66" s="54"/>
      <c r="X66" s="53"/>
      <c r="Y66" s="53"/>
      <c r="Z66" s="53"/>
      <c r="AA66" s="43"/>
      <c r="AB66" s="24"/>
      <c r="AC66" s="24"/>
      <c r="AD66" s="24"/>
      <c r="AE66" s="24"/>
      <c r="AF66" s="24"/>
      <c r="AG66" s="24"/>
    </row>
    <row r="67" spans="1:33" ht="14.25" hidden="1" customHeight="1" x14ac:dyDescent="0.2">
      <c r="A67" s="38">
        <v>7242</v>
      </c>
      <c r="B67" s="37" t="s">
        <v>539</v>
      </c>
      <c r="C67" s="139">
        <v>654624909</v>
      </c>
      <c r="D67" s="27" t="s">
        <v>78</v>
      </c>
      <c r="E67" s="27" t="s">
        <v>540</v>
      </c>
      <c r="F67" s="37" t="s">
        <v>541</v>
      </c>
      <c r="G67" s="37" t="s">
        <v>542</v>
      </c>
      <c r="H67" s="37" t="s">
        <v>543</v>
      </c>
      <c r="I67" s="27" t="s">
        <v>544</v>
      </c>
      <c r="J67" s="27" t="s">
        <v>545</v>
      </c>
      <c r="K67" s="27" t="s">
        <v>546</v>
      </c>
      <c r="L67" s="27" t="s">
        <v>547</v>
      </c>
      <c r="M67" s="29" t="s">
        <v>49</v>
      </c>
      <c r="N67" s="38" t="s">
        <v>276</v>
      </c>
      <c r="O67" s="38"/>
      <c r="P67" s="39"/>
      <c r="Q67" s="38"/>
      <c r="R67" s="39" t="s">
        <v>548</v>
      </c>
      <c r="S67" s="39" t="s">
        <v>549</v>
      </c>
      <c r="T67" s="40">
        <v>38720</v>
      </c>
      <c r="U67" s="38">
        <v>7242</v>
      </c>
      <c r="V67" s="28"/>
      <c r="W67" s="29"/>
      <c r="X67" s="28"/>
      <c r="Y67" s="28"/>
      <c r="Z67" s="28"/>
      <c r="AA67" s="27"/>
      <c r="AB67" s="24"/>
      <c r="AC67" s="24"/>
      <c r="AD67" s="24"/>
      <c r="AE67" s="24"/>
      <c r="AF67" s="24"/>
      <c r="AG67" s="24"/>
    </row>
    <row r="68" spans="1:33" ht="14.25" hidden="1" customHeight="1" x14ac:dyDescent="0.2">
      <c r="A68" s="38">
        <v>6934</v>
      </c>
      <c r="B68" s="29" t="s">
        <v>550</v>
      </c>
      <c r="C68" s="139">
        <v>712782005</v>
      </c>
      <c r="D68" s="27" t="s">
        <v>78</v>
      </c>
      <c r="E68" s="27" t="s">
        <v>551</v>
      </c>
      <c r="F68" s="37" t="s">
        <v>552</v>
      </c>
      <c r="G68" s="37" t="s">
        <v>553</v>
      </c>
      <c r="H68" s="37" t="s">
        <v>6795</v>
      </c>
      <c r="I68" s="27" t="s">
        <v>554</v>
      </c>
      <c r="J68" s="27" t="s">
        <v>6796</v>
      </c>
      <c r="K68" s="27" t="s">
        <v>6797</v>
      </c>
      <c r="L68" s="27" t="s">
        <v>6798</v>
      </c>
      <c r="M68" s="29" t="s">
        <v>6114</v>
      </c>
      <c r="N68" s="38" t="s">
        <v>557</v>
      </c>
      <c r="O68" s="38" t="s">
        <v>556</v>
      </c>
      <c r="P68" s="39" t="s">
        <v>555</v>
      </c>
      <c r="Q68" s="38"/>
      <c r="R68" s="39" t="s">
        <v>414</v>
      </c>
      <c r="S68" s="39" t="s">
        <v>6799</v>
      </c>
      <c r="T68" s="40">
        <v>37970</v>
      </c>
      <c r="U68" s="38">
        <v>6934</v>
      </c>
      <c r="V68" s="28"/>
      <c r="W68" s="29"/>
      <c r="X68" s="28"/>
      <c r="Y68" s="28"/>
      <c r="Z68" s="28"/>
      <c r="AA68" s="27"/>
      <c r="AB68" s="24"/>
      <c r="AC68" s="24"/>
      <c r="AD68" s="24"/>
      <c r="AE68" s="24"/>
      <c r="AF68" s="24"/>
      <c r="AG68" s="24"/>
    </row>
    <row r="69" spans="1:33" ht="14.25" hidden="1" customHeight="1" x14ac:dyDescent="0.2">
      <c r="A69" s="38">
        <v>7459</v>
      </c>
      <c r="B69" s="29" t="s">
        <v>6404</v>
      </c>
      <c r="C69" s="139">
        <v>650447174</v>
      </c>
      <c r="D69" s="27" t="s">
        <v>52</v>
      </c>
      <c r="E69" s="27" t="s">
        <v>558</v>
      </c>
      <c r="F69" s="37" t="s">
        <v>7499</v>
      </c>
      <c r="G69" s="37" t="s">
        <v>559</v>
      </c>
      <c r="H69" s="37" t="s">
        <v>7500</v>
      </c>
      <c r="I69" s="27" t="s">
        <v>560</v>
      </c>
      <c r="J69" s="27" t="s">
        <v>6618</v>
      </c>
      <c r="K69" s="27" t="s">
        <v>561</v>
      </c>
      <c r="L69" s="27" t="s">
        <v>6405</v>
      </c>
      <c r="M69" s="29" t="s">
        <v>6113</v>
      </c>
      <c r="N69" s="38" t="s">
        <v>562</v>
      </c>
      <c r="O69" s="38" t="s">
        <v>6406</v>
      </c>
      <c r="P69" s="39" t="s">
        <v>7501</v>
      </c>
      <c r="Q69" s="38"/>
      <c r="R69" s="39" t="s">
        <v>414</v>
      </c>
      <c r="S69" s="39" t="s">
        <v>7517</v>
      </c>
      <c r="T69" s="40">
        <v>40882</v>
      </c>
      <c r="U69" s="38">
        <v>7459</v>
      </c>
      <c r="V69" s="53"/>
      <c r="W69" s="54"/>
      <c r="X69" s="53"/>
      <c r="Y69" s="53"/>
      <c r="Z69" s="53"/>
      <c r="AA69" s="43"/>
      <c r="AB69" s="24"/>
      <c r="AC69" s="24"/>
      <c r="AD69" s="24"/>
      <c r="AE69" s="24"/>
      <c r="AF69" s="24"/>
      <c r="AG69" s="24"/>
    </row>
    <row r="70" spans="1:33" ht="14.25" hidden="1" customHeight="1" x14ac:dyDescent="0.2">
      <c r="A70" s="38">
        <v>650</v>
      </c>
      <c r="B70" s="29" t="s">
        <v>563</v>
      </c>
      <c r="C70" s="139">
        <v>700151204</v>
      </c>
      <c r="D70" s="27" t="s">
        <v>78</v>
      </c>
      <c r="E70" s="27" t="s">
        <v>564</v>
      </c>
      <c r="F70" s="37" t="s">
        <v>565</v>
      </c>
      <c r="G70" s="37" t="s">
        <v>566</v>
      </c>
      <c r="H70" s="37" t="s">
        <v>567</v>
      </c>
      <c r="I70" s="27" t="s">
        <v>568</v>
      </c>
      <c r="J70" s="27" t="s">
        <v>569</v>
      </c>
      <c r="K70" s="27" t="s">
        <v>570</v>
      </c>
      <c r="L70" s="27" t="s">
        <v>572</v>
      </c>
      <c r="M70" s="29" t="s">
        <v>214</v>
      </c>
      <c r="N70" s="38"/>
      <c r="O70" s="38" t="s">
        <v>573</v>
      </c>
      <c r="P70" s="39" t="s">
        <v>571</v>
      </c>
      <c r="Q70" s="38"/>
      <c r="R70" s="39" t="s">
        <v>414</v>
      </c>
      <c r="S70" s="39" t="s">
        <v>574</v>
      </c>
      <c r="T70" s="40">
        <v>37970</v>
      </c>
      <c r="U70" s="38">
        <v>650</v>
      </c>
      <c r="V70" s="28"/>
      <c r="W70" s="29"/>
      <c r="X70" s="28"/>
      <c r="Y70" s="28"/>
      <c r="Z70" s="28"/>
      <c r="AA70" s="27"/>
      <c r="AB70" s="24"/>
      <c r="AC70" s="24"/>
      <c r="AD70" s="24"/>
      <c r="AE70" s="24"/>
      <c r="AF70" s="24"/>
      <c r="AG70" s="24"/>
    </row>
    <row r="71" spans="1:33" ht="14.25" hidden="1" customHeight="1" x14ac:dyDescent="0.2">
      <c r="A71" s="38">
        <v>7159</v>
      </c>
      <c r="B71" s="29" t="s">
        <v>575</v>
      </c>
      <c r="C71" s="139">
        <v>653932502</v>
      </c>
      <c r="D71" s="27" t="s">
        <v>78</v>
      </c>
      <c r="E71" s="27" t="s">
        <v>576</v>
      </c>
      <c r="F71" s="37" t="s">
        <v>6197</v>
      </c>
      <c r="G71" s="37" t="s">
        <v>577</v>
      </c>
      <c r="H71" s="37" t="s">
        <v>6198</v>
      </c>
      <c r="I71" s="27" t="s">
        <v>183</v>
      </c>
      <c r="J71" s="27" t="s">
        <v>6199</v>
      </c>
      <c r="K71" s="37" t="s">
        <v>6198</v>
      </c>
      <c r="L71" s="27" t="s">
        <v>578</v>
      </c>
      <c r="M71" s="29" t="s">
        <v>891</v>
      </c>
      <c r="N71" s="38" t="s">
        <v>1818</v>
      </c>
      <c r="O71" s="38"/>
      <c r="P71" s="39"/>
      <c r="Q71" s="38"/>
      <c r="R71" s="39" t="s">
        <v>414</v>
      </c>
      <c r="S71" s="39" t="s">
        <v>579</v>
      </c>
      <c r="T71" s="40">
        <v>38414</v>
      </c>
      <c r="U71" s="38">
        <v>7159</v>
      </c>
      <c r="V71" s="28"/>
      <c r="W71" s="29"/>
      <c r="X71" s="28"/>
      <c r="Y71" s="28"/>
      <c r="Z71" s="28"/>
      <c r="AA71" s="27"/>
      <c r="AB71" s="24"/>
      <c r="AC71" s="24"/>
      <c r="AD71" s="24"/>
      <c r="AE71" s="24"/>
      <c r="AF71" s="24"/>
      <c r="AG71" s="24"/>
    </row>
    <row r="72" spans="1:33" ht="14.25" hidden="1" customHeight="1" x14ac:dyDescent="0.2">
      <c r="A72" s="38">
        <v>6866</v>
      </c>
      <c r="B72" s="29" t="s">
        <v>580</v>
      </c>
      <c r="C72" s="139">
        <v>719926002</v>
      </c>
      <c r="D72" s="27" t="s">
        <v>52</v>
      </c>
      <c r="E72" s="27" t="s">
        <v>581</v>
      </c>
      <c r="F72" s="37" t="s">
        <v>8550</v>
      </c>
      <c r="G72" s="37" t="s">
        <v>582</v>
      </c>
      <c r="H72" s="37" t="s">
        <v>8551</v>
      </c>
      <c r="I72" s="27" t="s">
        <v>583</v>
      </c>
      <c r="J72" s="27" t="s">
        <v>8552</v>
      </c>
      <c r="K72" s="27" t="s">
        <v>584</v>
      </c>
      <c r="L72" s="27" t="s">
        <v>6829</v>
      </c>
      <c r="M72" s="29" t="s">
        <v>6114</v>
      </c>
      <c r="N72" s="38" t="s">
        <v>585</v>
      </c>
      <c r="O72" s="38" t="s">
        <v>8553</v>
      </c>
      <c r="P72" s="39" t="s">
        <v>8554</v>
      </c>
      <c r="Q72" s="38"/>
      <c r="R72" s="39" t="s">
        <v>414</v>
      </c>
      <c r="S72" s="39" t="s">
        <v>8555</v>
      </c>
      <c r="T72" s="40">
        <v>37970</v>
      </c>
      <c r="U72" s="38">
        <v>6866</v>
      </c>
      <c r="V72" s="53"/>
      <c r="W72" s="54"/>
      <c r="X72" s="53"/>
      <c r="Y72" s="53"/>
      <c r="Z72" s="53"/>
      <c r="AA72" s="63" t="s">
        <v>8556</v>
      </c>
      <c r="AB72" s="24"/>
      <c r="AC72" s="24"/>
      <c r="AD72" s="24"/>
      <c r="AE72" s="24"/>
      <c r="AF72" s="24"/>
      <c r="AG72" s="24" t="s">
        <v>8556</v>
      </c>
    </row>
    <row r="73" spans="1:33" ht="14.25" hidden="1" customHeight="1" x14ac:dyDescent="0.2">
      <c r="A73" s="38">
        <v>7399</v>
      </c>
      <c r="B73" s="29" t="s">
        <v>586</v>
      </c>
      <c r="C73" s="139">
        <v>650929403</v>
      </c>
      <c r="D73" s="27" t="s">
        <v>587</v>
      </c>
      <c r="E73" s="27" t="s">
        <v>588</v>
      </c>
      <c r="F73" s="37" t="s">
        <v>6423</v>
      </c>
      <c r="G73" s="37" t="s">
        <v>589</v>
      </c>
      <c r="H73" s="37" t="s">
        <v>6598</v>
      </c>
      <c r="I73" s="27" t="s">
        <v>590</v>
      </c>
      <c r="J73" s="27" t="s">
        <v>6599</v>
      </c>
      <c r="K73" s="27" t="s">
        <v>591</v>
      </c>
      <c r="L73" s="27" t="s">
        <v>592</v>
      </c>
      <c r="M73" s="29" t="s">
        <v>49</v>
      </c>
      <c r="N73" s="38" t="s">
        <v>723</v>
      </c>
      <c r="O73" s="38" t="s">
        <v>593</v>
      </c>
      <c r="P73" s="59" t="s">
        <v>6424</v>
      </c>
      <c r="Q73" s="38"/>
      <c r="R73" s="39" t="s">
        <v>414</v>
      </c>
      <c r="S73" s="39" t="s">
        <v>6654</v>
      </c>
      <c r="T73" s="40">
        <v>39636</v>
      </c>
      <c r="U73" s="38">
        <v>7399</v>
      </c>
      <c r="V73" s="28"/>
      <c r="W73" s="29"/>
      <c r="X73" s="28"/>
      <c r="Y73" s="28"/>
      <c r="Z73" s="28"/>
      <c r="AA73" s="27"/>
      <c r="AB73" s="24"/>
      <c r="AC73" s="24"/>
      <c r="AD73" s="24"/>
      <c r="AE73" s="24"/>
      <c r="AF73" s="24"/>
      <c r="AG73" s="24"/>
    </row>
    <row r="74" spans="1:33" ht="14.25" hidden="1" customHeight="1" x14ac:dyDescent="0.2">
      <c r="A74" s="38">
        <v>6912</v>
      </c>
      <c r="B74" s="29" t="s">
        <v>594</v>
      </c>
      <c r="C74" s="139">
        <v>708167002</v>
      </c>
      <c r="D74" s="27" t="s">
        <v>595</v>
      </c>
      <c r="E74" s="27" t="s">
        <v>596</v>
      </c>
      <c r="F74" s="37" t="s">
        <v>27</v>
      </c>
      <c r="G74" s="37" t="s">
        <v>597</v>
      </c>
      <c r="H74" s="37" t="s">
        <v>6244</v>
      </c>
      <c r="I74" s="27">
        <v>2017</v>
      </c>
      <c r="J74" s="27" t="s">
        <v>6619</v>
      </c>
      <c r="K74" s="27" t="s">
        <v>6200</v>
      </c>
      <c r="L74" s="27" t="s">
        <v>598</v>
      </c>
      <c r="M74" s="29" t="s">
        <v>339</v>
      </c>
      <c r="N74" s="38" t="s">
        <v>599</v>
      </c>
      <c r="O74" s="38" t="s">
        <v>6201</v>
      </c>
      <c r="P74" s="59" t="s">
        <v>6202</v>
      </c>
      <c r="Q74" s="38" t="s">
        <v>6203</v>
      </c>
      <c r="R74" s="39">
        <v>91001</v>
      </c>
      <c r="S74" s="39" t="s">
        <v>600</v>
      </c>
      <c r="T74" s="40">
        <v>37970</v>
      </c>
      <c r="U74" s="38">
        <v>6912</v>
      </c>
      <c r="V74" s="28"/>
      <c r="W74" s="29"/>
      <c r="X74" s="28"/>
      <c r="Y74" s="28"/>
      <c r="Z74" s="28"/>
      <c r="AA74" s="27"/>
      <c r="AB74" s="24"/>
      <c r="AC74" s="24"/>
      <c r="AD74" s="24"/>
      <c r="AE74" s="24"/>
      <c r="AF74" s="24"/>
      <c r="AG74" s="24"/>
    </row>
    <row r="75" spans="1:33" ht="14.25" hidden="1" customHeight="1" x14ac:dyDescent="0.2">
      <c r="A75" s="38">
        <v>6947</v>
      </c>
      <c r="B75" s="29" t="s">
        <v>602</v>
      </c>
      <c r="C75" s="139">
        <v>603180003</v>
      </c>
      <c r="D75" s="27" t="s">
        <v>595</v>
      </c>
      <c r="E75" s="27" t="s">
        <v>603</v>
      </c>
      <c r="F75" s="37" t="s">
        <v>27</v>
      </c>
      <c r="G75" s="37" t="s">
        <v>597</v>
      </c>
      <c r="H75" s="37" t="s">
        <v>604</v>
      </c>
      <c r="I75" s="27" t="s">
        <v>605</v>
      </c>
      <c r="J75" s="27" t="s">
        <v>606</v>
      </c>
      <c r="K75" s="27" t="s">
        <v>607</v>
      </c>
      <c r="L75" s="27" t="s">
        <v>610</v>
      </c>
      <c r="M75" s="38" t="s">
        <v>611</v>
      </c>
      <c r="N75" s="38" t="s">
        <v>612</v>
      </c>
      <c r="O75" s="38" t="s">
        <v>609</v>
      </c>
      <c r="P75" s="39" t="s">
        <v>608</v>
      </c>
      <c r="Q75" s="38"/>
      <c r="R75" s="39">
        <v>91001</v>
      </c>
      <c r="S75" s="39" t="s">
        <v>613</v>
      </c>
      <c r="T75" s="40">
        <v>37970</v>
      </c>
      <c r="U75" s="38">
        <v>6947</v>
      </c>
      <c r="V75" s="28"/>
      <c r="W75" s="29"/>
      <c r="X75" s="28"/>
      <c r="Y75" s="28"/>
      <c r="Z75" s="28"/>
      <c r="AA75" s="27"/>
      <c r="AB75" s="24"/>
      <c r="AC75" s="24"/>
      <c r="AD75" s="24"/>
      <c r="AE75" s="24"/>
      <c r="AF75" s="24"/>
      <c r="AG75" s="24"/>
    </row>
    <row r="76" spans="1:33" ht="14.25" hidden="1" customHeight="1" x14ac:dyDescent="0.2">
      <c r="A76" s="38">
        <v>6873</v>
      </c>
      <c r="B76" s="29" t="s">
        <v>614</v>
      </c>
      <c r="C76" s="139">
        <v>708168009</v>
      </c>
      <c r="D76" s="27" t="s">
        <v>595</v>
      </c>
      <c r="E76" s="27" t="s">
        <v>615</v>
      </c>
      <c r="F76" s="37" t="s">
        <v>27</v>
      </c>
      <c r="G76" s="37" t="s">
        <v>597</v>
      </c>
      <c r="H76" s="37" t="s">
        <v>616</v>
      </c>
      <c r="I76" s="27" t="s">
        <v>617</v>
      </c>
      <c r="J76" s="27" t="s">
        <v>618</v>
      </c>
      <c r="K76" s="27" t="s">
        <v>619</v>
      </c>
      <c r="L76" s="27" t="s">
        <v>621</v>
      </c>
      <c r="M76" s="29" t="s">
        <v>623</v>
      </c>
      <c r="N76" s="38" t="s">
        <v>622</v>
      </c>
      <c r="O76" s="38" t="s">
        <v>6239</v>
      </c>
      <c r="P76" s="39" t="s">
        <v>620</v>
      </c>
      <c r="Q76" s="38"/>
      <c r="R76" s="39">
        <v>91001</v>
      </c>
      <c r="S76" s="39" t="s">
        <v>613</v>
      </c>
      <c r="T76" s="40">
        <v>37970</v>
      </c>
      <c r="U76" s="38">
        <v>6873</v>
      </c>
      <c r="V76" s="28"/>
      <c r="W76" s="29"/>
      <c r="X76" s="28"/>
      <c r="Y76" s="28"/>
      <c r="Z76" s="28"/>
      <c r="AA76" s="27"/>
      <c r="AB76" s="24"/>
      <c r="AC76" s="24"/>
      <c r="AD76" s="24"/>
      <c r="AE76" s="24"/>
      <c r="AF76" s="24"/>
      <c r="AG76" s="24"/>
    </row>
    <row r="77" spans="1:33" ht="14.25" hidden="1" customHeight="1" x14ac:dyDescent="0.2">
      <c r="A77" s="38">
        <v>7519</v>
      </c>
      <c r="B77" s="29" t="s">
        <v>624</v>
      </c>
      <c r="C77" s="139">
        <v>707862009</v>
      </c>
      <c r="D77" s="27" t="s">
        <v>625</v>
      </c>
      <c r="E77" s="27" t="s">
        <v>626</v>
      </c>
      <c r="F77" s="37" t="s">
        <v>27</v>
      </c>
      <c r="G77" s="37" t="s">
        <v>627</v>
      </c>
      <c r="H77" s="37" t="s">
        <v>6453</v>
      </c>
      <c r="I77" s="27" t="s">
        <v>6456</v>
      </c>
      <c r="J77" s="27" t="s">
        <v>6597</v>
      </c>
      <c r="K77" s="27" t="s">
        <v>6455</v>
      </c>
      <c r="L77" s="27" t="s">
        <v>628</v>
      </c>
      <c r="M77" s="29" t="s">
        <v>49</v>
      </c>
      <c r="N77" s="38" t="s">
        <v>276</v>
      </c>
      <c r="O77" s="38" t="s">
        <v>6451</v>
      </c>
      <c r="P77" s="39" t="s">
        <v>6452</v>
      </c>
      <c r="Q77" s="38"/>
      <c r="R77" s="39">
        <v>91001</v>
      </c>
      <c r="S77" s="51" t="s">
        <v>6454</v>
      </c>
      <c r="T77" s="40">
        <v>41985</v>
      </c>
      <c r="U77" s="38">
        <v>7519</v>
      </c>
      <c r="V77" s="28"/>
      <c r="W77" s="29"/>
      <c r="X77" s="28"/>
      <c r="Y77" s="28"/>
      <c r="Z77" s="28"/>
      <c r="AA77" s="27"/>
      <c r="AB77" s="24"/>
      <c r="AC77" s="24"/>
      <c r="AD77" s="24"/>
      <c r="AE77" s="24"/>
      <c r="AF77" s="24"/>
      <c r="AG77" s="24"/>
    </row>
    <row r="78" spans="1:33" ht="14.25" hidden="1" customHeight="1" x14ac:dyDescent="0.2">
      <c r="A78" s="38">
        <v>7462</v>
      </c>
      <c r="B78" s="29" t="s">
        <v>7662</v>
      </c>
      <c r="C78" s="139">
        <v>650213203</v>
      </c>
      <c r="D78" s="27" t="s">
        <v>78</v>
      </c>
      <c r="E78" s="27" t="s">
        <v>629</v>
      </c>
      <c r="F78" s="37" t="s">
        <v>5603</v>
      </c>
      <c r="G78" s="37" t="s">
        <v>630</v>
      </c>
      <c r="H78" s="37" t="s">
        <v>5604</v>
      </c>
      <c r="I78" s="27" t="s">
        <v>5605</v>
      </c>
      <c r="J78" s="27" t="s">
        <v>5606</v>
      </c>
      <c r="K78" s="27" t="s">
        <v>5607</v>
      </c>
      <c r="L78" s="27" t="s">
        <v>5608</v>
      </c>
      <c r="M78" s="29" t="s">
        <v>6117</v>
      </c>
      <c r="N78" s="38" t="s">
        <v>631</v>
      </c>
      <c r="O78" s="38"/>
      <c r="P78" s="39"/>
      <c r="Q78" s="38"/>
      <c r="R78" s="39" t="s">
        <v>414</v>
      </c>
      <c r="S78" s="39" t="s">
        <v>6887</v>
      </c>
      <c r="T78" s="40">
        <v>43174</v>
      </c>
      <c r="U78" s="38">
        <v>7462</v>
      </c>
      <c r="V78" s="28"/>
      <c r="W78" s="29"/>
      <c r="X78" s="28"/>
      <c r="Y78" s="28"/>
      <c r="Z78" s="28"/>
      <c r="AA78" s="27"/>
      <c r="AB78" s="24"/>
      <c r="AC78" s="24"/>
      <c r="AD78" s="24"/>
      <c r="AE78" s="24"/>
      <c r="AF78" s="24"/>
      <c r="AG78" s="24" t="s">
        <v>8543</v>
      </c>
    </row>
    <row r="79" spans="1:33" ht="14.25" hidden="1" customHeight="1" x14ac:dyDescent="0.2">
      <c r="A79" s="38">
        <v>7652</v>
      </c>
      <c r="B79" s="29" t="s">
        <v>632</v>
      </c>
      <c r="C79" s="139">
        <v>659070006</v>
      </c>
      <c r="D79" s="27" t="s">
        <v>633</v>
      </c>
      <c r="E79" s="27" t="s">
        <v>634</v>
      </c>
      <c r="F79" s="37" t="s">
        <v>635</v>
      </c>
      <c r="G79" s="37" t="s">
        <v>636</v>
      </c>
      <c r="H79" s="37" t="s">
        <v>637</v>
      </c>
      <c r="I79" s="27" t="s">
        <v>638</v>
      </c>
      <c r="J79" s="27" t="s">
        <v>6953</v>
      </c>
      <c r="K79" s="27" t="s">
        <v>6583</v>
      </c>
      <c r="L79" s="27" t="s">
        <v>6956</v>
      </c>
      <c r="M79" s="29" t="s">
        <v>6115</v>
      </c>
      <c r="N79" s="38" t="s">
        <v>639</v>
      </c>
      <c r="O79" s="38" t="s">
        <v>6954</v>
      </c>
      <c r="P79" s="39" t="s">
        <v>6955</v>
      </c>
      <c r="Q79" s="38" t="s">
        <v>6582</v>
      </c>
      <c r="R79" s="39" t="s">
        <v>640</v>
      </c>
      <c r="S79" s="39" t="s">
        <v>6826</v>
      </c>
      <c r="T79" s="40">
        <v>43307</v>
      </c>
      <c r="U79" s="38">
        <v>7652</v>
      </c>
      <c r="V79" s="28"/>
      <c r="W79" s="29"/>
      <c r="X79" s="28"/>
      <c r="Y79" s="28"/>
      <c r="Z79" s="28"/>
      <c r="AA79" s="27"/>
      <c r="AB79" s="24"/>
      <c r="AC79" s="24"/>
      <c r="AD79" s="24"/>
      <c r="AE79" s="24"/>
      <c r="AF79" s="24"/>
      <c r="AG79" s="24"/>
    </row>
    <row r="80" spans="1:33" ht="14.25" hidden="1" customHeight="1" x14ac:dyDescent="0.2">
      <c r="A80" s="38">
        <v>7671</v>
      </c>
      <c r="B80" s="29" t="s">
        <v>6066</v>
      </c>
      <c r="C80" s="139">
        <v>651653096</v>
      </c>
      <c r="D80" s="27" t="s">
        <v>78</v>
      </c>
      <c r="E80" s="27" t="s">
        <v>4947</v>
      </c>
      <c r="F80" s="37" t="s">
        <v>641</v>
      </c>
      <c r="G80" s="37" t="s">
        <v>4948</v>
      </c>
      <c r="H80" s="37" t="s">
        <v>4949</v>
      </c>
      <c r="I80" s="27" t="s">
        <v>642</v>
      </c>
      <c r="J80" s="27" t="s">
        <v>4950</v>
      </c>
      <c r="K80" s="27" t="s">
        <v>643</v>
      </c>
      <c r="L80" s="27" t="s">
        <v>4951</v>
      </c>
      <c r="M80" s="29" t="s">
        <v>50</v>
      </c>
      <c r="N80" s="38" t="s">
        <v>644</v>
      </c>
      <c r="O80" s="38" t="s">
        <v>645</v>
      </c>
      <c r="P80" s="39" t="s">
        <v>646</v>
      </c>
      <c r="Q80" s="38"/>
      <c r="R80" s="39" t="s">
        <v>136</v>
      </c>
      <c r="S80" s="39" t="s">
        <v>647</v>
      </c>
      <c r="T80" s="40">
        <v>43516</v>
      </c>
      <c r="U80" s="38">
        <v>7671</v>
      </c>
      <c r="V80" s="28"/>
      <c r="W80" s="29"/>
      <c r="X80" s="28"/>
      <c r="Y80" s="28"/>
      <c r="Z80" s="28"/>
      <c r="AA80" s="27"/>
      <c r="AB80" s="24"/>
      <c r="AC80" s="24"/>
      <c r="AD80" s="24"/>
      <c r="AE80" s="24"/>
      <c r="AF80" s="24"/>
      <c r="AG80" s="24"/>
    </row>
    <row r="81" spans="1:33" ht="14.25" hidden="1" customHeight="1" x14ac:dyDescent="0.2">
      <c r="A81" s="38">
        <v>850</v>
      </c>
      <c r="B81" s="29" t="s">
        <v>648</v>
      </c>
      <c r="C81" s="139">
        <v>703708005</v>
      </c>
      <c r="D81" s="27" t="s">
        <v>78</v>
      </c>
      <c r="E81" s="27" t="s">
        <v>649</v>
      </c>
      <c r="F81" s="37" t="s">
        <v>650</v>
      </c>
      <c r="G81" s="37" t="s">
        <v>651</v>
      </c>
      <c r="H81" s="37" t="s">
        <v>652</v>
      </c>
      <c r="I81" s="27" t="s">
        <v>653</v>
      </c>
      <c r="J81" s="27" t="s">
        <v>654</v>
      </c>
      <c r="K81" s="27" t="s">
        <v>655</v>
      </c>
      <c r="L81" s="27" t="s">
        <v>657</v>
      </c>
      <c r="M81" s="29" t="s">
        <v>339</v>
      </c>
      <c r="N81" s="38" t="s">
        <v>599</v>
      </c>
      <c r="O81" s="38" t="s">
        <v>656</v>
      </c>
      <c r="P81" s="39"/>
      <c r="Q81" s="38"/>
      <c r="R81" s="39">
        <v>93401</v>
      </c>
      <c r="S81" s="39" t="s">
        <v>658</v>
      </c>
      <c r="T81" s="40">
        <v>37960</v>
      </c>
      <c r="U81" s="38">
        <v>850</v>
      </c>
      <c r="V81" s="28"/>
      <c r="W81" s="29"/>
      <c r="X81" s="28"/>
      <c r="Y81" s="28"/>
      <c r="Z81" s="28"/>
      <c r="AA81" s="27"/>
      <c r="AB81" s="25"/>
      <c r="AC81" s="25"/>
      <c r="AD81" s="25"/>
      <c r="AE81" s="25"/>
      <c r="AF81" s="25"/>
      <c r="AG81" s="25"/>
    </row>
    <row r="82" spans="1:33" ht="14.25" hidden="1" customHeight="1" x14ac:dyDescent="0.2">
      <c r="A82" s="38">
        <v>7160</v>
      </c>
      <c r="B82" s="29" t="s">
        <v>6120</v>
      </c>
      <c r="C82" s="139">
        <v>712091002</v>
      </c>
      <c r="D82" s="27" t="s">
        <v>78</v>
      </c>
      <c r="E82" s="27" t="s">
        <v>659</v>
      </c>
      <c r="F82" s="37" t="s">
        <v>6972</v>
      </c>
      <c r="G82" s="37" t="s">
        <v>660</v>
      </c>
      <c r="H82" s="37" t="s">
        <v>6973</v>
      </c>
      <c r="I82" s="27" t="s">
        <v>661</v>
      </c>
      <c r="J82" s="27" t="s">
        <v>662</v>
      </c>
      <c r="K82" s="27" t="s">
        <v>6723</v>
      </c>
      <c r="L82" s="27" t="s">
        <v>663</v>
      </c>
      <c r="M82" s="29" t="s">
        <v>49</v>
      </c>
      <c r="N82" s="38" t="s">
        <v>664</v>
      </c>
      <c r="O82" s="38" t="s">
        <v>666</v>
      </c>
      <c r="P82" s="39" t="s">
        <v>6724</v>
      </c>
      <c r="Q82" s="38"/>
      <c r="R82" s="39" t="s">
        <v>414</v>
      </c>
      <c r="S82" s="39" t="s">
        <v>7049</v>
      </c>
      <c r="T82" s="40">
        <v>38344</v>
      </c>
      <c r="U82" s="38">
        <v>7160</v>
      </c>
      <c r="V82" s="28"/>
      <c r="W82" s="29"/>
      <c r="X82" s="28"/>
      <c r="Y82" s="28"/>
      <c r="Z82" s="28"/>
      <c r="AA82" s="27"/>
      <c r="AB82" s="24"/>
      <c r="AC82" s="24"/>
      <c r="AD82" s="24"/>
      <c r="AE82" s="24"/>
      <c r="AF82" s="24"/>
      <c r="AG82" s="24" t="s">
        <v>8557</v>
      </c>
    </row>
    <row r="83" spans="1:33" ht="14.25" hidden="1" customHeight="1" x14ac:dyDescent="0.2">
      <c r="A83" s="38">
        <v>2200</v>
      </c>
      <c r="B83" s="29" t="s">
        <v>667</v>
      </c>
      <c r="C83" s="139">
        <v>709659006</v>
      </c>
      <c r="D83" s="27" t="s">
        <v>78</v>
      </c>
      <c r="E83" s="27" t="s">
        <v>668</v>
      </c>
      <c r="F83" s="37" t="s">
        <v>669</v>
      </c>
      <c r="G83" s="37" t="s">
        <v>670</v>
      </c>
      <c r="H83" s="37" t="s">
        <v>671</v>
      </c>
      <c r="I83" s="27" t="s">
        <v>132</v>
      </c>
      <c r="J83" s="27" t="s">
        <v>672</v>
      </c>
      <c r="K83" s="27" t="s">
        <v>673</v>
      </c>
      <c r="L83" s="29" t="s">
        <v>675</v>
      </c>
      <c r="M83" s="29" t="s">
        <v>214</v>
      </c>
      <c r="N83" s="38" t="s">
        <v>494</v>
      </c>
      <c r="O83" s="38"/>
      <c r="P83" s="39" t="s">
        <v>674</v>
      </c>
      <c r="Q83" s="38"/>
      <c r="R83" s="39" t="s">
        <v>414</v>
      </c>
      <c r="S83" s="39" t="s">
        <v>677</v>
      </c>
      <c r="T83" s="40">
        <v>37970</v>
      </c>
      <c r="U83" s="38">
        <v>2200</v>
      </c>
      <c r="V83" s="28"/>
      <c r="W83" s="29"/>
      <c r="X83" s="28"/>
      <c r="Y83" s="28"/>
      <c r="Z83" s="28"/>
      <c r="AA83" s="27"/>
      <c r="AB83" s="24"/>
      <c r="AC83" s="24"/>
      <c r="AD83" s="24"/>
      <c r="AE83" s="24"/>
      <c r="AF83" s="24"/>
      <c r="AG83" s="24"/>
    </row>
    <row r="84" spans="1:33" ht="14.25" hidden="1" customHeight="1" x14ac:dyDescent="0.2">
      <c r="A84" s="38">
        <v>7605</v>
      </c>
      <c r="B84" s="29" t="s">
        <v>678</v>
      </c>
      <c r="C84" s="139">
        <v>651131154</v>
      </c>
      <c r="D84" s="27" t="s">
        <v>78</v>
      </c>
      <c r="E84" s="27" t="s">
        <v>679</v>
      </c>
      <c r="F84" s="37" t="s">
        <v>6672</v>
      </c>
      <c r="G84" s="37" t="s">
        <v>680</v>
      </c>
      <c r="H84" s="37" t="s">
        <v>681</v>
      </c>
      <c r="I84" s="27" t="s">
        <v>477</v>
      </c>
      <c r="J84" s="27" t="s">
        <v>682</v>
      </c>
      <c r="K84" s="27" t="s">
        <v>683</v>
      </c>
      <c r="L84" s="27" t="s">
        <v>685</v>
      </c>
      <c r="M84" s="29" t="s">
        <v>6117</v>
      </c>
      <c r="N84" s="38" t="s">
        <v>631</v>
      </c>
      <c r="O84" s="59" t="s">
        <v>686</v>
      </c>
      <c r="P84" s="39" t="s">
        <v>684</v>
      </c>
      <c r="Q84" s="38"/>
      <c r="R84" s="39" t="s">
        <v>414</v>
      </c>
      <c r="S84" s="39" t="s">
        <v>6915</v>
      </c>
      <c r="T84" s="40">
        <v>42472</v>
      </c>
      <c r="U84" s="38">
        <v>7605</v>
      </c>
      <c r="V84" s="28"/>
      <c r="W84" s="29"/>
      <c r="X84" s="28"/>
      <c r="Y84" s="28"/>
      <c r="Z84" s="28"/>
      <c r="AA84" s="27"/>
      <c r="AB84" s="24"/>
      <c r="AC84" s="24"/>
      <c r="AD84" s="24"/>
      <c r="AE84" s="24"/>
      <c r="AF84" s="24"/>
      <c r="AG84" s="24"/>
    </row>
    <row r="85" spans="1:33" ht="14.25" hidden="1" customHeight="1" x14ac:dyDescent="0.2">
      <c r="A85" s="38">
        <v>7639</v>
      </c>
      <c r="B85" s="29" t="s">
        <v>687</v>
      </c>
      <c r="C85" s="139">
        <v>650926250</v>
      </c>
      <c r="D85" s="27" t="s">
        <v>78</v>
      </c>
      <c r="E85" s="27" t="s">
        <v>688</v>
      </c>
      <c r="F85" s="37" t="s">
        <v>689</v>
      </c>
      <c r="G85" s="37" t="s">
        <v>690</v>
      </c>
      <c r="H85" s="37" t="s">
        <v>691</v>
      </c>
      <c r="I85" s="27" t="s">
        <v>692</v>
      </c>
      <c r="J85" s="27" t="s">
        <v>693</v>
      </c>
      <c r="K85" s="27" t="s">
        <v>694</v>
      </c>
      <c r="L85" s="27" t="s">
        <v>695</v>
      </c>
      <c r="M85" s="29" t="s">
        <v>339</v>
      </c>
      <c r="N85" s="38" t="s">
        <v>696</v>
      </c>
      <c r="O85" s="38"/>
      <c r="P85" s="39"/>
      <c r="Q85" s="38"/>
      <c r="R85" s="39" t="s">
        <v>697</v>
      </c>
      <c r="S85" s="39" t="s">
        <v>698</v>
      </c>
      <c r="T85" s="40">
        <v>43048</v>
      </c>
      <c r="U85" s="38">
        <v>7639</v>
      </c>
      <c r="V85" s="28"/>
      <c r="W85" s="29"/>
      <c r="X85" s="28"/>
      <c r="Y85" s="28"/>
      <c r="Z85" s="28"/>
      <c r="AA85" s="27"/>
      <c r="AB85" s="25"/>
      <c r="AC85" s="25"/>
      <c r="AD85" s="25"/>
      <c r="AE85" s="25"/>
      <c r="AF85" s="25"/>
      <c r="AG85" s="25"/>
    </row>
    <row r="86" spans="1:33" ht="14.25" hidden="1" customHeight="1" x14ac:dyDescent="0.2">
      <c r="A86" s="38">
        <v>7707</v>
      </c>
      <c r="B86" s="29" t="s">
        <v>6902</v>
      </c>
      <c r="C86" s="139">
        <v>533330878</v>
      </c>
      <c r="D86" s="27"/>
      <c r="E86" s="27" t="s">
        <v>8558</v>
      </c>
      <c r="F86" s="37" t="s">
        <v>6903</v>
      </c>
      <c r="G86" s="37" t="s">
        <v>6904</v>
      </c>
      <c r="H86" s="37" t="s">
        <v>6905</v>
      </c>
      <c r="I86" s="27" t="s">
        <v>1473</v>
      </c>
      <c r="J86" s="27" t="s">
        <v>6906</v>
      </c>
      <c r="K86" s="27" t="s">
        <v>6907</v>
      </c>
      <c r="L86" s="27" t="s">
        <v>6908</v>
      </c>
      <c r="M86" s="29" t="s">
        <v>623</v>
      </c>
      <c r="N86" s="38" t="s">
        <v>202</v>
      </c>
      <c r="O86" s="38" t="s">
        <v>6909</v>
      </c>
      <c r="P86" s="39" t="s">
        <v>6910</v>
      </c>
      <c r="Q86" s="38"/>
      <c r="R86" s="39">
        <v>93401</v>
      </c>
      <c r="S86" s="64" t="s">
        <v>6791</v>
      </c>
      <c r="T86" s="40">
        <v>44004</v>
      </c>
      <c r="U86" s="38">
        <v>7707</v>
      </c>
      <c r="V86" s="60"/>
      <c r="W86" s="61"/>
      <c r="X86" s="60"/>
      <c r="Y86" s="60"/>
      <c r="Z86" s="60"/>
      <c r="AA86" s="48"/>
      <c r="AB86" s="26"/>
      <c r="AC86" s="25"/>
      <c r="AD86" s="25"/>
      <c r="AE86" s="25"/>
      <c r="AF86" s="25"/>
      <c r="AG86" s="25"/>
    </row>
    <row r="87" spans="1:33" ht="14.25" hidden="1" customHeight="1" x14ac:dyDescent="0.2">
      <c r="A87" s="38">
        <v>7406</v>
      </c>
      <c r="B87" s="29" t="s">
        <v>6998</v>
      </c>
      <c r="C87" s="139">
        <v>659362805</v>
      </c>
      <c r="D87" s="27" t="s">
        <v>52</v>
      </c>
      <c r="E87" s="27" t="s">
        <v>699</v>
      </c>
      <c r="F87" s="37" t="s">
        <v>6999</v>
      </c>
      <c r="G87" s="37" t="s">
        <v>700</v>
      </c>
      <c r="H87" s="37" t="s">
        <v>7000</v>
      </c>
      <c r="I87" s="27" t="s">
        <v>701</v>
      </c>
      <c r="J87" s="27" t="s">
        <v>7002</v>
      </c>
      <c r="K87" s="27" t="s">
        <v>7001</v>
      </c>
      <c r="L87" s="27" t="s">
        <v>702</v>
      </c>
      <c r="M87" s="29" t="s">
        <v>49</v>
      </c>
      <c r="N87" s="38" t="s">
        <v>703</v>
      </c>
      <c r="O87" s="38" t="s">
        <v>7003</v>
      </c>
      <c r="P87" s="39" t="s">
        <v>7004</v>
      </c>
      <c r="Q87" s="38"/>
      <c r="R87" s="39">
        <v>93991</v>
      </c>
      <c r="S87" s="64" t="s">
        <v>7075</v>
      </c>
      <c r="T87" s="45">
        <v>39720</v>
      </c>
      <c r="U87" s="38">
        <v>7406</v>
      </c>
      <c r="V87" s="53"/>
      <c r="W87" s="54"/>
      <c r="X87" s="53"/>
      <c r="Y87" s="53"/>
      <c r="Z87" s="53"/>
      <c r="AA87" s="43"/>
      <c r="AB87" s="25"/>
      <c r="AC87" s="25"/>
      <c r="AD87" s="25"/>
      <c r="AE87" s="25"/>
      <c r="AF87" s="25"/>
      <c r="AG87" s="25"/>
    </row>
    <row r="88" spans="1:33" ht="14.25" hidden="1" customHeight="1" x14ac:dyDescent="0.2">
      <c r="A88" s="38">
        <v>6889</v>
      </c>
      <c r="B88" s="29" t="s">
        <v>704</v>
      </c>
      <c r="C88" s="139">
        <v>721291006</v>
      </c>
      <c r="D88" s="27" t="s">
        <v>705</v>
      </c>
      <c r="E88" s="27" t="s">
        <v>706</v>
      </c>
      <c r="F88" s="37" t="s">
        <v>707</v>
      </c>
      <c r="G88" s="37" t="s">
        <v>708</v>
      </c>
      <c r="H88" s="37" t="s">
        <v>709</v>
      </c>
      <c r="I88" s="27" t="s">
        <v>701</v>
      </c>
      <c r="J88" s="27" t="s">
        <v>710</v>
      </c>
      <c r="K88" s="27" t="s">
        <v>711</v>
      </c>
      <c r="L88" s="27" t="s">
        <v>713</v>
      </c>
      <c r="M88" s="29" t="s">
        <v>339</v>
      </c>
      <c r="N88" s="38" t="s">
        <v>715</v>
      </c>
      <c r="O88" s="38" t="s">
        <v>714</v>
      </c>
      <c r="P88" s="39" t="s">
        <v>712</v>
      </c>
      <c r="Q88" s="38"/>
      <c r="R88" s="39" t="s">
        <v>414</v>
      </c>
      <c r="S88" s="39" t="s">
        <v>716</v>
      </c>
      <c r="T88" s="40">
        <v>37970</v>
      </c>
      <c r="U88" s="38">
        <v>6889</v>
      </c>
      <c r="V88" s="28"/>
      <c r="W88" s="29"/>
      <c r="X88" s="28"/>
      <c r="Y88" s="28"/>
      <c r="Z88" s="28"/>
      <c r="AA88" s="27"/>
      <c r="AB88" s="24"/>
      <c r="AC88" s="24"/>
      <c r="AD88" s="24"/>
      <c r="AE88" s="24"/>
      <c r="AF88" s="24"/>
      <c r="AG88" s="24"/>
    </row>
    <row r="89" spans="1:33" ht="14.25" hidden="1" customHeight="1" x14ac:dyDescent="0.2">
      <c r="A89" s="38">
        <v>3842</v>
      </c>
      <c r="B89" s="29" t="s">
        <v>7283</v>
      </c>
      <c r="C89" s="139">
        <v>719400000</v>
      </c>
      <c r="D89" s="27" t="s">
        <v>78</v>
      </c>
      <c r="E89" s="27" t="s">
        <v>717</v>
      </c>
      <c r="F89" s="37" t="s">
        <v>7284</v>
      </c>
      <c r="G89" s="37" t="s">
        <v>718</v>
      </c>
      <c r="H89" s="37" t="s">
        <v>7285</v>
      </c>
      <c r="I89" s="27" t="s">
        <v>719</v>
      </c>
      <c r="J89" s="27" t="s">
        <v>720</v>
      </c>
      <c r="K89" s="27" t="s">
        <v>721</v>
      </c>
      <c r="L89" s="27" t="s">
        <v>722</v>
      </c>
      <c r="M89" s="29" t="s">
        <v>49</v>
      </c>
      <c r="N89" s="39" t="s">
        <v>723</v>
      </c>
      <c r="O89" s="38" t="s">
        <v>7286</v>
      </c>
      <c r="P89" s="39" t="s">
        <v>724</v>
      </c>
      <c r="Q89" s="38"/>
      <c r="R89" s="39" t="s">
        <v>414</v>
      </c>
      <c r="S89" s="39" t="s">
        <v>7300</v>
      </c>
      <c r="T89" s="40">
        <v>37970</v>
      </c>
      <c r="U89" s="38">
        <v>3842</v>
      </c>
      <c r="V89" s="28"/>
      <c r="W89" s="29"/>
      <c r="X89" s="28"/>
      <c r="Y89" s="28"/>
      <c r="Z89" s="28"/>
      <c r="AA89" s="62" t="s">
        <v>8556</v>
      </c>
      <c r="AB89" s="24"/>
      <c r="AC89" s="24"/>
      <c r="AD89" s="24"/>
      <c r="AE89" s="24"/>
      <c r="AF89" s="24"/>
      <c r="AG89" s="24" t="s">
        <v>8559</v>
      </c>
    </row>
    <row r="90" spans="1:33" ht="14.25" hidden="1" customHeight="1" x14ac:dyDescent="0.2">
      <c r="A90" s="38">
        <v>7349</v>
      </c>
      <c r="B90" s="29" t="s">
        <v>725</v>
      </c>
      <c r="C90" s="139">
        <v>653803206</v>
      </c>
      <c r="D90" s="27" t="s">
        <v>78</v>
      </c>
      <c r="E90" s="27" t="s">
        <v>726</v>
      </c>
      <c r="F90" s="37" t="s">
        <v>727</v>
      </c>
      <c r="G90" s="37" t="s">
        <v>728</v>
      </c>
      <c r="H90" s="37" t="s">
        <v>729</v>
      </c>
      <c r="I90" s="27" t="s">
        <v>730</v>
      </c>
      <c r="J90" s="27" t="s">
        <v>731</v>
      </c>
      <c r="K90" s="27" t="s">
        <v>732</v>
      </c>
      <c r="L90" s="27" t="s">
        <v>734</v>
      </c>
      <c r="M90" s="29" t="s">
        <v>339</v>
      </c>
      <c r="N90" s="38" t="s">
        <v>735</v>
      </c>
      <c r="O90" s="38"/>
      <c r="P90" s="39" t="s">
        <v>733</v>
      </c>
      <c r="Q90" s="38"/>
      <c r="R90" s="39" t="s">
        <v>414</v>
      </c>
      <c r="S90" s="39" t="s">
        <v>736</v>
      </c>
      <c r="T90" s="40">
        <v>39162</v>
      </c>
      <c r="U90" s="38">
        <v>7349</v>
      </c>
      <c r="V90" s="28"/>
      <c r="W90" s="29"/>
      <c r="X90" s="28"/>
      <c r="Y90" s="28"/>
      <c r="Z90" s="28"/>
      <c r="AA90" s="27"/>
      <c r="AB90" s="24"/>
      <c r="AC90" s="24"/>
      <c r="AD90" s="24"/>
      <c r="AE90" s="24"/>
      <c r="AF90" s="24"/>
      <c r="AG90" s="24"/>
    </row>
    <row r="91" spans="1:33" ht="14.25" hidden="1" customHeight="1" x14ac:dyDescent="0.2">
      <c r="A91" s="38">
        <v>7448</v>
      </c>
      <c r="B91" s="29" t="s">
        <v>737</v>
      </c>
      <c r="C91" s="139">
        <v>650333195</v>
      </c>
      <c r="D91" s="27" t="s">
        <v>78</v>
      </c>
      <c r="E91" s="27" t="s">
        <v>738</v>
      </c>
      <c r="F91" s="37" t="s">
        <v>739</v>
      </c>
      <c r="G91" s="37" t="s">
        <v>740</v>
      </c>
      <c r="H91" s="37" t="s">
        <v>741</v>
      </c>
      <c r="I91" s="27" t="s">
        <v>742</v>
      </c>
      <c r="J91" s="27" t="s">
        <v>743</v>
      </c>
      <c r="K91" s="27" t="s">
        <v>744</v>
      </c>
      <c r="L91" s="27" t="s">
        <v>746</v>
      </c>
      <c r="M91" s="29" t="s">
        <v>214</v>
      </c>
      <c r="N91" s="38" t="s">
        <v>494</v>
      </c>
      <c r="O91" s="38" t="s">
        <v>747</v>
      </c>
      <c r="P91" s="39" t="s">
        <v>745</v>
      </c>
      <c r="Q91" s="38"/>
      <c r="R91" s="39" t="s">
        <v>414</v>
      </c>
      <c r="S91" s="39" t="s">
        <v>748</v>
      </c>
      <c r="T91" s="40">
        <v>40771</v>
      </c>
      <c r="U91" s="38">
        <v>7448</v>
      </c>
      <c r="V91" s="28"/>
      <c r="W91" s="29"/>
      <c r="X91" s="28"/>
      <c r="Y91" s="28"/>
      <c r="Z91" s="28"/>
      <c r="AA91" s="27"/>
      <c r="AB91" s="24"/>
      <c r="AC91" s="24"/>
      <c r="AD91" s="24"/>
      <c r="AE91" s="24"/>
      <c r="AF91" s="24"/>
      <c r="AG91" s="24"/>
    </row>
    <row r="92" spans="1:33" ht="14.25" hidden="1" customHeight="1" x14ac:dyDescent="0.2">
      <c r="A92" s="38">
        <v>7479</v>
      </c>
      <c r="B92" s="29" t="s">
        <v>749</v>
      </c>
      <c r="C92" s="139">
        <v>650662539</v>
      </c>
      <c r="D92" s="27" t="s">
        <v>400</v>
      </c>
      <c r="E92" s="27" t="s">
        <v>750</v>
      </c>
      <c r="F92" s="37" t="s">
        <v>751</v>
      </c>
      <c r="G92" s="37" t="s">
        <v>752</v>
      </c>
      <c r="H92" s="37" t="s">
        <v>753</v>
      </c>
      <c r="I92" s="27" t="s">
        <v>754</v>
      </c>
      <c r="J92" s="27" t="s">
        <v>755</v>
      </c>
      <c r="K92" s="27" t="s">
        <v>756</v>
      </c>
      <c r="L92" s="27" t="s">
        <v>758</v>
      </c>
      <c r="M92" s="29" t="s">
        <v>623</v>
      </c>
      <c r="N92" s="38" t="s">
        <v>760</v>
      </c>
      <c r="O92" s="38" t="s">
        <v>759</v>
      </c>
      <c r="P92" s="39" t="s">
        <v>757</v>
      </c>
      <c r="Q92" s="38"/>
      <c r="R92" s="39" t="s">
        <v>89</v>
      </c>
      <c r="S92" s="39" t="s">
        <v>761</v>
      </c>
      <c r="T92" s="40">
        <v>41436</v>
      </c>
      <c r="U92" s="38">
        <v>7479</v>
      </c>
      <c r="V92" s="28"/>
      <c r="W92" s="29"/>
      <c r="X92" s="28"/>
      <c r="Y92" s="28"/>
      <c r="Z92" s="28"/>
      <c r="AA92" s="27"/>
      <c r="AB92" s="24"/>
      <c r="AC92" s="24"/>
      <c r="AD92" s="24"/>
      <c r="AE92" s="24"/>
      <c r="AF92" s="24"/>
      <c r="AG92" s="24"/>
    </row>
    <row r="93" spans="1:33" ht="14.25" hidden="1" customHeight="1" x14ac:dyDescent="0.2">
      <c r="A93" s="38">
        <v>7489</v>
      </c>
      <c r="B93" s="29" t="s">
        <v>762</v>
      </c>
      <c r="C93" s="139">
        <v>650732359</v>
      </c>
      <c r="D93" s="27" t="s">
        <v>52</v>
      </c>
      <c r="E93" s="27" t="s">
        <v>763</v>
      </c>
      <c r="F93" s="37" t="s">
        <v>764</v>
      </c>
      <c r="G93" s="37" t="s">
        <v>765</v>
      </c>
      <c r="H93" s="37" t="s">
        <v>766</v>
      </c>
      <c r="I93" s="27" t="s">
        <v>767</v>
      </c>
      <c r="J93" s="27" t="s">
        <v>29</v>
      </c>
      <c r="K93" s="27" t="s">
        <v>768</v>
      </c>
      <c r="L93" s="27" t="s">
        <v>770</v>
      </c>
      <c r="M93" s="29" t="s">
        <v>50</v>
      </c>
      <c r="N93" s="38" t="s">
        <v>333</v>
      </c>
      <c r="O93" s="38" t="s">
        <v>771</v>
      </c>
      <c r="P93" s="39" t="s">
        <v>769</v>
      </c>
      <c r="Q93" s="38"/>
      <c r="R93" s="39" t="s">
        <v>772</v>
      </c>
      <c r="S93" s="39" t="s">
        <v>773</v>
      </c>
      <c r="T93" s="40">
        <v>41563</v>
      </c>
      <c r="U93" s="38">
        <v>7489</v>
      </c>
      <c r="V93" s="28"/>
      <c r="W93" s="29"/>
      <c r="X93" s="28"/>
      <c r="Y93" s="28"/>
      <c r="Z93" s="28"/>
      <c r="AA93" s="27"/>
      <c r="AB93" s="24"/>
      <c r="AC93" s="24"/>
      <c r="AD93" s="24"/>
      <c r="AE93" s="24"/>
      <c r="AF93" s="24"/>
      <c r="AG93" s="24"/>
    </row>
    <row r="94" spans="1:33" ht="14.25" hidden="1" customHeight="1" x14ac:dyDescent="0.2">
      <c r="A94" s="38">
        <v>7474</v>
      </c>
      <c r="B94" s="29" t="s">
        <v>774</v>
      </c>
      <c r="C94" s="139">
        <v>650613848</v>
      </c>
      <c r="D94" s="27" t="s">
        <v>775</v>
      </c>
      <c r="E94" s="27" t="s">
        <v>776</v>
      </c>
      <c r="F94" s="37" t="s">
        <v>777</v>
      </c>
      <c r="G94" s="37" t="s">
        <v>778</v>
      </c>
      <c r="H94" s="37" t="s">
        <v>779</v>
      </c>
      <c r="I94" s="27" t="s">
        <v>780</v>
      </c>
      <c r="J94" s="27" t="s">
        <v>781</v>
      </c>
      <c r="K94" s="27" t="s">
        <v>782</v>
      </c>
      <c r="L94" s="27" t="s">
        <v>784</v>
      </c>
      <c r="M94" s="29" t="s">
        <v>623</v>
      </c>
      <c r="N94" s="38" t="s">
        <v>786</v>
      </c>
      <c r="O94" s="38" t="s">
        <v>785</v>
      </c>
      <c r="P94" s="39" t="s">
        <v>783</v>
      </c>
      <c r="Q94" s="38"/>
      <c r="R94" s="39" t="s">
        <v>47</v>
      </c>
      <c r="S94" s="39" t="s">
        <v>787</v>
      </c>
      <c r="T94" s="40">
        <v>41353</v>
      </c>
      <c r="U94" s="38">
        <v>7474</v>
      </c>
      <c r="V94" s="28"/>
      <c r="W94" s="29"/>
      <c r="X94" s="28"/>
      <c r="Y94" s="28"/>
      <c r="Z94" s="28"/>
      <c r="AA94" s="27"/>
      <c r="AB94" s="24"/>
      <c r="AC94" s="24"/>
      <c r="AD94" s="24"/>
      <c r="AE94" s="24"/>
      <c r="AF94" s="24"/>
      <c r="AG94" s="24"/>
    </row>
    <row r="95" spans="1:33" ht="14.25" hidden="1" customHeight="1" x14ac:dyDescent="0.2">
      <c r="A95" s="38">
        <v>7563</v>
      </c>
      <c r="B95" s="29" t="s">
        <v>788</v>
      </c>
      <c r="C95" s="139">
        <v>650797825</v>
      </c>
      <c r="D95" s="27" t="s">
        <v>400</v>
      </c>
      <c r="E95" s="27" t="s">
        <v>789</v>
      </c>
      <c r="F95" s="37" t="s">
        <v>790</v>
      </c>
      <c r="G95" s="37" t="s">
        <v>791</v>
      </c>
      <c r="H95" s="37" t="s">
        <v>792</v>
      </c>
      <c r="I95" s="27" t="s">
        <v>793</v>
      </c>
      <c r="J95" s="27" t="s">
        <v>794</v>
      </c>
      <c r="K95" s="27" t="s">
        <v>795</v>
      </c>
      <c r="L95" s="27" t="s">
        <v>797</v>
      </c>
      <c r="M95" s="29" t="s">
        <v>49</v>
      </c>
      <c r="N95" s="38"/>
      <c r="O95" s="38" t="s">
        <v>798</v>
      </c>
      <c r="P95" s="39" t="s">
        <v>796</v>
      </c>
      <c r="Q95" s="38"/>
      <c r="R95" s="39" t="s">
        <v>89</v>
      </c>
      <c r="S95" s="39" t="s">
        <v>799</v>
      </c>
      <c r="T95" s="40">
        <v>42118</v>
      </c>
      <c r="U95" s="38">
        <v>7563</v>
      </c>
      <c r="V95" s="28"/>
      <c r="W95" s="29"/>
      <c r="X95" s="28"/>
      <c r="Y95" s="28"/>
      <c r="Z95" s="28"/>
      <c r="AA95" s="27"/>
      <c r="AB95" s="24"/>
      <c r="AC95" s="24"/>
      <c r="AD95" s="24"/>
      <c r="AE95" s="24"/>
      <c r="AF95" s="24"/>
      <c r="AG95" s="24"/>
    </row>
    <row r="96" spans="1:33" ht="14.25" hidden="1" customHeight="1" x14ac:dyDescent="0.2">
      <c r="A96" s="38">
        <v>7680</v>
      </c>
      <c r="B96" s="29" t="s">
        <v>6482</v>
      </c>
      <c r="C96" s="139">
        <v>651484367</v>
      </c>
      <c r="D96" s="27"/>
      <c r="E96" s="27" t="s">
        <v>8560</v>
      </c>
      <c r="F96" s="37" t="s">
        <v>6527</v>
      </c>
      <c r="G96" s="37" t="s">
        <v>6483</v>
      </c>
      <c r="H96" s="37" t="s">
        <v>6484</v>
      </c>
      <c r="I96" s="27" t="s">
        <v>1755</v>
      </c>
      <c r="J96" s="27" t="s">
        <v>6528</v>
      </c>
      <c r="K96" s="27" t="s">
        <v>6485</v>
      </c>
      <c r="L96" s="27" t="s">
        <v>6486</v>
      </c>
      <c r="M96" s="29" t="s">
        <v>6487</v>
      </c>
      <c r="N96" s="38" t="s">
        <v>3227</v>
      </c>
      <c r="O96" s="38" t="s">
        <v>6488</v>
      </c>
      <c r="P96" s="39" t="s">
        <v>6489</v>
      </c>
      <c r="Q96" s="38"/>
      <c r="R96" s="39">
        <v>93401</v>
      </c>
      <c r="S96" s="39" t="s">
        <v>6348</v>
      </c>
      <c r="T96" s="40">
        <v>43635</v>
      </c>
      <c r="U96" s="38">
        <v>7680</v>
      </c>
      <c r="V96" s="28"/>
      <c r="W96" s="29"/>
      <c r="X96" s="28"/>
      <c r="Y96" s="28"/>
      <c r="Z96" s="28"/>
      <c r="AA96" s="27"/>
      <c r="AB96" s="24"/>
      <c r="AC96" s="24"/>
      <c r="AD96" s="24"/>
      <c r="AE96" s="24"/>
      <c r="AF96" s="24"/>
      <c r="AG96" s="24"/>
    </row>
    <row r="97" spans="1:33" ht="14.25" hidden="1" customHeight="1" x14ac:dyDescent="0.2">
      <c r="A97" s="38">
        <v>6900</v>
      </c>
      <c r="B97" s="29" t="s">
        <v>800</v>
      </c>
      <c r="C97" s="139" t="s">
        <v>7663</v>
      </c>
      <c r="D97" s="27" t="s">
        <v>52</v>
      </c>
      <c r="E97" s="27" t="s">
        <v>801</v>
      </c>
      <c r="F97" s="37" t="s">
        <v>6992</v>
      </c>
      <c r="G97" s="37" t="s">
        <v>802</v>
      </c>
      <c r="H97" s="37" t="s">
        <v>6993</v>
      </c>
      <c r="I97" s="27" t="s">
        <v>6661</v>
      </c>
      <c r="J97" s="27" t="s">
        <v>6662</v>
      </c>
      <c r="K97" s="27" t="s">
        <v>803</v>
      </c>
      <c r="L97" s="27" t="s">
        <v>6526</v>
      </c>
      <c r="M97" s="29" t="s">
        <v>623</v>
      </c>
      <c r="N97" s="38" t="s">
        <v>804</v>
      </c>
      <c r="O97" s="38" t="s">
        <v>805</v>
      </c>
      <c r="P97" s="39" t="s">
        <v>806</v>
      </c>
      <c r="Q97" s="38"/>
      <c r="R97" s="39">
        <v>93401</v>
      </c>
      <c r="S97" s="39" t="s">
        <v>7053</v>
      </c>
      <c r="T97" s="40">
        <v>37970</v>
      </c>
      <c r="U97" s="38">
        <v>6900</v>
      </c>
      <c r="V97" s="53"/>
      <c r="W97" s="54"/>
      <c r="X97" s="53"/>
      <c r="Y97" s="53"/>
      <c r="Z97" s="53"/>
      <c r="AA97" s="43"/>
      <c r="AB97" s="24"/>
      <c r="AC97" s="24"/>
      <c r="AD97" s="24"/>
      <c r="AE97" s="24"/>
      <c r="AF97" s="24"/>
      <c r="AG97" s="24"/>
    </row>
    <row r="98" spans="1:33" ht="14.25" hidden="1" customHeight="1" x14ac:dyDescent="0.2">
      <c r="A98" s="38">
        <v>7041</v>
      </c>
      <c r="B98" s="29" t="s">
        <v>807</v>
      </c>
      <c r="C98" s="139">
        <v>725712006</v>
      </c>
      <c r="D98" s="27" t="s">
        <v>78</v>
      </c>
      <c r="E98" s="27" t="s">
        <v>808</v>
      </c>
      <c r="F98" s="37" t="s">
        <v>6923</v>
      </c>
      <c r="G98" s="37" t="s">
        <v>809</v>
      </c>
      <c r="H98" s="37" t="s">
        <v>6468</v>
      </c>
      <c r="I98" s="27" t="s">
        <v>810</v>
      </c>
      <c r="J98" s="27" t="s">
        <v>6924</v>
      </c>
      <c r="K98" s="27" t="s">
        <v>6469</v>
      </c>
      <c r="L98" s="27" t="s">
        <v>811</v>
      </c>
      <c r="M98" s="29" t="s">
        <v>49</v>
      </c>
      <c r="N98" s="38" t="s">
        <v>812</v>
      </c>
      <c r="O98" s="38" t="s">
        <v>6965</v>
      </c>
      <c r="P98" s="39"/>
      <c r="Q98" s="38"/>
      <c r="R98" s="39" t="s">
        <v>414</v>
      </c>
      <c r="S98" s="39" t="s">
        <v>6927</v>
      </c>
      <c r="T98" s="40">
        <v>37970</v>
      </c>
      <c r="U98" s="38">
        <v>7041</v>
      </c>
      <c r="V98" s="53"/>
      <c r="W98" s="54"/>
      <c r="X98" s="53"/>
      <c r="Y98" s="53"/>
      <c r="Z98" s="53"/>
      <c r="AA98" s="63" t="s">
        <v>8548</v>
      </c>
      <c r="AB98" s="24"/>
      <c r="AC98" s="24"/>
      <c r="AD98" s="24"/>
      <c r="AE98" s="24"/>
      <c r="AF98" s="24"/>
      <c r="AG98" s="24" t="s">
        <v>8549</v>
      </c>
    </row>
    <row r="99" spans="1:33" ht="14.25" hidden="1" customHeight="1" x14ac:dyDescent="0.2">
      <c r="A99" s="38">
        <v>7588</v>
      </c>
      <c r="B99" s="29" t="s">
        <v>813</v>
      </c>
      <c r="C99" s="139">
        <v>651114535</v>
      </c>
      <c r="D99" s="27" t="s">
        <v>78</v>
      </c>
      <c r="E99" s="27" t="s">
        <v>814</v>
      </c>
      <c r="F99" s="37" t="s">
        <v>815</v>
      </c>
      <c r="G99" s="37" t="s">
        <v>816</v>
      </c>
      <c r="H99" s="37" t="s">
        <v>6667</v>
      </c>
      <c r="I99" s="27" t="s">
        <v>817</v>
      </c>
      <c r="J99" s="27" t="s">
        <v>818</v>
      </c>
      <c r="K99" s="27" t="s">
        <v>6668</v>
      </c>
      <c r="L99" s="27" t="s">
        <v>820</v>
      </c>
      <c r="M99" s="29" t="s">
        <v>214</v>
      </c>
      <c r="N99" s="38" t="s">
        <v>494</v>
      </c>
      <c r="O99" s="38" t="s">
        <v>821</v>
      </c>
      <c r="P99" s="39" t="s">
        <v>819</v>
      </c>
      <c r="Q99" s="38"/>
      <c r="R99" s="39" t="s">
        <v>414</v>
      </c>
      <c r="S99" s="39" t="s">
        <v>822</v>
      </c>
      <c r="T99" s="40">
        <v>42349</v>
      </c>
      <c r="U99" s="38">
        <v>7588</v>
      </c>
      <c r="V99" s="28"/>
      <c r="W99" s="29"/>
      <c r="X99" s="28"/>
      <c r="Y99" s="28"/>
      <c r="Z99" s="28"/>
      <c r="AA99" s="27"/>
      <c r="AB99" s="24"/>
      <c r="AC99" s="24"/>
      <c r="AD99" s="24"/>
      <c r="AE99" s="24"/>
      <c r="AF99" s="24"/>
      <c r="AG99" s="24"/>
    </row>
    <row r="100" spans="1:33" ht="14.25" hidden="1" customHeight="1" x14ac:dyDescent="0.2">
      <c r="A100" s="38">
        <v>7314</v>
      </c>
      <c r="B100" s="29" t="s">
        <v>823</v>
      </c>
      <c r="C100" s="139">
        <v>653776500</v>
      </c>
      <c r="D100" s="27" t="s">
        <v>78</v>
      </c>
      <c r="E100" s="27" t="s">
        <v>824</v>
      </c>
      <c r="F100" s="37" t="s">
        <v>825</v>
      </c>
      <c r="G100" s="37" t="s">
        <v>826</v>
      </c>
      <c r="H100" s="37" t="s">
        <v>827</v>
      </c>
      <c r="I100" s="27" t="s">
        <v>828</v>
      </c>
      <c r="J100" s="27" t="s">
        <v>829</v>
      </c>
      <c r="K100" s="27" t="s">
        <v>830</v>
      </c>
      <c r="L100" s="27" t="s">
        <v>831</v>
      </c>
      <c r="M100" s="29" t="s">
        <v>339</v>
      </c>
      <c r="N100" s="38" t="s">
        <v>599</v>
      </c>
      <c r="O100" s="38" t="s">
        <v>832</v>
      </c>
      <c r="P100" s="39"/>
      <c r="Q100" s="38"/>
      <c r="R100" s="39" t="s">
        <v>414</v>
      </c>
      <c r="S100" s="39" t="s">
        <v>833</v>
      </c>
      <c r="T100" s="40">
        <v>38799</v>
      </c>
      <c r="U100" s="38">
        <v>7314</v>
      </c>
      <c r="V100" s="28"/>
      <c r="W100" s="29"/>
      <c r="X100" s="28"/>
      <c r="Y100" s="28"/>
      <c r="Z100" s="28"/>
      <c r="AA100" s="27"/>
      <c r="AB100" s="24"/>
      <c r="AC100" s="24"/>
      <c r="AD100" s="24"/>
      <c r="AE100" s="24"/>
      <c r="AF100" s="24"/>
      <c r="AG100" s="24"/>
    </row>
    <row r="101" spans="1:33" ht="14.25" hidden="1" customHeight="1" x14ac:dyDescent="0.2">
      <c r="A101" s="38">
        <v>6830</v>
      </c>
      <c r="B101" s="29" t="s">
        <v>834</v>
      </c>
      <c r="C101" s="139">
        <v>717449002</v>
      </c>
      <c r="D101" s="27" t="s">
        <v>78</v>
      </c>
      <c r="E101" s="27" t="s">
        <v>835</v>
      </c>
      <c r="F101" s="37" t="s">
        <v>6986</v>
      </c>
      <c r="G101" s="37" t="s">
        <v>836</v>
      </c>
      <c r="H101" s="37" t="s">
        <v>7210</v>
      </c>
      <c r="I101" s="27" t="s">
        <v>837</v>
      </c>
      <c r="J101" s="27" t="s">
        <v>6365</v>
      </c>
      <c r="K101" s="27" t="s">
        <v>838</v>
      </c>
      <c r="L101" s="27" t="s">
        <v>839</v>
      </c>
      <c r="M101" s="29" t="s">
        <v>214</v>
      </c>
      <c r="N101" s="38" t="s">
        <v>494</v>
      </c>
      <c r="O101" s="38" t="s">
        <v>6366</v>
      </c>
      <c r="P101" s="59" t="s">
        <v>6367</v>
      </c>
      <c r="Q101" s="38"/>
      <c r="R101" s="39" t="s">
        <v>414</v>
      </c>
      <c r="S101" s="39" t="s">
        <v>7050</v>
      </c>
      <c r="T101" s="40">
        <v>37970</v>
      </c>
      <c r="U101" s="38">
        <v>6830</v>
      </c>
      <c r="V101" s="53"/>
      <c r="W101" s="54"/>
      <c r="X101" s="53"/>
      <c r="Y101" s="53"/>
      <c r="Z101" s="53"/>
      <c r="AA101" s="43"/>
      <c r="AB101" s="24"/>
      <c r="AC101" s="24"/>
      <c r="AD101" s="24"/>
      <c r="AE101" s="24"/>
      <c r="AF101" s="24"/>
      <c r="AG101" s="24"/>
    </row>
    <row r="102" spans="1:33" ht="14.25" hidden="1" customHeight="1" x14ac:dyDescent="0.2">
      <c r="A102" s="38">
        <v>6570</v>
      </c>
      <c r="B102" s="29" t="s">
        <v>6379</v>
      </c>
      <c r="C102" s="139">
        <v>717150007</v>
      </c>
      <c r="D102" s="27" t="s">
        <v>78</v>
      </c>
      <c r="E102" s="27" t="s">
        <v>840</v>
      </c>
      <c r="F102" s="37" t="s">
        <v>6380</v>
      </c>
      <c r="G102" s="37" t="s">
        <v>841</v>
      </c>
      <c r="H102" s="37" t="s">
        <v>6381</v>
      </c>
      <c r="I102" s="27" t="s">
        <v>842</v>
      </c>
      <c r="J102" s="27" t="s">
        <v>6382</v>
      </c>
      <c r="K102" s="27" t="s">
        <v>843</v>
      </c>
      <c r="L102" s="27" t="s">
        <v>844</v>
      </c>
      <c r="M102" s="29" t="s">
        <v>49</v>
      </c>
      <c r="N102" s="38" t="s">
        <v>845</v>
      </c>
      <c r="O102" s="38" t="s">
        <v>6383</v>
      </c>
      <c r="P102" s="39"/>
      <c r="Q102" s="38"/>
      <c r="R102" s="39" t="s">
        <v>414</v>
      </c>
      <c r="S102" s="39" t="s">
        <v>7260</v>
      </c>
      <c r="T102" s="40">
        <v>37970</v>
      </c>
      <c r="U102" s="38">
        <v>6570</v>
      </c>
      <c r="V102" s="28"/>
      <c r="W102" s="29"/>
      <c r="X102" s="28"/>
      <c r="Y102" s="28"/>
      <c r="Z102" s="28"/>
      <c r="AA102" s="27" t="s">
        <v>8561</v>
      </c>
      <c r="AB102" s="24"/>
      <c r="AC102" s="24"/>
      <c r="AD102" s="24"/>
      <c r="AE102" s="24"/>
      <c r="AF102" s="24"/>
      <c r="AG102" s="24" t="s">
        <v>8562</v>
      </c>
    </row>
    <row r="103" spans="1:33" ht="14.25" hidden="1" customHeight="1" x14ac:dyDescent="0.2">
      <c r="A103" s="38">
        <v>7654</v>
      </c>
      <c r="B103" s="29" t="s">
        <v>846</v>
      </c>
      <c r="C103" s="139">
        <v>651578310</v>
      </c>
      <c r="D103" s="27" t="s">
        <v>78</v>
      </c>
      <c r="E103" s="27" t="s">
        <v>7649</v>
      </c>
      <c r="F103" s="37" t="s">
        <v>7650</v>
      </c>
      <c r="G103" s="37" t="s">
        <v>847</v>
      </c>
      <c r="H103" s="37" t="s">
        <v>7651</v>
      </c>
      <c r="I103" s="27" t="s">
        <v>7653</v>
      </c>
      <c r="J103" s="27" t="s">
        <v>6671</v>
      </c>
      <c r="K103" s="27" t="s">
        <v>849</v>
      </c>
      <c r="L103" s="27" t="s">
        <v>7652</v>
      </c>
      <c r="M103" s="29" t="s">
        <v>623</v>
      </c>
      <c r="N103" s="38" t="s">
        <v>850</v>
      </c>
      <c r="O103" s="38" t="s">
        <v>851</v>
      </c>
      <c r="P103" s="39" t="s">
        <v>852</v>
      </c>
      <c r="Q103" s="38"/>
      <c r="R103" s="39" t="s">
        <v>697</v>
      </c>
      <c r="S103" s="39" t="s">
        <v>7492</v>
      </c>
      <c r="T103" s="40">
        <v>43343</v>
      </c>
      <c r="U103" s="38">
        <v>7654</v>
      </c>
      <c r="V103" s="53"/>
      <c r="W103" s="54"/>
      <c r="X103" s="53"/>
      <c r="Y103" s="53"/>
      <c r="Z103" s="53"/>
      <c r="AA103" s="43"/>
      <c r="AB103" s="24"/>
      <c r="AC103" s="24"/>
      <c r="AD103" s="24"/>
      <c r="AE103" s="24"/>
      <c r="AF103" s="24"/>
      <c r="AG103" s="24"/>
    </row>
    <row r="104" spans="1:33" ht="14.25" hidden="1" customHeight="1" x14ac:dyDescent="0.2">
      <c r="A104" s="38">
        <v>7686</v>
      </c>
      <c r="B104" s="29" t="s">
        <v>6627</v>
      </c>
      <c r="C104" s="139">
        <v>651753546</v>
      </c>
      <c r="D104" s="27"/>
      <c r="E104" s="27" t="s">
        <v>8563</v>
      </c>
      <c r="F104" s="37" t="s">
        <v>6628</v>
      </c>
      <c r="G104" s="37" t="s">
        <v>6629</v>
      </c>
      <c r="H104" s="37" t="s">
        <v>6630</v>
      </c>
      <c r="I104" s="27" t="s">
        <v>6461</v>
      </c>
      <c r="J104" s="27" t="s">
        <v>6631</v>
      </c>
      <c r="K104" s="27" t="s">
        <v>6632</v>
      </c>
      <c r="L104" s="27" t="s">
        <v>6633</v>
      </c>
      <c r="M104" s="29" t="s">
        <v>611</v>
      </c>
      <c r="N104" s="38" t="s">
        <v>2556</v>
      </c>
      <c r="O104" s="38" t="s">
        <v>6634</v>
      </c>
      <c r="P104" s="59" t="s">
        <v>6635</v>
      </c>
      <c r="Q104" s="38"/>
      <c r="R104" s="39">
        <v>93401</v>
      </c>
      <c r="S104" s="39" t="s">
        <v>6467</v>
      </c>
      <c r="T104" s="40">
        <v>43707</v>
      </c>
      <c r="U104" s="38">
        <v>7686</v>
      </c>
      <c r="V104" s="28"/>
      <c r="W104" s="29"/>
      <c r="X104" s="28"/>
      <c r="Y104" s="28"/>
      <c r="Z104" s="28"/>
      <c r="AA104" s="27"/>
      <c r="AB104" s="24"/>
      <c r="AC104" s="24"/>
      <c r="AD104" s="24"/>
      <c r="AE104" s="24"/>
      <c r="AF104" s="24"/>
      <c r="AG104" s="24"/>
    </row>
    <row r="105" spans="1:33" ht="14.25" hidden="1" customHeight="1" x14ac:dyDescent="0.2">
      <c r="A105" s="38">
        <v>7617</v>
      </c>
      <c r="B105" s="29" t="s">
        <v>854</v>
      </c>
      <c r="C105" s="139">
        <v>651018196</v>
      </c>
      <c r="D105" s="37" t="s">
        <v>78</v>
      </c>
      <c r="E105" s="27" t="s">
        <v>855</v>
      </c>
      <c r="F105" s="37" t="s">
        <v>856</v>
      </c>
      <c r="G105" s="37" t="s">
        <v>857</v>
      </c>
      <c r="H105" s="37" t="s">
        <v>858</v>
      </c>
      <c r="I105" s="27" t="s">
        <v>817</v>
      </c>
      <c r="J105" s="27" t="s">
        <v>859</v>
      </c>
      <c r="K105" s="27" t="s">
        <v>860</v>
      </c>
      <c r="L105" s="27" t="s">
        <v>861</v>
      </c>
      <c r="M105" s="29" t="s">
        <v>6113</v>
      </c>
      <c r="N105" s="38" t="s">
        <v>61</v>
      </c>
      <c r="O105" s="38" t="s">
        <v>862</v>
      </c>
      <c r="P105" s="39" t="s">
        <v>863</v>
      </c>
      <c r="Q105" s="38"/>
      <c r="R105" s="38" t="s">
        <v>414</v>
      </c>
      <c r="S105" s="39" t="s">
        <v>483</v>
      </c>
      <c r="T105" s="40">
        <v>42626</v>
      </c>
      <c r="U105" s="38">
        <v>7617</v>
      </c>
      <c r="V105" s="28"/>
      <c r="W105" s="29"/>
      <c r="X105" s="28"/>
      <c r="Y105" s="28"/>
      <c r="Z105" s="28"/>
      <c r="AA105" s="27"/>
      <c r="AB105" s="24"/>
      <c r="AC105" s="24"/>
      <c r="AD105" s="24"/>
      <c r="AE105" s="24"/>
      <c r="AF105" s="24"/>
      <c r="AG105" s="24"/>
    </row>
    <row r="106" spans="1:33" ht="14.25" hidden="1" customHeight="1" x14ac:dyDescent="0.2">
      <c r="A106" s="38">
        <v>6980</v>
      </c>
      <c r="B106" s="29" t="s">
        <v>864</v>
      </c>
      <c r="C106" s="139">
        <v>735342002</v>
      </c>
      <c r="D106" s="27" t="s">
        <v>78</v>
      </c>
      <c r="E106" s="27" t="s">
        <v>865</v>
      </c>
      <c r="F106" s="37" t="s">
        <v>866</v>
      </c>
      <c r="G106" s="37" t="s">
        <v>867</v>
      </c>
      <c r="H106" s="37" t="s">
        <v>868</v>
      </c>
      <c r="I106" s="27" t="s">
        <v>869</v>
      </c>
      <c r="J106" s="27" t="s">
        <v>870</v>
      </c>
      <c r="K106" s="27" t="s">
        <v>871</v>
      </c>
      <c r="L106" s="27" t="s">
        <v>873</v>
      </c>
      <c r="M106" s="29" t="s">
        <v>6168</v>
      </c>
      <c r="N106" s="38" t="s">
        <v>874</v>
      </c>
      <c r="O106" s="38"/>
      <c r="P106" s="39" t="s">
        <v>872</v>
      </c>
      <c r="Q106" s="38"/>
      <c r="R106" s="39" t="s">
        <v>47</v>
      </c>
      <c r="S106" s="39" t="s">
        <v>495</v>
      </c>
      <c r="T106" s="40">
        <v>37970</v>
      </c>
      <c r="U106" s="38">
        <v>6980</v>
      </c>
      <c r="V106" s="28"/>
      <c r="W106" s="29"/>
      <c r="X106" s="28"/>
      <c r="Y106" s="28"/>
      <c r="Z106" s="28"/>
      <c r="AA106" s="27"/>
      <c r="AB106" s="24"/>
      <c r="AC106" s="24"/>
      <c r="AD106" s="24"/>
      <c r="AE106" s="24"/>
      <c r="AF106" s="24"/>
      <c r="AG106" s="24"/>
    </row>
    <row r="107" spans="1:33" ht="14.25" hidden="1" customHeight="1" x14ac:dyDescent="0.2">
      <c r="A107" s="38">
        <v>7156</v>
      </c>
      <c r="B107" s="29" t="s">
        <v>875</v>
      </c>
      <c r="C107" s="139">
        <v>652919804</v>
      </c>
      <c r="D107" s="27" t="s">
        <v>52</v>
      </c>
      <c r="E107" s="27" t="s">
        <v>876</v>
      </c>
      <c r="F107" s="37" t="s">
        <v>877</v>
      </c>
      <c r="G107" s="37" t="s">
        <v>878</v>
      </c>
      <c r="H107" s="37" t="s">
        <v>879</v>
      </c>
      <c r="I107" s="27" t="s">
        <v>701</v>
      </c>
      <c r="J107" s="39" t="s">
        <v>880</v>
      </c>
      <c r="K107" s="27" t="s">
        <v>881</v>
      </c>
      <c r="L107" s="27" t="s">
        <v>882</v>
      </c>
      <c r="M107" s="29" t="s">
        <v>883</v>
      </c>
      <c r="N107" s="38" t="s">
        <v>884</v>
      </c>
      <c r="O107" s="38"/>
      <c r="P107" s="39"/>
      <c r="Q107" s="38"/>
      <c r="R107" s="39" t="s">
        <v>89</v>
      </c>
      <c r="S107" s="39" t="s">
        <v>885</v>
      </c>
      <c r="T107" s="40">
        <v>38384</v>
      </c>
      <c r="U107" s="38">
        <v>7156</v>
      </c>
      <c r="V107" s="28"/>
      <c r="W107" s="29"/>
      <c r="X107" s="28"/>
      <c r="Y107" s="28"/>
      <c r="Z107" s="28"/>
      <c r="AA107" s="27"/>
      <c r="AB107" s="24"/>
      <c r="AC107" s="24"/>
      <c r="AD107" s="24"/>
      <c r="AE107" s="24"/>
      <c r="AF107" s="24"/>
      <c r="AG107" s="24"/>
    </row>
    <row r="108" spans="1:33" ht="14.25" hidden="1" customHeight="1" x14ac:dyDescent="0.2">
      <c r="A108" s="38">
        <v>6903</v>
      </c>
      <c r="B108" s="29" t="s">
        <v>886</v>
      </c>
      <c r="C108" s="139">
        <v>725997000</v>
      </c>
      <c r="D108" s="27" t="s">
        <v>78</v>
      </c>
      <c r="E108" s="27" t="s">
        <v>887</v>
      </c>
      <c r="F108" s="37" t="s">
        <v>8755</v>
      </c>
      <c r="G108" s="37" t="s">
        <v>888</v>
      </c>
      <c r="H108" s="37" t="s">
        <v>8011</v>
      </c>
      <c r="I108" s="27" t="s">
        <v>132</v>
      </c>
      <c r="J108" s="27" t="s">
        <v>8012</v>
      </c>
      <c r="K108" s="27" t="s">
        <v>889</v>
      </c>
      <c r="L108" s="27" t="s">
        <v>890</v>
      </c>
      <c r="M108" s="29" t="s">
        <v>891</v>
      </c>
      <c r="N108" s="38" t="s">
        <v>892</v>
      </c>
      <c r="O108" s="38"/>
      <c r="P108" s="39"/>
      <c r="Q108" s="38"/>
      <c r="R108" s="39" t="s">
        <v>414</v>
      </c>
      <c r="S108" s="39" t="s">
        <v>8013</v>
      </c>
      <c r="T108" s="40">
        <v>37970</v>
      </c>
      <c r="U108" s="38">
        <v>6903</v>
      </c>
      <c r="V108" s="28"/>
      <c r="W108" s="29"/>
      <c r="X108" s="28"/>
      <c r="Y108" s="28"/>
      <c r="Z108" s="28"/>
      <c r="AA108" s="27"/>
      <c r="AB108" s="24"/>
      <c r="AC108" s="24"/>
      <c r="AD108" s="24"/>
      <c r="AE108" s="24"/>
      <c r="AF108" s="24"/>
      <c r="AG108" s="24"/>
    </row>
    <row r="109" spans="1:33" ht="14.25" hidden="1" customHeight="1" x14ac:dyDescent="0.2">
      <c r="A109" s="38">
        <v>6899</v>
      </c>
      <c r="B109" s="29" t="s">
        <v>893</v>
      </c>
      <c r="C109" s="139">
        <v>719365000</v>
      </c>
      <c r="D109" s="27" t="s">
        <v>78</v>
      </c>
      <c r="E109" s="27" t="s">
        <v>894</v>
      </c>
      <c r="F109" s="37" t="s">
        <v>7639</v>
      </c>
      <c r="G109" s="37" t="s">
        <v>895</v>
      </c>
      <c r="H109" s="37" t="s">
        <v>6725</v>
      </c>
      <c r="I109" s="27" t="s">
        <v>896</v>
      </c>
      <c r="J109" s="27" t="s">
        <v>897</v>
      </c>
      <c r="K109" s="27" t="s">
        <v>6726</v>
      </c>
      <c r="L109" s="27" t="s">
        <v>898</v>
      </c>
      <c r="M109" s="29" t="s">
        <v>49</v>
      </c>
      <c r="N109" s="38" t="s">
        <v>899</v>
      </c>
      <c r="O109" s="38" t="s">
        <v>6727</v>
      </c>
      <c r="P109" s="59" t="s">
        <v>6728</v>
      </c>
      <c r="Q109" s="38"/>
      <c r="R109" s="39" t="s">
        <v>414</v>
      </c>
      <c r="S109" s="39" t="s">
        <v>7645</v>
      </c>
      <c r="T109" s="40">
        <v>37970</v>
      </c>
      <c r="U109" s="38">
        <v>6899</v>
      </c>
      <c r="V109" s="53"/>
      <c r="W109" s="54"/>
      <c r="X109" s="53"/>
      <c r="Y109" s="53"/>
      <c r="Z109" s="53"/>
      <c r="AA109" s="43"/>
      <c r="AB109" s="24"/>
      <c r="AC109" s="24"/>
      <c r="AD109" s="24"/>
      <c r="AE109" s="24"/>
      <c r="AF109" s="24"/>
      <c r="AG109" s="24"/>
    </row>
    <row r="110" spans="1:33" ht="14.25" hidden="1" customHeight="1" x14ac:dyDescent="0.2">
      <c r="A110" s="38">
        <v>6926</v>
      </c>
      <c r="B110" s="29" t="s">
        <v>900</v>
      </c>
      <c r="C110" s="139">
        <v>725129009</v>
      </c>
      <c r="D110" s="27" t="s">
        <v>78</v>
      </c>
      <c r="E110" s="27" t="s">
        <v>901</v>
      </c>
      <c r="F110" s="37" t="s">
        <v>7440</v>
      </c>
      <c r="G110" s="37" t="s">
        <v>902</v>
      </c>
      <c r="H110" s="37" t="s">
        <v>7441</v>
      </c>
      <c r="I110" s="27" t="s">
        <v>132</v>
      </c>
      <c r="J110" s="27" t="s">
        <v>6673</v>
      </c>
      <c r="K110" s="27" t="s">
        <v>903</v>
      </c>
      <c r="L110" s="27" t="s">
        <v>904</v>
      </c>
      <c r="M110" s="29" t="s">
        <v>6117</v>
      </c>
      <c r="N110" s="38" t="s">
        <v>631</v>
      </c>
      <c r="O110" s="38" t="s">
        <v>6192</v>
      </c>
      <c r="P110" s="39" t="s">
        <v>6193</v>
      </c>
      <c r="Q110" s="38"/>
      <c r="R110" s="39" t="s">
        <v>414</v>
      </c>
      <c r="S110" s="39" t="s">
        <v>7442</v>
      </c>
      <c r="T110" s="40">
        <v>37970</v>
      </c>
      <c r="U110" s="38">
        <v>6926</v>
      </c>
      <c r="V110" s="53"/>
      <c r="W110" s="54"/>
      <c r="X110" s="53"/>
      <c r="Y110" s="53"/>
      <c r="Z110" s="53"/>
      <c r="AA110" s="43"/>
      <c r="AB110" s="24"/>
      <c r="AC110" s="24"/>
      <c r="AD110" s="24"/>
      <c r="AE110" s="24"/>
      <c r="AF110" s="24"/>
      <c r="AG110" s="24"/>
    </row>
    <row r="111" spans="1:33" ht="14.25" hidden="1" customHeight="1" x14ac:dyDescent="0.2">
      <c r="A111" s="38">
        <v>7718</v>
      </c>
      <c r="B111" s="29" t="s">
        <v>7360</v>
      </c>
      <c r="C111" s="139">
        <v>651460891</v>
      </c>
      <c r="D111" s="27"/>
      <c r="E111" s="27" t="s">
        <v>8564</v>
      </c>
      <c r="F111" s="37" t="s">
        <v>7362</v>
      </c>
      <c r="G111" s="37" t="s">
        <v>7361</v>
      </c>
      <c r="H111" s="37" t="s">
        <v>7363</v>
      </c>
      <c r="I111" s="27" t="s">
        <v>1473</v>
      </c>
      <c r="J111" s="27" t="s">
        <v>7364</v>
      </c>
      <c r="K111" s="27" t="s">
        <v>7365</v>
      </c>
      <c r="L111" s="27" t="s">
        <v>7366</v>
      </c>
      <c r="M111" s="29" t="s">
        <v>49</v>
      </c>
      <c r="N111" s="38" t="s">
        <v>3876</v>
      </c>
      <c r="O111" s="38" t="s">
        <v>7367</v>
      </c>
      <c r="P111" s="59" t="s">
        <v>7368</v>
      </c>
      <c r="Q111" s="38"/>
      <c r="R111" s="39">
        <v>93401</v>
      </c>
      <c r="S111" s="39" t="s">
        <v>7369</v>
      </c>
      <c r="T111" s="40">
        <v>44119</v>
      </c>
      <c r="U111" s="38">
        <v>7718</v>
      </c>
      <c r="V111" s="65"/>
      <c r="W111" s="66"/>
      <c r="X111" s="65"/>
      <c r="Y111" s="65"/>
      <c r="Z111" s="65"/>
      <c r="AA111" s="67"/>
      <c r="AB111" s="24"/>
      <c r="AC111" s="24"/>
      <c r="AD111" s="24"/>
      <c r="AE111" s="24"/>
      <c r="AF111" s="24"/>
      <c r="AG111" s="24"/>
    </row>
    <row r="112" spans="1:33" ht="14.25" hidden="1" customHeight="1" x14ac:dyDescent="0.2">
      <c r="A112" s="38">
        <v>7161</v>
      </c>
      <c r="B112" s="29" t="s">
        <v>905</v>
      </c>
      <c r="C112" s="139">
        <v>727861009</v>
      </c>
      <c r="D112" s="27" t="s">
        <v>78</v>
      </c>
      <c r="E112" s="27" t="s">
        <v>906</v>
      </c>
      <c r="F112" s="37" t="s">
        <v>907</v>
      </c>
      <c r="G112" s="37" t="s">
        <v>908</v>
      </c>
      <c r="H112" s="37" t="s">
        <v>909</v>
      </c>
      <c r="I112" s="27" t="s">
        <v>183</v>
      </c>
      <c r="J112" s="27" t="s">
        <v>910</v>
      </c>
      <c r="K112" s="27" t="s">
        <v>911</v>
      </c>
      <c r="L112" s="27" t="s">
        <v>912</v>
      </c>
      <c r="M112" s="29" t="s">
        <v>49</v>
      </c>
      <c r="N112" s="38" t="s">
        <v>914</v>
      </c>
      <c r="O112" s="38" t="s">
        <v>913</v>
      </c>
      <c r="P112" s="39"/>
      <c r="Q112" s="38"/>
      <c r="R112" s="39" t="s">
        <v>548</v>
      </c>
      <c r="S112" s="39" t="s">
        <v>915</v>
      </c>
      <c r="T112" s="40">
        <v>38443</v>
      </c>
      <c r="U112" s="38">
        <v>7161</v>
      </c>
      <c r="V112" s="28"/>
      <c r="W112" s="29"/>
      <c r="X112" s="28"/>
      <c r="Y112" s="28"/>
      <c r="Z112" s="28"/>
      <c r="AA112" s="27"/>
      <c r="AB112" s="24"/>
      <c r="AC112" s="24"/>
      <c r="AD112" s="24"/>
      <c r="AE112" s="24"/>
      <c r="AF112" s="24"/>
      <c r="AG112" s="24"/>
    </row>
    <row r="113" spans="1:33" ht="14.25" hidden="1" customHeight="1" x14ac:dyDescent="0.2">
      <c r="A113" s="38">
        <v>6932</v>
      </c>
      <c r="B113" s="29" t="s">
        <v>916</v>
      </c>
      <c r="C113" s="139">
        <v>726414009</v>
      </c>
      <c r="D113" s="27" t="s">
        <v>78</v>
      </c>
      <c r="E113" s="27" t="s">
        <v>917</v>
      </c>
      <c r="F113" s="37" t="s">
        <v>918</v>
      </c>
      <c r="G113" s="37" t="s">
        <v>919</v>
      </c>
      <c r="H113" s="37" t="s">
        <v>920</v>
      </c>
      <c r="I113" s="27" t="s">
        <v>132</v>
      </c>
      <c r="J113" s="27" t="s">
        <v>921</v>
      </c>
      <c r="K113" s="27" t="s">
        <v>922</v>
      </c>
      <c r="L113" s="27" t="s">
        <v>923</v>
      </c>
      <c r="M113" s="29" t="s">
        <v>49</v>
      </c>
      <c r="N113" s="38" t="s">
        <v>925</v>
      </c>
      <c r="O113" s="38" t="s">
        <v>924</v>
      </c>
      <c r="P113" s="39"/>
      <c r="Q113" s="38"/>
      <c r="R113" s="39" t="s">
        <v>414</v>
      </c>
      <c r="S113" s="39" t="s">
        <v>926</v>
      </c>
      <c r="T113" s="40">
        <v>37970</v>
      </c>
      <c r="U113" s="38">
        <v>6932</v>
      </c>
      <c r="V113" s="28"/>
      <c r="W113" s="29"/>
      <c r="X113" s="28"/>
      <c r="Y113" s="28"/>
      <c r="Z113" s="28"/>
      <c r="AA113" s="27"/>
      <c r="AB113" s="24"/>
      <c r="AC113" s="24"/>
      <c r="AD113" s="24"/>
      <c r="AE113" s="24"/>
      <c r="AF113" s="24"/>
      <c r="AG113" s="24"/>
    </row>
    <row r="114" spans="1:33" ht="14.25" hidden="1" customHeight="1" x14ac:dyDescent="0.2">
      <c r="A114" s="38">
        <v>2260</v>
      </c>
      <c r="B114" s="29" t="s">
        <v>8765</v>
      </c>
      <c r="C114" s="139">
        <v>711620001</v>
      </c>
      <c r="D114" s="27" t="s">
        <v>78</v>
      </c>
      <c r="E114" s="27" t="s">
        <v>927</v>
      </c>
      <c r="F114" s="37" t="s">
        <v>7076</v>
      </c>
      <c r="G114" s="37" t="s">
        <v>928</v>
      </c>
      <c r="H114" s="37" t="s">
        <v>7077</v>
      </c>
      <c r="I114" s="27" t="s">
        <v>7078</v>
      </c>
      <c r="J114" s="27" t="s">
        <v>6645</v>
      </c>
      <c r="K114" s="27" t="s">
        <v>929</v>
      </c>
      <c r="L114" s="27" t="s">
        <v>930</v>
      </c>
      <c r="M114" s="29" t="s">
        <v>49</v>
      </c>
      <c r="N114" s="38" t="s">
        <v>664</v>
      </c>
      <c r="O114" s="38">
        <v>225589874</v>
      </c>
      <c r="P114" s="59" t="s">
        <v>6548</v>
      </c>
      <c r="Q114" s="38"/>
      <c r="R114" s="39">
        <v>93401</v>
      </c>
      <c r="S114" s="39" t="s">
        <v>7126</v>
      </c>
      <c r="T114" s="40">
        <v>37970</v>
      </c>
      <c r="U114" s="38">
        <v>2260</v>
      </c>
      <c r="V114" s="53"/>
      <c r="W114" s="54"/>
      <c r="X114" s="53"/>
      <c r="Y114" s="53"/>
      <c r="Z114" s="53"/>
      <c r="AA114" s="43"/>
      <c r="AB114" s="24"/>
      <c r="AC114" s="24"/>
      <c r="AD114" s="24"/>
      <c r="AE114" s="24"/>
      <c r="AF114" s="24"/>
      <c r="AG114" s="24"/>
    </row>
    <row r="115" spans="1:33" ht="14.25" hidden="1" customHeight="1" x14ac:dyDescent="0.2">
      <c r="A115" s="38">
        <v>7085</v>
      </c>
      <c r="B115" s="29" t="s">
        <v>931</v>
      </c>
      <c r="C115" s="139">
        <v>730998007</v>
      </c>
      <c r="D115" s="27" t="s">
        <v>78</v>
      </c>
      <c r="E115" s="27" t="s">
        <v>932</v>
      </c>
      <c r="F115" s="37" t="s">
        <v>7545</v>
      </c>
      <c r="G115" s="37" t="s">
        <v>933</v>
      </c>
      <c r="H115" s="37" t="s">
        <v>7546</v>
      </c>
      <c r="I115" s="27" t="s">
        <v>810</v>
      </c>
      <c r="J115" s="27" t="s">
        <v>6542</v>
      </c>
      <c r="K115" s="27" t="s">
        <v>6543</v>
      </c>
      <c r="L115" s="27" t="s">
        <v>934</v>
      </c>
      <c r="M115" s="29" t="s">
        <v>49</v>
      </c>
      <c r="N115" s="38" t="s">
        <v>925</v>
      </c>
      <c r="O115" s="38" t="s">
        <v>935</v>
      </c>
      <c r="P115" s="39" t="s">
        <v>936</v>
      </c>
      <c r="Q115" s="38"/>
      <c r="R115" s="39" t="s">
        <v>414</v>
      </c>
      <c r="S115" s="39" t="s">
        <v>7559</v>
      </c>
      <c r="T115" s="40">
        <v>37970</v>
      </c>
      <c r="U115" s="38">
        <v>7085</v>
      </c>
      <c r="V115" s="28"/>
      <c r="W115" s="29"/>
      <c r="X115" s="28"/>
      <c r="Y115" s="28"/>
      <c r="Z115" s="28"/>
      <c r="AA115" s="27"/>
      <c r="AB115" s="24"/>
      <c r="AC115" s="24"/>
      <c r="AD115" s="24"/>
      <c r="AE115" s="24"/>
      <c r="AF115" s="24"/>
      <c r="AG115" s="24"/>
    </row>
    <row r="116" spans="1:33" ht="14.25" hidden="1" customHeight="1" x14ac:dyDescent="0.2">
      <c r="A116" s="38">
        <v>3500</v>
      </c>
      <c r="B116" s="29" t="s">
        <v>937</v>
      </c>
      <c r="C116" s="139">
        <v>700230007</v>
      </c>
      <c r="D116" s="27" t="s">
        <v>78</v>
      </c>
      <c r="E116" s="27" t="s">
        <v>938</v>
      </c>
      <c r="F116" s="37" t="s">
        <v>939</v>
      </c>
      <c r="G116" s="37" t="s">
        <v>940</v>
      </c>
      <c r="H116" s="37" t="s">
        <v>941</v>
      </c>
      <c r="I116" s="27" t="s">
        <v>942</v>
      </c>
      <c r="J116" s="27" t="s">
        <v>943</v>
      </c>
      <c r="K116" s="27" t="s">
        <v>944</v>
      </c>
      <c r="L116" s="27" t="s">
        <v>946</v>
      </c>
      <c r="M116" s="29" t="s">
        <v>49</v>
      </c>
      <c r="N116" s="38" t="s">
        <v>723</v>
      </c>
      <c r="O116" s="38" t="s">
        <v>945</v>
      </c>
      <c r="P116" s="39" t="s">
        <v>947</v>
      </c>
      <c r="Q116" s="38"/>
      <c r="R116" s="39" t="s">
        <v>414</v>
      </c>
      <c r="S116" s="39" t="s">
        <v>948</v>
      </c>
      <c r="T116" s="40">
        <v>37970</v>
      </c>
      <c r="U116" s="38">
        <v>3500</v>
      </c>
      <c r="V116" s="28"/>
      <c r="W116" s="29"/>
      <c r="X116" s="28"/>
      <c r="Y116" s="28"/>
      <c r="Z116" s="28"/>
      <c r="AA116" s="27"/>
      <c r="AB116" s="24"/>
      <c r="AC116" s="24"/>
      <c r="AD116" s="24"/>
      <c r="AE116" s="24"/>
      <c r="AF116" s="24"/>
      <c r="AG116" s="24"/>
    </row>
    <row r="117" spans="1:33" ht="14.25" hidden="1" customHeight="1" x14ac:dyDescent="0.2">
      <c r="A117" s="38">
        <v>7638</v>
      </c>
      <c r="B117" s="29" t="s">
        <v>949</v>
      </c>
      <c r="C117" s="139" t="s">
        <v>7664</v>
      </c>
      <c r="D117" s="27" t="s">
        <v>950</v>
      </c>
      <c r="E117" s="27" t="s">
        <v>951</v>
      </c>
      <c r="F117" s="37" t="s">
        <v>7547</v>
      </c>
      <c r="G117" s="37" t="s">
        <v>952</v>
      </c>
      <c r="H117" s="37" t="s">
        <v>7548</v>
      </c>
      <c r="I117" s="27" t="s">
        <v>953</v>
      </c>
      <c r="J117" s="27" t="s">
        <v>7549</v>
      </c>
      <c r="K117" s="27" t="s">
        <v>7550</v>
      </c>
      <c r="L117" s="27" t="s">
        <v>955</v>
      </c>
      <c r="M117" s="29" t="s">
        <v>6117</v>
      </c>
      <c r="N117" s="38" t="s">
        <v>957</v>
      </c>
      <c r="O117" s="38" t="s">
        <v>956</v>
      </c>
      <c r="P117" s="39" t="s">
        <v>954</v>
      </c>
      <c r="Q117" s="38"/>
      <c r="R117" s="39">
        <v>93401</v>
      </c>
      <c r="S117" s="39" t="s">
        <v>7563</v>
      </c>
      <c r="T117" s="40">
        <v>43014</v>
      </c>
      <c r="U117" s="38">
        <v>7638</v>
      </c>
      <c r="V117" s="53"/>
      <c r="W117" s="54"/>
      <c r="X117" s="53"/>
      <c r="Y117" s="53"/>
      <c r="Z117" s="53"/>
      <c r="AA117" s="43"/>
      <c r="AB117" s="24"/>
      <c r="AC117" s="24"/>
      <c r="AD117" s="24"/>
      <c r="AE117" s="24"/>
      <c r="AF117" s="24"/>
      <c r="AG117" s="24" t="s">
        <v>8543</v>
      </c>
    </row>
    <row r="118" spans="1:33" ht="14.25" hidden="1" customHeight="1" x14ac:dyDescent="0.2">
      <c r="A118" s="38">
        <v>7492</v>
      </c>
      <c r="B118" s="29" t="s">
        <v>6294</v>
      </c>
      <c r="C118" s="139">
        <v>650744136</v>
      </c>
      <c r="D118" s="27" t="s">
        <v>52</v>
      </c>
      <c r="E118" s="27" t="s">
        <v>958</v>
      </c>
      <c r="F118" s="37" t="s">
        <v>7385</v>
      </c>
      <c r="G118" s="37" t="s">
        <v>959</v>
      </c>
      <c r="H118" s="37" t="s">
        <v>7386</v>
      </c>
      <c r="I118" s="27" t="s">
        <v>7387</v>
      </c>
      <c r="J118" s="27" t="s">
        <v>7388</v>
      </c>
      <c r="K118" s="27" t="s">
        <v>6855</v>
      </c>
      <c r="L118" s="51" t="s">
        <v>6857</v>
      </c>
      <c r="M118" s="29" t="s">
        <v>6117</v>
      </c>
      <c r="N118" s="38" t="s">
        <v>960</v>
      </c>
      <c r="O118" s="38" t="s">
        <v>6212</v>
      </c>
      <c r="P118" s="59" t="s">
        <v>6856</v>
      </c>
      <c r="Q118" s="38"/>
      <c r="R118" s="39" t="s">
        <v>961</v>
      </c>
      <c r="S118" s="39" t="s">
        <v>7291</v>
      </c>
      <c r="T118" s="40">
        <v>41599</v>
      </c>
      <c r="U118" s="38">
        <v>7492</v>
      </c>
      <c r="V118" s="28"/>
      <c r="W118" s="29"/>
      <c r="X118" s="28"/>
      <c r="Y118" s="28"/>
      <c r="Z118" s="28"/>
      <c r="AA118" s="27"/>
      <c r="AB118" s="24"/>
      <c r="AC118" s="24"/>
      <c r="AD118" s="24"/>
      <c r="AE118" s="24"/>
      <c r="AF118" s="24"/>
      <c r="AG118" s="24" t="s">
        <v>8543</v>
      </c>
    </row>
    <row r="119" spans="1:33" ht="14.25" hidden="1" customHeight="1" x14ac:dyDescent="0.2">
      <c r="A119" s="38">
        <v>7650</v>
      </c>
      <c r="B119" s="29" t="s">
        <v>7541</v>
      </c>
      <c r="C119" s="139">
        <v>651589657</v>
      </c>
      <c r="D119" s="27" t="s">
        <v>962</v>
      </c>
      <c r="E119" s="27" t="s">
        <v>963</v>
      </c>
      <c r="F119" s="37" t="s">
        <v>7551</v>
      </c>
      <c r="G119" s="37" t="s">
        <v>964</v>
      </c>
      <c r="H119" s="37" t="s">
        <v>7577</v>
      </c>
      <c r="I119" s="27" t="s">
        <v>965</v>
      </c>
      <c r="J119" s="27" t="s">
        <v>7578</v>
      </c>
      <c r="K119" s="27" t="s">
        <v>966</v>
      </c>
      <c r="L119" s="27" t="s">
        <v>7552</v>
      </c>
      <c r="M119" s="29" t="s">
        <v>49</v>
      </c>
      <c r="N119" s="38" t="s">
        <v>1479</v>
      </c>
      <c r="O119" s="38" t="s">
        <v>7553</v>
      </c>
      <c r="P119" s="59" t="s">
        <v>7554</v>
      </c>
      <c r="Q119" s="38"/>
      <c r="R119" s="39" t="s">
        <v>89</v>
      </c>
      <c r="S119" s="39" t="s">
        <v>7562</v>
      </c>
      <c r="T119" s="40">
        <v>43276</v>
      </c>
      <c r="U119" s="38">
        <v>7650</v>
      </c>
      <c r="V119" s="53"/>
      <c r="W119" s="54"/>
      <c r="X119" s="53"/>
      <c r="Y119" s="53"/>
      <c r="Z119" s="53"/>
      <c r="AA119" s="43"/>
      <c r="AB119" s="24"/>
      <c r="AC119" s="24"/>
      <c r="AD119" s="24"/>
      <c r="AE119" s="24"/>
      <c r="AF119" s="24"/>
      <c r="AG119" s="24"/>
    </row>
    <row r="120" spans="1:33" ht="14.25" hidden="1" customHeight="1" x14ac:dyDescent="0.2">
      <c r="A120" s="38">
        <v>7506</v>
      </c>
      <c r="B120" s="92" t="s">
        <v>6121</v>
      </c>
      <c r="C120" s="105">
        <v>650153464</v>
      </c>
      <c r="D120" s="27" t="s">
        <v>78</v>
      </c>
      <c r="E120" s="27" t="s">
        <v>6122</v>
      </c>
      <c r="F120" s="37" t="s">
        <v>6123</v>
      </c>
      <c r="G120" s="37" t="s">
        <v>4561</v>
      </c>
      <c r="H120" s="37" t="s">
        <v>6124</v>
      </c>
      <c r="I120" s="27" t="s">
        <v>6125</v>
      </c>
      <c r="J120" s="27" t="s">
        <v>6126</v>
      </c>
      <c r="K120" s="27" t="s">
        <v>6127</v>
      </c>
      <c r="L120" s="27" t="s">
        <v>6128</v>
      </c>
      <c r="M120" s="29" t="s">
        <v>49</v>
      </c>
      <c r="N120" s="38" t="s">
        <v>1466</v>
      </c>
      <c r="O120" s="38"/>
      <c r="P120" s="39"/>
      <c r="Q120" s="38"/>
      <c r="R120" s="39" t="s">
        <v>414</v>
      </c>
      <c r="S120" s="39" t="s">
        <v>6129</v>
      </c>
      <c r="T120" s="40">
        <v>41890</v>
      </c>
      <c r="U120" s="38">
        <v>7506</v>
      </c>
      <c r="V120" s="28"/>
      <c r="W120" s="29"/>
      <c r="X120" s="28"/>
      <c r="Y120" s="28"/>
      <c r="Z120" s="28"/>
      <c r="AA120" s="27"/>
      <c r="AB120" s="24"/>
      <c r="AC120" s="24"/>
      <c r="AD120" s="24"/>
      <c r="AE120" s="24"/>
      <c r="AF120" s="24"/>
      <c r="AG120" s="24"/>
    </row>
    <row r="121" spans="1:33" ht="14.25" hidden="1" customHeight="1" x14ac:dyDescent="0.2">
      <c r="A121" s="38">
        <v>7394</v>
      </c>
      <c r="B121" s="29" t="s">
        <v>968</v>
      </c>
      <c r="C121" s="139">
        <v>718391008</v>
      </c>
      <c r="D121" s="27" t="s">
        <v>78</v>
      </c>
      <c r="E121" s="27" t="s">
        <v>969</v>
      </c>
      <c r="F121" s="37" t="s">
        <v>970</v>
      </c>
      <c r="G121" s="37" t="s">
        <v>971</v>
      </c>
      <c r="H121" s="37" t="s">
        <v>972</v>
      </c>
      <c r="I121" s="27" t="s">
        <v>973</v>
      </c>
      <c r="J121" s="27" t="s">
        <v>974</v>
      </c>
      <c r="K121" s="27" t="s">
        <v>975</v>
      </c>
      <c r="L121" s="27" t="s">
        <v>977</v>
      </c>
      <c r="M121" s="29" t="s">
        <v>49</v>
      </c>
      <c r="N121" s="38" t="s">
        <v>978</v>
      </c>
      <c r="O121" s="38"/>
      <c r="P121" s="39" t="s">
        <v>976</v>
      </c>
      <c r="Q121" s="38"/>
      <c r="R121" s="39" t="s">
        <v>414</v>
      </c>
      <c r="S121" s="39" t="s">
        <v>979</v>
      </c>
      <c r="T121" s="40">
        <v>39608</v>
      </c>
      <c r="U121" s="38">
        <v>7394</v>
      </c>
      <c r="V121" s="28"/>
      <c r="W121" s="29"/>
      <c r="X121" s="28"/>
      <c r="Y121" s="28"/>
      <c r="Z121" s="28"/>
      <c r="AA121" s="27"/>
      <c r="AB121" s="24"/>
      <c r="AC121" s="24"/>
      <c r="AD121" s="24"/>
      <c r="AE121" s="24"/>
      <c r="AF121" s="24"/>
      <c r="AG121" s="24"/>
    </row>
    <row r="122" spans="1:33" ht="14.25" hidden="1" customHeight="1" x14ac:dyDescent="0.2">
      <c r="A122" s="38">
        <v>2330</v>
      </c>
      <c r="B122" s="29" t="s">
        <v>980</v>
      </c>
      <c r="C122" s="139">
        <v>713523003</v>
      </c>
      <c r="D122" s="27" t="s">
        <v>78</v>
      </c>
      <c r="E122" s="27" t="s">
        <v>981</v>
      </c>
      <c r="F122" s="37" t="s">
        <v>6966</v>
      </c>
      <c r="G122" s="37" t="s">
        <v>982</v>
      </c>
      <c r="H122" s="37" t="s">
        <v>6967</v>
      </c>
      <c r="I122" s="27" t="s">
        <v>896</v>
      </c>
      <c r="J122" s="27" t="s">
        <v>6968</v>
      </c>
      <c r="K122" s="27" t="s">
        <v>983</v>
      </c>
      <c r="L122" s="27" t="s">
        <v>6970</v>
      </c>
      <c r="M122" s="29" t="s">
        <v>6115</v>
      </c>
      <c r="N122" s="38" t="s">
        <v>984</v>
      </c>
      <c r="O122" s="38" t="s">
        <v>985</v>
      </c>
      <c r="P122" s="39" t="s">
        <v>6969</v>
      </c>
      <c r="Q122" s="38" t="s">
        <v>6971</v>
      </c>
      <c r="R122" s="38" t="s">
        <v>414</v>
      </c>
      <c r="S122" s="39" t="s">
        <v>7048</v>
      </c>
      <c r="T122" s="40">
        <v>37970</v>
      </c>
      <c r="U122" s="38">
        <v>2330</v>
      </c>
      <c r="V122" s="53"/>
      <c r="W122" s="54"/>
      <c r="X122" s="53"/>
      <c r="Y122" s="53"/>
      <c r="Z122" s="53"/>
      <c r="AA122" s="43" t="s">
        <v>8565</v>
      </c>
      <c r="AB122" s="24"/>
      <c r="AC122" s="24"/>
      <c r="AD122" s="24"/>
      <c r="AE122" s="24"/>
      <c r="AF122" s="24"/>
      <c r="AG122" s="24" t="s">
        <v>8566</v>
      </c>
    </row>
    <row r="123" spans="1:33" ht="14.25" hidden="1" customHeight="1" x14ac:dyDescent="0.2">
      <c r="A123" s="38">
        <v>7576</v>
      </c>
      <c r="B123" s="29" t="s">
        <v>986</v>
      </c>
      <c r="C123" s="139">
        <v>653213700</v>
      </c>
      <c r="D123" s="27" t="s">
        <v>78</v>
      </c>
      <c r="E123" s="27" t="s">
        <v>987</v>
      </c>
      <c r="F123" s="37" t="s">
        <v>988</v>
      </c>
      <c r="G123" s="37" t="s">
        <v>989</v>
      </c>
      <c r="H123" s="37" t="s">
        <v>990</v>
      </c>
      <c r="I123" s="27" t="s">
        <v>991</v>
      </c>
      <c r="J123" s="27" t="s">
        <v>992</v>
      </c>
      <c r="K123" s="27" t="s">
        <v>993</v>
      </c>
      <c r="L123" s="27" t="s">
        <v>995</v>
      </c>
      <c r="M123" s="29" t="s">
        <v>6117</v>
      </c>
      <c r="N123" s="38" t="s">
        <v>997</v>
      </c>
      <c r="O123" s="38" t="s">
        <v>996</v>
      </c>
      <c r="P123" s="39" t="s">
        <v>994</v>
      </c>
      <c r="Q123" s="38"/>
      <c r="R123" s="39">
        <v>93401</v>
      </c>
      <c r="S123" s="39" t="s">
        <v>998</v>
      </c>
      <c r="T123" s="40">
        <v>42209</v>
      </c>
      <c r="U123" s="38">
        <v>7576</v>
      </c>
      <c r="V123" s="28"/>
      <c r="W123" s="29"/>
      <c r="X123" s="28"/>
      <c r="Y123" s="28"/>
      <c r="Z123" s="28"/>
      <c r="AA123" s="27"/>
      <c r="AB123" s="24"/>
      <c r="AC123" s="24"/>
      <c r="AD123" s="24"/>
      <c r="AE123" s="24"/>
      <c r="AF123" s="24"/>
      <c r="AG123" s="24"/>
    </row>
    <row r="124" spans="1:33" ht="14.25" hidden="1" customHeight="1" x14ac:dyDescent="0.2">
      <c r="A124" s="38">
        <v>6973</v>
      </c>
      <c r="B124" s="29" t="s">
        <v>999</v>
      </c>
      <c r="C124" s="139">
        <v>727581006</v>
      </c>
      <c r="D124" s="27" t="s">
        <v>78</v>
      </c>
      <c r="E124" s="27" t="s">
        <v>1000</v>
      </c>
      <c r="F124" s="37" t="s">
        <v>7037</v>
      </c>
      <c r="G124" s="37" t="s">
        <v>1001</v>
      </c>
      <c r="H124" s="37" t="s">
        <v>7038</v>
      </c>
      <c r="I124" s="27" t="s">
        <v>1002</v>
      </c>
      <c r="J124" s="27" t="s">
        <v>6546</v>
      </c>
      <c r="K124" s="27" t="s">
        <v>6547</v>
      </c>
      <c r="L124" s="27" t="s">
        <v>6817</v>
      </c>
      <c r="M124" s="29" t="s">
        <v>6117</v>
      </c>
      <c r="N124" s="38" t="s">
        <v>1005</v>
      </c>
      <c r="O124" s="38" t="s">
        <v>1004</v>
      </c>
      <c r="P124" s="39" t="s">
        <v>1003</v>
      </c>
      <c r="Q124" s="38"/>
      <c r="R124" s="39" t="s">
        <v>414</v>
      </c>
      <c r="S124" s="39" t="s">
        <v>7040</v>
      </c>
      <c r="T124" s="40">
        <v>37970</v>
      </c>
      <c r="U124" s="38">
        <v>6973</v>
      </c>
      <c r="V124" s="28"/>
      <c r="W124" s="29"/>
      <c r="X124" s="28"/>
      <c r="Y124" s="28"/>
      <c r="Z124" s="28"/>
      <c r="AA124" s="27"/>
      <c r="AB124" s="24"/>
      <c r="AC124" s="24"/>
      <c r="AD124" s="24"/>
      <c r="AE124" s="24"/>
      <c r="AF124" s="24"/>
      <c r="AG124" s="24" t="s">
        <v>8543</v>
      </c>
    </row>
    <row r="125" spans="1:33" ht="14.25" hidden="1" customHeight="1" x14ac:dyDescent="0.2">
      <c r="A125" s="38">
        <v>6580</v>
      </c>
      <c r="B125" s="29" t="s">
        <v>1006</v>
      </c>
      <c r="C125" s="139">
        <v>714523007</v>
      </c>
      <c r="D125" s="27" t="s">
        <v>78</v>
      </c>
      <c r="E125" s="27" t="s">
        <v>1007</v>
      </c>
      <c r="F125" s="37" t="s">
        <v>7579</v>
      </c>
      <c r="G125" s="37" t="s">
        <v>1008</v>
      </c>
      <c r="H125" s="37" t="s">
        <v>1009</v>
      </c>
      <c r="I125" s="27" t="s">
        <v>1010</v>
      </c>
      <c r="J125" s="27" t="s">
        <v>6368</v>
      </c>
      <c r="K125" s="27" t="s">
        <v>1011</v>
      </c>
      <c r="L125" s="27" t="s">
        <v>1012</v>
      </c>
      <c r="M125" s="29" t="s">
        <v>49</v>
      </c>
      <c r="N125" s="38" t="s">
        <v>1013</v>
      </c>
      <c r="O125" s="38" t="s">
        <v>6369</v>
      </c>
      <c r="P125" s="39" t="s">
        <v>6370</v>
      </c>
      <c r="Q125" s="38"/>
      <c r="R125" s="39">
        <v>93401</v>
      </c>
      <c r="S125" s="45" t="s">
        <v>7580</v>
      </c>
      <c r="T125" s="40">
        <v>37970</v>
      </c>
      <c r="U125" s="38">
        <v>6580</v>
      </c>
      <c r="V125" s="53"/>
      <c r="W125" s="54"/>
      <c r="X125" s="53"/>
      <c r="Y125" s="53"/>
      <c r="Z125" s="53"/>
      <c r="AA125" s="43"/>
      <c r="AB125" s="24"/>
      <c r="AC125" s="24"/>
      <c r="AD125" s="24"/>
      <c r="AE125" s="24"/>
      <c r="AF125" s="24"/>
      <c r="AG125" s="24"/>
    </row>
    <row r="126" spans="1:33" ht="14.25" hidden="1" customHeight="1" x14ac:dyDescent="0.2">
      <c r="A126" s="38">
        <v>7722</v>
      </c>
      <c r="B126" s="29" t="s">
        <v>8014</v>
      </c>
      <c r="C126" s="139" t="s">
        <v>8458</v>
      </c>
      <c r="D126" s="27"/>
      <c r="E126" s="27" t="s">
        <v>8567</v>
      </c>
      <c r="F126" s="37" t="s">
        <v>8015</v>
      </c>
      <c r="G126" s="37" t="s">
        <v>8016</v>
      </c>
      <c r="H126" s="37" t="s">
        <v>8017</v>
      </c>
      <c r="I126" s="27" t="s">
        <v>6461</v>
      </c>
      <c r="J126" s="27" t="s">
        <v>8018</v>
      </c>
      <c r="K126" s="27" t="s">
        <v>8019</v>
      </c>
      <c r="L126" s="27" t="s">
        <v>8020</v>
      </c>
      <c r="M126" s="29" t="s">
        <v>623</v>
      </c>
      <c r="N126" s="38" t="s">
        <v>804</v>
      </c>
      <c r="O126" s="38" t="s">
        <v>8021</v>
      </c>
      <c r="P126" s="59" t="s">
        <v>8022</v>
      </c>
      <c r="Q126" s="38"/>
      <c r="R126" s="39">
        <v>93401</v>
      </c>
      <c r="S126" s="45" t="s">
        <v>8023</v>
      </c>
      <c r="T126" s="40">
        <v>44186</v>
      </c>
      <c r="U126" s="38">
        <v>7722</v>
      </c>
      <c r="V126" s="60"/>
      <c r="W126" s="61"/>
      <c r="X126" s="60"/>
      <c r="Y126" s="60"/>
      <c r="Z126" s="60"/>
      <c r="AA126" s="48"/>
      <c r="AB126" s="24"/>
      <c r="AC126" s="24"/>
      <c r="AD126" s="24"/>
      <c r="AE126" s="24"/>
      <c r="AF126" s="24"/>
      <c r="AG126" s="24"/>
    </row>
    <row r="127" spans="1:33" ht="14.25" hidden="1" customHeight="1" x14ac:dyDescent="0.2">
      <c r="A127" s="38">
        <v>7262</v>
      </c>
      <c r="B127" s="29" t="s">
        <v>1014</v>
      </c>
      <c r="C127" s="139">
        <v>650944208</v>
      </c>
      <c r="D127" s="27" t="s">
        <v>78</v>
      </c>
      <c r="E127" s="27" t="s">
        <v>1015</v>
      </c>
      <c r="F127" s="37" t="s">
        <v>1016</v>
      </c>
      <c r="G127" s="37" t="s">
        <v>1017</v>
      </c>
      <c r="H127" s="37" t="s">
        <v>1018</v>
      </c>
      <c r="I127" s="27" t="s">
        <v>1019</v>
      </c>
      <c r="J127" s="27" t="s">
        <v>1020</v>
      </c>
      <c r="K127" s="27" t="s">
        <v>1021</v>
      </c>
      <c r="L127" s="27" t="s">
        <v>1022</v>
      </c>
      <c r="M127" s="29" t="s">
        <v>339</v>
      </c>
      <c r="N127" s="38" t="s">
        <v>1023</v>
      </c>
      <c r="O127" s="38"/>
      <c r="P127" s="39"/>
      <c r="Q127" s="38"/>
      <c r="R127" s="39">
        <v>93401</v>
      </c>
      <c r="S127" s="39" t="s">
        <v>1024</v>
      </c>
      <c r="T127" s="40">
        <v>38733</v>
      </c>
      <c r="U127" s="38">
        <v>7262</v>
      </c>
      <c r="V127" s="28"/>
      <c r="W127" s="29"/>
      <c r="X127" s="28"/>
      <c r="Y127" s="28"/>
      <c r="Z127" s="28"/>
      <c r="AA127" s="27"/>
      <c r="AB127" s="24"/>
      <c r="AC127" s="24"/>
      <c r="AD127" s="24"/>
      <c r="AE127" s="24"/>
      <c r="AF127" s="24"/>
      <c r="AG127" s="24"/>
    </row>
    <row r="128" spans="1:33" ht="14.25" hidden="1" customHeight="1" x14ac:dyDescent="0.2">
      <c r="A128" s="38">
        <v>7616</v>
      </c>
      <c r="B128" s="29" t="s">
        <v>1025</v>
      </c>
      <c r="C128" s="139">
        <v>650651170</v>
      </c>
      <c r="D128" s="27" t="s">
        <v>52</v>
      </c>
      <c r="E128" s="27" t="s">
        <v>1026</v>
      </c>
      <c r="F128" s="37" t="s">
        <v>1027</v>
      </c>
      <c r="G128" s="37" t="s">
        <v>1028</v>
      </c>
      <c r="H128" s="37" t="s">
        <v>1029</v>
      </c>
      <c r="I128" s="27" t="s">
        <v>477</v>
      </c>
      <c r="J128" s="27" t="s">
        <v>1030</v>
      </c>
      <c r="K128" s="27" t="s">
        <v>1031</v>
      </c>
      <c r="L128" s="27" t="s">
        <v>1032</v>
      </c>
      <c r="M128" s="29" t="s">
        <v>49</v>
      </c>
      <c r="N128" s="38" t="s">
        <v>723</v>
      </c>
      <c r="O128" s="38">
        <v>954202602</v>
      </c>
      <c r="P128" s="39" t="s">
        <v>1033</v>
      </c>
      <c r="Q128" s="38"/>
      <c r="R128" s="39" t="s">
        <v>47</v>
      </c>
      <c r="S128" s="39" t="s">
        <v>1034</v>
      </c>
      <c r="T128" s="40">
        <v>42618</v>
      </c>
      <c r="U128" s="38">
        <v>7616</v>
      </c>
      <c r="V128" s="28" t="s">
        <v>316</v>
      </c>
      <c r="W128" s="29"/>
      <c r="X128" s="28"/>
      <c r="Y128" s="28"/>
      <c r="Z128" s="28"/>
      <c r="AA128" s="27"/>
      <c r="AB128" s="24"/>
      <c r="AC128" s="24"/>
      <c r="AD128" s="24"/>
      <c r="AE128" s="24"/>
      <c r="AF128" s="24"/>
      <c r="AG128" s="24"/>
    </row>
    <row r="129" spans="1:33" ht="14.25" hidden="1" customHeight="1" x14ac:dyDescent="0.2">
      <c r="A129" s="38">
        <v>7352</v>
      </c>
      <c r="B129" s="29" t="s">
        <v>1035</v>
      </c>
      <c r="C129" s="139">
        <v>657349402</v>
      </c>
      <c r="D129" s="27" t="s">
        <v>78</v>
      </c>
      <c r="E129" s="27" t="s">
        <v>1036</v>
      </c>
      <c r="F129" s="37" t="s">
        <v>1037</v>
      </c>
      <c r="G129" s="37" t="s">
        <v>1038</v>
      </c>
      <c r="H129" s="37" t="s">
        <v>1039</v>
      </c>
      <c r="I129" s="27" t="s">
        <v>730</v>
      </c>
      <c r="J129" s="27" t="s">
        <v>1040</v>
      </c>
      <c r="K129" s="27" t="s">
        <v>1041</v>
      </c>
      <c r="L129" s="28" t="s">
        <v>1043</v>
      </c>
      <c r="M129" s="29" t="s">
        <v>49</v>
      </c>
      <c r="N129" s="38" t="s">
        <v>1044</v>
      </c>
      <c r="O129" s="38"/>
      <c r="P129" s="39" t="s">
        <v>1042</v>
      </c>
      <c r="Q129" s="38"/>
      <c r="R129" s="39" t="s">
        <v>414</v>
      </c>
      <c r="S129" s="39" t="s">
        <v>1045</v>
      </c>
      <c r="T129" s="40">
        <v>39198</v>
      </c>
      <c r="U129" s="38">
        <v>7352</v>
      </c>
      <c r="V129" s="28"/>
      <c r="W129" s="29"/>
      <c r="X129" s="28"/>
      <c r="Y129" s="28"/>
      <c r="Z129" s="28"/>
      <c r="AA129" s="27"/>
      <c r="AB129" s="24"/>
      <c r="AC129" s="24"/>
      <c r="AD129" s="24"/>
      <c r="AE129" s="24"/>
      <c r="AF129" s="24"/>
      <c r="AG129" s="24"/>
    </row>
    <row r="130" spans="1:33" ht="14.25" hidden="1" customHeight="1" x14ac:dyDescent="0.2">
      <c r="A130" s="38">
        <v>7393</v>
      </c>
      <c r="B130" s="29" t="s">
        <v>1046</v>
      </c>
      <c r="C130" s="139">
        <v>654597200</v>
      </c>
      <c r="D130" s="27" t="s">
        <v>78</v>
      </c>
      <c r="E130" s="27" t="s">
        <v>1047</v>
      </c>
      <c r="F130" s="37" t="s">
        <v>1048</v>
      </c>
      <c r="G130" s="37" t="s">
        <v>1049</v>
      </c>
      <c r="H130" s="37" t="s">
        <v>1050</v>
      </c>
      <c r="I130" s="27" t="s">
        <v>1051</v>
      </c>
      <c r="J130" s="27" t="s">
        <v>1052</v>
      </c>
      <c r="K130" s="27" t="s">
        <v>1053</v>
      </c>
      <c r="L130" s="27" t="s">
        <v>1055</v>
      </c>
      <c r="M130" s="29" t="s">
        <v>49</v>
      </c>
      <c r="N130" s="38" t="s">
        <v>723</v>
      </c>
      <c r="O130" s="38" t="s">
        <v>1056</v>
      </c>
      <c r="P130" s="39" t="s">
        <v>1054</v>
      </c>
      <c r="Q130" s="38"/>
      <c r="R130" s="39" t="s">
        <v>414</v>
      </c>
      <c r="S130" s="39" t="s">
        <v>1057</v>
      </c>
      <c r="T130" s="40">
        <v>39608</v>
      </c>
      <c r="U130" s="38">
        <v>7393</v>
      </c>
      <c r="V130" s="28"/>
      <c r="W130" s="29"/>
      <c r="X130" s="28"/>
      <c r="Y130" s="28"/>
      <c r="Z130" s="28"/>
      <c r="AA130" s="27"/>
      <c r="AB130" s="24"/>
      <c r="AC130" s="24"/>
      <c r="AD130" s="24"/>
      <c r="AE130" s="24"/>
      <c r="AF130" s="24"/>
      <c r="AG130" s="24"/>
    </row>
    <row r="131" spans="1:33" ht="14.25" hidden="1" customHeight="1" x14ac:dyDescent="0.2">
      <c r="A131" s="38">
        <v>6965</v>
      </c>
      <c r="B131" s="29" t="s">
        <v>1058</v>
      </c>
      <c r="C131" s="139">
        <v>722448006</v>
      </c>
      <c r="D131" s="27" t="s">
        <v>78</v>
      </c>
      <c r="E131" s="27" t="s">
        <v>1059</v>
      </c>
      <c r="F131" s="37" t="s">
        <v>1060</v>
      </c>
      <c r="G131" s="37" t="s">
        <v>1061</v>
      </c>
      <c r="H131" s="37" t="s">
        <v>1062</v>
      </c>
      <c r="I131" s="27" t="s">
        <v>1063</v>
      </c>
      <c r="J131" s="27" t="s">
        <v>1064</v>
      </c>
      <c r="K131" s="27" t="s">
        <v>1065</v>
      </c>
      <c r="L131" s="27" t="s">
        <v>1066</v>
      </c>
      <c r="M131" s="29" t="s">
        <v>49</v>
      </c>
      <c r="N131" s="38" t="s">
        <v>1068</v>
      </c>
      <c r="O131" s="38" t="s">
        <v>1067</v>
      </c>
      <c r="P131" s="39"/>
      <c r="Q131" s="38"/>
      <c r="R131" s="39" t="s">
        <v>47</v>
      </c>
      <c r="S131" s="39" t="s">
        <v>1069</v>
      </c>
      <c r="T131" s="40">
        <v>37970</v>
      </c>
      <c r="U131" s="38">
        <v>6965</v>
      </c>
      <c r="V131" s="28"/>
      <c r="W131" s="29"/>
      <c r="X131" s="28"/>
      <c r="Y131" s="28"/>
      <c r="Z131" s="28"/>
      <c r="AA131" s="27"/>
      <c r="AB131" s="24"/>
      <c r="AC131" s="24"/>
      <c r="AD131" s="24"/>
      <c r="AE131" s="24"/>
      <c r="AF131" s="24"/>
      <c r="AG131" s="24"/>
    </row>
    <row r="132" spans="1:33" ht="14.25" hidden="1" customHeight="1" x14ac:dyDescent="0.2">
      <c r="A132" s="38">
        <v>2400</v>
      </c>
      <c r="B132" s="29" t="s">
        <v>1070</v>
      </c>
      <c r="C132" s="139">
        <v>700198006</v>
      </c>
      <c r="D132" s="27" t="s">
        <v>78</v>
      </c>
      <c r="E132" s="27" t="s">
        <v>1071</v>
      </c>
      <c r="F132" s="37" t="s">
        <v>1072</v>
      </c>
      <c r="G132" s="37" t="s">
        <v>1073</v>
      </c>
      <c r="H132" s="37" t="s">
        <v>1074</v>
      </c>
      <c r="I132" s="27" t="s">
        <v>1075</v>
      </c>
      <c r="J132" s="27" t="s">
        <v>1076</v>
      </c>
      <c r="K132" s="68" t="s">
        <v>1077</v>
      </c>
      <c r="L132" s="27" t="s">
        <v>1079</v>
      </c>
      <c r="M132" s="29" t="s">
        <v>49</v>
      </c>
      <c r="N132" s="38" t="s">
        <v>723</v>
      </c>
      <c r="O132" s="38" t="s">
        <v>1080</v>
      </c>
      <c r="P132" s="39" t="s">
        <v>1078</v>
      </c>
      <c r="Q132" s="38"/>
      <c r="R132" s="39">
        <v>93401</v>
      </c>
      <c r="S132" s="39" t="s">
        <v>1081</v>
      </c>
      <c r="T132" s="40">
        <v>37970</v>
      </c>
      <c r="U132" s="38">
        <v>2400</v>
      </c>
      <c r="V132" s="28"/>
      <c r="W132" s="29"/>
      <c r="X132" s="28"/>
      <c r="Y132" s="28"/>
      <c r="Z132" s="28"/>
      <c r="AA132" s="27"/>
      <c r="AB132" s="24"/>
      <c r="AC132" s="24"/>
      <c r="AD132" s="24"/>
      <c r="AE132" s="24"/>
      <c r="AF132" s="24"/>
      <c r="AG132" s="24"/>
    </row>
    <row r="133" spans="1:33" ht="14.25" hidden="1" customHeight="1" x14ac:dyDescent="0.2">
      <c r="A133" s="38">
        <v>7471</v>
      </c>
      <c r="B133" s="29" t="s">
        <v>1082</v>
      </c>
      <c r="C133" s="139">
        <v>759442504</v>
      </c>
      <c r="D133" s="27" t="s">
        <v>78</v>
      </c>
      <c r="E133" s="27" t="s">
        <v>1084</v>
      </c>
      <c r="F133" s="37" t="s">
        <v>1085</v>
      </c>
      <c r="G133" s="37" t="s">
        <v>1083</v>
      </c>
      <c r="H133" s="37" t="s">
        <v>1086</v>
      </c>
      <c r="I133" s="27" t="s">
        <v>1087</v>
      </c>
      <c r="J133" s="27" t="s">
        <v>136</v>
      </c>
      <c r="K133" s="27" t="s">
        <v>1088</v>
      </c>
      <c r="L133" s="27" t="s">
        <v>1089</v>
      </c>
      <c r="M133" s="29" t="s">
        <v>49</v>
      </c>
      <c r="N133" s="38" t="s">
        <v>1090</v>
      </c>
      <c r="O133" s="38"/>
      <c r="P133" s="39"/>
      <c r="Q133" s="38"/>
      <c r="R133" s="39" t="s">
        <v>414</v>
      </c>
      <c r="S133" s="39" t="s">
        <v>1091</v>
      </c>
      <c r="T133" s="40">
        <v>41323</v>
      </c>
      <c r="U133" s="38">
        <v>7471</v>
      </c>
      <c r="V133" s="28"/>
      <c r="W133" s="29"/>
      <c r="X133" s="28"/>
      <c r="Y133" s="28"/>
      <c r="Z133" s="28"/>
      <c r="AA133" s="27"/>
      <c r="AB133" s="24"/>
      <c r="AC133" s="24"/>
      <c r="AD133" s="24"/>
      <c r="AE133" s="24"/>
      <c r="AF133" s="24"/>
      <c r="AG133" s="24"/>
    </row>
    <row r="134" spans="1:33" ht="14.25" hidden="1" customHeight="1" x14ac:dyDescent="0.2">
      <c r="A134" s="38">
        <v>6510</v>
      </c>
      <c r="B134" s="29" t="s">
        <v>1092</v>
      </c>
      <c r="C134" s="139">
        <v>713707007</v>
      </c>
      <c r="D134" s="27" t="s">
        <v>78</v>
      </c>
      <c r="E134" s="27" t="s">
        <v>1093</v>
      </c>
      <c r="F134" s="37" t="s">
        <v>1094</v>
      </c>
      <c r="G134" s="37" t="s">
        <v>1095</v>
      </c>
      <c r="H134" s="37" t="s">
        <v>1096</v>
      </c>
      <c r="I134" s="27" t="s">
        <v>1063</v>
      </c>
      <c r="J134" s="27" t="s">
        <v>1097</v>
      </c>
      <c r="K134" s="27" t="s">
        <v>1098</v>
      </c>
      <c r="L134" s="27" t="s">
        <v>1099</v>
      </c>
      <c r="M134" s="29" t="s">
        <v>339</v>
      </c>
      <c r="N134" s="38" t="s">
        <v>1100</v>
      </c>
      <c r="O134" s="38"/>
      <c r="P134" s="39"/>
      <c r="Q134" s="38"/>
      <c r="R134" s="39" t="s">
        <v>414</v>
      </c>
      <c r="S134" s="39" t="s">
        <v>1101</v>
      </c>
      <c r="T134" s="40">
        <v>37970</v>
      </c>
      <c r="U134" s="38">
        <v>6510</v>
      </c>
      <c r="V134" s="28"/>
      <c r="W134" s="29"/>
      <c r="X134" s="28"/>
      <c r="Y134" s="28"/>
      <c r="Z134" s="28"/>
      <c r="AA134" s="27"/>
      <c r="AB134" s="24"/>
      <c r="AC134" s="24"/>
      <c r="AD134" s="24"/>
      <c r="AE134" s="24"/>
      <c r="AF134" s="24"/>
      <c r="AG134" s="24"/>
    </row>
    <row r="135" spans="1:33" ht="14.25" hidden="1" customHeight="1" x14ac:dyDescent="0.2">
      <c r="A135" s="38">
        <v>6968</v>
      </c>
      <c r="B135" s="29" t="s">
        <v>7581</v>
      </c>
      <c r="C135" s="140">
        <v>720434008</v>
      </c>
      <c r="D135" s="29" t="s">
        <v>78</v>
      </c>
      <c r="E135" s="29" t="s">
        <v>1102</v>
      </c>
      <c r="F135" s="69" t="s">
        <v>7005</v>
      </c>
      <c r="G135" s="69" t="s">
        <v>1103</v>
      </c>
      <c r="H135" s="69" t="s">
        <v>7006</v>
      </c>
      <c r="I135" s="29" t="s">
        <v>1104</v>
      </c>
      <c r="J135" s="29" t="s">
        <v>6828</v>
      </c>
      <c r="K135" s="29" t="s">
        <v>7007</v>
      </c>
      <c r="L135" s="29" t="s">
        <v>6827</v>
      </c>
      <c r="M135" s="29" t="s">
        <v>6118</v>
      </c>
      <c r="N135" s="38" t="s">
        <v>1105</v>
      </c>
      <c r="O135" s="38" t="s">
        <v>7009</v>
      </c>
      <c r="P135" s="38" t="s">
        <v>7008</v>
      </c>
      <c r="Q135" s="38"/>
      <c r="R135" s="38">
        <v>93401</v>
      </c>
      <c r="S135" s="38" t="s">
        <v>7052</v>
      </c>
      <c r="T135" s="40">
        <v>37970</v>
      </c>
      <c r="U135" s="38">
        <v>6968</v>
      </c>
      <c r="V135" s="70"/>
      <c r="W135" s="54"/>
      <c r="X135" s="70"/>
      <c r="Y135" s="70"/>
      <c r="Z135" s="70"/>
      <c r="AA135" s="54"/>
      <c r="AB135" s="24"/>
      <c r="AC135" s="24"/>
      <c r="AD135" s="24"/>
      <c r="AE135" s="24"/>
      <c r="AF135" s="24"/>
      <c r="AG135" s="24"/>
    </row>
    <row r="136" spans="1:33" ht="14.25" hidden="1" customHeight="1" x14ac:dyDescent="0.2">
      <c r="A136" s="38">
        <v>2450</v>
      </c>
      <c r="B136" s="29" t="s">
        <v>1106</v>
      </c>
      <c r="C136" s="139">
        <v>700028100</v>
      </c>
      <c r="D136" s="27" t="s">
        <v>52</v>
      </c>
      <c r="E136" s="27" t="s">
        <v>1107</v>
      </c>
      <c r="F136" s="37" t="s">
        <v>7472</v>
      </c>
      <c r="G136" s="37" t="s">
        <v>1108</v>
      </c>
      <c r="H136" s="37" t="s">
        <v>7473</v>
      </c>
      <c r="I136" s="27" t="s">
        <v>1109</v>
      </c>
      <c r="J136" s="27" t="s">
        <v>7474</v>
      </c>
      <c r="K136" s="27" t="s">
        <v>8756</v>
      </c>
      <c r="L136" s="27" t="s">
        <v>1110</v>
      </c>
      <c r="M136" s="29" t="s">
        <v>49</v>
      </c>
      <c r="N136" s="38" t="s">
        <v>723</v>
      </c>
      <c r="O136" s="38" t="s">
        <v>6649</v>
      </c>
      <c r="P136" s="39" t="s">
        <v>1111</v>
      </c>
      <c r="Q136" s="38"/>
      <c r="R136" s="39">
        <v>93401</v>
      </c>
      <c r="S136" s="40" t="s">
        <v>7556</v>
      </c>
      <c r="T136" s="40">
        <v>37970</v>
      </c>
      <c r="U136" s="38">
        <v>2450</v>
      </c>
      <c r="V136" s="28"/>
      <c r="W136" s="29"/>
      <c r="X136" s="28"/>
      <c r="Y136" s="28"/>
      <c r="Z136" s="28"/>
      <c r="AA136" s="27"/>
      <c r="AB136" s="24"/>
      <c r="AC136" s="24"/>
      <c r="AD136" s="24"/>
      <c r="AE136" s="24"/>
      <c r="AF136" s="24"/>
      <c r="AG136" s="24"/>
    </row>
    <row r="137" spans="1:33" ht="14.25" hidden="1" customHeight="1" x14ac:dyDescent="0.2">
      <c r="A137" s="38">
        <v>6935</v>
      </c>
      <c r="B137" s="29" t="s">
        <v>1112</v>
      </c>
      <c r="C137" s="139">
        <v>725984006</v>
      </c>
      <c r="D137" s="27" t="s">
        <v>52</v>
      </c>
      <c r="E137" s="27" t="s">
        <v>1113</v>
      </c>
      <c r="F137" s="37" t="s">
        <v>1114</v>
      </c>
      <c r="G137" s="37" t="s">
        <v>1115</v>
      </c>
      <c r="H137" s="37" t="s">
        <v>6858</v>
      </c>
      <c r="I137" s="27" t="s">
        <v>1109</v>
      </c>
      <c r="J137" s="27" t="s">
        <v>6859</v>
      </c>
      <c r="K137" s="27" t="s">
        <v>1116</v>
      </c>
      <c r="L137" s="27" t="s">
        <v>1117</v>
      </c>
      <c r="M137" s="29" t="s">
        <v>49</v>
      </c>
      <c r="N137" s="38" t="s">
        <v>665</v>
      </c>
      <c r="O137" s="38" t="s">
        <v>1118</v>
      </c>
      <c r="P137" s="39"/>
      <c r="Q137" s="38"/>
      <c r="R137" s="39">
        <v>93401</v>
      </c>
      <c r="S137" s="39" t="s">
        <v>6863</v>
      </c>
      <c r="T137" s="40">
        <v>37970</v>
      </c>
      <c r="U137" s="38">
        <v>6935</v>
      </c>
      <c r="V137" s="28"/>
      <c r="W137" s="29"/>
      <c r="X137" s="28"/>
      <c r="Y137" s="28"/>
      <c r="Z137" s="28"/>
      <c r="AA137" s="27"/>
      <c r="AB137" s="24"/>
      <c r="AC137" s="24"/>
      <c r="AD137" s="24"/>
      <c r="AE137" s="24"/>
      <c r="AF137" s="24"/>
      <c r="AG137" s="24"/>
    </row>
    <row r="138" spans="1:33" ht="14.25" hidden="1" customHeight="1" x14ac:dyDescent="0.2">
      <c r="A138" s="38">
        <v>6958</v>
      </c>
      <c r="B138" s="29" t="s">
        <v>1119</v>
      </c>
      <c r="C138" s="139">
        <v>714141007</v>
      </c>
      <c r="D138" s="27" t="s">
        <v>52</v>
      </c>
      <c r="E138" s="27" t="s">
        <v>1120</v>
      </c>
      <c r="F138" s="37" t="s">
        <v>1121</v>
      </c>
      <c r="G138" s="37" t="s">
        <v>1122</v>
      </c>
      <c r="H138" s="37" t="s">
        <v>1123</v>
      </c>
      <c r="I138" s="27" t="s">
        <v>1109</v>
      </c>
      <c r="J138" s="27" t="s">
        <v>1124</v>
      </c>
      <c r="K138" s="27" t="s">
        <v>1125</v>
      </c>
      <c r="L138" s="27" t="s">
        <v>1127</v>
      </c>
      <c r="M138" s="29" t="s">
        <v>49</v>
      </c>
      <c r="N138" s="38" t="s">
        <v>845</v>
      </c>
      <c r="O138" s="38" t="s">
        <v>1128</v>
      </c>
      <c r="P138" s="39" t="s">
        <v>1126</v>
      </c>
      <c r="Q138" s="38"/>
      <c r="R138" s="39">
        <v>93509</v>
      </c>
      <c r="S138" s="39" t="s">
        <v>1129</v>
      </c>
      <c r="T138" s="40">
        <v>37970</v>
      </c>
      <c r="U138" s="38">
        <v>6958</v>
      </c>
      <c r="V138" s="28"/>
      <c r="W138" s="29"/>
      <c r="X138" s="28"/>
      <c r="Y138" s="28"/>
      <c r="Z138" s="28"/>
      <c r="AA138" s="27"/>
      <c r="AB138" s="24"/>
      <c r="AC138" s="24"/>
      <c r="AD138" s="24"/>
      <c r="AE138" s="24"/>
      <c r="AF138" s="24"/>
      <c r="AG138" s="24"/>
    </row>
    <row r="139" spans="1:33" ht="14.25" hidden="1" customHeight="1" x14ac:dyDescent="0.2">
      <c r="A139" s="38">
        <v>7079</v>
      </c>
      <c r="B139" s="29" t="s">
        <v>1130</v>
      </c>
      <c r="C139" s="139">
        <v>711497005</v>
      </c>
      <c r="D139" s="27" t="s">
        <v>78</v>
      </c>
      <c r="E139" s="27" t="s">
        <v>1131</v>
      </c>
      <c r="F139" s="37" t="s">
        <v>8024</v>
      </c>
      <c r="G139" s="37" t="s">
        <v>1132</v>
      </c>
      <c r="H139" s="37" t="s">
        <v>8025</v>
      </c>
      <c r="I139" s="27" t="s">
        <v>455</v>
      </c>
      <c r="J139" s="27" t="s">
        <v>6378</v>
      </c>
      <c r="K139" s="27" t="s">
        <v>8757</v>
      </c>
      <c r="L139" s="27" t="s">
        <v>1133</v>
      </c>
      <c r="M139" s="29" t="s">
        <v>6112</v>
      </c>
      <c r="N139" s="38" t="s">
        <v>1134</v>
      </c>
      <c r="O139" s="38" t="s">
        <v>8026</v>
      </c>
      <c r="P139" s="59" t="s">
        <v>8027</v>
      </c>
      <c r="Q139" s="38"/>
      <c r="R139" s="39">
        <v>93401</v>
      </c>
      <c r="S139" s="39" t="s">
        <v>8028</v>
      </c>
      <c r="T139" s="40">
        <v>37970</v>
      </c>
      <c r="U139" s="38">
        <v>7079</v>
      </c>
      <c r="V139" s="28"/>
      <c r="W139" s="29"/>
      <c r="X139" s="28"/>
      <c r="Y139" s="28"/>
      <c r="Z139" s="28"/>
      <c r="AA139" s="27"/>
      <c r="AB139" s="24"/>
      <c r="AC139" s="24"/>
      <c r="AD139" s="24"/>
      <c r="AE139" s="24"/>
      <c r="AF139" s="24"/>
      <c r="AG139" s="24"/>
    </row>
    <row r="140" spans="1:33" ht="14.25" hidden="1" customHeight="1" x14ac:dyDescent="0.2">
      <c r="A140" s="38">
        <v>7094</v>
      </c>
      <c r="B140" s="29" t="s">
        <v>1135</v>
      </c>
      <c r="C140" s="139">
        <v>709419005</v>
      </c>
      <c r="D140" s="27" t="s">
        <v>78</v>
      </c>
      <c r="E140" s="27" t="s">
        <v>1136</v>
      </c>
      <c r="F140" s="37" t="s">
        <v>1137</v>
      </c>
      <c r="G140" s="37" t="s">
        <v>1138</v>
      </c>
      <c r="H140" s="37" t="s">
        <v>1139</v>
      </c>
      <c r="I140" s="27" t="s">
        <v>1140</v>
      </c>
      <c r="J140" s="27" t="s">
        <v>1141</v>
      </c>
      <c r="K140" s="27" t="s">
        <v>1142</v>
      </c>
      <c r="L140" s="27" t="s">
        <v>1143</v>
      </c>
      <c r="M140" s="29" t="s">
        <v>49</v>
      </c>
      <c r="N140" s="38" t="s">
        <v>1145</v>
      </c>
      <c r="O140" s="38" t="s">
        <v>1144</v>
      </c>
      <c r="P140" s="39"/>
      <c r="Q140" s="38"/>
      <c r="R140" s="39">
        <v>93401</v>
      </c>
      <c r="S140" s="39" t="s">
        <v>6293</v>
      </c>
      <c r="T140" s="40">
        <v>37970</v>
      </c>
      <c r="U140" s="38">
        <v>7094</v>
      </c>
      <c r="V140" s="28"/>
      <c r="W140" s="29"/>
      <c r="X140" s="28"/>
      <c r="Y140" s="28"/>
      <c r="Z140" s="28"/>
      <c r="AA140" s="27"/>
      <c r="AB140" s="24"/>
      <c r="AC140" s="24"/>
      <c r="AD140" s="24"/>
      <c r="AE140" s="24"/>
      <c r="AF140" s="24"/>
      <c r="AG140" s="24"/>
    </row>
    <row r="141" spans="1:33" ht="14.25" hidden="1" customHeight="1" x14ac:dyDescent="0.2">
      <c r="A141" s="38">
        <v>2550</v>
      </c>
      <c r="B141" s="29" t="s">
        <v>1146</v>
      </c>
      <c r="C141" s="139">
        <v>708781002</v>
      </c>
      <c r="D141" s="27" t="s">
        <v>78</v>
      </c>
      <c r="E141" s="27" t="s">
        <v>1147</v>
      </c>
      <c r="F141" s="37" t="s">
        <v>7450</v>
      </c>
      <c r="G141" s="37" t="s">
        <v>1148</v>
      </c>
      <c r="H141" s="37" t="s">
        <v>7470</v>
      </c>
      <c r="I141" s="27" t="s">
        <v>1075</v>
      </c>
      <c r="J141" s="50" t="s">
        <v>7471</v>
      </c>
      <c r="K141" s="27" t="s">
        <v>6416</v>
      </c>
      <c r="L141" s="27" t="s">
        <v>1150</v>
      </c>
      <c r="M141" s="29" t="s">
        <v>49</v>
      </c>
      <c r="N141" s="38" t="s">
        <v>1152</v>
      </c>
      <c r="O141" s="38" t="s">
        <v>1151</v>
      </c>
      <c r="P141" s="39" t="s">
        <v>1149</v>
      </c>
      <c r="Q141" s="38"/>
      <c r="R141" s="39">
        <v>93101</v>
      </c>
      <c r="S141" s="39" t="s">
        <v>7449</v>
      </c>
      <c r="T141" s="40">
        <v>37970</v>
      </c>
      <c r="U141" s="38">
        <v>2550</v>
      </c>
      <c r="V141" s="28"/>
      <c r="W141" s="29"/>
      <c r="X141" s="28"/>
      <c r="Y141" s="28"/>
      <c r="Z141" s="28"/>
      <c r="AA141" s="27"/>
      <c r="AB141" s="24"/>
      <c r="AC141" s="24"/>
      <c r="AD141" s="24"/>
      <c r="AE141" s="24"/>
      <c r="AF141" s="24"/>
      <c r="AG141" s="24"/>
    </row>
    <row r="142" spans="1:33" ht="14.25" hidden="1" customHeight="1" x14ac:dyDescent="0.2">
      <c r="A142" s="38">
        <v>7005</v>
      </c>
      <c r="B142" s="29" t="s">
        <v>1153</v>
      </c>
      <c r="C142" s="139">
        <v>709542001</v>
      </c>
      <c r="D142" s="27" t="s">
        <v>78</v>
      </c>
      <c r="E142" s="27" t="s">
        <v>1154</v>
      </c>
      <c r="F142" s="37" t="s">
        <v>1155</v>
      </c>
      <c r="G142" s="37" t="s">
        <v>1156</v>
      </c>
      <c r="H142" s="37" t="s">
        <v>1157</v>
      </c>
      <c r="I142" s="27" t="s">
        <v>1158</v>
      </c>
      <c r="J142" s="50" t="s">
        <v>1159</v>
      </c>
      <c r="K142" s="27" t="s">
        <v>1160</v>
      </c>
      <c r="L142" s="27" t="s">
        <v>1161</v>
      </c>
      <c r="M142" s="29" t="s">
        <v>49</v>
      </c>
      <c r="N142" s="38" t="s">
        <v>1163</v>
      </c>
      <c r="O142" s="38" t="s">
        <v>1162</v>
      </c>
      <c r="P142" s="39"/>
      <c r="Q142" s="38"/>
      <c r="R142" s="39">
        <v>93401</v>
      </c>
      <c r="S142" s="39" t="s">
        <v>1164</v>
      </c>
      <c r="T142" s="40">
        <v>37970</v>
      </c>
      <c r="U142" s="38">
        <v>7005</v>
      </c>
      <c r="V142" s="28"/>
      <c r="W142" s="29"/>
      <c r="X142" s="28"/>
      <c r="Y142" s="28"/>
      <c r="Z142" s="28"/>
      <c r="AA142" s="27"/>
      <c r="AB142" s="24"/>
      <c r="AC142" s="24"/>
      <c r="AD142" s="24"/>
      <c r="AE142" s="24"/>
      <c r="AF142" s="24"/>
      <c r="AG142" s="24"/>
    </row>
    <row r="143" spans="1:33" ht="14.25" hidden="1" customHeight="1" x14ac:dyDescent="0.2">
      <c r="A143" s="38">
        <v>3025</v>
      </c>
      <c r="B143" s="29" t="s">
        <v>1165</v>
      </c>
      <c r="C143" s="139">
        <v>713039004</v>
      </c>
      <c r="D143" s="27" t="s">
        <v>78</v>
      </c>
      <c r="E143" s="27" t="s">
        <v>1166</v>
      </c>
      <c r="F143" s="37" t="s">
        <v>7377</v>
      </c>
      <c r="G143" s="37" t="s">
        <v>1167</v>
      </c>
      <c r="H143" s="29" t="s">
        <v>1168</v>
      </c>
      <c r="I143" s="27" t="s">
        <v>1169</v>
      </c>
      <c r="J143" s="27" t="s">
        <v>1170</v>
      </c>
      <c r="K143" s="71" t="s">
        <v>7250</v>
      </c>
      <c r="L143" s="27" t="s">
        <v>1171</v>
      </c>
      <c r="M143" s="29" t="s">
        <v>49</v>
      </c>
      <c r="N143" s="38" t="s">
        <v>1173</v>
      </c>
      <c r="O143" s="38" t="s">
        <v>1172</v>
      </c>
      <c r="P143" s="59" t="s">
        <v>7248</v>
      </c>
      <c r="Q143" s="38"/>
      <c r="R143" s="39">
        <v>93401</v>
      </c>
      <c r="S143" s="39" t="s">
        <v>7249</v>
      </c>
      <c r="T143" s="40">
        <v>37970</v>
      </c>
      <c r="U143" s="38">
        <v>3025</v>
      </c>
      <c r="V143" s="28"/>
      <c r="W143" s="29"/>
      <c r="X143" s="28"/>
      <c r="Y143" s="28"/>
      <c r="Z143" s="28"/>
      <c r="AA143" s="27"/>
      <c r="AB143" s="24"/>
      <c r="AC143" s="24"/>
      <c r="AD143" s="24"/>
      <c r="AE143" s="24"/>
      <c r="AF143" s="24"/>
      <c r="AG143" s="24"/>
    </row>
    <row r="144" spans="1:33" ht="14.25" hidden="1" customHeight="1" x14ac:dyDescent="0.2">
      <c r="A144" s="38">
        <v>7074</v>
      </c>
      <c r="B144" s="29" t="s">
        <v>1174</v>
      </c>
      <c r="C144" s="139">
        <v>708564001</v>
      </c>
      <c r="D144" s="27" t="s">
        <v>78</v>
      </c>
      <c r="E144" s="27" t="s">
        <v>1175</v>
      </c>
      <c r="F144" s="37" t="s">
        <v>7092</v>
      </c>
      <c r="G144" s="37" t="s">
        <v>1176</v>
      </c>
      <c r="H144" s="37" t="s">
        <v>1177</v>
      </c>
      <c r="I144" s="27" t="s">
        <v>701</v>
      </c>
      <c r="J144" s="27" t="s">
        <v>1178</v>
      </c>
      <c r="K144" s="27" t="s">
        <v>1179</v>
      </c>
      <c r="L144" s="27" t="s">
        <v>1180</v>
      </c>
      <c r="M144" s="29" t="s">
        <v>49</v>
      </c>
      <c r="N144" s="38" t="s">
        <v>1090</v>
      </c>
      <c r="O144" s="38" t="s">
        <v>1181</v>
      </c>
      <c r="P144" s="39"/>
      <c r="Q144" s="39"/>
      <c r="R144" s="39">
        <v>93401</v>
      </c>
      <c r="S144" s="39" t="s">
        <v>7100</v>
      </c>
      <c r="T144" s="40">
        <v>37970</v>
      </c>
      <c r="U144" s="38">
        <v>7074</v>
      </c>
      <c r="V144" s="28"/>
      <c r="W144" s="29"/>
      <c r="X144" s="28"/>
      <c r="Y144" s="28"/>
      <c r="Z144" s="28"/>
      <c r="AA144" s="27"/>
      <c r="AB144" s="24"/>
      <c r="AC144" s="24"/>
      <c r="AD144" s="24"/>
      <c r="AE144" s="24"/>
      <c r="AF144" s="24"/>
      <c r="AG144" s="24"/>
    </row>
    <row r="145" spans="1:33" ht="14.25" hidden="1" customHeight="1" x14ac:dyDescent="0.2">
      <c r="A145" s="38">
        <v>6400</v>
      </c>
      <c r="B145" s="29" t="s">
        <v>1182</v>
      </c>
      <c r="C145" s="139">
        <v>714506005</v>
      </c>
      <c r="D145" s="27" t="s">
        <v>78</v>
      </c>
      <c r="E145" s="27" t="s">
        <v>1183</v>
      </c>
      <c r="F145" s="37" t="s">
        <v>7382</v>
      </c>
      <c r="G145" s="37" t="s">
        <v>1184</v>
      </c>
      <c r="H145" s="37" t="s">
        <v>7383</v>
      </c>
      <c r="I145" s="27" t="s">
        <v>1185</v>
      </c>
      <c r="J145" s="27" t="s">
        <v>7384</v>
      </c>
      <c r="K145" s="27" t="s">
        <v>6616</v>
      </c>
      <c r="L145" s="27" t="s">
        <v>6816</v>
      </c>
      <c r="M145" s="29" t="s">
        <v>6112</v>
      </c>
      <c r="N145" s="38" t="s">
        <v>1186</v>
      </c>
      <c r="O145" s="38" t="s">
        <v>6614</v>
      </c>
      <c r="P145" s="39" t="s">
        <v>6615</v>
      </c>
      <c r="Q145" s="38"/>
      <c r="R145" s="39">
        <v>93401</v>
      </c>
      <c r="S145" s="39" t="s">
        <v>7359</v>
      </c>
      <c r="T145" s="40">
        <v>37970</v>
      </c>
      <c r="U145" s="38">
        <v>6400</v>
      </c>
      <c r="V145" s="28"/>
      <c r="W145" s="29"/>
      <c r="X145" s="28"/>
      <c r="Y145" s="28"/>
      <c r="Z145" s="28"/>
      <c r="AA145" s="27"/>
      <c r="AB145" s="24"/>
      <c r="AC145" s="24"/>
      <c r="AD145" s="24"/>
      <c r="AE145" s="24"/>
      <c r="AF145" s="24"/>
      <c r="AG145" s="24" t="s">
        <v>8568</v>
      </c>
    </row>
    <row r="146" spans="1:33" ht="14.25" hidden="1" customHeight="1" x14ac:dyDescent="0.2">
      <c r="A146" s="38">
        <v>2950</v>
      </c>
      <c r="B146" s="29" t="s">
        <v>1187</v>
      </c>
      <c r="C146" s="139">
        <v>708352004</v>
      </c>
      <c r="D146" s="27" t="s">
        <v>78</v>
      </c>
      <c r="E146" s="27" t="s">
        <v>1188</v>
      </c>
      <c r="F146" s="37" t="s">
        <v>1189</v>
      </c>
      <c r="G146" s="37" t="s">
        <v>1190</v>
      </c>
      <c r="H146" s="37" t="s">
        <v>1191</v>
      </c>
      <c r="I146" s="27" t="s">
        <v>701</v>
      </c>
      <c r="J146" s="27" t="s">
        <v>1192</v>
      </c>
      <c r="K146" s="27" t="s">
        <v>1193</v>
      </c>
      <c r="L146" s="27" t="s">
        <v>1194</v>
      </c>
      <c r="M146" s="29" t="s">
        <v>49</v>
      </c>
      <c r="N146" s="38" t="s">
        <v>1196</v>
      </c>
      <c r="O146" s="38" t="s">
        <v>1195</v>
      </c>
      <c r="P146" s="39"/>
      <c r="Q146" s="38"/>
      <c r="R146" s="39">
        <v>93401</v>
      </c>
      <c r="S146" s="39" t="s">
        <v>1197</v>
      </c>
      <c r="T146" s="40">
        <v>37970</v>
      </c>
      <c r="U146" s="38">
        <v>2950</v>
      </c>
      <c r="V146" s="28"/>
      <c r="W146" s="29"/>
      <c r="X146" s="28"/>
      <c r="Y146" s="28"/>
      <c r="Z146" s="28"/>
      <c r="AA146" s="27"/>
      <c r="AB146" s="24"/>
      <c r="AC146" s="24"/>
      <c r="AD146" s="24"/>
      <c r="AE146" s="24"/>
      <c r="AF146" s="24"/>
      <c r="AG146" s="24"/>
    </row>
    <row r="147" spans="1:33" ht="14.25" hidden="1" customHeight="1" x14ac:dyDescent="0.2">
      <c r="A147" s="38">
        <v>7463</v>
      </c>
      <c r="B147" s="29" t="s">
        <v>1198</v>
      </c>
      <c r="C147" s="139">
        <v>714555006</v>
      </c>
      <c r="D147" s="27" t="s">
        <v>78</v>
      </c>
      <c r="E147" s="27" t="s">
        <v>1199</v>
      </c>
      <c r="F147" s="37" t="s">
        <v>7287</v>
      </c>
      <c r="G147" s="37" t="s">
        <v>1200</v>
      </c>
      <c r="H147" s="37" t="s">
        <v>7288</v>
      </c>
      <c r="I147" s="27" t="s">
        <v>7289</v>
      </c>
      <c r="J147" s="27" t="s">
        <v>7298</v>
      </c>
      <c r="K147" s="27" t="s">
        <v>7299</v>
      </c>
      <c r="L147" s="27" t="s">
        <v>1201</v>
      </c>
      <c r="M147" s="29" t="s">
        <v>49</v>
      </c>
      <c r="N147" s="38" t="s">
        <v>1202</v>
      </c>
      <c r="O147" s="38">
        <v>3604100</v>
      </c>
      <c r="P147" s="59" t="s">
        <v>7290</v>
      </c>
      <c r="Q147" s="38"/>
      <c r="R147" s="39">
        <v>93401</v>
      </c>
      <c r="S147" s="39" t="s">
        <v>7291</v>
      </c>
      <c r="T147" s="40">
        <v>41012</v>
      </c>
      <c r="U147" s="38">
        <v>7463</v>
      </c>
      <c r="V147" s="28"/>
      <c r="W147" s="29"/>
      <c r="X147" s="28"/>
      <c r="Y147" s="28"/>
      <c r="Z147" s="28"/>
      <c r="AA147" s="27"/>
      <c r="AB147" s="24"/>
      <c r="AC147" s="24"/>
      <c r="AD147" s="24"/>
      <c r="AE147" s="24"/>
      <c r="AF147" s="24"/>
      <c r="AG147" s="24"/>
    </row>
    <row r="148" spans="1:33" ht="14.25" hidden="1" customHeight="1" x14ac:dyDescent="0.2">
      <c r="A148" s="38">
        <v>7439</v>
      </c>
      <c r="B148" s="29" t="s">
        <v>1203</v>
      </c>
      <c r="C148" s="139">
        <v>710153000</v>
      </c>
      <c r="D148" s="27" t="s">
        <v>1204</v>
      </c>
      <c r="E148" s="27" t="s">
        <v>1205</v>
      </c>
      <c r="F148" s="37" t="s">
        <v>7094</v>
      </c>
      <c r="G148" s="37" t="s">
        <v>1206</v>
      </c>
      <c r="H148" s="37" t="s">
        <v>7095</v>
      </c>
      <c r="I148" s="27" t="s">
        <v>7096</v>
      </c>
      <c r="J148" s="27" t="s">
        <v>7097</v>
      </c>
      <c r="K148" s="27" t="s">
        <v>7098</v>
      </c>
      <c r="L148" s="27" t="s">
        <v>1207</v>
      </c>
      <c r="M148" s="29" t="s">
        <v>6116</v>
      </c>
      <c r="N148" s="38" t="s">
        <v>7099</v>
      </c>
      <c r="O148" s="38" t="s">
        <v>1208</v>
      </c>
      <c r="P148" s="39"/>
      <c r="Q148" s="38"/>
      <c r="R148" s="39" t="s">
        <v>1209</v>
      </c>
      <c r="S148" s="39" t="s">
        <v>7111</v>
      </c>
      <c r="T148" s="40">
        <v>40542</v>
      </c>
      <c r="U148" s="38">
        <v>7439</v>
      </c>
      <c r="V148" s="28"/>
      <c r="W148" s="29"/>
      <c r="X148" s="28"/>
      <c r="Y148" s="28"/>
      <c r="Z148" s="28"/>
      <c r="AA148" s="27"/>
      <c r="AB148" s="24"/>
      <c r="AC148" s="24"/>
      <c r="AD148" s="24"/>
      <c r="AE148" s="24"/>
      <c r="AF148" s="24"/>
      <c r="AG148" s="24"/>
    </row>
    <row r="149" spans="1:33" ht="14.25" hidden="1" customHeight="1" x14ac:dyDescent="0.2">
      <c r="A149" s="72">
        <v>6410</v>
      </c>
      <c r="B149" s="29" t="s">
        <v>1210</v>
      </c>
      <c r="C149" s="139">
        <v>709836005</v>
      </c>
      <c r="D149" s="27" t="s">
        <v>78</v>
      </c>
      <c r="E149" s="27" t="s">
        <v>1211</v>
      </c>
      <c r="F149" s="37" t="s">
        <v>6211</v>
      </c>
      <c r="G149" s="37" t="s">
        <v>1212</v>
      </c>
      <c r="H149" s="37" t="s">
        <v>7538</v>
      </c>
      <c r="I149" s="27" t="s">
        <v>1213</v>
      </c>
      <c r="J149" s="27" t="s">
        <v>1214</v>
      </c>
      <c r="K149" s="27" t="s">
        <v>1215</v>
      </c>
      <c r="L149" s="27" t="s">
        <v>1216</v>
      </c>
      <c r="M149" s="29" t="s">
        <v>623</v>
      </c>
      <c r="N149" s="38" t="s">
        <v>804</v>
      </c>
      <c r="O149" s="38"/>
      <c r="P149" s="39"/>
      <c r="Q149" s="38"/>
      <c r="R149" s="39">
        <v>93401</v>
      </c>
      <c r="S149" s="39" t="s">
        <v>7558</v>
      </c>
      <c r="T149" s="40">
        <v>37970</v>
      </c>
      <c r="U149" s="72">
        <v>6410</v>
      </c>
      <c r="V149" s="28"/>
      <c r="W149" s="29"/>
      <c r="X149" s="28"/>
      <c r="Y149" s="28"/>
      <c r="Z149" s="28"/>
      <c r="AA149" s="27"/>
      <c r="AB149" s="24"/>
      <c r="AC149" s="24"/>
      <c r="AD149" s="24"/>
      <c r="AE149" s="24"/>
      <c r="AF149" s="24"/>
      <c r="AG149" s="24"/>
    </row>
    <row r="150" spans="1:33" ht="14.25" hidden="1" customHeight="1" x14ac:dyDescent="0.2">
      <c r="A150" s="72"/>
      <c r="B150" s="29" t="s">
        <v>1217</v>
      </c>
      <c r="C150" s="139">
        <v>711731008</v>
      </c>
      <c r="D150" s="27" t="s">
        <v>78</v>
      </c>
      <c r="E150" s="27" t="s">
        <v>1218</v>
      </c>
      <c r="F150" s="37" t="s">
        <v>1219</v>
      </c>
      <c r="G150" s="37" t="s">
        <v>1220</v>
      </c>
      <c r="H150" s="37" t="s">
        <v>1221</v>
      </c>
      <c r="I150" s="27" t="s">
        <v>1222</v>
      </c>
      <c r="J150" s="27" t="s">
        <v>1223</v>
      </c>
      <c r="K150" s="27" t="s">
        <v>1224</v>
      </c>
      <c r="L150" s="27" t="s">
        <v>1226</v>
      </c>
      <c r="M150" s="29" t="s">
        <v>6112</v>
      </c>
      <c r="N150" s="38" t="s">
        <v>1229</v>
      </c>
      <c r="O150" s="38" t="s">
        <v>1227</v>
      </c>
      <c r="P150" s="39" t="s">
        <v>1225</v>
      </c>
      <c r="Q150" s="38"/>
      <c r="R150" s="39">
        <v>93401</v>
      </c>
      <c r="S150" s="39" t="s">
        <v>1081</v>
      </c>
      <c r="T150" s="40">
        <v>37970</v>
      </c>
      <c r="U150" s="72"/>
      <c r="V150" s="28"/>
      <c r="W150" s="29"/>
      <c r="X150" s="28"/>
      <c r="Y150" s="28"/>
      <c r="Z150" s="28"/>
      <c r="AA150" s="27"/>
      <c r="AB150" s="24"/>
      <c r="AC150" s="24"/>
      <c r="AD150" s="24"/>
      <c r="AE150" s="24"/>
      <c r="AF150" s="24"/>
      <c r="AG150" s="24"/>
    </row>
    <row r="151" spans="1:33" ht="14.25" hidden="1" customHeight="1" x14ac:dyDescent="0.2">
      <c r="A151" s="72">
        <v>6898</v>
      </c>
      <c r="B151" s="29" t="s">
        <v>1230</v>
      </c>
      <c r="C151" s="139">
        <v>712939001</v>
      </c>
      <c r="D151" s="27" t="s">
        <v>78</v>
      </c>
      <c r="E151" s="27" t="s">
        <v>1231</v>
      </c>
      <c r="F151" s="37" t="s">
        <v>7642</v>
      </c>
      <c r="G151" s="37" t="s">
        <v>1232</v>
      </c>
      <c r="H151" s="37" t="s">
        <v>6611</v>
      </c>
      <c r="I151" s="27" t="s">
        <v>1233</v>
      </c>
      <c r="J151" s="27" t="s">
        <v>6612</v>
      </c>
      <c r="K151" s="39" t="s">
        <v>6613</v>
      </c>
      <c r="L151" s="27" t="s">
        <v>6608</v>
      </c>
      <c r="M151" s="29" t="s">
        <v>49</v>
      </c>
      <c r="N151" s="38" t="s">
        <v>1234</v>
      </c>
      <c r="O151" s="38" t="s">
        <v>6609</v>
      </c>
      <c r="P151" s="39" t="s">
        <v>6610</v>
      </c>
      <c r="Q151" s="38"/>
      <c r="R151" s="38">
        <v>93401</v>
      </c>
      <c r="S151" s="39" t="s">
        <v>7647</v>
      </c>
      <c r="T151" s="40">
        <v>37970</v>
      </c>
      <c r="U151" s="72"/>
      <c r="V151" s="28"/>
      <c r="W151" s="29"/>
      <c r="X151" s="28"/>
      <c r="Y151" s="28"/>
      <c r="Z151" s="28"/>
      <c r="AA151" s="27"/>
      <c r="AB151" s="24"/>
      <c r="AC151" s="24"/>
      <c r="AD151" s="24"/>
      <c r="AE151" s="24"/>
      <c r="AF151" s="24"/>
      <c r="AG151" s="24"/>
    </row>
    <row r="152" spans="1:33" ht="14.25" hidden="1" customHeight="1" x14ac:dyDescent="0.2">
      <c r="A152" s="38">
        <v>7446</v>
      </c>
      <c r="B152" s="29" t="s">
        <v>1235</v>
      </c>
      <c r="C152" s="139">
        <v>712341009</v>
      </c>
      <c r="D152" s="27" t="s">
        <v>78</v>
      </c>
      <c r="E152" s="27" t="s">
        <v>1236</v>
      </c>
      <c r="F152" s="37" t="s">
        <v>7477</v>
      </c>
      <c r="G152" s="37" t="s">
        <v>1237</v>
      </c>
      <c r="H152" s="37" t="s">
        <v>1239</v>
      </c>
      <c r="I152" s="27" t="s">
        <v>1238</v>
      </c>
      <c r="J152" s="27" t="s">
        <v>1240</v>
      </c>
      <c r="K152" s="27" t="s">
        <v>1241</v>
      </c>
      <c r="L152" s="27" t="s">
        <v>1242</v>
      </c>
      <c r="M152" s="29" t="s">
        <v>49</v>
      </c>
      <c r="N152" s="38" t="s">
        <v>1242</v>
      </c>
      <c r="O152" s="38" t="s">
        <v>1243</v>
      </c>
      <c r="P152" s="39" t="s">
        <v>1244</v>
      </c>
      <c r="Q152" s="38"/>
      <c r="R152" s="39">
        <v>93401</v>
      </c>
      <c r="S152" s="39" t="s">
        <v>7466</v>
      </c>
      <c r="T152" s="40">
        <v>40745</v>
      </c>
      <c r="U152" s="38">
        <v>7446</v>
      </c>
      <c r="V152" s="28"/>
      <c r="W152" s="29"/>
      <c r="X152" s="28"/>
      <c r="Y152" s="28"/>
      <c r="Z152" s="28"/>
      <c r="AA152" s="27"/>
      <c r="AB152" s="24"/>
      <c r="AC152" s="24"/>
      <c r="AD152" s="24"/>
      <c r="AE152" s="24"/>
      <c r="AF152" s="24"/>
      <c r="AG152" s="24"/>
    </row>
    <row r="153" spans="1:33" ht="14.25" hidden="1" customHeight="1" x14ac:dyDescent="0.2">
      <c r="A153" s="38">
        <v>6990</v>
      </c>
      <c r="B153" s="29" t="s">
        <v>1245</v>
      </c>
      <c r="C153" s="139" t="s">
        <v>7665</v>
      </c>
      <c r="D153" s="27" t="s">
        <v>78</v>
      </c>
      <c r="E153" s="27" t="s">
        <v>1246</v>
      </c>
      <c r="F153" s="37" t="s">
        <v>1247</v>
      </c>
      <c r="G153" s="37" t="s">
        <v>1248</v>
      </c>
      <c r="H153" s="37" t="s">
        <v>1249</v>
      </c>
      <c r="I153" s="27" t="s">
        <v>701</v>
      </c>
      <c r="J153" s="27" t="s">
        <v>1250</v>
      </c>
      <c r="K153" s="27" t="s">
        <v>1251</v>
      </c>
      <c r="L153" s="27" t="s">
        <v>1252</v>
      </c>
      <c r="M153" s="29" t="s">
        <v>6168</v>
      </c>
      <c r="N153" s="38" t="s">
        <v>1254</v>
      </c>
      <c r="O153" s="38" t="s">
        <v>1253</v>
      </c>
      <c r="P153" s="39"/>
      <c r="Q153" s="38"/>
      <c r="R153" s="39">
        <v>93401</v>
      </c>
      <c r="S153" s="39" t="s">
        <v>1255</v>
      </c>
      <c r="T153" s="40">
        <v>37970</v>
      </c>
      <c r="U153" s="38">
        <v>6990</v>
      </c>
      <c r="V153" s="28"/>
      <c r="W153" s="29"/>
      <c r="X153" s="28"/>
      <c r="Y153" s="28"/>
      <c r="Z153" s="28"/>
      <c r="AA153" s="27"/>
      <c r="AB153" s="24"/>
      <c r="AC153" s="24"/>
      <c r="AD153" s="24"/>
      <c r="AE153" s="24"/>
      <c r="AF153" s="24"/>
      <c r="AG153" s="24"/>
    </row>
    <row r="154" spans="1:33" ht="14.25" hidden="1" customHeight="1" x14ac:dyDescent="0.2">
      <c r="A154" s="38">
        <v>2800</v>
      </c>
      <c r="B154" s="29" t="s">
        <v>1256</v>
      </c>
      <c r="C154" s="139">
        <v>713286001</v>
      </c>
      <c r="D154" s="27" t="s">
        <v>52</v>
      </c>
      <c r="E154" s="27" t="s">
        <v>1257</v>
      </c>
      <c r="F154" s="37" t="s">
        <v>1259</v>
      </c>
      <c r="G154" s="37" t="s">
        <v>1258</v>
      </c>
      <c r="H154" s="37" t="s">
        <v>1260</v>
      </c>
      <c r="I154" s="27" t="s">
        <v>837</v>
      </c>
      <c r="J154" s="27" t="s">
        <v>1261</v>
      </c>
      <c r="K154" s="27" t="s">
        <v>1262</v>
      </c>
      <c r="L154" s="27" t="s">
        <v>1263</v>
      </c>
      <c r="M154" s="29" t="s">
        <v>6116</v>
      </c>
      <c r="N154" s="38" t="s">
        <v>1264</v>
      </c>
      <c r="O154" s="38" t="s">
        <v>1265</v>
      </c>
      <c r="P154" s="39"/>
      <c r="Q154" s="38"/>
      <c r="R154" s="39" t="s">
        <v>1266</v>
      </c>
      <c r="S154" s="39" t="s">
        <v>6105</v>
      </c>
      <c r="T154" s="40">
        <v>37970</v>
      </c>
      <c r="U154" s="38">
        <v>2800</v>
      </c>
      <c r="V154" s="28"/>
      <c r="W154" s="29"/>
      <c r="X154" s="28"/>
      <c r="Y154" s="28"/>
      <c r="Z154" s="28"/>
      <c r="AA154" s="27"/>
      <c r="AB154" s="24"/>
      <c r="AC154" s="24"/>
      <c r="AD154" s="24"/>
      <c r="AE154" s="24"/>
      <c r="AF154" s="24"/>
      <c r="AG154" s="24"/>
    </row>
    <row r="155" spans="1:33" ht="14.25" hidden="1" customHeight="1" x14ac:dyDescent="0.2">
      <c r="A155" s="38">
        <v>3100</v>
      </c>
      <c r="B155" s="29" t="s">
        <v>1267</v>
      </c>
      <c r="C155" s="139">
        <v>709337009</v>
      </c>
      <c r="D155" s="27" t="s">
        <v>78</v>
      </c>
      <c r="E155" s="27" t="s">
        <v>1268</v>
      </c>
      <c r="F155" s="37" t="s">
        <v>1269</v>
      </c>
      <c r="G155" s="37" t="s">
        <v>1270</v>
      </c>
      <c r="H155" s="37" t="s">
        <v>6054</v>
      </c>
      <c r="I155" s="27" t="s">
        <v>1271</v>
      </c>
      <c r="J155" s="27" t="s">
        <v>1272</v>
      </c>
      <c r="K155" s="27" t="s">
        <v>1273</v>
      </c>
      <c r="L155" s="27" t="s">
        <v>1274</v>
      </c>
      <c r="M155" s="29" t="s">
        <v>49</v>
      </c>
      <c r="N155" s="38" t="s">
        <v>664</v>
      </c>
      <c r="O155" s="38">
        <v>226785712</v>
      </c>
      <c r="P155" s="39" t="s">
        <v>1275</v>
      </c>
      <c r="Q155" s="38"/>
      <c r="R155" s="38">
        <v>93401</v>
      </c>
      <c r="S155" s="39" t="s">
        <v>1276</v>
      </c>
      <c r="T155" s="40">
        <v>37970</v>
      </c>
      <c r="U155" s="38">
        <v>3100</v>
      </c>
      <c r="V155" s="28"/>
      <c r="W155" s="29"/>
      <c r="X155" s="28"/>
      <c r="Y155" s="28"/>
      <c r="Z155" s="28"/>
      <c r="AA155" s="27"/>
      <c r="AB155" s="24"/>
      <c r="AC155" s="24"/>
      <c r="AD155" s="24"/>
      <c r="AE155" s="24"/>
      <c r="AF155" s="24"/>
      <c r="AG155" s="24"/>
    </row>
    <row r="156" spans="1:33" ht="14.25" hidden="1" customHeight="1" x14ac:dyDescent="0.2">
      <c r="A156" s="38">
        <v>6730</v>
      </c>
      <c r="B156" s="29" t="s">
        <v>1277</v>
      </c>
      <c r="C156" s="139">
        <v>708789003</v>
      </c>
      <c r="D156" s="27" t="s">
        <v>78</v>
      </c>
      <c r="E156" s="27" t="s">
        <v>1278</v>
      </c>
      <c r="F156" s="37" t="s">
        <v>1279</v>
      </c>
      <c r="G156" s="37" t="s">
        <v>1280</v>
      </c>
      <c r="H156" s="37" t="s">
        <v>1281</v>
      </c>
      <c r="I156" s="27" t="s">
        <v>1282</v>
      </c>
      <c r="J156" s="27" t="s">
        <v>1283</v>
      </c>
      <c r="K156" s="27" t="s">
        <v>1284</v>
      </c>
      <c r="L156" s="27" t="s">
        <v>1285</v>
      </c>
      <c r="M156" s="29" t="s">
        <v>623</v>
      </c>
      <c r="N156" s="38" t="s">
        <v>1287</v>
      </c>
      <c r="O156" s="38" t="s">
        <v>1286</v>
      </c>
      <c r="P156" s="39"/>
      <c r="Q156" s="38"/>
      <c r="R156" s="39">
        <v>93101</v>
      </c>
      <c r="S156" s="39" t="s">
        <v>1288</v>
      </c>
      <c r="T156" s="40">
        <v>37970</v>
      </c>
      <c r="U156" s="38">
        <v>6730</v>
      </c>
      <c r="V156" s="28"/>
      <c r="W156" s="29"/>
      <c r="X156" s="28"/>
      <c r="Y156" s="28"/>
      <c r="Z156" s="28"/>
      <c r="AA156" s="27"/>
      <c r="AB156" s="24"/>
      <c r="AC156" s="24"/>
      <c r="AD156" s="24"/>
      <c r="AE156" s="24"/>
      <c r="AF156" s="24"/>
      <c r="AG156" s="24"/>
    </row>
    <row r="157" spans="1:33" ht="14.25" hidden="1" customHeight="1" x14ac:dyDescent="0.2">
      <c r="A157" s="38"/>
      <c r="B157" s="29" t="s">
        <v>8569</v>
      </c>
      <c r="C157" s="139">
        <v>651897564</v>
      </c>
      <c r="D157" s="27"/>
      <c r="E157" s="27" t="s">
        <v>8570</v>
      </c>
      <c r="F157" s="37" t="s">
        <v>8571</v>
      </c>
      <c r="G157" s="37" t="s">
        <v>8572</v>
      </c>
      <c r="H157" s="37" t="s">
        <v>8573</v>
      </c>
      <c r="I157" s="27" t="s">
        <v>1781</v>
      </c>
      <c r="J157" s="27" t="s">
        <v>8574</v>
      </c>
      <c r="K157" s="27" t="s">
        <v>8575</v>
      </c>
      <c r="L157" s="27" t="s">
        <v>8576</v>
      </c>
      <c r="M157" s="29" t="s">
        <v>6113</v>
      </c>
      <c r="N157" s="38" t="s">
        <v>3007</v>
      </c>
      <c r="O157" s="38" t="s">
        <v>8577</v>
      </c>
      <c r="P157" s="59" t="s">
        <v>8578</v>
      </c>
      <c r="Q157" s="38"/>
      <c r="R157" s="39">
        <v>93401</v>
      </c>
      <c r="S157" s="39" t="s">
        <v>8579</v>
      </c>
      <c r="T157" s="40">
        <v>44259</v>
      </c>
      <c r="U157" s="38">
        <v>7726</v>
      </c>
      <c r="V157" s="73"/>
      <c r="W157" s="74"/>
      <c r="X157" s="73"/>
      <c r="Y157" s="73"/>
      <c r="Z157" s="73"/>
      <c r="AA157" s="75"/>
      <c r="AB157" s="24"/>
      <c r="AC157" s="24"/>
      <c r="AD157" s="24"/>
      <c r="AE157" s="24"/>
      <c r="AF157" s="24"/>
      <c r="AG157" s="24"/>
    </row>
    <row r="158" spans="1:33" ht="14.25" hidden="1" customHeight="1" x14ac:dyDescent="0.2">
      <c r="A158" s="38">
        <v>7000</v>
      </c>
      <c r="B158" s="29" t="s">
        <v>1289</v>
      </c>
      <c r="C158" s="139">
        <v>718323002</v>
      </c>
      <c r="D158" s="27" t="s">
        <v>78</v>
      </c>
      <c r="E158" s="27" t="s">
        <v>1290</v>
      </c>
      <c r="F158" s="37" t="s">
        <v>1291</v>
      </c>
      <c r="G158" s="37" t="s">
        <v>1292</v>
      </c>
      <c r="H158" s="37" t="s">
        <v>1293</v>
      </c>
      <c r="I158" s="27" t="s">
        <v>1109</v>
      </c>
      <c r="J158" s="27" t="s">
        <v>1294</v>
      </c>
      <c r="K158" s="27" t="s">
        <v>1295</v>
      </c>
      <c r="L158" s="27" t="s">
        <v>1296</v>
      </c>
      <c r="M158" s="29" t="s">
        <v>49</v>
      </c>
      <c r="N158" s="38" t="s">
        <v>925</v>
      </c>
      <c r="O158" s="38" t="s">
        <v>1297</v>
      </c>
      <c r="P158" s="39" t="s">
        <v>1298</v>
      </c>
      <c r="Q158" s="38"/>
      <c r="R158" s="39">
        <v>93401</v>
      </c>
      <c r="S158" s="39" t="s">
        <v>1299</v>
      </c>
      <c r="T158" s="40">
        <v>37970</v>
      </c>
      <c r="U158" s="38">
        <v>7000</v>
      </c>
      <c r="V158" s="28"/>
      <c r="W158" s="29"/>
      <c r="X158" s="28"/>
      <c r="Y158" s="28"/>
      <c r="Z158" s="28"/>
      <c r="AA158" s="27"/>
      <c r="AB158" s="24"/>
      <c r="AC158" s="24"/>
      <c r="AD158" s="24"/>
      <c r="AE158" s="24"/>
      <c r="AF158" s="24"/>
      <c r="AG158" s="24"/>
    </row>
    <row r="159" spans="1:33" ht="14.25" hidden="1" customHeight="1" x14ac:dyDescent="0.2">
      <c r="A159" s="38">
        <v>7044</v>
      </c>
      <c r="B159" s="29" t="s">
        <v>1300</v>
      </c>
      <c r="C159" s="139">
        <v>726469008</v>
      </c>
      <c r="D159" s="27" t="s">
        <v>52</v>
      </c>
      <c r="E159" s="27" t="s">
        <v>1301</v>
      </c>
      <c r="F159" s="37" t="s">
        <v>1302</v>
      </c>
      <c r="G159" s="37" t="s">
        <v>1303</v>
      </c>
      <c r="H159" s="37" t="s">
        <v>1304</v>
      </c>
      <c r="I159" s="27" t="s">
        <v>1305</v>
      </c>
      <c r="J159" s="27" t="s">
        <v>1306</v>
      </c>
      <c r="K159" s="27" t="s">
        <v>1307</v>
      </c>
      <c r="L159" s="27" t="s">
        <v>1308</v>
      </c>
      <c r="M159" s="29" t="s">
        <v>49</v>
      </c>
      <c r="N159" s="38" t="s">
        <v>664</v>
      </c>
      <c r="O159" s="38" t="s">
        <v>1309</v>
      </c>
      <c r="P159" s="39"/>
      <c r="Q159" s="38"/>
      <c r="R159" s="39" t="s">
        <v>47</v>
      </c>
      <c r="S159" s="39" t="s">
        <v>1310</v>
      </c>
      <c r="T159" s="40">
        <v>37970</v>
      </c>
      <c r="U159" s="38">
        <v>7044</v>
      </c>
      <c r="V159" s="28"/>
      <c r="W159" s="29"/>
      <c r="X159" s="28"/>
      <c r="Y159" s="28"/>
      <c r="Z159" s="28"/>
      <c r="AA159" s="27"/>
      <c r="AB159" s="24"/>
      <c r="AC159" s="24"/>
      <c r="AD159" s="24"/>
      <c r="AE159" s="24"/>
      <c r="AF159" s="24"/>
      <c r="AG159" s="24"/>
    </row>
    <row r="160" spans="1:33" ht="14.25" hidden="1" customHeight="1" x14ac:dyDescent="0.2">
      <c r="A160" s="38">
        <v>7173</v>
      </c>
      <c r="B160" s="29" t="s">
        <v>1311</v>
      </c>
      <c r="C160" s="139">
        <v>653686706</v>
      </c>
      <c r="D160" s="27" t="s">
        <v>52</v>
      </c>
      <c r="E160" s="27" t="s">
        <v>1312</v>
      </c>
      <c r="F160" s="37" t="s">
        <v>7475</v>
      </c>
      <c r="G160" s="37" t="s">
        <v>1313</v>
      </c>
      <c r="H160" s="37" t="s">
        <v>7476</v>
      </c>
      <c r="I160" s="27" t="s">
        <v>1314</v>
      </c>
      <c r="J160" s="27" t="s">
        <v>6544</v>
      </c>
      <c r="K160" s="27" t="s">
        <v>6545</v>
      </c>
      <c r="L160" s="27" t="s">
        <v>1315</v>
      </c>
      <c r="M160" s="29" t="s">
        <v>6117</v>
      </c>
      <c r="N160" s="38" t="s">
        <v>1317</v>
      </c>
      <c r="O160" s="38" t="s">
        <v>1318</v>
      </c>
      <c r="P160" s="39" t="s">
        <v>1319</v>
      </c>
      <c r="Q160" s="38"/>
      <c r="R160" s="39" t="s">
        <v>47</v>
      </c>
      <c r="S160" s="39" t="s">
        <v>7464</v>
      </c>
      <c r="T160" s="40">
        <v>38523</v>
      </c>
      <c r="U160" s="38">
        <v>7173</v>
      </c>
      <c r="V160" s="28"/>
      <c r="W160" s="29"/>
      <c r="X160" s="28"/>
      <c r="Y160" s="28"/>
      <c r="Z160" s="28"/>
      <c r="AA160" s="27"/>
      <c r="AB160" s="24"/>
      <c r="AC160" s="24"/>
      <c r="AD160" s="24"/>
      <c r="AE160" s="24"/>
      <c r="AF160" s="24"/>
      <c r="AG160" s="24"/>
    </row>
    <row r="161" spans="1:33" ht="14.25" hidden="1" customHeight="1" x14ac:dyDescent="0.2">
      <c r="A161" s="38">
        <v>5800</v>
      </c>
      <c r="B161" s="29" t="s">
        <v>1320</v>
      </c>
      <c r="C161" s="139">
        <v>700159108</v>
      </c>
      <c r="D161" s="27" t="s">
        <v>78</v>
      </c>
      <c r="E161" s="27" t="s">
        <v>1321</v>
      </c>
      <c r="F161" s="37" t="s">
        <v>8029</v>
      </c>
      <c r="G161" s="37" t="s">
        <v>1322</v>
      </c>
      <c r="H161" s="37" t="s">
        <v>1323</v>
      </c>
      <c r="I161" s="27" t="s">
        <v>1324</v>
      </c>
      <c r="J161" s="27" t="s">
        <v>1325</v>
      </c>
      <c r="K161" s="27" t="s">
        <v>1326</v>
      </c>
      <c r="L161" s="27" t="s">
        <v>1328</v>
      </c>
      <c r="M161" s="29" t="s">
        <v>49</v>
      </c>
      <c r="N161" s="38" t="s">
        <v>1330</v>
      </c>
      <c r="O161" s="38" t="s">
        <v>1329</v>
      </c>
      <c r="P161" s="39" t="s">
        <v>1327</v>
      </c>
      <c r="Q161" s="38"/>
      <c r="R161" s="39">
        <v>93401</v>
      </c>
      <c r="S161" s="39" t="s">
        <v>8030</v>
      </c>
      <c r="T161" s="40">
        <v>37970</v>
      </c>
      <c r="U161" s="38">
        <v>5800</v>
      </c>
      <c r="V161" s="28"/>
      <c r="W161" s="29"/>
      <c r="X161" s="28"/>
      <c r="Y161" s="28"/>
      <c r="Z161" s="28"/>
      <c r="AA161" s="27"/>
      <c r="AB161" s="24"/>
      <c r="AC161" s="24"/>
      <c r="AD161" s="24"/>
      <c r="AE161" s="24"/>
      <c r="AF161" s="24"/>
      <c r="AG161" s="24"/>
    </row>
    <row r="162" spans="1:33" ht="14.25" hidden="1" customHeight="1" x14ac:dyDescent="0.2">
      <c r="A162" s="38">
        <v>6660</v>
      </c>
      <c r="B162" s="29" t="s">
        <v>1331</v>
      </c>
      <c r="C162" s="139">
        <v>716594009</v>
      </c>
      <c r="D162" s="27" t="s">
        <v>52</v>
      </c>
      <c r="E162" s="27" t="s">
        <v>1332</v>
      </c>
      <c r="F162" s="37" t="s">
        <v>1333</v>
      </c>
      <c r="G162" s="37" t="s">
        <v>1334</v>
      </c>
      <c r="H162" s="37" t="s">
        <v>1335</v>
      </c>
      <c r="I162" s="27" t="s">
        <v>1222</v>
      </c>
      <c r="J162" s="27" t="s">
        <v>1336</v>
      </c>
      <c r="K162" s="27" t="s">
        <v>1337</v>
      </c>
      <c r="L162" s="27" t="s">
        <v>1338</v>
      </c>
      <c r="M162" s="29" t="s">
        <v>623</v>
      </c>
      <c r="N162" s="38" t="s">
        <v>1339</v>
      </c>
      <c r="O162" s="38" t="s">
        <v>1340</v>
      </c>
      <c r="P162" s="39"/>
      <c r="Q162" s="38"/>
      <c r="R162" s="39" t="s">
        <v>47</v>
      </c>
      <c r="S162" s="39" t="s">
        <v>1341</v>
      </c>
      <c r="T162" s="40">
        <v>37970</v>
      </c>
      <c r="U162" s="38">
        <v>6660</v>
      </c>
      <c r="V162" s="28"/>
      <c r="W162" s="29"/>
      <c r="X162" s="28"/>
      <c r="Y162" s="28"/>
      <c r="Z162" s="28"/>
      <c r="AA162" s="27"/>
      <c r="AB162" s="24"/>
      <c r="AC162" s="24"/>
      <c r="AD162" s="24"/>
      <c r="AE162" s="24"/>
      <c r="AF162" s="24"/>
      <c r="AG162" s="24"/>
    </row>
    <row r="163" spans="1:33" ht="14.25" hidden="1" customHeight="1" x14ac:dyDescent="0.2">
      <c r="A163" s="38">
        <v>6670</v>
      </c>
      <c r="B163" s="29" t="s">
        <v>1342</v>
      </c>
      <c r="C163" s="139">
        <v>706381007</v>
      </c>
      <c r="D163" s="27" t="s">
        <v>78</v>
      </c>
      <c r="E163" s="27" t="s">
        <v>1343</v>
      </c>
      <c r="F163" s="37" t="s">
        <v>1344</v>
      </c>
      <c r="G163" s="37" t="s">
        <v>1345</v>
      </c>
      <c r="H163" s="37" t="s">
        <v>1346</v>
      </c>
      <c r="I163" s="27" t="s">
        <v>1347</v>
      </c>
      <c r="J163" s="27" t="s">
        <v>1348</v>
      </c>
      <c r="K163" s="27" t="s">
        <v>1349</v>
      </c>
      <c r="L163" s="27" t="s">
        <v>1350</v>
      </c>
      <c r="M163" s="29" t="s">
        <v>49</v>
      </c>
      <c r="N163" s="38" t="s">
        <v>899</v>
      </c>
      <c r="O163" s="38" t="s">
        <v>1351</v>
      </c>
      <c r="P163" s="39"/>
      <c r="Q163" s="38"/>
      <c r="R163" s="39">
        <v>93401</v>
      </c>
      <c r="S163" s="39" t="s">
        <v>1352</v>
      </c>
      <c r="T163" s="40">
        <v>37970</v>
      </c>
      <c r="U163" s="38">
        <v>6670</v>
      </c>
      <c r="V163" s="28"/>
      <c r="W163" s="29"/>
      <c r="X163" s="28"/>
      <c r="Y163" s="28"/>
      <c r="Z163" s="28"/>
      <c r="AA163" s="27"/>
      <c r="AB163" s="24"/>
      <c r="AC163" s="24"/>
      <c r="AD163" s="24"/>
      <c r="AE163" s="24"/>
      <c r="AF163" s="24"/>
      <c r="AG163" s="24"/>
    </row>
    <row r="164" spans="1:33" ht="14.25" hidden="1" customHeight="1" x14ac:dyDescent="0.2">
      <c r="A164" s="38">
        <v>7511</v>
      </c>
      <c r="B164" s="29" t="s">
        <v>1353</v>
      </c>
      <c r="C164" s="139">
        <v>650602730</v>
      </c>
      <c r="D164" s="27" t="s">
        <v>400</v>
      </c>
      <c r="E164" s="27" t="s">
        <v>750</v>
      </c>
      <c r="F164" s="37" t="s">
        <v>1354</v>
      </c>
      <c r="G164" s="37" t="s">
        <v>1355</v>
      </c>
      <c r="H164" s="37" t="s">
        <v>1356</v>
      </c>
      <c r="I164" s="27" t="s">
        <v>1357</v>
      </c>
      <c r="J164" s="27" t="s">
        <v>1358</v>
      </c>
      <c r="K164" s="27" t="s">
        <v>1359</v>
      </c>
      <c r="L164" s="27" t="s">
        <v>6130</v>
      </c>
      <c r="M164" s="29" t="s">
        <v>6114</v>
      </c>
      <c r="N164" s="38" t="s">
        <v>1362</v>
      </c>
      <c r="O164" s="38" t="s">
        <v>1361</v>
      </c>
      <c r="P164" s="39" t="s">
        <v>1360</v>
      </c>
      <c r="Q164" s="38"/>
      <c r="R164" s="39" t="s">
        <v>89</v>
      </c>
      <c r="S164" s="39" t="s">
        <v>1363</v>
      </c>
      <c r="T164" s="40">
        <v>41919</v>
      </c>
      <c r="U164" s="38">
        <v>7511</v>
      </c>
      <c r="V164" s="28"/>
      <c r="W164" s="29"/>
      <c r="X164" s="28"/>
      <c r="Y164" s="28"/>
      <c r="Z164" s="28"/>
      <c r="AA164" s="27"/>
      <c r="AB164" s="24"/>
      <c r="AC164" s="24"/>
      <c r="AD164" s="24"/>
      <c r="AE164" s="24"/>
      <c r="AF164" s="24"/>
      <c r="AG164" s="24"/>
    </row>
    <row r="165" spans="1:33" ht="14.25" hidden="1" customHeight="1" x14ac:dyDescent="0.2">
      <c r="A165" s="38">
        <v>7609</v>
      </c>
      <c r="B165" s="29" t="s">
        <v>1364</v>
      </c>
      <c r="C165" s="139" t="s">
        <v>7666</v>
      </c>
      <c r="D165" s="27" t="s">
        <v>52</v>
      </c>
      <c r="E165" s="27" t="s">
        <v>1365</v>
      </c>
      <c r="F165" s="37" t="s">
        <v>8031</v>
      </c>
      <c r="G165" s="37" t="s">
        <v>1366</v>
      </c>
      <c r="H165" s="37" t="s">
        <v>8032</v>
      </c>
      <c r="I165" s="27" t="s">
        <v>560</v>
      </c>
      <c r="J165" s="27" t="s">
        <v>8033</v>
      </c>
      <c r="K165" s="27" t="s">
        <v>1367</v>
      </c>
      <c r="L165" s="27" t="s">
        <v>1368</v>
      </c>
      <c r="M165" s="29" t="s">
        <v>6115</v>
      </c>
      <c r="N165" s="38" t="s">
        <v>1369</v>
      </c>
      <c r="O165" s="38" t="s">
        <v>7644</v>
      </c>
      <c r="P165" s="39" t="s">
        <v>1370</v>
      </c>
      <c r="Q165" s="38"/>
      <c r="R165" s="39" t="s">
        <v>47</v>
      </c>
      <c r="S165" s="39" t="s">
        <v>7622</v>
      </c>
      <c r="T165" s="40">
        <v>42538</v>
      </c>
      <c r="U165" s="38">
        <v>7609</v>
      </c>
      <c r="V165" s="53"/>
      <c r="W165" s="54"/>
      <c r="X165" s="53"/>
      <c r="Y165" s="53"/>
      <c r="Z165" s="53"/>
      <c r="AA165" s="43"/>
      <c r="AB165" s="24"/>
      <c r="AC165" s="24"/>
      <c r="AD165" s="24"/>
      <c r="AE165" s="24"/>
      <c r="AF165" s="24"/>
      <c r="AG165" s="24"/>
    </row>
    <row r="166" spans="1:33" ht="14.25" hidden="1" customHeight="1" x14ac:dyDescent="0.2">
      <c r="A166" s="38">
        <v>6943</v>
      </c>
      <c r="B166" s="29" t="s">
        <v>6295</v>
      </c>
      <c r="C166" s="139">
        <v>726079005</v>
      </c>
      <c r="D166" s="27" t="s">
        <v>52</v>
      </c>
      <c r="E166" s="27" t="s">
        <v>1371</v>
      </c>
      <c r="F166" s="37" t="s">
        <v>7589</v>
      </c>
      <c r="G166" s="37" t="s">
        <v>1372</v>
      </c>
      <c r="H166" s="37" t="s">
        <v>6584</v>
      </c>
      <c r="I166" s="27" t="s">
        <v>1373</v>
      </c>
      <c r="J166" s="27" t="s">
        <v>7520</v>
      </c>
      <c r="K166" s="27" t="s">
        <v>6296</v>
      </c>
      <c r="L166" s="27" t="s">
        <v>1374</v>
      </c>
      <c r="M166" s="29" t="s">
        <v>339</v>
      </c>
      <c r="N166" s="38" t="s">
        <v>1376</v>
      </c>
      <c r="O166" s="38" t="s">
        <v>1375</v>
      </c>
      <c r="P166" s="39" t="s">
        <v>7519</v>
      </c>
      <c r="Q166" s="38"/>
      <c r="R166" s="39" t="s">
        <v>47</v>
      </c>
      <c r="S166" s="39" t="s">
        <v>7521</v>
      </c>
      <c r="T166" s="40">
        <v>37970</v>
      </c>
      <c r="U166" s="38">
        <v>6943</v>
      </c>
      <c r="V166" s="53"/>
      <c r="W166" s="54"/>
      <c r="X166" s="53"/>
      <c r="Y166" s="53"/>
      <c r="Z166" s="53"/>
      <c r="AA166" s="43"/>
      <c r="AB166" s="24"/>
      <c r="AC166" s="24"/>
      <c r="AD166" s="24"/>
      <c r="AE166" s="24"/>
      <c r="AF166" s="24"/>
      <c r="AG166" s="24"/>
    </row>
    <row r="167" spans="1:33" ht="14.25" hidden="1" customHeight="1" x14ac:dyDescent="0.2">
      <c r="A167" s="38">
        <v>7699</v>
      </c>
      <c r="B167" s="101" t="s">
        <v>6783</v>
      </c>
      <c r="C167" s="139">
        <v>651920485</v>
      </c>
      <c r="D167" s="27"/>
      <c r="E167" s="27" t="s">
        <v>8580</v>
      </c>
      <c r="F167" s="37" t="s">
        <v>7013</v>
      </c>
      <c r="G167" s="37" t="s">
        <v>6784</v>
      </c>
      <c r="H167" s="37" t="s">
        <v>6785</v>
      </c>
      <c r="I167" s="27" t="s">
        <v>1755</v>
      </c>
      <c r="J167" s="27" t="s">
        <v>6786</v>
      </c>
      <c r="K167" s="27" t="s">
        <v>6787</v>
      </c>
      <c r="L167" s="27" t="s">
        <v>6788</v>
      </c>
      <c r="M167" s="29" t="s">
        <v>623</v>
      </c>
      <c r="N167" s="38" t="s">
        <v>202</v>
      </c>
      <c r="O167" s="38" t="s">
        <v>6789</v>
      </c>
      <c r="P167" s="59" t="s">
        <v>6790</v>
      </c>
      <c r="Q167" s="38"/>
      <c r="R167" s="39">
        <v>93401</v>
      </c>
      <c r="S167" s="39" t="s">
        <v>6791</v>
      </c>
      <c r="T167" s="40">
        <v>43902</v>
      </c>
      <c r="U167" s="38">
        <v>7699</v>
      </c>
      <c r="V167" s="53"/>
      <c r="W167" s="54"/>
      <c r="X167" s="53"/>
      <c r="Y167" s="53"/>
      <c r="Z167" s="53"/>
      <c r="AA167" s="43"/>
      <c r="AB167" s="24"/>
      <c r="AC167" s="24"/>
      <c r="AD167" s="24"/>
      <c r="AE167" s="24"/>
      <c r="AF167" s="24"/>
      <c r="AG167" s="24"/>
    </row>
    <row r="168" spans="1:33" ht="14.25" hidden="1" customHeight="1" x14ac:dyDescent="0.2">
      <c r="A168" s="38">
        <v>3250</v>
      </c>
      <c r="B168" s="29" t="s">
        <v>1377</v>
      </c>
      <c r="C168" s="139">
        <v>703620000</v>
      </c>
      <c r="D168" s="27" t="s">
        <v>78</v>
      </c>
      <c r="E168" s="27" t="s">
        <v>1379</v>
      </c>
      <c r="F168" s="37" t="s">
        <v>78</v>
      </c>
      <c r="G168" s="37" t="s">
        <v>1378</v>
      </c>
      <c r="H168" s="37" t="s">
        <v>1381</v>
      </c>
      <c r="I168" s="27" t="s">
        <v>1380</v>
      </c>
      <c r="J168" s="27" t="s">
        <v>1382</v>
      </c>
      <c r="K168" s="27" t="s">
        <v>1383</v>
      </c>
      <c r="L168" s="27" t="s">
        <v>1385</v>
      </c>
      <c r="M168" s="29" t="s">
        <v>49</v>
      </c>
      <c r="N168" s="38" t="s">
        <v>845</v>
      </c>
      <c r="O168" s="38" t="s">
        <v>1386</v>
      </c>
      <c r="P168" s="39" t="s">
        <v>1384</v>
      </c>
      <c r="Q168" s="38"/>
      <c r="R168" s="39">
        <v>93401</v>
      </c>
      <c r="S168" s="39" t="s">
        <v>1387</v>
      </c>
      <c r="T168" s="40">
        <v>37970</v>
      </c>
      <c r="U168" s="38">
        <v>3250</v>
      </c>
      <c r="V168" s="28"/>
      <c r="W168" s="29"/>
      <c r="X168" s="28"/>
      <c r="Y168" s="28"/>
      <c r="Z168" s="28"/>
      <c r="AA168" s="27"/>
      <c r="AB168" s="24"/>
      <c r="AC168" s="24"/>
      <c r="AD168" s="24"/>
      <c r="AE168" s="24"/>
      <c r="AF168" s="24"/>
      <c r="AG168" s="24"/>
    </row>
    <row r="169" spans="1:33" ht="14.25" hidden="1" customHeight="1" x14ac:dyDescent="0.2">
      <c r="A169" s="38">
        <v>7568</v>
      </c>
      <c r="B169" s="29" t="s">
        <v>1388</v>
      </c>
      <c r="C169" s="139">
        <v>651800501</v>
      </c>
      <c r="D169" s="27" t="s">
        <v>78</v>
      </c>
      <c r="E169" s="27" t="s">
        <v>1389</v>
      </c>
      <c r="F169" s="37" t="s">
        <v>1390</v>
      </c>
      <c r="G169" s="37" t="s">
        <v>989</v>
      </c>
      <c r="H169" s="37" t="s">
        <v>1391</v>
      </c>
      <c r="I169" s="27" t="s">
        <v>1392</v>
      </c>
      <c r="J169" s="27" t="s">
        <v>1393</v>
      </c>
      <c r="K169" s="27" t="s">
        <v>1394</v>
      </c>
      <c r="L169" s="27" t="s">
        <v>1395</v>
      </c>
      <c r="M169" s="29" t="s">
        <v>49</v>
      </c>
      <c r="N169" s="38" t="s">
        <v>1196</v>
      </c>
      <c r="O169" s="38" t="s">
        <v>1396</v>
      </c>
      <c r="P169" s="39" t="s">
        <v>1397</v>
      </c>
      <c r="Q169" s="38"/>
      <c r="R169" s="39">
        <v>93401</v>
      </c>
      <c r="S169" s="39" t="s">
        <v>1398</v>
      </c>
      <c r="T169" s="40">
        <v>42158</v>
      </c>
      <c r="U169" s="38">
        <v>7568</v>
      </c>
      <c r="V169" s="28"/>
      <c r="W169" s="29"/>
      <c r="X169" s="28"/>
      <c r="Y169" s="28"/>
      <c r="Z169" s="28"/>
      <c r="AA169" s="27"/>
      <c r="AB169" s="24"/>
      <c r="AC169" s="24"/>
      <c r="AD169" s="24"/>
      <c r="AE169" s="24"/>
      <c r="AF169" s="24"/>
      <c r="AG169" s="24"/>
    </row>
    <row r="170" spans="1:33" ht="14.25" hidden="1" customHeight="1" thickBot="1" x14ac:dyDescent="0.25">
      <c r="A170" s="38">
        <v>7705</v>
      </c>
      <c r="B170" s="29" t="s">
        <v>6865</v>
      </c>
      <c r="C170" s="139">
        <v>651712394</v>
      </c>
      <c r="D170" s="27"/>
      <c r="E170" s="27" t="s">
        <v>8581</v>
      </c>
      <c r="F170" s="76" t="s">
        <v>6866</v>
      </c>
      <c r="G170" s="37" t="s">
        <v>6867</v>
      </c>
      <c r="H170" s="37" t="s">
        <v>6868</v>
      </c>
      <c r="I170" s="27" t="s">
        <v>1755</v>
      </c>
      <c r="J170" s="27" t="s">
        <v>6870</v>
      </c>
      <c r="K170" s="27" t="s">
        <v>6869</v>
      </c>
      <c r="L170" s="27" t="s">
        <v>6871</v>
      </c>
      <c r="M170" s="29" t="s">
        <v>214</v>
      </c>
      <c r="N170" s="38" t="s">
        <v>676</v>
      </c>
      <c r="O170" s="38">
        <v>582431705</v>
      </c>
      <c r="P170" s="59" t="s">
        <v>6872</v>
      </c>
      <c r="Q170" s="38"/>
      <c r="R170" s="39">
        <v>93401</v>
      </c>
      <c r="S170" s="39" t="s">
        <v>6755</v>
      </c>
      <c r="T170" s="40">
        <v>43944</v>
      </c>
      <c r="U170" s="38">
        <v>7705</v>
      </c>
      <c r="V170" s="73"/>
      <c r="W170" s="74"/>
      <c r="X170" s="73"/>
      <c r="Y170" s="73"/>
      <c r="Z170" s="73"/>
      <c r="AA170" s="75"/>
      <c r="AB170" s="24"/>
      <c r="AC170" s="24"/>
      <c r="AD170" s="24"/>
      <c r="AE170" s="24"/>
      <c r="AF170" s="24"/>
      <c r="AG170" s="24"/>
    </row>
    <row r="171" spans="1:33" ht="14.25" hidden="1" customHeight="1" thickBot="1" x14ac:dyDescent="0.25">
      <c r="A171" s="38">
        <v>3200</v>
      </c>
      <c r="B171" s="29" t="s">
        <v>1399</v>
      </c>
      <c r="C171" s="139">
        <v>709963007</v>
      </c>
      <c r="D171" s="27" t="s">
        <v>78</v>
      </c>
      <c r="E171" s="27" t="s">
        <v>8582</v>
      </c>
      <c r="F171" s="77" t="s">
        <v>7513</v>
      </c>
      <c r="G171" s="37" t="s">
        <v>1400</v>
      </c>
      <c r="H171" s="37" t="s">
        <v>6475</v>
      </c>
      <c r="I171" s="27" t="s">
        <v>1401</v>
      </c>
      <c r="J171" s="27" t="s">
        <v>7514</v>
      </c>
      <c r="K171" s="27" t="s">
        <v>6241</v>
      </c>
      <c r="L171" s="27" t="s">
        <v>1403</v>
      </c>
      <c r="M171" s="29" t="s">
        <v>49</v>
      </c>
      <c r="N171" s="38" t="s">
        <v>1404</v>
      </c>
      <c r="O171" s="38"/>
      <c r="P171" s="39" t="s">
        <v>1402</v>
      </c>
      <c r="Q171" s="38"/>
      <c r="R171" s="39" t="s">
        <v>47</v>
      </c>
      <c r="S171" s="39" t="s">
        <v>7502</v>
      </c>
      <c r="T171" s="40">
        <v>37970</v>
      </c>
      <c r="U171" s="38">
        <v>3200</v>
      </c>
      <c r="V171" s="28"/>
      <c r="W171" s="29"/>
      <c r="X171" s="28"/>
      <c r="Y171" s="28"/>
      <c r="Z171" s="28"/>
      <c r="AA171" s="27"/>
      <c r="AB171" s="24"/>
      <c r="AC171" s="24"/>
      <c r="AD171" s="24"/>
      <c r="AE171" s="24"/>
      <c r="AF171" s="24"/>
      <c r="AG171" s="24"/>
    </row>
    <row r="172" spans="1:33" ht="14.25" hidden="1" customHeight="1" x14ac:dyDescent="0.2">
      <c r="A172" s="38">
        <v>7684</v>
      </c>
      <c r="B172" s="29" t="s">
        <v>6472</v>
      </c>
      <c r="C172" s="139">
        <v>651775523</v>
      </c>
      <c r="D172" s="27"/>
      <c r="E172" s="27" t="s">
        <v>8583</v>
      </c>
      <c r="F172" s="76" t="s">
        <v>6473</v>
      </c>
      <c r="G172" s="37" t="s">
        <v>6474</v>
      </c>
      <c r="H172" s="37" t="s">
        <v>6476</v>
      </c>
      <c r="I172" s="27" t="s">
        <v>1473</v>
      </c>
      <c r="J172" s="27" t="s">
        <v>6477</v>
      </c>
      <c r="K172" s="27" t="s">
        <v>6478</v>
      </c>
      <c r="L172" s="27" t="s">
        <v>6479</v>
      </c>
      <c r="M172" s="29" t="s">
        <v>6113</v>
      </c>
      <c r="N172" s="38" t="s">
        <v>179</v>
      </c>
      <c r="O172" s="38" t="s">
        <v>6480</v>
      </c>
      <c r="P172" s="59" t="s">
        <v>6481</v>
      </c>
      <c r="Q172" s="38"/>
      <c r="R172" s="39">
        <v>93401</v>
      </c>
      <c r="S172" s="39" t="s">
        <v>6136</v>
      </c>
      <c r="T172" s="40">
        <v>43644</v>
      </c>
      <c r="U172" s="38">
        <v>7684</v>
      </c>
      <c r="V172" s="28"/>
      <c r="W172" s="29"/>
      <c r="X172" s="28"/>
      <c r="Y172" s="28"/>
      <c r="Z172" s="28"/>
      <c r="AA172" s="27"/>
      <c r="AB172" s="24"/>
      <c r="AC172" s="24"/>
      <c r="AD172" s="24"/>
      <c r="AE172" s="24"/>
      <c r="AF172" s="24"/>
      <c r="AG172" s="24"/>
    </row>
    <row r="173" spans="1:33" ht="14.25" hidden="1" customHeight="1" x14ac:dyDescent="0.2">
      <c r="A173" s="38">
        <v>7720</v>
      </c>
      <c r="B173" s="29" t="s">
        <v>8034</v>
      </c>
      <c r="C173" s="139" t="s">
        <v>8456</v>
      </c>
      <c r="D173" s="27"/>
      <c r="E173" s="27" t="s">
        <v>8584</v>
      </c>
      <c r="F173" s="76" t="s">
        <v>8035</v>
      </c>
      <c r="G173" s="37" t="s">
        <v>8036</v>
      </c>
      <c r="H173" s="37" t="s">
        <v>8037</v>
      </c>
      <c r="I173" s="27" t="s">
        <v>1560</v>
      </c>
      <c r="J173" s="27" t="s">
        <v>8038</v>
      </c>
      <c r="K173" s="27" t="s">
        <v>8039</v>
      </c>
      <c r="L173" s="27" t="s">
        <v>8040</v>
      </c>
      <c r="M173" s="29" t="s">
        <v>883</v>
      </c>
      <c r="N173" s="38" t="s">
        <v>884</v>
      </c>
      <c r="O173" s="59">
        <v>994571291</v>
      </c>
      <c r="P173" s="59" t="s">
        <v>8041</v>
      </c>
      <c r="Q173" s="38"/>
      <c r="R173" s="39">
        <v>93401</v>
      </c>
      <c r="S173" s="39" t="s">
        <v>8042</v>
      </c>
      <c r="T173" s="40">
        <v>44167</v>
      </c>
      <c r="U173" s="38">
        <v>7720</v>
      </c>
      <c r="V173" s="65"/>
      <c r="W173" s="66"/>
      <c r="X173" s="65"/>
      <c r="Y173" s="65"/>
      <c r="Z173" s="65"/>
      <c r="AA173" s="67"/>
      <c r="AB173" s="24"/>
      <c r="AC173" s="24"/>
      <c r="AD173" s="24"/>
      <c r="AE173" s="24"/>
      <c r="AF173" s="24"/>
      <c r="AG173" s="24"/>
    </row>
    <row r="174" spans="1:33" ht="14.25" hidden="1" customHeight="1" x14ac:dyDescent="0.2">
      <c r="A174" s="38">
        <v>6870</v>
      </c>
      <c r="B174" s="29" t="s">
        <v>1405</v>
      </c>
      <c r="C174" s="139">
        <v>717461002</v>
      </c>
      <c r="D174" s="27" t="s">
        <v>78</v>
      </c>
      <c r="E174" s="27" t="s">
        <v>1406</v>
      </c>
      <c r="F174" s="37" t="s">
        <v>1407</v>
      </c>
      <c r="G174" s="37" t="s">
        <v>1408</v>
      </c>
      <c r="H174" s="37" t="s">
        <v>1409</v>
      </c>
      <c r="I174" s="27" t="s">
        <v>1410</v>
      </c>
      <c r="J174" s="27" t="s">
        <v>1411</v>
      </c>
      <c r="K174" s="27" t="s">
        <v>1412</v>
      </c>
      <c r="L174" s="27" t="s">
        <v>1413</v>
      </c>
      <c r="M174" s="29" t="s">
        <v>623</v>
      </c>
      <c r="N174" s="38" t="s">
        <v>457</v>
      </c>
      <c r="O174" s="38" t="s">
        <v>1414</v>
      </c>
      <c r="P174" s="39"/>
      <c r="Q174" s="38"/>
      <c r="R174" s="39">
        <v>93401</v>
      </c>
      <c r="S174" s="39" t="s">
        <v>1415</v>
      </c>
      <c r="T174" s="40">
        <v>37970</v>
      </c>
      <c r="U174" s="38">
        <v>6870</v>
      </c>
      <c r="V174" s="28"/>
      <c r="W174" s="29"/>
      <c r="X174" s="28"/>
      <c r="Y174" s="28"/>
      <c r="Z174" s="28"/>
      <c r="AA174" s="27"/>
      <c r="AB174" s="24"/>
      <c r="AC174" s="24"/>
      <c r="AD174" s="24"/>
      <c r="AE174" s="24"/>
      <c r="AF174" s="24"/>
      <c r="AG174" s="24"/>
    </row>
    <row r="175" spans="1:33" ht="14.25" hidden="1" customHeight="1" x14ac:dyDescent="0.2">
      <c r="A175" s="38">
        <v>7388</v>
      </c>
      <c r="B175" s="29" t="s">
        <v>1416</v>
      </c>
      <c r="C175" s="139">
        <v>713394009</v>
      </c>
      <c r="D175" s="27" t="s">
        <v>52</v>
      </c>
      <c r="E175" s="27" t="s">
        <v>1417</v>
      </c>
      <c r="F175" s="37" t="s">
        <v>7394</v>
      </c>
      <c r="G175" s="37" t="s">
        <v>1418</v>
      </c>
      <c r="H175" s="37" t="s">
        <v>6426</v>
      </c>
      <c r="I175" s="27" t="s">
        <v>1222</v>
      </c>
      <c r="J175" s="27" t="s">
        <v>6109</v>
      </c>
      <c r="K175" s="27" t="s">
        <v>1419</v>
      </c>
      <c r="L175" s="27" t="s">
        <v>6830</v>
      </c>
      <c r="M175" s="29" t="s">
        <v>50</v>
      </c>
      <c r="N175" s="38" t="s">
        <v>1420</v>
      </c>
      <c r="O175" s="38" t="s">
        <v>6831</v>
      </c>
      <c r="P175" s="59" t="s">
        <v>6470</v>
      </c>
      <c r="Q175" s="38"/>
      <c r="R175" s="39">
        <v>93401</v>
      </c>
      <c r="S175" s="39" t="s">
        <v>6920</v>
      </c>
      <c r="T175" s="40">
        <v>39476</v>
      </c>
      <c r="U175" s="38">
        <v>7388</v>
      </c>
      <c r="V175" s="28"/>
      <c r="W175" s="29"/>
      <c r="X175" s="28"/>
      <c r="Y175" s="28"/>
      <c r="Z175" s="28"/>
      <c r="AA175" s="27"/>
      <c r="AB175" s="24"/>
      <c r="AC175" s="24"/>
      <c r="AD175" s="24"/>
      <c r="AE175" s="24"/>
      <c r="AF175" s="24"/>
      <c r="AG175" s="24" t="s">
        <v>8585</v>
      </c>
    </row>
    <row r="176" spans="1:33" ht="14.25" hidden="1" customHeight="1" x14ac:dyDescent="0.2">
      <c r="A176" s="38">
        <v>7345</v>
      </c>
      <c r="B176" s="29" t="s">
        <v>6131</v>
      </c>
      <c r="C176" s="139">
        <v>702006007</v>
      </c>
      <c r="D176" s="27" t="s">
        <v>78</v>
      </c>
      <c r="E176" s="27" t="s">
        <v>1421</v>
      </c>
      <c r="F176" s="37" t="s">
        <v>1422</v>
      </c>
      <c r="G176" s="37" t="s">
        <v>1423</v>
      </c>
      <c r="H176" s="37" t="s">
        <v>1424</v>
      </c>
      <c r="I176" s="27" t="s">
        <v>730</v>
      </c>
      <c r="J176" s="27" t="s">
        <v>136</v>
      </c>
      <c r="K176" s="27" t="s">
        <v>1425</v>
      </c>
      <c r="L176" s="27" t="s">
        <v>1427</v>
      </c>
      <c r="M176" s="29" t="s">
        <v>6115</v>
      </c>
      <c r="N176" s="38" t="s">
        <v>1428</v>
      </c>
      <c r="O176" s="38"/>
      <c r="P176" s="39" t="s">
        <v>1426</v>
      </c>
      <c r="Q176" s="38"/>
      <c r="R176" s="39" t="s">
        <v>414</v>
      </c>
      <c r="S176" s="39" t="s">
        <v>1429</v>
      </c>
      <c r="T176" s="40">
        <v>39122</v>
      </c>
      <c r="U176" s="38">
        <v>7345</v>
      </c>
      <c r="V176" s="28"/>
      <c r="W176" s="29"/>
      <c r="X176" s="28"/>
      <c r="Y176" s="28"/>
      <c r="Z176" s="28"/>
      <c r="AA176" s="27"/>
      <c r="AB176" s="24"/>
      <c r="AC176" s="24"/>
      <c r="AD176" s="24"/>
      <c r="AE176" s="24"/>
      <c r="AF176" s="24"/>
      <c r="AG176" s="24"/>
    </row>
    <row r="177" spans="1:33" ht="14.25" hidden="1" customHeight="1" x14ac:dyDescent="0.2">
      <c r="A177" s="38">
        <v>7320</v>
      </c>
      <c r="B177" s="29" t="s">
        <v>1430</v>
      </c>
      <c r="C177" s="139">
        <v>656288108</v>
      </c>
      <c r="D177" s="27" t="s">
        <v>78</v>
      </c>
      <c r="E177" s="27" t="s">
        <v>1431</v>
      </c>
      <c r="F177" s="37" t="s">
        <v>6963</v>
      </c>
      <c r="G177" s="37" t="s">
        <v>1432</v>
      </c>
      <c r="H177" s="37" t="s">
        <v>6964</v>
      </c>
      <c r="I177" s="27" t="s">
        <v>1433</v>
      </c>
      <c r="J177" s="27" t="s">
        <v>6428</v>
      </c>
      <c r="K177" s="27" t="s">
        <v>1434</v>
      </c>
      <c r="L177" s="27" t="s">
        <v>1436</v>
      </c>
      <c r="M177" s="29" t="s">
        <v>623</v>
      </c>
      <c r="N177" s="38" t="s">
        <v>5567</v>
      </c>
      <c r="O177" s="38" t="s">
        <v>6427</v>
      </c>
      <c r="P177" s="39" t="s">
        <v>1435</v>
      </c>
      <c r="Q177" s="38"/>
      <c r="R177" s="39">
        <v>93401</v>
      </c>
      <c r="S177" s="39" t="s">
        <v>8586</v>
      </c>
      <c r="T177" s="40">
        <v>38848</v>
      </c>
      <c r="U177" s="38">
        <v>7320</v>
      </c>
      <c r="V177" s="53"/>
      <c r="W177" s="54"/>
      <c r="X177" s="53"/>
      <c r="Y177" s="53"/>
      <c r="Z177" s="53"/>
      <c r="AA177" s="63" t="s">
        <v>8556</v>
      </c>
      <c r="AB177" s="24"/>
      <c r="AC177" s="24"/>
      <c r="AD177" s="24"/>
      <c r="AE177" s="24"/>
      <c r="AF177" s="24"/>
      <c r="AG177" s="24" t="s">
        <v>8587</v>
      </c>
    </row>
    <row r="178" spans="1:33" ht="14.25" hidden="1" customHeight="1" x14ac:dyDescent="0.2">
      <c r="A178" s="38">
        <v>6972</v>
      </c>
      <c r="B178" s="29" t="s">
        <v>1437</v>
      </c>
      <c r="C178" s="139">
        <v>732420002</v>
      </c>
      <c r="D178" s="27" t="s">
        <v>78</v>
      </c>
      <c r="E178" s="27" t="s">
        <v>1438</v>
      </c>
      <c r="F178" s="37" t="s">
        <v>6560</v>
      </c>
      <c r="G178" s="37" t="s">
        <v>1439</v>
      </c>
      <c r="H178" s="37" t="s">
        <v>1440</v>
      </c>
      <c r="I178" s="27" t="s">
        <v>1222</v>
      </c>
      <c r="J178" s="27" t="s">
        <v>6561</v>
      </c>
      <c r="K178" s="27" t="s">
        <v>8043</v>
      </c>
      <c r="L178" s="27" t="s">
        <v>6925</v>
      </c>
      <c r="M178" s="29" t="s">
        <v>49</v>
      </c>
      <c r="N178" s="38" t="s">
        <v>1443</v>
      </c>
      <c r="O178" s="38" t="s">
        <v>1442</v>
      </c>
      <c r="P178" s="39" t="s">
        <v>1441</v>
      </c>
      <c r="Q178" s="38"/>
      <c r="R178" s="39">
        <v>93401</v>
      </c>
      <c r="S178" s="39" t="s">
        <v>6926</v>
      </c>
      <c r="T178" s="40">
        <v>37970</v>
      </c>
      <c r="U178" s="38">
        <v>6972</v>
      </c>
      <c r="V178" s="28"/>
      <c r="W178" s="29"/>
      <c r="X178" s="28"/>
      <c r="Y178" s="28"/>
      <c r="Z178" s="28"/>
      <c r="AA178" s="27"/>
      <c r="AB178" s="24"/>
      <c r="AC178" s="24"/>
      <c r="AD178" s="24"/>
      <c r="AE178" s="24"/>
      <c r="AF178" s="24"/>
      <c r="AG178" s="24"/>
    </row>
    <row r="179" spans="1:33" ht="14.25" hidden="1" customHeight="1" x14ac:dyDescent="0.2">
      <c r="A179" s="38">
        <v>7328</v>
      </c>
      <c r="B179" s="29" t="s">
        <v>1444</v>
      </c>
      <c r="C179" s="139">
        <v>720462001</v>
      </c>
      <c r="D179" s="27" t="s">
        <v>78</v>
      </c>
      <c r="E179" s="27" t="s">
        <v>1445</v>
      </c>
      <c r="F179" s="37" t="s">
        <v>1446</v>
      </c>
      <c r="G179" s="37" t="s">
        <v>1447</v>
      </c>
      <c r="H179" s="37" t="s">
        <v>1448</v>
      </c>
      <c r="I179" s="27" t="s">
        <v>1109</v>
      </c>
      <c r="J179" s="27" t="s">
        <v>1449</v>
      </c>
      <c r="K179" s="27" t="s">
        <v>1450</v>
      </c>
      <c r="L179" s="27" t="s">
        <v>1452</v>
      </c>
      <c r="M179" s="29" t="s">
        <v>49</v>
      </c>
      <c r="N179" s="38" t="s">
        <v>845</v>
      </c>
      <c r="O179" s="38" t="s">
        <v>1453</v>
      </c>
      <c r="P179" s="39" t="s">
        <v>1451</v>
      </c>
      <c r="Q179" s="38"/>
      <c r="R179" s="39">
        <v>93401</v>
      </c>
      <c r="S179" s="39" t="s">
        <v>1454</v>
      </c>
      <c r="T179" s="40">
        <v>38905</v>
      </c>
      <c r="U179" s="38">
        <v>7328</v>
      </c>
      <c r="V179" s="28"/>
      <c r="W179" s="29"/>
      <c r="X179" s="28"/>
      <c r="Y179" s="28"/>
      <c r="Z179" s="28"/>
      <c r="AA179" s="27"/>
      <c r="AB179" s="24"/>
      <c r="AC179" s="24"/>
      <c r="AD179" s="24"/>
      <c r="AE179" s="24"/>
      <c r="AF179" s="24"/>
      <c r="AG179" s="24"/>
    </row>
    <row r="180" spans="1:33" ht="14.25" hidden="1" customHeight="1" x14ac:dyDescent="0.2">
      <c r="A180" s="38">
        <v>7055</v>
      </c>
      <c r="B180" s="29" t="s">
        <v>1455</v>
      </c>
      <c r="C180" s="139">
        <v>724416004</v>
      </c>
      <c r="D180" s="27" t="s">
        <v>78</v>
      </c>
      <c r="E180" s="27" t="s">
        <v>1456</v>
      </c>
      <c r="F180" s="37" t="s">
        <v>1457</v>
      </c>
      <c r="G180" s="37" t="s">
        <v>1458</v>
      </c>
      <c r="H180" s="37" t="s">
        <v>1459</v>
      </c>
      <c r="I180" s="27" t="s">
        <v>1460</v>
      </c>
      <c r="J180" s="27" t="s">
        <v>1461</v>
      </c>
      <c r="K180" s="27" t="s">
        <v>1462</v>
      </c>
      <c r="L180" s="27" t="s">
        <v>1464</v>
      </c>
      <c r="M180" s="29" t="s">
        <v>49</v>
      </c>
      <c r="N180" s="38" t="s">
        <v>1466</v>
      </c>
      <c r="O180" s="38" t="s">
        <v>1465</v>
      </c>
      <c r="P180" s="39" t="s">
        <v>1463</v>
      </c>
      <c r="Q180" s="38"/>
      <c r="R180" s="39"/>
      <c r="S180" s="39" t="s">
        <v>1467</v>
      </c>
      <c r="T180" s="40">
        <v>37970</v>
      </c>
      <c r="U180" s="38">
        <v>7055</v>
      </c>
      <c r="V180" s="28"/>
      <c r="W180" s="29"/>
      <c r="X180" s="28"/>
      <c r="Y180" s="28"/>
      <c r="Z180" s="28"/>
      <c r="AA180" s="27"/>
      <c r="AB180" s="24"/>
      <c r="AC180" s="24"/>
      <c r="AD180" s="24"/>
      <c r="AE180" s="24"/>
      <c r="AF180" s="24"/>
      <c r="AG180" s="24"/>
    </row>
    <row r="181" spans="1:33" ht="14.25" hidden="1" customHeight="1" x14ac:dyDescent="0.2">
      <c r="A181" s="38">
        <v>7674</v>
      </c>
      <c r="B181" s="55" t="s">
        <v>6067</v>
      </c>
      <c r="C181" s="105">
        <v>657495808</v>
      </c>
      <c r="D181" s="27" t="s">
        <v>78</v>
      </c>
      <c r="E181" s="27" t="s">
        <v>6132</v>
      </c>
      <c r="F181" s="37" t="s">
        <v>7060</v>
      </c>
      <c r="G181" s="37" t="s">
        <v>6133</v>
      </c>
      <c r="H181" s="37" t="s">
        <v>7061</v>
      </c>
      <c r="I181" s="27" t="s">
        <v>1460</v>
      </c>
      <c r="J181" s="27" t="s">
        <v>7062</v>
      </c>
      <c r="K181" s="27" t="s">
        <v>6134</v>
      </c>
      <c r="L181" s="27" t="s">
        <v>6068</v>
      </c>
      <c r="M181" s="29" t="s">
        <v>6112</v>
      </c>
      <c r="N181" s="38" t="s">
        <v>1710</v>
      </c>
      <c r="O181" s="38" t="s">
        <v>6135</v>
      </c>
      <c r="P181" s="59" t="s">
        <v>6069</v>
      </c>
      <c r="Q181" s="38"/>
      <c r="R181" s="39" t="s">
        <v>414</v>
      </c>
      <c r="S181" s="39" t="s">
        <v>7156</v>
      </c>
      <c r="T181" s="40">
        <v>43567</v>
      </c>
      <c r="U181" s="38">
        <v>7674</v>
      </c>
      <c r="V181" s="53"/>
      <c r="W181" s="54"/>
      <c r="X181" s="53"/>
      <c r="Y181" s="53"/>
      <c r="Z181" s="53"/>
      <c r="AA181" s="43"/>
      <c r="AB181" s="24"/>
      <c r="AC181" s="24"/>
      <c r="AD181" s="24"/>
      <c r="AE181" s="24"/>
      <c r="AF181" s="24"/>
      <c r="AG181" s="24"/>
    </row>
    <row r="182" spans="1:33" ht="14.25" hidden="1" customHeight="1" x14ac:dyDescent="0.2">
      <c r="A182" s="38">
        <v>7681</v>
      </c>
      <c r="B182" s="91" t="s">
        <v>6457</v>
      </c>
      <c r="C182" s="106">
        <v>651773733</v>
      </c>
      <c r="D182" s="27"/>
      <c r="E182" s="27" t="s">
        <v>8588</v>
      </c>
      <c r="F182" s="37" t="s">
        <v>6458</v>
      </c>
      <c r="G182" s="37" t="s">
        <v>6459</v>
      </c>
      <c r="H182" s="37" t="s">
        <v>6460</v>
      </c>
      <c r="I182" s="27" t="s">
        <v>6461</v>
      </c>
      <c r="J182" s="27" t="s">
        <v>6462</v>
      </c>
      <c r="K182" s="27" t="s">
        <v>6463</v>
      </c>
      <c r="L182" s="27" t="s">
        <v>6464</v>
      </c>
      <c r="M182" s="29" t="s">
        <v>6116</v>
      </c>
      <c r="N182" s="38" t="s">
        <v>3648</v>
      </c>
      <c r="O182" s="38" t="s">
        <v>6465</v>
      </c>
      <c r="P182" s="59" t="s">
        <v>6466</v>
      </c>
      <c r="Q182" s="38"/>
      <c r="R182" s="39">
        <v>93401</v>
      </c>
      <c r="S182" s="39" t="s">
        <v>6467</v>
      </c>
      <c r="T182" s="40">
        <v>43643</v>
      </c>
      <c r="U182" s="38">
        <v>7681</v>
      </c>
      <c r="V182" s="28"/>
      <c r="W182" s="29"/>
      <c r="X182" s="28"/>
      <c r="Y182" s="28"/>
      <c r="Z182" s="28"/>
      <c r="AA182" s="27"/>
      <c r="AB182" s="24"/>
      <c r="AC182" s="24"/>
      <c r="AD182" s="24"/>
      <c r="AE182" s="24"/>
      <c r="AF182" s="24"/>
      <c r="AG182" s="24"/>
    </row>
    <row r="183" spans="1:33" ht="14.25" hidden="1" customHeight="1" x14ac:dyDescent="0.2">
      <c r="A183" s="38">
        <v>7600</v>
      </c>
      <c r="B183" s="29" t="s">
        <v>1468</v>
      </c>
      <c r="C183" s="139" t="s">
        <v>7667</v>
      </c>
      <c r="D183" s="27" t="s">
        <v>78</v>
      </c>
      <c r="E183" s="27" t="s">
        <v>1469</v>
      </c>
      <c r="F183" s="37" t="s">
        <v>1470</v>
      </c>
      <c r="G183" s="37" t="s">
        <v>1471</v>
      </c>
      <c r="H183" s="37" t="s">
        <v>1472</v>
      </c>
      <c r="I183" s="27" t="s">
        <v>1473</v>
      </c>
      <c r="J183" s="27" t="s">
        <v>1474</v>
      </c>
      <c r="K183" s="27" t="s">
        <v>1475</v>
      </c>
      <c r="L183" s="27" t="s">
        <v>1477</v>
      </c>
      <c r="M183" s="29" t="s">
        <v>49</v>
      </c>
      <c r="N183" s="38" t="s">
        <v>1479</v>
      </c>
      <c r="O183" s="38" t="s">
        <v>1478</v>
      </c>
      <c r="P183" s="39" t="s">
        <v>1476</v>
      </c>
      <c r="Q183" s="38"/>
      <c r="R183" s="39" t="s">
        <v>414</v>
      </c>
      <c r="S183" s="39" t="s">
        <v>1480</v>
      </c>
      <c r="T183" s="40">
        <v>42417</v>
      </c>
      <c r="U183" s="38">
        <v>7600</v>
      </c>
      <c r="V183" s="28"/>
      <c r="W183" s="29"/>
      <c r="X183" s="28"/>
      <c r="Y183" s="28"/>
      <c r="Z183" s="28"/>
      <c r="AA183" s="27"/>
      <c r="AB183" s="24"/>
      <c r="AC183" s="24"/>
      <c r="AD183" s="24"/>
      <c r="AE183" s="24"/>
      <c r="AF183" s="24"/>
      <c r="AG183" s="24"/>
    </row>
    <row r="184" spans="1:33" ht="14.25" hidden="1" customHeight="1" x14ac:dyDescent="0.2">
      <c r="A184" s="38">
        <v>7499</v>
      </c>
      <c r="B184" s="29" t="s">
        <v>1481</v>
      </c>
      <c r="C184" s="139">
        <v>650794826</v>
      </c>
      <c r="D184" s="27" t="s">
        <v>1482</v>
      </c>
      <c r="E184" s="27" t="s">
        <v>1483</v>
      </c>
      <c r="F184" s="37" t="s">
        <v>6354</v>
      </c>
      <c r="G184" s="37" t="s">
        <v>1484</v>
      </c>
      <c r="H184" s="37" t="s">
        <v>6355</v>
      </c>
      <c r="I184" s="27" t="s">
        <v>1485</v>
      </c>
      <c r="J184" s="27" t="s">
        <v>7490</v>
      </c>
      <c r="K184" s="27" t="s">
        <v>1486</v>
      </c>
      <c r="L184" s="27" t="s">
        <v>1487</v>
      </c>
      <c r="M184" s="29" t="s">
        <v>6113</v>
      </c>
      <c r="N184" s="38" t="s">
        <v>1488</v>
      </c>
      <c r="O184" s="38" t="s">
        <v>7488</v>
      </c>
      <c r="P184" s="39" t="s">
        <v>7489</v>
      </c>
      <c r="Q184" s="38"/>
      <c r="R184" s="39" t="s">
        <v>414</v>
      </c>
      <c r="S184" s="39" t="s">
        <v>7483</v>
      </c>
      <c r="T184" s="40">
        <v>41739</v>
      </c>
      <c r="U184" s="38">
        <v>7499</v>
      </c>
      <c r="V184" s="28"/>
      <c r="W184" s="29"/>
      <c r="X184" s="28"/>
      <c r="Y184" s="28"/>
      <c r="Z184" s="28"/>
      <c r="AA184" s="27"/>
      <c r="AB184" s="24"/>
      <c r="AC184" s="24"/>
      <c r="AD184" s="24"/>
      <c r="AE184" s="24"/>
      <c r="AF184" s="24"/>
      <c r="AG184" s="24"/>
    </row>
    <row r="185" spans="1:33" ht="14.25" hidden="1" customHeight="1" x14ac:dyDescent="0.2">
      <c r="A185" s="38">
        <v>7062</v>
      </c>
      <c r="B185" s="29" t="s">
        <v>1489</v>
      </c>
      <c r="C185" s="139">
        <v>705568006</v>
      </c>
      <c r="D185" s="27" t="s">
        <v>78</v>
      </c>
      <c r="E185" s="27" t="s">
        <v>1490</v>
      </c>
      <c r="F185" s="37" t="s">
        <v>1491</v>
      </c>
      <c r="G185" s="37" t="s">
        <v>1492</v>
      </c>
      <c r="H185" s="37" t="s">
        <v>1493</v>
      </c>
      <c r="I185" s="27" t="s">
        <v>1494</v>
      </c>
      <c r="J185" s="27" t="s">
        <v>1495</v>
      </c>
      <c r="K185" s="27" t="s">
        <v>1496</v>
      </c>
      <c r="L185" s="27" t="s">
        <v>1498</v>
      </c>
      <c r="M185" s="29" t="s">
        <v>49</v>
      </c>
      <c r="N185" s="38" t="s">
        <v>723</v>
      </c>
      <c r="O185" s="38" t="s">
        <v>1499</v>
      </c>
      <c r="P185" s="39" t="s">
        <v>1497</v>
      </c>
      <c r="Q185" s="38"/>
      <c r="R185" s="39" t="s">
        <v>1266</v>
      </c>
      <c r="S185" s="39" t="s">
        <v>1500</v>
      </c>
      <c r="T185" s="40">
        <v>37970</v>
      </c>
      <c r="U185" s="38">
        <v>7062</v>
      </c>
      <c r="V185" s="28"/>
      <c r="W185" s="29"/>
      <c r="X185" s="28"/>
      <c r="Y185" s="28"/>
      <c r="Z185" s="28"/>
      <c r="AA185" s="27"/>
      <c r="AB185" s="24"/>
      <c r="AC185" s="24"/>
      <c r="AD185" s="24"/>
      <c r="AE185" s="24"/>
      <c r="AF185" s="24"/>
      <c r="AG185" s="24"/>
    </row>
    <row r="186" spans="1:33" ht="14.25" hidden="1" customHeight="1" x14ac:dyDescent="0.2">
      <c r="A186" s="38">
        <v>6915</v>
      </c>
      <c r="B186" s="29" t="s">
        <v>1501</v>
      </c>
      <c r="C186" s="139">
        <v>721694003</v>
      </c>
      <c r="D186" s="27" t="s">
        <v>78</v>
      </c>
      <c r="E186" s="27" t="s">
        <v>1502</v>
      </c>
      <c r="F186" s="37" t="s">
        <v>7436</v>
      </c>
      <c r="G186" s="37" t="s">
        <v>1503</v>
      </c>
      <c r="H186" s="37" t="s">
        <v>7437</v>
      </c>
      <c r="I186" s="27" t="s">
        <v>1870</v>
      </c>
      <c r="J186" s="27" t="s">
        <v>7438</v>
      </c>
      <c r="K186" s="27" t="s">
        <v>1504</v>
      </c>
      <c r="L186" s="27" t="s">
        <v>1505</v>
      </c>
      <c r="M186" s="29" t="s">
        <v>623</v>
      </c>
      <c r="N186" s="38" t="s">
        <v>202</v>
      </c>
      <c r="O186" s="38" t="s">
        <v>8589</v>
      </c>
      <c r="P186" s="39" t="s">
        <v>1506</v>
      </c>
      <c r="Q186" s="38"/>
      <c r="R186" s="39">
        <v>93401</v>
      </c>
      <c r="S186" s="39" t="s">
        <v>7439</v>
      </c>
      <c r="T186" s="40">
        <v>37970</v>
      </c>
      <c r="U186" s="38">
        <v>6915</v>
      </c>
      <c r="V186" s="53"/>
      <c r="W186" s="54"/>
      <c r="X186" s="53"/>
      <c r="Y186" s="53"/>
      <c r="Z186" s="53"/>
      <c r="AA186" s="63" t="s">
        <v>8590</v>
      </c>
      <c r="AB186" s="24"/>
      <c r="AC186" s="24"/>
      <c r="AD186" s="24"/>
      <c r="AE186" s="24"/>
      <c r="AF186" s="24"/>
      <c r="AG186" s="24" t="s">
        <v>8590</v>
      </c>
    </row>
    <row r="187" spans="1:33" ht="14.25" hidden="1" customHeight="1" x14ac:dyDescent="0.2">
      <c r="A187" s="38">
        <v>7649</v>
      </c>
      <c r="B187" s="29" t="s">
        <v>1507</v>
      </c>
      <c r="C187" s="139">
        <v>651559219</v>
      </c>
      <c r="D187" s="27" t="s">
        <v>633</v>
      </c>
      <c r="E187" s="27" t="s">
        <v>1508</v>
      </c>
      <c r="F187" s="37" t="s">
        <v>1509</v>
      </c>
      <c r="G187" s="37" t="s">
        <v>1510</v>
      </c>
      <c r="H187" s="37" t="s">
        <v>1511</v>
      </c>
      <c r="I187" s="27" t="s">
        <v>1512</v>
      </c>
      <c r="J187" s="27" t="s">
        <v>1513</v>
      </c>
      <c r="K187" s="27" t="s">
        <v>1514</v>
      </c>
      <c r="L187" s="27" t="s">
        <v>1515</v>
      </c>
      <c r="M187" s="29" t="s">
        <v>49</v>
      </c>
      <c r="N187" s="38" t="s">
        <v>1145</v>
      </c>
      <c r="O187" s="38">
        <v>56930800728</v>
      </c>
      <c r="P187" s="39" t="s">
        <v>1516</v>
      </c>
      <c r="Q187" s="38"/>
      <c r="R187" s="39" t="s">
        <v>697</v>
      </c>
      <c r="S187" s="39" t="s">
        <v>1517</v>
      </c>
      <c r="T187" s="40">
        <v>43227</v>
      </c>
      <c r="U187" s="38">
        <v>7649</v>
      </c>
      <c r="V187" s="28"/>
      <c r="W187" s="29"/>
      <c r="X187" s="28"/>
      <c r="Y187" s="28"/>
      <c r="Z187" s="28"/>
      <c r="AA187" s="27"/>
      <c r="AB187" s="24"/>
      <c r="AC187" s="24"/>
      <c r="AD187" s="24"/>
      <c r="AE187" s="24"/>
      <c r="AF187" s="24"/>
      <c r="AG187" s="24"/>
    </row>
    <row r="188" spans="1:33" ht="14.25" hidden="1" customHeight="1" x14ac:dyDescent="0.2">
      <c r="A188" s="38">
        <v>7338</v>
      </c>
      <c r="B188" s="29" t="s">
        <v>1518</v>
      </c>
      <c r="C188" s="139">
        <v>653872801</v>
      </c>
      <c r="D188" s="27" t="s">
        <v>78</v>
      </c>
      <c r="E188" s="27" t="s">
        <v>1519</v>
      </c>
      <c r="F188" s="37" t="s">
        <v>1520</v>
      </c>
      <c r="G188" s="37" t="s">
        <v>1521</v>
      </c>
      <c r="H188" s="37" t="s">
        <v>1522</v>
      </c>
      <c r="I188" s="27" t="s">
        <v>183</v>
      </c>
      <c r="J188" s="27" t="s">
        <v>1523</v>
      </c>
      <c r="K188" s="27" t="s">
        <v>1524</v>
      </c>
      <c r="L188" s="27" t="s">
        <v>1526</v>
      </c>
      <c r="M188" s="29" t="s">
        <v>49</v>
      </c>
      <c r="N188" s="38" t="s">
        <v>1163</v>
      </c>
      <c r="O188" s="38" t="s">
        <v>1527</v>
      </c>
      <c r="P188" s="39" t="s">
        <v>1525</v>
      </c>
      <c r="Q188" s="38"/>
      <c r="R188" s="39" t="s">
        <v>89</v>
      </c>
      <c r="S188" s="39" t="s">
        <v>1528</v>
      </c>
      <c r="T188" s="40">
        <v>39015</v>
      </c>
      <c r="U188" s="38">
        <v>7338</v>
      </c>
      <c r="V188" s="28"/>
      <c r="W188" s="29"/>
      <c r="X188" s="28"/>
      <c r="Y188" s="28"/>
      <c r="Z188" s="28"/>
      <c r="AA188" s="27"/>
      <c r="AB188" s="24"/>
      <c r="AC188" s="24"/>
      <c r="AD188" s="24"/>
      <c r="AE188" s="24"/>
      <c r="AF188" s="24"/>
      <c r="AG188" s="24"/>
    </row>
    <row r="189" spans="1:33" ht="14.25" hidden="1" customHeight="1" x14ac:dyDescent="0.2">
      <c r="A189" s="38">
        <v>7669</v>
      </c>
      <c r="B189" s="29" t="s">
        <v>6740</v>
      </c>
      <c r="C189" s="139">
        <v>651384842</v>
      </c>
      <c r="D189" s="27" t="s">
        <v>78</v>
      </c>
      <c r="E189" s="27" t="s">
        <v>1529</v>
      </c>
      <c r="F189" s="37" t="s">
        <v>1530</v>
      </c>
      <c r="G189" s="37" t="s">
        <v>1531</v>
      </c>
      <c r="H189" s="37" t="s">
        <v>1532</v>
      </c>
      <c r="I189" s="27" t="s">
        <v>953</v>
      </c>
      <c r="J189" s="27" t="s">
        <v>1533</v>
      </c>
      <c r="K189" s="27" t="s">
        <v>1534</v>
      </c>
      <c r="L189" s="27" t="s">
        <v>1535</v>
      </c>
      <c r="M189" s="29" t="s">
        <v>6117</v>
      </c>
      <c r="N189" s="38" t="s">
        <v>1317</v>
      </c>
      <c r="O189" s="38" t="s">
        <v>1537</v>
      </c>
      <c r="P189" s="39" t="s">
        <v>1536</v>
      </c>
      <c r="Q189" s="38"/>
      <c r="R189" s="39" t="s">
        <v>697</v>
      </c>
      <c r="S189" s="39" t="s">
        <v>853</v>
      </c>
      <c r="T189" s="40">
        <v>43501</v>
      </c>
      <c r="U189" s="38">
        <v>7669</v>
      </c>
      <c r="V189" s="28"/>
      <c r="W189" s="29"/>
      <c r="X189" s="28"/>
      <c r="Y189" s="28"/>
      <c r="Z189" s="28"/>
      <c r="AA189" s="27"/>
      <c r="AB189" s="24"/>
      <c r="AC189" s="24"/>
      <c r="AD189" s="24"/>
      <c r="AE189" s="24"/>
      <c r="AF189" s="24"/>
      <c r="AG189" s="24"/>
    </row>
    <row r="190" spans="1:33" ht="14.25" hidden="1" customHeight="1" x14ac:dyDescent="0.2">
      <c r="A190" s="150">
        <v>7708</v>
      </c>
      <c r="B190" s="29" t="s">
        <v>7336</v>
      </c>
      <c r="C190" s="139">
        <v>533344577</v>
      </c>
      <c r="D190" s="27"/>
      <c r="E190" s="27" t="s">
        <v>8591</v>
      </c>
      <c r="F190" s="37" t="s">
        <v>7338</v>
      </c>
      <c r="G190" s="37" t="s">
        <v>7337</v>
      </c>
      <c r="H190" s="37" t="s">
        <v>7339</v>
      </c>
      <c r="I190" s="27" t="s">
        <v>6350</v>
      </c>
      <c r="J190" s="27" t="s">
        <v>7340</v>
      </c>
      <c r="K190" s="27" t="s">
        <v>7341</v>
      </c>
      <c r="L190" s="27" t="s">
        <v>7342</v>
      </c>
      <c r="M190" s="29" t="s">
        <v>623</v>
      </c>
      <c r="N190" s="38" t="s">
        <v>202</v>
      </c>
      <c r="O190" s="38">
        <v>56977591646</v>
      </c>
      <c r="P190" s="59" t="s">
        <v>7343</v>
      </c>
      <c r="Q190" s="38"/>
      <c r="R190" s="39">
        <v>93401</v>
      </c>
      <c r="S190" s="39" t="s">
        <v>7344</v>
      </c>
      <c r="T190" s="40">
        <v>44050</v>
      </c>
      <c r="U190" s="38">
        <v>7717</v>
      </c>
      <c r="V190" s="65"/>
      <c r="W190" s="66"/>
      <c r="X190" s="65"/>
      <c r="Y190" s="65"/>
      <c r="Z190" s="65"/>
      <c r="AA190" s="67"/>
      <c r="AB190" s="24"/>
      <c r="AC190" s="24"/>
      <c r="AD190" s="24"/>
      <c r="AE190" s="24"/>
      <c r="AF190" s="24"/>
      <c r="AG190" s="24"/>
    </row>
    <row r="191" spans="1:33" ht="14.25" hidden="1" customHeight="1" x14ac:dyDescent="0.2">
      <c r="A191" s="38">
        <v>7152</v>
      </c>
      <c r="B191" s="29" t="s">
        <v>1538</v>
      </c>
      <c r="C191" s="139">
        <v>721766004</v>
      </c>
      <c r="D191" s="27" t="s">
        <v>78</v>
      </c>
      <c r="E191" s="27" t="s">
        <v>1539</v>
      </c>
      <c r="F191" s="37" t="s">
        <v>1540</v>
      </c>
      <c r="G191" s="37" t="s">
        <v>1541</v>
      </c>
      <c r="H191" s="37" t="s">
        <v>1542</v>
      </c>
      <c r="I191" s="27" t="s">
        <v>1543</v>
      </c>
      <c r="J191" s="27" t="s">
        <v>1544</v>
      </c>
      <c r="K191" s="27" t="s">
        <v>1545</v>
      </c>
      <c r="L191" s="27" t="s">
        <v>1546</v>
      </c>
      <c r="M191" s="29" t="s">
        <v>623</v>
      </c>
      <c r="N191" s="38" t="s">
        <v>202</v>
      </c>
      <c r="O191" s="38"/>
      <c r="P191" s="39" t="s">
        <v>1547</v>
      </c>
      <c r="Q191" s="38"/>
      <c r="R191" s="39">
        <v>93401</v>
      </c>
      <c r="S191" s="39" t="s">
        <v>1548</v>
      </c>
      <c r="T191" s="40">
        <v>38327</v>
      </c>
      <c r="U191" s="38">
        <v>7152</v>
      </c>
      <c r="V191" s="28"/>
      <c r="W191" s="29"/>
      <c r="X191" s="28"/>
      <c r="Y191" s="28"/>
      <c r="Z191" s="28"/>
      <c r="AA191" s="27"/>
      <c r="AB191" s="24"/>
      <c r="AC191" s="24"/>
      <c r="AD191" s="24"/>
      <c r="AE191" s="24"/>
      <c r="AF191" s="24"/>
      <c r="AG191" s="24"/>
    </row>
    <row r="192" spans="1:33" ht="14.25" hidden="1" customHeight="1" x14ac:dyDescent="0.2">
      <c r="A192" s="38">
        <v>3450</v>
      </c>
      <c r="B192" s="29" t="s">
        <v>1549</v>
      </c>
      <c r="C192" s="139">
        <v>705121001</v>
      </c>
      <c r="D192" s="27" t="s">
        <v>1550</v>
      </c>
      <c r="E192" s="27" t="s">
        <v>1551</v>
      </c>
      <c r="F192" s="37" t="s">
        <v>27</v>
      </c>
      <c r="G192" s="37" t="s">
        <v>1552</v>
      </c>
      <c r="H192" s="37" t="s">
        <v>7634</v>
      </c>
      <c r="I192" s="27" t="s">
        <v>7637</v>
      </c>
      <c r="J192" s="27" t="s">
        <v>7635</v>
      </c>
      <c r="K192" s="27" t="s">
        <v>7636</v>
      </c>
      <c r="L192" s="27" t="s">
        <v>1553</v>
      </c>
      <c r="M192" s="29" t="s">
        <v>49</v>
      </c>
      <c r="N192" s="38" t="s">
        <v>845</v>
      </c>
      <c r="O192" s="38" t="s">
        <v>7632</v>
      </c>
      <c r="P192" s="39" t="s">
        <v>7633</v>
      </c>
      <c r="Q192" s="38"/>
      <c r="R192" s="39" t="s">
        <v>47</v>
      </c>
      <c r="S192" s="39" t="s">
        <v>7628</v>
      </c>
      <c r="T192" s="40">
        <v>37970</v>
      </c>
      <c r="U192" s="38">
        <v>3450</v>
      </c>
      <c r="V192" s="53"/>
      <c r="W192" s="54"/>
      <c r="X192" s="53"/>
      <c r="Y192" s="53"/>
      <c r="Z192" s="53"/>
      <c r="AA192" s="43"/>
      <c r="AB192" s="24"/>
      <c r="AC192" s="24"/>
      <c r="AD192" s="24"/>
      <c r="AE192" s="24"/>
      <c r="AF192" s="24"/>
      <c r="AG192" s="24"/>
    </row>
    <row r="193" spans="1:33" ht="14.25" hidden="1" customHeight="1" x14ac:dyDescent="0.2">
      <c r="A193" s="38">
        <v>7570</v>
      </c>
      <c r="B193" s="29" t="s">
        <v>1554</v>
      </c>
      <c r="C193" s="139">
        <v>650719832</v>
      </c>
      <c r="D193" s="27" t="s">
        <v>1555</v>
      </c>
      <c r="E193" s="27" t="s">
        <v>1556</v>
      </c>
      <c r="F193" s="37" t="s">
        <v>1557</v>
      </c>
      <c r="G193" s="37" t="s">
        <v>1558</v>
      </c>
      <c r="H193" s="37" t="s">
        <v>1559</v>
      </c>
      <c r="I193" s="27" t="s">
        <v>1560</v>
      </c>
      <c r="J193" s="27" t="s">
        <v>1561</v>
      </c>
      <c r="K193" s="27" t="s">
        <v>1562</v>
      </c>
      <c r="L193" s="27" t="s">
        <v>1564</v>
      </c>
      <c r="M193" s="29" t="s">
        <v>49</v>
      </c>
      <c r="N193" s="38" t="s">
        <v>723</v>
      </c>
      <c r="O193" s="38" t="s">
        <v>1565</v>
      </c>
      <c r="P193" s="39" t="s">
        <v>1563</v>
      </c>
      <c r="Q193" s="38"/>
      <c r="R193" s="39">
        <v>93401</v>
      </c>
      <c r="S193" s="39" t="s">
        <v>1566</v>
      </c>
      <c r="T193" s="40">
        <v>42180</v>
      </c>
      <c r="U193" s="38">
        <v>7570</v>
      </c>
      <c r="V193" s="28"/>
      <c r="W193" s="29"/>
      <c r="X193" s="28"/>
      <c r="Y193" s="28"/>
      <c r="Z193" s="28"/>
      <c r="AA193" s="27"/>
      <c r="AB193" s="24"/>
      <c r="AC193" s="24"/>
      <c r="AD193" s="24"/>
      <c r="AE193" s="24"/>
      <c r="AF193" s="24"/>
      <c r="AG193" s="24"/>
    </row>
    <row r="194" spans="1:33" ht="14.25" hidden="1" customHeight="1" x14ac:dyDescent="0.2">
      <c r="A194" s="38">
        <v>7635</v>
      </c>
      <c r="B194" s="29" t="s">
        <v>1567</v>
      </c>
      <c r="C194" s="139" t="s">
        <v>7668</v>
      </c>
      <c r="D194" s="27" t="s">
        <v>1568</v>
      </c>
      <c r="E194" s="27" t="s">
        <v>1569</v>
      </c>
      <c r="F194" s="37" t="s">
        <v>1570</v>
      </c>
      <c r="G194" s="37" t="s">
        <v>1571</v>
      </c>
      <c r="H194" s="37" t="s">
        <v>1572</v>
      </c>
      <c r="I194" s="27" t="s">
        <v>1573</v>
      </c>
      <c r="J194" s="27" t="s">
        <v>1574</v>
      </c>
      <c r="K194" s="27" t="s">
        <v>1575</v>
      </c>
      <c r="L194" s="27" t="s">
        <v>1576</v>
      </c>
      <c r="M194" s="29" t="s">
        <v>6115</v>
      </c>
      <c r="N194" s="38" t="s">
        <v>1577</v>
      </c>
      <c r="O194" s="38" t="s">
        <v>1578</v>
      </c>
      <c r="P194" s="39" t="s">
        <v>1579</v>
      </c>
      <c r="Q194" s="38"/>
      <c r="R194" s="39" t="s">
        <v>1580</v>
      </c>
      <c r="S194" s="39" t="s">
        <v>1581</v>
      </c>
      <c r="T194" s="40">
        <v>42982</v>
      </c>
      <c r="U194" s="38">
        <v>7635</v>
      </c>
      <c r="V194" s="28"/>
      <c r="W194" s="29"/>
      <c r="X194" s="28"/>
      <c r="Y194" s="28"/>
      <c r="Z194" s="28"/>
      <c r="AA194" s="27"/>
      <c r="AB194" s="24"/>
      <c r="AC194" s="24"/>
      <c r="AD194" s="24"/>
      <c r="AE194" s="24"/>
      <c r="AF194" s="24"/>
      <c r="AG194" s="24"/>
    </row>
    <row r="195" spans="1:33" ht="14.25" hidden="1" customHeight="1" x14ac:dyDescent="0.2">
      <c r="A195" s="38">
        <v>7630</v>
      </c>
      <c r="B195" s="29" t="s">
        <v>1582</v>
      </c>
      <c r="C195" s="139">
        <v>651023297</v>
      </c>
      <c r="D195" s="27" t="s">
        <v>1568</v>
      </c>
      <c r="E195" s="27" t="s">
        <v>1583</v>
      </c>
      <c r="F195" s="37" t="s">
        <v>8592</v>
      </c>
      <c r="G195" s="37" t="s">
        <v>1584</v>
      </c>
      <c r="H195" s="37" t="s">
        <v>8593</v>
      </c>
      <c r="I195" s="27" t="s">
        <v>1585</v>
      </c>
      <c r="J195" s="27" t="s">
        <v>8594</v>
      </c>
      <c r="K195" s="27" t="s">
        <v>1586</v>
      </c>
      <c r="L195" s="27" t="s">
        <v>1587</v>
      </c>
      <c r="M195" s="29" t="s">
        <v>623</v>
      </c>
      <c r="N195" s="38" t="s">
        <v>1588</v>
      </c>
      <c r="O195" s="38">
        <v>998761252</v>
      </c>
      <c r="P195" s="39" t="s">
        <v>1589</v>
      </c>
      <c r="Q195" s="38"/>
      <c r="R195" s="39" t="s">
        <v>1580</v>
      </c>
      <c r="S195" s="39" t="s">
        <v>8595</v>
      </c>
      <c r="T195" s="40">
        <v>42818</v>
      </c>
      <c r="U195" s="38">
        <v>7630</v>
      </c>
      <c r="V195" s="53"/>
      <c r="W195" s="54"/>
      <c r="X195" s="53"/>
      <c r="Y195" s="53"/>
      <c r="Z195" s="53"/>
      <c r="AA195" s="43"/>
      <c r="AB195" s="24"/>
      <c r="AC195" s="24"/>
      <c r="AD195" s="24"/>
      <c r="AE195" s="24"/>
      <c r="AF195" s="24"/>
      <c r="AG195" s="24"/>
    </row>
    <row r="196" spans="1:33" ht="14.25" hidden="1" customHeight="1" x14ac:dyDescent="0.2">
      <c r="A196" s="38">
        <v>7494</v>
      </c>
      <c r="B196" s="29" t="s">
        <v>1590</v>
      </c>
      <c r="C196" s="139">
        <v>650702913</v>
      </c>
      <c r="D196" s="27" t="s">
        <v>1555</v>
      </c>
      <c r="E196" s="27" t="s">
        <v>1591</v>
      </c>
      <c r="F196" s="37" t="s">
        <v>1592</v>
      </c>
      <c r="G196" s="37" t="s">
        <v>1593</v>
      </c>
      <c r="H196" s="37" t="s">
        <v>1594</v>
      </c>
      <c r="I196" s="27" t="s">
        <v>1595</v>
      </c>
      <c r="J196" s="27" t="s">
        <v>1596</v>
      </c>
      <c r="K196" s="27" t="s">
        <v>1597</v>
      </c>
      <c r="L196" s="27" t="s">
        <v>1599</v>
      </c>
      <c r="M196" s="38" t="s">
        <v>49</v>
      </c>
      <c r="N196" s="38" t="s">
        <v>1601</v>
      </c>
      <c r="O196" s="38" t="s">
        <v>1600</v>
      </c>
      <c r="P196" s="39" t="s">
        <v>1598</v>
      </c>
      <c r="Q196" s="38"/>
      <c r="R196" s="39">
        <v>93401</v>
      </c>
      <c r="S196" s="39" t="s">
        <v>1602</v>
      </c>
      <c r="T196" s="40">
        <v>41600</v>
      </c>
      <c r="U196" s="38">
        <v>7494</v>
      </c>
      <c r="V196" s="28"/>
      <c r="W196" s="29"/>
      <c r="X196" s="28"/>
      <c r="Y196" s="28"/>
      <c r="Z196" s="28"/>
      <c r="AA196" s="27"/>
      <c r="AB196" s="24"/>
      <c r="AC196" s="24"/>
      <c r="AD196" s="24"/>
      <c r="AE196" s="24"/>
      <c r="AF196" s="24"/>
      <c r="AG196" s="24"/>
    </row>
    <row r="197" spans="1:33" ht="14.25" hidden="1" customHeight="1" x14ac:dyDescent="0.2">
      <c r="A197" s="38">
        <v>3700</v>
      </c>
      <c r="B197" s="29" t="s">
        <v>6137</v>
      </c>
      <c r="C197" s="139">
        <v>700043126</v>
      </c>
      <c r="D197" s="27" t="s">
        <v>1568</v>
      </c>
      <c r="E197" s="27" t="s">
        <v>1603</v>
      </c>
      <c r="F197" s="37" t="s">
        <v>1604</v>
      </c>
      <c r="G197" s="37" t="s">
        <v>47</v>
      </c>
      <c r="H197" s="37" t="s">
        <v>1605</v>
      </c>
      <c r="I197" s="27" t="s">
        <v>1606</v>
      </c>
      <c r="J197" s="27" t="s">
        <v>136</v>
      </c>
      <c r="K197" s="27" t="s">
        <v>1607</v>
      </c>
      <c r="L197" s="27" t="s">
        <v>1609</v>
      </c>
      <c r="M197" s="29" t="s">
        <v>6117</v>
      </c>
      <c r="N197" s="38" t="s">
        <v>1611</v>
      </c>
      <c r="O197" s="38" t="s">
        <v>1610</v>
      </c>
      <c r="P197" s="39" t="s">
        <v>1608</v>
      </c>
      <c r="Q197" s="38"/>
      <c r="R197" s="39" t="s">
        <v>47</v>
      </c>
      <c r="S197" s="39" t="s">
        <v>1612</v>
      </c>
      <c r="T197" s="40">
        <v>37970</v>
      </c>
      <c r="U197" s="38">
        <v>3700</v>
      </c>
      <c r="V197" s="28"/>
      <c r="W197" s="29"/>
      <c r="X197" s="28"/>
      <c r="Y197" s="28"/>
      <c r="Z197" s="28"/>
      <c r="AA197" s="27"/>
      <c r="AB197" s="24"/>
      <c r="AC197" s="24"/>
      <c r="AD197" s="24"/>
      <c r="AE197" s="24"/>
      <c r="AF197" s="24"/>
      <c r="AG197" s="24"/>
    </row>
    <row r="198" spans="1:33" ht="14.25" hidden="1" customHeight="1" x14ac:dyDescent="0.2">
      <c r="A198" s="38">
        <v>7322</v>
      </c>
      <c r="B198" s="29" t="s">
        <v>1613</v>
      </c>
      <c r="C198" s="139" t="s">
        <v>7669</v>
      </c>
      <c r="D198" s="27" t="s">
        <v>1614</v>
      </c>
      <c r="E198" s="27" t="s">
        <v>1615</v>
      </c>
      <c r="F198" s="37" t="s">
        <v>1616</v>
      </c>
      <c r="G198" s="37" t="s">
        <v>1617</v>
      </c>
      <c r="H198" s="37" t="s">
        <v>1618</v>
      </c>
      <c r="I198" s="27" t="s">
        <v>1619</v>
      </c>
      <c r="J198" s="27" t="s">
        <v>136</v>
      </c>
      <c r="K198" s="27" t="s">
        <v>136</v>
      </c>
      <c r="L198" s="27" t="s">
        <v>1620</v>
      </c>
      <c r="M198" s="29" t="s">
        <v>50</v>
      </c>
      <c r="N198" s="38" t="s">
        <v>1621</v>
      </c>
      <c r="O198" s="38"/>
      <c r="P198" s="39"/>
      <c r="Q198" s="38"/>
      <c r="R198" s="39" t="s">
        <v>1266</v>
      </c>
      <c r="S198" s="39" t="s">
        <v>1622</v>
      </c>
      <c r="T198" s="40">
        <v>38867</v>
      </c>
      <c r="U198" s="38">
        <v>7322</v>
      </c>
      <c r="V198" s="28"/>
      <c r="W198" s="29"/>
      <c r="X198" s="28"/>
      <c r="Y198" s="28"/>
      <c r="Z198" s="28"/>
      <c r="AA198" s="27"/>
      <c r="AB198" s="24"/>
      <c r="AC198" s="24"/>
      <c r="AD198" s="24"/>
      <c r="AE198" s="24"/>
      <c r="AF198" s="24"/>
      <c r="AG198" s="24"/>
    </row>
    <row r="199" spans="1:33" ht="14.25" hidden="1" customHeight="1" x14ac:dyDescent="0.2">
      <c r="A199" s="38">
        <v>7376</v>
      </c>
      <c r="B199" s="29" t="s">
        <v>1623</v>
      </c>
      <c r="C199" s="139">
        <v>719991009</v>
      </c>
      <c r="D199" s="27" t="s">
        <v>1624</v>
      </c>
      <c r="E199" s="27" t="s">
        <v>1625</v>
      </c>
      <c r="F199" s="37" t="s">
        <v>7491</v>
      </c>
      <c r="G199" s="37" t="s">
        <v>1626</v>
      </c>
      <c r="H199" s="37" t="s">
        <v>7133</v>
      </c>
      <c r="I199" s="27" t="s">
        <v>1627</v>
      </c>
      <c r="J199" s="27" t="s">
        <v>6471</v>
      </c>
      <c r="K199" s="27" t="s">
        <v>1628</v>
      </c>
      <c r="L199" s="27" t="s">
        <v>1629</v>
      </c>
      <c r="M199" s="29" t="s">
        <v>49</v>
      </c>
      <c r="N199" s="38" t="s">
        <v>723</v>
      </c>
      <c r="O199" s="38" t="s">
        <v>1630</v>
      </c>
      <c r="P199" s="59" t="s">
        <v>7478</v>
      </c>
      <c r="Q199" s="38"/>
      <c r="R199" s="39">
        <v>93401</v>
      </c>
      <c r="S199" s="39" t="s">
        <v>7479</v>
      </c>
      <c r="T199" s="40">
        <v>39352</v>
      </c>
      <c r="U199" s="38">
        <v>7376</v>
      </c>
      <c r="V199" s="28"/>
      <c r="W199" s="29"/>
      <c r="X199" s="28"/>
      <c r="Y199" s="28"/>
      <c r="Z199" s="28"/>
      <c r="AA199" s="27"/>
      <c r="AB199" s="24"/>
      <c r="AC199" s="24"/>
      <c r="AD199" s="24"/>
      <c r="AE199" s="24"/>
      <c r="AF199" s="24"/>
      <c r="AG199" s="24"/>
    </row>
    <row r="200" spans="1:33" ht="14.25" hidden="1" customHeight="1" x14ac:dyDescent="0.2">
      <c r="A200" s="38">
        <v>7431</v>
      </c>
      <c r="B200" s="29" t="s">
        <v>1631</v>
      </c>
      <c r="C200" s="139">
        <v>658771205</v>
      </c>
      <c r="D200" s="27" t="s">
        <v>1555</v>
      </c>
      <c r="E200" s="27" t="s">
        <v>1632</v>
      </c>
      <c r="F200" s="37" t="s">
        <v>1633</v>
      </c>
      <c r="G200" s="37" t="s">
        <v>1634</v>
      </c>
      <c r="H200" s="37" t="s">
        <v>1635</v>
      </c>
      <c r="I200" s="27" t="s">
        <v>1636</v>
      </c>
      <c r="J200" s="27" t="s">
        <v>1637</v>
      </c>
      <c r="K200" s="27" t="s">
        <v>1638</v>
      </c>
      <c r="L200" s="27" t="s">
        <v>1639</v>
      </c>
      <c r="M200" s="29" t="s">
        <v>49</v>
      </c>
      <c r="N200" s="38" t="s">
        <v>723</v>
      </c>
      <c r="O200" s="38" t="s">
        <v>1640</v>
      </c>
      <c r="P200" s="39"/>
      <c r="Q200" s="38"/>
      <c r="R200" s="39" t="s">
        <v>89</v>
      </c>
      <c r="S200" s="39" t="s">
        <v>1641</v>
      </c>
      <c r="T200" s="40">
        <v>40374</v>
      </c>
      <c r="U200" s="38">
        <v>7431</v>
      </c>
      <c r="V200" s="28"/>
      <c r="W200" s="29"/>
      <c r="X200" s="28"/>
      <c r="Y200" s="28"/>
      <c r="Z200" s="28"/>
      <c r="AA200" s="27"/>
      <c r="AB200" s="24"/>
      <c r="AC200" s="24"/>
      <c r="AD200" s="24"/>
      <c r="AE200" s="24"/>
      <c r="AF200" s="24"/>
      <c r="AG200" s="24"/>
    </row>
    <row r="201" spans="1:33" ht="14.25" hidden="1" customHeight="1" x14ac:dyDescent="0.2">
      <c r="A201" s="38">
        <v>7060</v>
      </c>
      <c r="B201" s="29" t="s">
        <v>1642</v>
      </c>
      <c r="C201" s="139" t="s">
        <v>7670</v>
      </c>
      <c r="D201" s="27" t="s">
        <v>1643</v>
      </c>
      <c r="E201" s="27" t="s">
        <v>1644</v>
      </c>
      <c r="F201" s="37" t="s">
        <v>27</v>
      </c>
      <c r="G201" s="37" t="s">
        <v>1645</v>
      </c>
      <c r="H201" s="37" t="s">
        <v>1646</v>
      </c>
      <c r="I201" s="27" t="s">
        <v>183</v>
      </c>
      <c r="J201" s="27" t="s">
        <v>1647</v>
      </c>
      <c r="K201" s="27" t="s">
        <v>1648</v>
      </c>
      <c r="L201" s="29" t="s">
        <v>1650</v>
      </c>
      <c r="M201" s="29" t="s">
        <v>6116</v>
      </c>
      <c r="N201" s="38" t="s">
        <v>1651</v>
      </c>
      <c r="O201" s="38"/>
      <c r="P201" s="39" t="s">
        <v>1649</v>
      </c>
      <c r="Q201" s="38"/>
      <c r="R201" s="39">
        <v>93401</v>
      </c>
      <c r="S201" s="39" t="s">
        <v>1652</v>
      </c>
      <c r="T201" s="40">
        <v>37970</v>
      </c>
      <c r="U201" s="38">
        <v>7060</v>
      </c>
      <c r="V201" s="28"/>
      <c r="W201" s="29"/>
      <c r="X201" s="28"/>
      <c r="Y201" s="28"/>
      <c r="Z201" s="28"/>
      <c r="AA201" s="27"/>
      <c r="AB201" s="24"/>
      <c r="AC201" s="24"/>
      <c r="AD201" s="24"/>
      <c r="AE201" s="24"/>
      <c r="AF201" s="24"/>
      <c r="AG201" s="24"/>
    </row>
    <row r="202" spans="1:33" ht="14.25" hidden="1" customHeight="1" x14ac:dyDescent="0.2">
      <c r="A202" s="38">
        <v>7435</v>
      </c>
      <c r="B202" s="29" t="s">
        <v>1653</v>
      </c>
      <c r="C202" s="139">
        <v>650149939</v>
      </c>
      <c r="D202" s="27" t="s">
        <v>1555</v>
      </c>
      <c r="E202" s="27" t="s">
        <v>1654</v>
      </c>
      <c r="F202" s="37" t="s">
        <v>1655</v>
      </c>
      <c r="G202" s="37" t="s">
        <v>1656</v>
      </c>
      <c r="H202" s="37" t="s">
        <v>1657</v>
      </c>
      <c r="I202" s="27" t="s">
        <v>1658</v>
      </c>
      <c r="J202" s="27" t="s">
        <v>1659</v>
      </c>
      <c r="K202" s="27" t="s">
        <v>1660</v>
      </c>
      <c r="L202" s="27" t="s">
        <v>1661</v>
      </c>
      <c r="M202" s="29" t="s">
        <v>49</v>
      </c>
      <c r="N202" s="38" t="s">
        <v>1663</v>
      </c>
      <c r="O202" s="38" t="s">
        <v>1662</v>
      </c>
      <c r="P202" s="39"/>
      <c r="Q202" s="38"/>
      <c r="R202" s="39">
        <v>93401</v>
      </c>
      <c r="S202" s="39" t="s">
        <v>1664</v>
      </c>
      <c r="T202" s="40">
        <v>40494</v>
      </c>
      <c r="U202" s="38">
        <v>7435</v>
      </c>
      <c r="V202" s="28"/>
      <c r="W202" s="29"/>
      <c r="X202" s="28"/>
      <c r="Y202" s="28"/>
      <c r="Z202" s="28"/>
      <c r="AA202" s="27"/>
      <c r="AB202" s="24"/>
      <c r="AC202" s="24"/>
      <c r="AD202" s="24"/>
      <c r="AE202" s="24"/>
      <c r="AF202" s="24"/>
      <c r="AG202" s="24"/>
    </row>
    <row r="203" spans="1:33" ht="14.25" hidden="1" customHeight="1" x14ac:dyDescent="0.2">
      <c r="A203" s="38">
        <v>7718</v>
      </c>
      <c r="B203" s="29" t="s">
        <v>7347</v>
      </c>
      <c r="C203" s="139">
        <v>651940532</v>
      </c>
      <c r="D203" s="27"/>
      <c r="E203" s="27" t="s">
        <v>8596</v>
      </c>
      <c r="F203" s="37" t="s">
        <v>7349</v>
      </c>
      <c r="G203" s="37" t="s">
        <v>7348</v>
      </c>
      <c r="H203" s="37" t="s">
        <v>7350</v>
      </c>
      <c r="I203" s="27" t="s">
        <v>6461</v>
      </c>
      <c r="J203" s="27" t="s">
        <v>7351</v>
      </c>
      <c r="K203" s="27" t="s">
        <v>7352</v>
      </c>
      <c r="L203" s="27" t="s">
        <v>7353</v>
      </c>
      <c r="M203" s="29" t="s">
        <v>891</v>
      </c>
      <c r="N203" s="38" t="s">
        <v>1818</v>
      </c>
      <c r="O203" s="38" t="s">
        <v>7354</v>
      </c>
      <c r="P203" s="39" t="s">
        <v>7355</v>
      </c>
      <c r="Q203" s="38"/>
      <c r="R203" s="39">
        <v>93401</v>
      </c>
      <c r="S203" s="39" t="s">
        <v>7356</v>
      </c>
      <c r="T203" s="40">
        <v>44111</v>
      </c>
      <c r="U203" s="38">
        <v>7718</v>
      </c>
      <c r="V203" s="65"/>
      <c r="W203" s="66"/>
      <c r="X203" s="65"/>
      <c r="Y203" s="65"/>
      <c r="Z203" s="65"/>
      <c r="AA203" s="67"/>
      <c r="AB203" s="24"/>
      <c r="AC203" s="24"/>
      <c r="AD203" s="24"/>
      <c r="AE203" s="24"/>
      <c r="AF203" s="24"/>
      <c r="AG203" s="24"/>
    </row>
    <row r="204" spans="1:33" ht="14.25" hidden="1" customHeight="1" x14ac:dyDescent="0.2">
      <c r="A204" s="38">
        <v>7316</v>
      </c>
      <c r="B204" s="29" t="s">
        <v>1665</v>
      </c>
      <c r="C204" s="139">
        <v>753958002</v>
      </c>
      <c r="D204" s="27" t="s">
        <v>1666</v>
      </c>
      <c r="E204" s="27" t="s">
        <v>1667</v>
      </c>
      <c r="F204" s="37" t="s">
        <v>1668</v>
      </c>
      <c r="G204" s="37" t="s">
        <v>1669</v>
      </c>
      <c r="H204" s="37" t="s">
        <v>1670</v>
      </c>
      <c r="I204" s="27" t="s">
        <v>1671</v>
      </c>
      <c r="J204" s="27" t="s">
        <v>1672</v>
      </c>
      <c r="K204" s="27" t="s">
        <v>1673</v>
      </c>
      <c r="L204" s="27" t="s">
        <v>1674</v>
      </c>
      <c r="M204" s="29" t="s">
        <v>50</v>
      </c>
      <c r="N204" s="38" t="s">
        <v>1675</v>
      </c>
      <c r="O204" s="38"/>
      <c r="P204" s="39"/>
      <c r="Q204" s="38"/>
      <c r="R204" s="39" t="s">
        <v>47</v>
      </c>
      <c r="S204" s="39" t="s">
        <v>1676</v>
      </c>
      <c r="T204" s="40">
        <v>38804</v>
      </c>
      <c r="U204" s="38">
        <v>7316</v>
      </c>
      <c r="V204" s="28"/>
      <c r="W204" s="29"/>
      <c r="X204" s="28"/>
      <c r="Y204" s="28"/>
      <c r="Z204" s="28"/>
      <c r="AA204" s="27"/>
      <c r="AB204" s="24"/>
      <c r="AC204" s="24"/>
      <c r="AD204" s="24"/>
      <c r="AE204" s="24"/>
      <c r="AF204" s="24"/>
      <c r="AG204" s="24"/>
    </row>
    <row r="205" spans="1:33" ht="14.25" hidden="1" customHeight="1" x14ac:dyDescent="0.2">
      <c r="A205" s="38">
        <v>7189</v>
      </c>
      <c r="B205" s="29" t="s">
        <v>1677</v>
      </c>
      <c r="C205" s="139">
        <v>754634006</v>
      </c>
      <c r="D205" s="27" t="s">
        <v>1643</v>
      </c>
      <c r="E205" s="27" t="s">
        <v>1678</v>
      </c>
      <c r="F205" s="37" t="s">
        <v>7566</v>
      </c>
      <c r="G205" s="37" t="s">
        <v>1679</v>
      </c>
      <c r="H205" s="37" t="s">
        <v>7567</v>
      </c>
      <c r="I205" s="27" t="s">
        <v>1680</v>
      </c>
      <c r="J205" s="27" t="s">
        <v>1681</v>
      </c>
      <c r="K205" s="27" t="s">
        <v>7569</v>
      </c>
      <c r="L205" s="27" t="s">
        <v>6875</v>
      </c>
      <c r="M205" s="29" t="s">
        <v>6117</v>
      </c>
      <c r="N205" s="38" t="s">
        <v>1682</v>
      </c>
      <c r="O205" s="38" t="s">
        <v>6876</v>
      </c>
      <c r="P205" s="39" t="s">
        <v>6877</v>
      </c>
      <c r="Q205" s="38"/>
      <c r="R205" s="39">
        <v>93401</v>
      </c>
      <c r="S205" s="39" t="s">
        <v>7568</v>
      </c>
      <c r="T205" s="40">
        <v>38600</v>
      </c>
      <c r="U205" s="38">
        <v>7189</v>
      </c>
      <c r="V205" s="53"/>
      <c r="W205" s="54"/>
      <c r="X205" s="53"/>
      <c r="Y205" s="53"/>
      <c r="Z205" s="53"/>
      <c r="AA205" s="43"/>
      <c r="AB205" s="24"/>
      <c r="AC205" s="24"/>
      <c r="AD205" s="24"/>
      <c r="AE205" s="24"/>
      <c r="AF205" s="24"/>
      <c r="AG205" s="24"/>
    </row>
    <row r="206" spans="1:33" ht="14.25" hidden="1" customHeight="1" x14ac:dyDescent="0.2">
      <c r="A206" s="38">
        <v>6957</v>
      </c>
      <c r="B206" s="29" t="s">
        <v>1683</v>
      </c>
      <c r="C206" s="139">
        <v>725761007</v>
      </c>
      <c r="D206" s="27" t="s">
        <v>1643</v>
      </c>
      <c r="E206" s="27" t="s">
        <v>1684</v>
      </c>
      <c r="F206" s="37" t="s">
        <v>1685</v>
      </c>
      <c r="G206" s="37" t="s">
        <v>1686</v>
      </c>
      <c r="H206" s="37" t="s">
        <v>1687</v>
      </c>
      <c r="I206" s="27" t="s">
        <v>1688</v>
      </c>
      <c r="J206" s="27" t="s">
        <v>1689</v>
      </c>
      <c r="K206" s="27" t="s">
        <v>1690</v>
      </c>
      <c r="L206" s="27" t="s">
        <v>1691</v>
      </c>
      <c r="M206" s="29" t="s">
        <v>50</v>
      </c>
      <c r="N206" s="38" t="s">
        <v>1420</v>
      </c>
      <c r="O206" s="38" t="s">
        <v>1692</v>
      </c>
      <c r="P206" s="39"/>
      <c r="Q206" s="38"/>
      <c r="R206" s="39" t="s">
        <v>1266</v>
      </c>
      <c r="S206" s="39" t="s">
        <v>1693</v>
      </c>
      <c r="T206" s="40">
        <v>37970</v>
      </c>
      <c r="U206" s="38">
        <v>6957</v>
      </c>
      <c r="V206" s="28"/>
      <c r="W206" s="29"/>
      <c r="X206" s="28"/>
      <c r="Y206" s="28"/>
      <c r="Z206" s="28"/>
      <c r="AA206" s="27"/>
      <c r="AB206" s="24"/>
      <c r="AC206" s="24"/>
      <c r="AD206" s="24"/>
      <c r="AE206" s="24"/>
      <c r="AF206" s="24"/>
      <c r="AG206" s="24"/>
    </row>
    <row r="207" spans="1:33" ht="14.25" hidden="1" customHeight="1" x14ac:dyDescent="0.2">
      <c r="A207" s="38">
        <v>7689</v>
      </c>
      <c r="B207" s="29" t="s">
        <v>6729</v>
      </c>
      <c r="C207" s="139">
        <v>651239339</v>
      </c>
      <c r="D207" s="27"/>
      <c r="E207" s="27" t="s">
        <v>8597</v>
      </c>
      <c r="F207" s="37" t="s">
        <v>6730</v>
      </c>
      <c r="G207" s="37" t="s">
        <v>6731</v>
      </c>
      <c r="H207" s="37" t="s">
        <v>6732</v>
      </c>
      <c r="I207" s="27" t="s">
        <v>1688</v>
      </c>
      <c r="J207" s="27" t="s">
        <v>6733</v>
      </c>
      <c r="K207" s="27" t="s">
        <v>6734</v>
      </c>
      <c r="L207" s="27" t="s">
        <v>6735</v>
      </c>
      <c r="M207" s="29" t="s">
        <v>49</v>
      </c>
      <c r="N207" s="38" t="s">
        <v>2906</v>
      </c>
      <c r="O207" s="38" t="s">
        <v>6736</v>
      </c>
      <c r="P207" s="39" t="s">
        <v>6737</v>
      </c>
      <c r="Q207" s="38"/>
      <c r="R207" s="39">
        <v>93401</v>
      </c>
      <c r="S207" s="39" t="s">
        <v>6593</v>
      </c>
      <c r="T207" s="40">
        <v>43745</v>
      </c>
      <c r="U207" s="38">
        <v>7689</v>
      </c>
      <c r="V207" s="28"/>
      <c r="W207" s="29"/>
      <c r="X207" s="28"/>
      <c r="Y207" s="28"/>
      <c r="Z207" s="28"/>
      <c r="AA207" s="27"/>
      <c r="AB207" s="27"/>
      <c r="AC207" s="24"/>
      <c r="AD207" s="24"/>
      <c r="AE207" s="24"/>
      <c r="AF207" s="24"/>
      <c r="AG207" s="24"/>
    </row>
    <row r="208" spans="1:33" ht="14.25" hidden="1" customHeight="1" x14ac:dyDescent="0.2">
      <c r="A208" s="38">
        <v>7721</v>
      </c>
      <c r="B208" s="29" t="s">
        <v>8044</v>
      </c>
      <c r="C208" s="139" t="s">
        <v>8457</v>
      </c>
      <c r="D208" s="27"/>
      <c r="E208" s="27" t="s">
        <v>8598</v>
      </c>
      <c r="F208" s="37" t="s">
        <v>8045</v>
      </c>
      <c r="G208" s="37" t="s">
        <v>8046</v>
      </c>
      <c r="H208" s="37" t="s">
        <v>8047</v>
      </c>
      <c r="I208" s="27" t="s">
        <v>6461</v>
      </c>
      <c r="J208" s="27" t="s">
        <v>8048</v>
      </c>
      <c r="K208" s="27" t="s">
        <v>8049</v>
      </c>
      <c r="L208" s="27" t="s">
        <v>8050</v>
      </c>
      <c r="M208" s="29" t="s">
        <v>49</v>
      </c>
      <c r="N208" s="38" t="s">
        <v>8051</v>
      </c>
      <c r="O208" s="38" t="s">
        <v>8052</v>
      </c>
      <c r="P208" s="59" t="s">
        <v>8053</v>
      </c>
      <c r="Q208" s="38"/>
      <c r="R208" s="39">
        <v>93401</v>
      </c>
      <c r="S208" s="39" t="s">
        <v>8023</v>
      </c>
      <c r="T208" s="40">
        <v>44186</v>
      </c>
      <c r="U208" s="38">
        <v>7721</v>
      </c>
      <c r="V208" s="60"/>
      <c r="W208" s="61"/>
      <c r="X208" s="60"/>
      <c r="Y208" s="60"/>
      <c r="Z208" s="60"/>
      <c r="AA208" s="48"/>
      <c r="AB208" s="27"/>
      <c r="AC208" s="24"/>
      <c r="AD208" s="24"/>
      <c r="AE208" s="24"/>
      <c r="AF208" s="24"/>
      <c r="AG208" s="24"/>
    </row>
    <row r="209" spans="1:33" ht="14.25" hidden="1" customHeight="1" x14ac:dyDescent="0.2">
      <c r="A209" s="38">
        <v>7158</v>
      </c>
      <c r="B209" s="29" t="s">
        <v>1694</v>
      </c>
      <c r="C209" s="139">
        <v>652041302</v>
      </c>
      <c r="D209" s="27" t="s">
        <v>1555</v>
      </c>
      <c r="E209" s="27" t="s">
        <v>1695</v>
      </c>
      <c r="F209" s="37" t="s">
        <v>7588</v>
      </c>
      <c r="G209" s="37" t="s">
        <v>1696</v>
      </c>
      <c r="H209" s="37" t="s">
        <v>29</v>
      </c>
      <c r="I209" s="27" t="s">
        <v>3473</v>
      </c>
      <c r="J209" s="27" t="s">
        <v>29</v>
      </c>
      <c r="K209" s="27" t="s">
        <v>1697</v>
      </c>
      <c r="L209" s="29" t="s">
        <v>8758</v>
      </c>
      <c r="M209" s="27" t="s">
        <v>6118</v>
      </c>
      <c r="N209" s="38" t="s">
        <v>1105</v>
      </c>
      <c r="O209" s="38" t="s">
        <v>6434</v>
      </c>
      <c r="P209" s="39" t="s">
        <v>1698</v>
      </c>
      <c r="Q209" s="38"/>
      <c r="R209" s="39">
        <v>93401</v>
      </c>
      <c r="S209" s="39" t="s">
        <v>7522</v>
      </c>
      <c r="T209" s="40">
        <v>38412</v>
      </c>
      <c r="U209" s="38">
        <v>7158</v>
      </c>
      <c r="V209" s="53"/>
      <c r="W209" s="54"/>
      <c r="X209" s="53"/>
      <c r="Y209" s="53"/>
      <c r="Z209" s="53"/>
      <c r="AA209" s="43"/>
      <c r="AB209" s="24"/>
      <c r="AC209" s="24"/>
      <c r="AD209" s="24"/>
      <c r="AE209" s="24"/>
      <c r="AF209" s="24"/>
      <c r="AG209" s="24"/>
    </row>
    <row r="210" spans="1:33" ht="14.25" hidden="1" customHeight="1" x14ac:dyDescent="0.2">
      <c r="A210" s="38">
        <v>7337</v>
      </c>
      <c r="B210" s="29" t="s">
        <v>1699</v>
      </c>
      <c r="C210" s="139">
        <v>655461604</v>
      </c>
      <c r="D210" s="27" t="s">
        <v>1555</v>
      </c>
      <c r="E210" s="27" t="s">
        <v>1700</v>
      </c>
      <c r="F210" s="37" t="s">
        <v>1701</v>
      </c>
      <c r="G210" s="37" t="s">
        <v>1702</v>
      </c>
      <c r="H210" s="37" t="s">
        <v>1703</v>
      </c>
      <c r="I210" s="27" t="s">
        <v>1704</v>
      </c>
      <c r="J210" s="27" t="s">
        <v>1705</v>
      </c>
      <c r="K210" s="27" t="s">
        <v>1706</v>
      </c>
      <c r="L210" s="27" t="s">
        <v>1708</v>
      </c>
      <c r="M210" s="29" t="s">
        <v>6112</v>
      </c>
      <c r="N210" s="38" t="s">
        <v>1710</v>
      </c>
      <c r="O210" s="38" t="s">
        <v>1709</v>
      </c>
      <c r="P210" s="39" t="s">
        <v>1707</v>
      </c>
      <c r="Q210" s="38"/>
      <c r="R210" s="39" t="s">
        <v>1266</v>
      </c>
      <c r="S210" s="39" t="s">
        <v>1711</v>
      </c>
      <c r="T210" s="40">
        <v>39013</v>
      </c>
      <c r="U210" s="38">
        <v>7337</v>
      </c>
      <c r="V210" s="28"/>
      <c r="W210" s="29"/>
      <c r="X210" s="28"/>
      <c r="Y210" s="28"/>
      <c r="Z210" s="28"/>
      <c r="AA210" s="27"/>
      <c r="AB210" s="24"/>
      <c r="AC210" s="24"/>
      <c r="AD210" s="24"/>
      <c r="AE210" s="24"/>
      <c r="AF210" s="24"/>
      <c r="AG210" s="24"/>
    </row>
    <row r="211" spans="1:33" ht="14.25" hidden="1" customHeight="1" x14ac:dyDescent="0.2">
      <c r="A211" s="38">
        <v>7467</v>
      </c>
      <c r="B211" s="29" t="s">
        <v>1712</v>
      </c>
      <c r="C211" s="139">
        <v>752181004</v>
      </c>
      <c r="D211" s="27" t="s">
        <v>1568</v>
      </c>
      <c r="E211" s="27" t="s">
        <v>1713</v>
      </c>
      <c r="F211" s="37" t="s">
        <v>1714</v>
      </c>
      <c r="G211" s="37" t="s">
        <v>1715</v>
      </c>
      <c r="H211" s="37" t="s">
        <v>1716</v>
      </c>
      <c r="I211" s="27" t="s">
        <v>1717</v>
      </c>
      <c r="J211" s="27" t="s">
        <v>1718</v>
      </c>
      <c r="K211" s="27" t="s">
        <v>1719</v>
      </c>
      <c r="L211" s="27" t="s">
        <v>1720</v>
      </c>
      <c r="M211" s="29" t="s">
        <v>339</v>
      </c>
      <c r="N211" s="38" t="s">
        <v>1721</v>
      </c>
      <c r="O211" s="38" t="s">
        <v>1722</v>
      </c>
      <c r="P211" s="39" t="s">
        <v>1723</v>
      </c>
      <c r="Q211" s="38"/>
      <c r="R211" s="39" t="s">
        <v>47</v>
      </c>
      <c r="S211" s="39" t="s">
        <v>787</v>
      </c>
      <c r="T211" s="40">
        <v>41234</v>
      </c>
      <c r="U211" s="38">
        <v>7467</v>
      </c>
      <c r="V211" s="28"/>
      <c r="W211" s="29"/>
      <c r="X211" s="28"/>
      <c r="Y211" s="28"/>
      <c r="Z211" s="28"/>
      <c r="AA211" s="27"/>
      <c r="AB211" s="24"/>
      <c r="AC211" s="24"/>
      <c r="AD211" s="24"/>
      <c r="AE211" s="24"/>
      <c r="AF211" s="24"/>
      <c r="AG211" s="24"/>
    </row>
    <row r="212" spans="1:33" ht="14.25" hidden="1" customHeight="1" x14ac:dyDescent="0.2">
      <c r="A212" s="38">
        <v>7287</v>
      </c>
      <c r="B212" s="29" t="s">
        <v>1724</v>
      </c>
      <c r="C212" s="139">
        <v>655466509</v>
      </c>
      <c r="D212" s="27" t="s">
        <v>1555</v>
      </c>
      <c r="E212" s="27" t="s">
        <v>1725</v>
      </c>
      <c r="F212" s="37" t="s">
        <v>1726</v>
      </c>
      <c r="G212" s="37" t="s">
        <v>1727</v>
      </c>
      <c r="H212" s="37" t="s">
        <v>1728</v>
      </c>
      <c r="I212" s="27" t="s">
        <v>1729</v>
      </c>
      <c r="J212" s="27" t="s">
        <v>1730</v>
      </c>
      <c r="K212" s="27" t="s">
        <v>1731</v>
      </c>
      <c r="L212" s="27" t="s">
        <v>1732</v>
      </c>
      <c r="M212" s="29" t="s">
        <v>49</v>
      </c>
      <c r="N212" s="38" t="s">
        <v>1145</v>
      </c>
      <c r="O212" s="38"/>
      <c r="P212" s="39" t="s">
        <v>1733</v>
      </c>
      <c r="Q212" s="38"/>
      <c r="R212" s="39" t="s">
        <v>89</v>
      </c>
      <c r="S212" s="39" t="s">
        <v>1734</v>
      </c>
      <c r="T212" s="40">
        <v>38742</v>
      </c>
      <c r="U212" s="38">
        <v>7287</v>
      </c>
      <c r="V212" s="28"/>
      <c r="W212" s="29"/>
      <c r="X212" s="28"/>
      <c r="Y212" s="28"/>
      <c r="Z212" s="28"/>
      <c r="AA212" s="27"/>
      <c r="AB212" s="24"/>
      <c r="AC212" s="24"/>
      <c r="AD212" s="24"/>
      <c r="AE212" s="24"/>
      <c r="AF212" s="24"/>
      <c r="AG212" s="24"/>
    </row>
    <row r="213" spans="1:33" ht="14.25" hidden="1" customHeight="1" x14ac:dyDescent="0.2">
      <c r="A213" s="38">
        <v>7465</v>
      </c>
      <c r="B213" s="29" t="s">
        <v>6738</v>
      </c>
      <c r="C213" s="139">
        <v>706427007</v>
      </c>
      <c r="D213" s="27" t="s">
        <v>1735</v>
      </c>
      <c r="E213" s="27" t="s">
        <v>1736</v>
      </c>
      <c r="F213" s="37" t="s">
        <v>7211</v>
      </c>
      <c r="G213" s="37" t="s">
        <v>1737</v>
      </c>
      <c r="H213" s="37" t="s">
        <v>7212</v>
      </c>
      <c r="I213" s="27" t="s">
        <v>7213</v>
      </c>
      <c r="J213" s="27" t="s">
        <v>7214</v>
      </c>
      <c r="K213" s="27" t="s">
        <v>7215</v>
      </c>
      <c r="L213" s="27" t="s">
        <v>1738</v>
      </c>
      <c r="M213" s="29" t="s">
        <v>49</v>
      </c>
      <c r="N213" s="38" t="s">
        <v>1740</v>
      </c>
      <c r="O213" s="38" t="s">
        <v>1739</v>
      </c>
      <c r="P213" s="39"/>
      <c r="Q213" s="38"/>
      <c r="R213" s="39">
        <v>93401</v>
      </c>
      <c r="S213" s="30" t="s">
        <v>7227</v>
      </c>
      <c r="T213" s="40">
        <v>41113</v>
      </c>
      <c r="U213" s="38">
        <v>7465</v>
      </c>
      <c r="V213" s="53"/>
      <c r="W213" s="54"/>
      <c r="X213" s="53"/>
      <c r="Y213" s="53"/>
      <c r="Z213" s="53"/>
      <c r="AA213" s="43"/>
      <c r="AB213" s="24"/>
      <c r="AC213" s="24"/>
      <c r="AD213" s="24"/>
      <c r="AE213" s="24"/>
      <c r="AF213" s="24"/>
      <c r="AG213" s="24"/>
    </row>
    <row r="214" spans="1:33" ht="14.25" hidden="1" customHeight="1" x14ac:dyDescent="0.2">
      <c r="A214" s="38">
        <v>6880</v>
      </c>
      <c r="B214" s="29" t="s">
        <v>6739</v>
      </c>
      <c r="C214" s="139">
        <v>705528004</v>
      </c>
      <c r="D214" s="27" t="s">
        <v>1555</v>
      </c>
      <c r="E214" s="27" t="s">
        <v>1741</v>
      </c>
      <c r="F214" s="37" t="s">
        <v>7615</v>
      </c>
      <c r="G214" s="37" t="s">
        <v>1742</v>
      </c>
      <c r="H214" s="37" t="s">
        <v>7617</v>
      </c>
      <c r="I214" s="27" t="s">
        <v>7618</v>
      </c>
      <c r="J214" s="27" t="s">
        <v>7619</v>
      </c>
      <c r="K214" s="27" t="s">
        <v>1743</v>
      </c>
      <c r="L214" s="27" t="s">
        <v>1745</v>
      </c>
      <c r="M214" s="29" t="s">
        <v>6117</v>
      </c>
      <c r="N214" s="38" t="s">
        <v>1005</v>
      </c>
      <c r="O214" s="38" t="s">
        <v>7616</v>
      </c>
      <c r="P214" s="39" t="s">
        <v>1744</v>
      </c>
      <c r="Q214" s="38"/>
      <c r="R214" s="39">
        <v>93401</v>
      </c>
      <c r="S214" s="39" t="s">
        <v>6962</v>
      </c>
      <c r="T214" s="40">
        <v>37970</v>
      </c>
      <c r="U214" s="38">
        <v>6880</v>
      </c>
      <c r="V214" s="53"/>
      <c r="W214" s="54"/>
      <c r="X214" s="53"/>
      <c r="Y214" s="53"/>
      <c r="Z214" s="53"/>
      <c r="AA214" s="43"/>
      <c r="AB214" s="24"/>
      <c r="AC214" s="24"/>
      <c r="AD214" s="24"/>
      <c r="AE214" s="24"/>
      <c r="AF214" s="24"/>
      <c r="AG214" s="24"/>
    </row>
    <row r="215" spans="1:33" ht="14.25" hidden="1" customHeight="1" x14ac:dyDescent="0.2">
      <c r="A215" s="38">
        <v>7069</v>
      </c>
      <c r="B215" s="29" t="s">
        <v>1746</v>
      </c>
      <c r="C215" s="139">
        <v>725172001</v>
      </c>
      <c r="D215" s="27" t="s">
        <v>1643</v>
      </c>
      <c r="E215" s="27" t="s">
        <v>1747</v>
      </c>
      <c r="F215" s="37" t="s">
        <v>1685</v>
      </c>
      <c r="G215" s="37" t="s">
        <v>1748</v>
      </c>
      <c r="H215" s="37" t="s">
        <v>7080</v>
      </c>
      <c r="I215" s="27" t="s">
        <v>1749</v>
      </c>
      <c r="J215" s="27" t="s">
        <v>7081</v>
      </c>
      <c r="K215" s="27" t="s">
        <v>7082</v>
      </c>
      <c r="L215" s="27" t="s">
        <v>1750</v>
      </c>
      <c r="M215" s="29" t="s">
        <v>49</v>
      </c>
      <c r="N215" s="38" t="s">
        <v>1173</v>
      </c>
      <c r="O215" s="38" t="s">
        <v>1751</v>
      </c>
      <c r="P215" s="59" t="s">
        <v>7079</v>
      </c>
      <c r="Q215" s="38"/>
      <c r="R215" s="39" t="s">
        <v>1266</v>
      </c>
      <c r="S215" s="39" t="s">
        <v>7157</v>
      </c>
      <c r="T215" s="40">
        <v>37970</v>
      </c>
      <c r="U215" s="38">
        <v>7069</v>
      </c>
      <c r="V215" s="53"/>
      <c r="W215" s="54"/>
      <c r="X215" s="53"/>
      <c r="Y215" s="53"/>
      <c r="Z215" s="53"/>
      <c r="AA215" s="43"/>
      <c r="AB215" s="24"/>
      <c r="AC215" s="24"/>
      <c r="AD215" s="24"/>
      <c r="AE215" s="24"/>
      <c r="AF215" s="24"/>
      <c r="AG215" s="24"/>
    </row>
    <row r="216" spans="1:33" ht="14.25" hidden="1" customHeight="1" x14ac:dyDescent="0.2">
      <c r="A216" s="38">
        <v>6938</v>
      </c>
      <c r="B216" s="29" t="s">
        <v>1752</v>
      </c>
      <c r="C216" s="139">
        <v>712800003</v>
      </c>
      <c r="D216" s="27" t="s">
        <v>1568</v>
      </c>
      <c r="E216" s="27" t="s">
        <v>1753</v>
      </c>
      <c r="F216" s="37" t="s">
        <v>7119</v>
      </c>
      <c r="G216" s="37" t="s">
        <v>1754</v>
      </c>
      <c r="H216" s="37" t="s">
        <v>7120</v>
      </c>
      <c r="I216" s="27" t="s">
        <v>1755</v>
      </c>
      <c r="J216" s="27" t="s">
        <v>7121</v>
      </c>
      <c r="K216" s="27" t="s">
        <v>1756</v>
      </c>
      <c r="L216" s="27" t="s">
        <v>1758</v>
      </c>
      <c r="M216" s="29" t="s">
        <v>49</v>
      </c>
      <c r="N216" s="38" t="s">
        <v>845</v>
      </c>
      <c r="O216" s="38" t="s">
        <v>1759</v>
      </c>
      <c r="P216" s="39" t="s">
        <v>1757</v>
      </c>
      <c r="Q216" s="38"/>
      <c r="R216" s="39" t="s">
        <v>47</v>
      </c>
      <c r="S216" s="39" t="s">
        <v>7158</v>
      </c>
      <c r="T216" s="40">
        <v>37970</v>
      </c>
      <c r="U216" s="38">
        <v>6938</v>
      </c>
      <c r="V216" s="28"/>
      <c r="W216" s="29"/>
      <c r="X216" s="28"/>
      <c r="Y216" s="28"/>
      <c r="Z216" s="28"/>
      <c r="AA216" s="27"/>
      <c r="AB216" s="24"/>
      <c r="AC216" s="24"/>
      <c r="AD216" s="24"/>
      <c r="AE216" s="24"/>
      <c r="AF216" s="24"/>
      <c r="AG216" s="24"/>
    </row>
    <row r="217" spans="1:33" ht="14.25" hidden="1" customHeight="1" x14ac:dyDescent="0.2">
      <c r="A217" s="38">
        <v>3800</v>
      </c>
      <c r="B217" s="29" t="s">
        <v>1760</v>
      </c>
      <c r="C217" s="139">
        <v>700177300</v>
      </c>
      <c r="D217" s="27" t="s">
        <v>1666</v>
      </c>
      <c r="E217" s="27" t="s">
        <v>1761</v>
      </c>
      <c r="F217" s="37" t="s">
        <v>1685</v>
      </c>
      <c r="G217" s="37" t="s">
        <v>1762</v>
      </c>
      <c r="H217" s="37" t="s">
        <v>6916</v>
      </c>
      <c r="I217" s="27" t="s">
        <v>7515</v>
      </c>
      <c r="J217" s="27" t="s">
        <v>7516</v>
      </c>
      <c r="K217" s="27" t="s">
        <v>1763</v>
      </c>
      <c r="L217" s="27" t="s">
        <v>6918</v>
      </c>
      <c r="M217" s="29" t="s">
        <v>339</v>
      </c>
      <c r="N217" s="38" t="s">
        <v>1765</v>
      </c>
      <c r="O217" s="38"/>
      <c r="P217" s="39" t="s">
        <v>1764</v>
      </c>
      <c r="Q217" s="38"/>
      <c r="R217" s="39" t="s">
        <v>47</v>
      </c>
      <c r="S217" s="39" t="s">
        <v>6917</v>
      </c>
      <c r="T217" s="40">
        <v>37970</v>
      </c>
      <c r="U217" s="38">
        <v>3800</v>
      </c>
      <c r="V217" s="53"/>
      <c r="W217" s="54"/>
      <c r="X217" s="53"/>
      <c r="Y217" s="53"/>
      <c r="Z217" s="53"/>
      <c r="AA217" s="43"/>
      <c r="AB217" s="24"/>
      <c r="AC217" s="24"/>
      <c r="AD217" s="24"/>
      <c r="AE217" s="24"/>
      <c r="AF217" s="24"/>
      <c r="AG217" s="24" t="s">
        <v>8599</v>
      </c>
    </row>
    <row r="218" spans="1:33" ht="14.25" hidden="1" customHeight="1" x14ac:dyDescent="0.2">
      <c r="A218" s="38">
        <v>1800</v>
      </c>
      <c r="B218" s="29" t="s">
        <v>6108</v>
      </c>
      <c r="C218" s="139">
        <v>700376001</v>
      </c>
      <c r="D218" s="27" t="s">
        <v>1568</v>
      </c>
      <c r="E218" s="27" t="s">
        <v>1766</v>
      </c>
      <c r="F218" s="37" t="s">
        <v>7216</v>
      </c>
      <c r="G218" s="37" t="s">
        <v>1767</v>
      </c>
      <c r="H218" s="37" t="s">
        <v>8600</v>
      </c>
      <c r="I218" s="27" t="s">
        <v>1768</v>
      </c>
      <c r="J218" s="27" t="s">
        <v>8054</v>
      </c>
      <c r="K218" s="27" t="s">
        <v>7217</v>
      </c>
      <c r="L218" s="27" t="s">
        <v>1769</v>
      </c>
      <c r="M218" s="29" t="s">
        <v>49</v>
      </c>
      <c r="N218" s="38" t="s">
        <v>845</v>
      </c>
      <c r="O218" s="38" t="s">
        <v>1770</v>
      </c>
      <c r="P218" s="39" t="s">
        <v>1771</v>
      </c>
      <c r="Q218" s="38"/>
      <c r="R218" s="39" t="s">
        <v>47</v>
      </c>
      <c r="S218" s="39" t="s">
        <v>7419</v>
      </c>
      <c r="T218" s="40">
        <v>37970</v>
      </c>
      <c r="U218" s="38">
        <v>1800</v>
      </c>
      <c r="V218" s="28"/>
      <c r="W218" s="29"/>
      <c r="X218" s="28"/>
      <c r="Y218" s="28"/>
      <c r="Z218" s="28"/>
      <c r="AA218" s="27" t="s">
        <v>8601</v>
      </c>
      <c r="AB218" s="24"/>
      <c r="AC218" s="24"/>
      <c r="AD218" s="24"/>
      <c r="AE218" s="24"/>
      <c r="AF218" s="24"/>
      <c r="AG218" s="24" t="s">
        <v>8602</v>
      </c>
    </row>
    <row r="219" spans="1:33" ht="14.25" hidden="1" customHeight="1" x14ac:dyDescent="0.2">
      <c r="A219" s="38">
        <v>7510</v>
      </c>
      <c r="B219" s="29" t="s">
        <v>1772</v>
      </c>
      <c r="C219" s="139" t="s">
        <v>7671</v>
      </c>
      <c r="D219" s="27" t="s">
        <v>1555</v>
      </c>
      <c r="E219" s="27" t="s">
        <v>750</v>
      </c>
      <c r="F219" s="37" t="s">
        <v>7410</v>
      </c>
      <c r="G219" s="37" t="s">
        <v>1773</v>
      </c>
      <c r="H219" s="37" t="s">
        <v>7409</v>
      </c>
      <c r="I219" s="27" t="s">
        <v>1357</v>
      </c>
      <c r="J219" s="27" t="s">
        <v>6433</v>
      </c>
      <c r="K219" s="27" t="s">
        <v>1774</v>
      </c>
      <c r="L219" s="27" t="s">
        <v>1775</v>
      </c>
      <c r="M219" s="29" t="s">
        <v>49</v>
      </c>
      <c r="N219" s="38" t="s">
        <v>723</v>
      </c>
      <c r="O219" s="38" t="s">
        <v>6431</v>
      </c>
      <c r="P219" s="39" t="s">
        <v>6432</v>
      </c>
      <c r="Q219" s="38"/>
      <c r="R219" s="39" t="s">
        <v>89</v>
      </c>
      <c r="S219" s="39" t="s">
        <v>7411</v>
      </c>
      <c r="T219" s="40">
        <v>41908</v>
      </c>
      <c r="U219" s="38">
        <v>7510</v>
      </c>
      <c r="V219" s="53"/>
      <c r="W219" s="54"/>
      <c r="X219" s="53"/>
      <c r="Y219" s="53"/>
      <c r="Z219" s="53"/>
      <c r="AA219" s="43"/>
      <c r="AB219" s="24"/>
      <c r="AC219" s="24"/>
      <c r="AD219" s="24"/>
      <c r="AE219" s="24"/>
      <c r="AF219" s="24"/>
      <c r="AG219" s="24"/>
    </row>
    <row r="220" spans="1:33" ht="14.25" hidden="1" customHeight="1" x14ac:dyDescent="0.2">
      <c r="A220" s="38">
        <v>7567</v>
      </c>
      <c r="B220" s="29" t="s">
        <v>1776</v>
      </c>
      <c r="C220" s="139">
        <v>651512808</v>
      </c>
      <c r="D220" s="27" t="s">
        <v>1555</v>
      </c>
      <c r="E220" s="27" t="s">
        <v>1777</v>
      </c>
      <c r="F220" s="37" t="s">
        <v>1778</v>
      </c>
      <c r="G220" s="37" t="s">
        <v>1779</v>
      </c>
      <c r="H220" s="37" t="s">
        <v>1780</v>
      </c>
      <c r="I220" s="27" t="s">
        <v>1781</v>
      </c>
      <c r="J220" s="27" t="s">
        <v>1782</v>
      </c>
      <c r="K220" s="27" t="s">
        <v>1783</v>
      </c>
      <c r="L220" s="27" t="s">
        <v>1785</v>
      </c>
      <c r="M220" s="29" t="s">
        <v>49</v>
      </c>
      <c r="N220" s="38" t="s">
        <v>723</v>
      </c>
      <c r="O220" s="38" t="s">
        <v>1786</v>
      </c>
      <c r="P220" s="39" t="s">
        <v>1784</v>
      </c>
      <c r="Q220" s="38"/>
      <c r="R220" s="39">
        <v>93401</v>
      </c>
      <c r="S220" s="39" t="s">
        <v>1787</v>
      </c>
      <c r="T220" s="40">
        <v>42146</v>
      </c>
      <c r="U220" s="38">
        <v>7567</v>
      </c>
      <c r="V220" s="28"/>
      <c r="W220" s="29"/>
      <c r="X220" s="28"/>
      <c r="Y220" s="28"/>
      <c r="Z220" s="28"/>
      <c r="AA220" s="27"/>
      <c r="AB220" s="24"/>
      <c r="AC220" s="24"/>
      <c r="AD220" s="24"/>
      <c r="AE220" s="24"/>
      <c r="AF220" s="24"/>
      <c r="AG220" s="24"/>
    </row>
    <row r="221" spans="1:33" ht="14.25" hidden="1" customHeight="1" x14ac:dyDescent="0.2">
      <c r="A221" s="38">
        <v>7713</v>
      </c>
      <c r="B221" s="29" t="s">
        <v>7269</v>
      </c>
      <c r="C221" s="139">
        <v>651868661</v>
      </c>
      <c r="D221" s="27"/>
      <c r="E221" s="27" t="s">
        <v>8603</v>
      </c>
      <c r="F221" s="37" t="s">
        <v>7271</v>
      </c>
      <c r="G221" s="37" t="s">
        <v>7270</v>
      </c>
      <c r="H221" s="37" t="s">
        <v>7272</v>
      </c>
      <c r="I221" s="27" t="s">
        <v>7273</v>
      </c>
      <c r="J221" s="27" t="s">
        <v>7274</v>
      </c>
      <c r="K221" s="27" t="s">
        <v>7275</v>
      </c>
      <c r="L221" s="27" t="s">
        <v>7276</v>
      </c>
      <c r="M221" s="29" t="s">
        <v>6116</v>
      </c>
      <c r="N221" s="38" t="s">
        <v>3826</v>
      </c>
      <c r="O221" s="38" t="s">
        <v>7277</v>
      </c>
      <c r="P221" s="59" t="s">
        <v>7278</v>
      </c>
      <c r="Q221" s="38"/>
      <c r="R221" s="39">
        <v>94301</v>
      </c>
      <c r="S221" s="39" t="s">
        <v>7279</v>
      </c>
      <c r="T221" s="40">
        <v>44102</v>
      </c>
      <c r="U221" s="38">
        <v>7713</v>
      </c>
      <c r="V221" s="65"/>
      <c r="W221" s="66"/>
      <c r="X221" s="65"/>
      <c r="Y221" s="65"/>
      <c r="Z221" s="65"/>
      <c r="AA221" s="67"/>
      <c r="AB221" s="24"/>
      <c r="AC221" s="24"/>
      <c r="AD221" s="24"/>
      <c r="AE221" s="24"/>
      <c r="AF221" s="24"/>
      <c r="AG221" s="24"/>
    </row>
    <row r="222" spans="1:33" ht="14.25" hidden="1" customHeight="1" x14ac:dyDescent="0.2">
      <c r="A222" s="38">
        <v>7473</v>
      </c>
      <c r="B222" s="29" t="s">
        <v>1788</v>
      </c>
      <c r="C222" s="139">
        <v>650587340</v>
      </c>
      <c r="D222" s="27" t="s">
        <v>1555</v>
      </c>
      <c r="E222" s="27" t="s">
        <v>1789</v>
      </c>
      <c r="F222" s="37" t="s">
        <v>7570</v>
      </c>
      <c r="G222" s="37" t="s">
        <v>1790</v>
      </c>
      <c r="H222" s="37" t="s">
        <v>7571</v>
      </c>
      <c r="I222" s="27" t="s">
        <v>1791</v>
      </c>
      <c r="J222" s="27" t="s">
        <v>7572</v>
      </c>
      <c r="K222" s="27" t="s">
        <v>1792</v>
      </c>
      <c r="L222" s="27" t="s">
        <v>8055</v>
      </c>
      <c r="M222" s="29" t="s">
        <v>50</v>
      </c>
      <c r="N222" s="38" t="s">
        <v>1420</v>
      </c>
      <c r="O222" s="38"/>
      <c r="P222" s="39" t="s">
        <v>1793</v>
      </c>
      <c r="Q222" s="38"/>
      <c r="R222" s="39">
        <v>93401</v>
      </c>
      <c r="S222" s="39" t="s">
        <v>7561</v>
      </c>
      <c r="T222" s="40">
        <v>41340</v>
      </c>
      <c r="U222" s="38">
        <v>7473</v>
      </c>
      <c r="V222" s="53"/>
      <c r="W222" s="54"/>
      <c r="X222" s="53"/>
      <c r="Y222" s="53"/>
      <c r="Z222" s="53"/>
      <c r="AA222" s="43"/>
      <c r="AB222" s="24"/>
      <c r="AC222" s="24"/>
      <c r="AD222" s="24"/>
      <c r="AE222" s="24"/>
      <c r="AF222" s="24"/>
      <c r="AG222" s="24"/>
    </row>
    <row r="223" spans="1:33" ht="14.25" hidden="1" customHeight="1" x14ac:dyDescent="0.2">
      <c r="A223" s="38">
        <v>7963</v>
      </c>
      <c r="B223" s="29" t="s">
        <v>6689</v>
      </c>
      <c r="C223" s="139" t="s">
        <v>7672</v>
      </c>
      <c r="D223" s="27"/>
      <c r="E223" s="27" t="s">
        <v>8604</v>
      </c>
      <c r="F223" s="37" t="s">
        <v>6756</v>
      </c>
      <c r="G223" s="37" t="s">
        <v>6690</v>
      </c>
      <c r="H223" s="37" t="s">
        <v>6757</v>
      </c>
      <c r="I223" s="27" t="s">
        <v>4734</v>
      </c>
      <c r="J223" s="27" t="s">
        <v>6758</v>
      </c>
      <c r="K223" s="27" t="s">
        <v>6692</v>
      </c>
      <c r="L223" s="27" t="s">
        <v>6694</v>
      </c>
      <c r="M223" s="29" t="s">
        <v>6117</v>
      </c>
      <c r="N223" s="38" t="s">
        <v>3855</v>
      </c>
      <c r="O223" s="38" t="s">
        <v>6693</v>
      </c>
      <c r="P223" s="39" t="s">
        <v>6695</v>
      </c>
      <c r="Q223" s="38"/>
      <c r="R223" s="39">
        <v>93401</v>
      </c>
      <c r="S223" s="39" t="s">
        <v>6691</v>
      </c>
      <c r="T223" s="40">
        <v>43805</v>
      </c>
      <c r="U223" s="38">
        <v>7963</v>
      </c>
      <c r="V223" s="28"/>
      <c r="W223" s="29"/>
      <c r="X223" s="28"/>
      <c r="Y223" s="28"/>
      <c r="Z223" s="28"/>
      <c r="AA223" s="27"/>
      <c r="AB223" s="24"/>
      <c r="AC223" s="24"/>
      <c r="AD223" s="24"/>
      <c r="AE223" s="24"/>
      <c r="AF223" s="24"/>
      <c r="AG223" s="24"/>
    </row>
    <row r="224" spans="1:33" ht="14.25" hidden="1" customHeight="1" x14ac:dyDescent="0.2">
      <c r="A224" s="38">
        <v>6937</v>
      </c>
      <c r="B224" s="29" t="s">
        <v>1794</v>
      </c>
      <c r="C224" s="139">
        <v>707764007</v>
      </c>
      <c r="D224" s="27" t="s">
        <v>1555</v>
      </c>
      <c r="E224" s="27" t="s">
        <v>1795</v>
      </c>
      <c r="F224" s="37" t="s">
        <v>1796</v>
      </c>
      <c r="G224" s="37" t="s">
        <v>1797</v>
      </c>
      <c r="H224" s="37" t="s">
        <v>1798</v>
      </c>
      <c r="I224" s="27" t="s">
        <v>1799</v>
      </c>
      <c r="J224" s="27" t="s">
        <v>1800</v>
      </c>
      <c r="K224" s="27" t="s">
        <v>1801</v>
      </c>
      <c r="L224" s="27" t="s">
        <v>1802</v>
      </c>
      <c r="M224" s="29" t="s">
        <v>49</v>
      </c>
      <c r="N224" s="38" t="s">
        <v>1090</v>
      </c>
      <c r="O224" s="38"/>
      <c r="P224" s="39"/>
      <c r="Q224" s="38"/>
      <c r="R224" s="39">
        <v>93401</v>
      </c>
      <c r="S224" s="39" t="s">
        <v>1803</v>
      </c>
      <c r="T224" s="40">
        <v>37970</v>
      </c>
      <c r="U224" s="38">
        <v>6937</v>
      </c>
      <c r="V224" s="28"/>
      <c r="W224" s="29"/>
      <c r="X224" s="28"/>
      <c r="Y224" s="28"/>
      <c r="Z224" s="28"/>
      <c r="AA224" s="27"/>
      <c r="AB224" s="24"/>
      <c r="AC224" s="24"/>
      <c r="AD224" s="24"/>
      <c r="AE224" s="24"/>
      <c r="AF224" s="24"/>
      <c r="AG224" s="24"/>
    </row>
    <row r="225" spans="1:33" ht="14.25" hidden="1" customHeight="1" x14ac:dyDescent="0.2">
      <c r="A225" s="38">
        <v>7642</v>
      </c>
      <c r="B225" s="29" t="s">
        <v>1804</v>
      </c>
      <c r="C225" s="139">
        <v>650847326</v>
      </c>
      <c r="D225" s="27" t="s">
        <v>1555</v>
      </c>
      <c r="E225" s="27" t="s">
        <v>7101</v>
      </c>
      <c r="F225" s="37" t="s">
        <v>7102</v>
      </c>
      <c r="G225" s="37" t="s">
        <v>1805</v>
      </c>
      <c r="H225" s="37" t="s">
        <v>7103</v>
      </c>
      <c r="I225" s="27" t="s">
        <v>848</v>
      </c>
      <c r="J225" s="27" t="s">
        <v>7104</v>
      </c>
      <c r="K225" s="27" t="s">
        <v>7105</v>
      </c>
      <c r="L225" s="27" t="s">
        <v>7106</v>
      </c>
      <c r="M225" s="29" t="s">
        <v>49</v>
      </c>
      <c r="N225" s="38" t="s">
        <v>1806</v>
      </c>
      <c r="O225" s="38" t="s">
        <v>7107</v>
      </c>
      <c r="P225" s="39" t="s">
        <v>7108</v>
      </c>
      <c r="Q225" s="38"/>
      <c r="R225" s="39" t="s">
        <v>697</v>
      </c>
      <c r="S225" s="39" t="s">
        <v>7255</v>
      </c>
      <c r="T225" s="40">
        <v>43063</v>
      </c>
      <c r="U225" s="38">
        <v>7642</v>
      </c>
      <c r="V225" s="53"/>
      <c r="W225" s="54"/>
      <c r="X225" s="53"/>
      <c r="Y225" s="53"/>
      <c r="Z225" s="53"/>
      <c r="AA225" s="43"/>
      <c r="AB225" s="24"/>
      <c r="AC225" s="24"/>
      <c r="AD225" s="24"/>
      <c r="AE225" s="24"/>
      <c r="AF225" s="24"/>
      <c r="AG225" s="24"/>
    </row>
    <row r="226" spans="1:33" ht="14.25" hidden="1" customHeight="1" x14ac:dyDescent="0.2">
      <c r="A226" s="38">
        <v>7571</v>
      </c>
      <c r="B226" s="29" t="s">
        <v>1808</v>
      </c>
      <c r="C226" s="139">
        <v>650975340</v>
      </c>
      <c r="D226" s="27" t="s">
        <v>400</v>
      </c>
      <c r="E226" s="27" t="s">
        <v>1809</v>
      </c>
      <c r="F226" s="37" t="s">
        <v>1810</v>
      </c>
      <c r="G226" s="37" t="s">
        <v>1811</v>
      </c>
      <c r="H226" s="37" t="s">
        <v>1812</v>
      </c>
      <c r="I226" s="27" t="s">
        <v>477</v>
      </c>
      <c r="J226" s="27" t="s">
        <v>1813</v>
      </c>
      <c r="K226" s="27" t="s">
        <v>1814</v>
      </c>
      <c r="L226" s="27" t="s">
        <v>1816</v>
      </c>
      <c r="M226" s="29" t="s">
        <v>6113</v>
      </c>
      <c r="N226" s="38"/>
      <c r="O226" s="38" t="s">
        <v>1817</v>
      </c>
      <c r="P226" s="39" t="s">
        <v>1815</v>
      </c>
      <c r="Q226" s="38"/>
      <c r="R226" s="39" t="s">
        <v>414</v>
      </c>
      <c r="S226" s="39" t="s">
        <v>1819</v>
      </c>
      <c r="T226" s="40">
        <v>42187</v>
      </c>
      <c r="U226" s="38">
        <v>7571</v>
      </c>
      <c r="V226" s="28"/>
      <c r="W226" s="29"/>
      <c r="X226" s="28"/>
      <c r="Y226" s="28"/>
      <c r="Z226" s="28"/>
      <c r="AA226" s="27"/>
      <c r="AB226" s="24"/>
      <c r="AC226" s="24"/>
      <c r="AD226" s="24"/>
      <c r="AE226" s="24"/>
      <c r="AF226" s="24"/>
      <c r="AG226" s="24"/>
    </row>
    <row r="227" spans="1:33" ht="14.25" hidden="1" customHeight="1" x14ac:dyDescent="0.2">
      <c r="A227" s="38">
        <v>2150</v>
      </c>
      <c r="B227" s="29" t="s">
        <v>1820</v>
      </c>
      <c r="C227" s="139">
        <v>702670004</v>
      </c>
      <c r="D227" s="27" t="s">
        <v>1555</v>
      </c>
      <c r="E227" s="27" t="s">
        <v>1821</v>
      </c>
      <c r="F227" s="37" t="s">
        <v>7432</v>
      </c>
      <c r="G227" s="37" t="s">
        <v>1822</v>
      </c>
      <c r="H227" s="37" t="s">
        <v>7433</v>
      </c>
      <c r="I227" s="27" t="s">
        <v>1823</v>
      </c>
      <c r="J227" s="27" t="s">
        <v>7434</v>
      </c>
      <c r="K227" s="27" t="s">
        <v>7435</v>
      </c>
      <c r="L227" s="27" t="s">
        <v>1824</v>
      </c>
      <c r="M227" s="29" t="s">
        <v>49</v>
      </c>
      <c r="N227" s="38" t="s">
        <v>1825</v>
      </c>
      <c r="O227" s="38" t="s">
        <v>1826</v>
      </c>
      <c r="P227" s="39" t="s">
        <v>1827</v>
      </c>
      <c r="Q227" s="38"/>
      <c r="R227" s="39">
        <v>93401</v>
      </c>
      <c r="S227" s="39" t="s">
        <v>7427</v>
      </c>
      <c r="T227" s="40">
        <v>37970</v>
      </c>
      <c r="U227" s="38">
        <v>2150</v>
      </c>
      <c r="V227" s="28"/>
      <c r="W227" s="29"/>
      <c r="X227" s="28"/>
      <c r="Y227" s="28"/>
      <c r="Z227" s="28"/>
      <c r="AA227" s="27"/>
      <c r="AB227" s="24"/>
      <c r="AC227" s="24"/>
      <c r="AD227" s="24"/>
      <c r="AE227" s="24"/>
      <c r="AF227" s="24"/>
      <c r="AG227" s="24"/>
    </row>
    <row r="228" spans="1:33" ht="14.25" hidden="1" customHeight="1" x14ac:dyDescent="0.2">
      <c r="A228" s="38">
        <v>7700</v>
      </c>
      <c r="B228" s="29" t="s">
        <v>6773</v>
      </c>
      <c r="C228" s="139">
        <v>651933943</v>
      </c>
      <c r="D228" s="27"/>
      <c r="E228" s="27" t="s">
        <v>8605</v>
      </c>
      <c r="F228" s="37" t="s">
        <v>6774</v>
      </c>
      <c r="G228" s="37" t="s">
        <v>6775</v>
      </c>
      <c r="H228" s="37" t="s">
        <v>6776</v>
      </c>
      <c r="I228" s="27" t="s">
        <v>1560</v>
      </c>
      <c r="J228" s="27" t="s">
        <v>6777</v>
      </c>
      <c r="K228" s="27" t="s">
        <v>6778</v>
      </c>
      <c r="L228" s="27" t="s">
        <v>6779</v>
      </c>
      <c r="M228" s="29" t="s">
        <v>214</v>
      </c>
      <c r="N228" s="38" t="s">
        <v>676</v>
      </c>
      <c r="O228" s="38" t="s">
        <v>6780</v>
      </c>
      <c r="P228" s="59" t="s">
        <v>6781</v>
      </c>
      <c r="Q228" s="38"/>
      <c r="R228" s="39">
        <v>93401</v>
      </c>
      <c r="S228" s="39" t="s">
        <v>6782</v>
      </c>
      <c r="T228" s="40">
        <v>43903</v>
      </c>
      <c r="U228" s="38">
        <v>7700</v>
      </c>
      <c r="V228" s="60"/>
      <c r="W228" s="61"/>
      <c r="X228" s="60"/>
      <c r="Y228" s="60"/>
      <c r="Z228" s="60"/>
      <c r="AA228" s="48"/>
      <c r="AB228" s="24"/>
      <c r="AC228" s="24"/>
      <c r="AD228" s="24"/>
      <c r="AE228" s="24"/>
      <c r="AF228" s="24"/>
      <c r="AG228" s="24"/>
    </row>
    <row r="229" spans="1:33" ht="14.25" hidden="1" customHeight="1" x14ac:dyDescent="0.2">
      <c r="A229" s="38">
        <v>7496</v>
      </c>
      <c r="B229" s="29" t="s">
        <v>1828</v>
      </c>
      <c r="C229" s="139" t="s">
        <v>7673</v>
      </c>
      <c r="D229" s="27" t="s">
        <v>1555</v>
      </c>
      <c r="E229" s="27" t="s">
        <v>1829</v>
      </c>
      <c r="F229" s="37" t="s">
        <v>1830</v>
      </c>
      <c r="G229" s="37" t="s">
        <v>1831</v>
      </c>
      <c r="H229" s="37" t="s">
        <v>1832</v>
      </c>
      <c r="I229" s="27" t="s">
        <v>1833</v>
      </c>
      <c r="J229" s="27" t="s">
        <v>1834</v>
      </c>
      <c r="K229" s="27" t="s">
        <v>1835</v>
      </c>
      <c r="L229" s="27" t="s">
        <v>1837</v>
      </c>
      <c r="M229" s="29" t="s">
        <v>49</v>
      </c>
      <c r="N229" s="38" t="s">
        <v>1479</v>
      </c>
      <c r="O229" s="38" t="s">
        <v>1838</v>
      </c>
      <c r="P229" s="39" t="s">
        <v>1836</v>
      </c>
      <c r="Q229" s="38"/>
      <c r="R229" s="39" t="s">
        <v>1266</v>
      </c>
      <c r="S229" s="39" t="s">
        <v>1839</v>
      </c>
      <c r="T229" s="40">
        <v>41668</v>
      </c>
      <c r="U229" s="38">
        <v>7496</v>
      </c>
      <c r="V229" s="28"/>
      <c r="W229" s="29"/>
      <c r="X229" s="28"/>
      <c r="Y229" s="28"/>
      <c r="Z229" s="28"/>
      <c r="AA229" s="27"/>
      <c r="AB229" s="24"/>
      <c r="AC229" s="24"/>
      <c r="AD229" s="24"/>
      <c r="AE229" s="24"/>
      <c r="AF229" s="24"/>
      <c r="AG229" s="24"/>
    </row>
    <row r="230" spans="1:33" ht="14.25" hidden="1" customHeight="1" x14ac:dyDescent="0.2">
      <c r="A230" s="38">
        <v>3650</v>
      </c>
      <c r="B230" s="29" t="s">
        <v>1840</v>
      </c>
      <c r="C230" s="139">
        <v>714041002</v>
      </c>
      <c r="D230" s="27" t="s">
        <v>1643</v>
      </c>
      <c r="E230" s="27" t="s">
        <v>1842</v>
      </c>
      <c r="F230" s="37" t="s">
        <v>7198</v>
      </c>
      <c r="G230" s="37" t="s">
        <v>1841</v>
      </c>
      <c r="H230" s="37" t="s">
        <v>6677</v>
      </c>
      <c r="I230" s="27" t="s">
        <v>265</v>
      </c>
      <c r="J230" s="27" t="s">
        <v>7199</v>
      </c>
      <c r="K230" s="27" t="s">
        <v>7204</v>
      </c>
      <c r="L230" s="27" t="s">
        <v>6803</v>
      </c>
      <c r="M230" s="29" t="s">
        <v>623</v>
      </c>
      <c r="N230" s="38" t="s">
        <v>4355</v>
      </c>
      <c r="O230" s="38">
        <v>352471664</v>
      </c>
      <c r="P230" s="59" t="s">
        <v>6804</v>
      </c>
      <c r="Q230" s="38"/>
      <c r="R230" s="39" t="s">
        <v>1266</v>
      </c>
      <c r="S230" s="39" t="s">
        <v>7218</v>
      </c>
      <c r="T230" s="40">
        <v>37970</v>
      </c>
      <c r="U230" s="38">
        <v>3650</v>
      </c>
      <c r="V230" s="28"/>
      <c r="W230" s="29"/>
      <c r="X230" s="28"/>
      <c r="Y230" s="28"/>
      <c r="Z230" s="28"/>
      <c r="AA230" s="27"/>
      <c r="AB230" s="24"/>
      <c r="AC230" s="24"/>
      <c r="AD230" s="24"/>
      <c r="AE230" s="24"/>
      <c r="AF230" s="24"/>
      <c r="AG230" s="24"/>
    </row>
    <row r="231" spans="1:33" ht="14.25" hidden="1" customHeight="1" x14ac:dyDescent="0.2">
      <c r="A231" s="38">
        <v>7185</v>
      </c>
      <c r="B231" s="29" t="s">
        <v>1843</v>
      </c>
      <c r="C231" s="139">
        <v>717354001</v>
      </c>
      <c r="D231" s="27" t="s">
        <v>1555</v>
      </c>
      <c r="E231" s="27" t="s">
        <v>1844</v>
      </c>
      <c r="F231" s="37" t="s">
        <v>1845</v>
      </c>
      <c r="G231" s="37" t="s">
        <v>1846</v>
      </c>
      <c r="H231" s="37" t="s">
        <v>1847</v>
      </c>
      <c r="I231" s="27" t="s">
        <v>1848</v>
      </c>
      <c r="J231" s="27" t="s">
        <v>1849</v>
      </c>
      <c r="K231" s="27" t="s">
        <v>1850</v>
      </c>
      <c r="L231" s="27" t="s">
        <v>1852</v>
      </c>
      <c r="M231" s="29" t="s">
        <v>49</v>
      </c>
      <c r="N231" s="38" t="s">
        <v>1854</v>
      </c>
      <c r="O231" s="38" t="s">
        <v>1853</v>
      </c>
      <c r="P231" s="39" t="s">
        <v>1851</v>
      </c>
      <c r="Q231" s="38"/>
      <c r="R231" s="39">
        <v>93401</v>
      </c>
      <c r="S231" s="39" t="s">
        <v>1855</v>
      </c>
      <c r="T231" s="40">
        <v>38568</v>
      </c>
      <c r="U231" s="38">
        <v>7185</v>
      </c>
      <c r="V231" s="28"/>
      <c r="W231" s="29"/>
      <c r="X231" s="28"/>
      <c r="Y231" s="28"/>
      <c r="Z231" s="28"/>
      <c r="AA231" s="27"/>
      <c r="AB231" s="24"/>
      <c r="AC231" s="24"/>
      <c r="AD231" s="24"/>
      <c r="AE231" s="24"/>
      <c r="AF231" s="24"/>
      <c r="AG231" s="24"/>
    </row>
    <row r="232" spans="1:33" ht="14.25" hidden="1" customHeight="1" x14ac:dyDescent="0.2">
      <c r="A232" s="38">
        <v>3860</v>
      </c>
      <c r="B232" s="29" t="s">
        <v>7159</v>
      </c>
      <c r="C232" s="139">
        <v>711524002</v>
      </c>
      <c r="D232" s="27" t="s">
        <v>1555</v>
      </c>
      <c r="E232" s="27" t="s">
        <v>1868</v>
      </c>
      <c r="F232" s="37" t="s">
        <v>7160</v>
      </c>
      <c r="G232" s="37" t="s">
        <v>1869</v>
      </c>
      <c r="H232" s="37" t="s">
        <v>7161</v>
      </c>
      <c r="I232" s="27" t="s">
        <v>1870</v>
      </c>
      <c r="J232" s="27" t="s">
        <v>7162</v>
      </c>
      <c r="K232" s="27" t="s">
        <v>1871</v>
      </c>
      <c r="L232" s="27" t="s">
        <v>1872</v>
      </c>
      <c r="M232" s="29" t="s">
        <v>49</v>
      </c>
      <c r="N232" s="38" t="s">
        <v>1874</v>
      </c>
      <c r="O232" s="38" t="s">
        <v>1873</v>
      </c>
      <c r="P232" s="39"/>
      <c r="Q232" s="38"/>
      <c r="R232" s="39">
        <v>93401</v>
      </c>
      <c r="S232" s="39" t="s">
        <v>7174</v>
      </c>
      <c r="T232" s="40">
        <v>37970</v>
      </c>
      <c r="U232" s="38">
        <v>1700</v>
      </c>
      <c r="V232" s="28"/>
      <c r="W232" s="29"/>
      <c r="X232" s="28"/>
      <c r="Y232" s="28"/>
      <c r="Z232" s="28"/>
      <c r="AA232" s="27"/>
      <c r="AB232" s="24"/>
      <c r="AC232" s="24"/>
      <c r="AD232" s="24"/>
      <c r="AE232" s="24"/>
      <c r="AF232" s="24"/>
      <c r="AG232" s="24"/>
    </row>
    <row r="233" spans="1:33" ht="14.25" hidden="1" customHeight="1" x14ac:dyDescent="0.2">
      <c r="A233" s="38">
        <v>3900</v>
      </c>
      <c r="B233" s="27" t="s">
        <v>1856</v>
      </c>
      <c r="C233" s="139">
        <v>710474001</v>
      </c>
      <c r="D233" s="27" t="s">
        <v>1568</v>
      </c>
      <c r="E233" s="27" t="s">
        <v>1857</v>
      </c>
      <c r="F233" s="37" t="s">
        <v>1858</v>
      </c>
      <c r="G233" s="37" t="s">
        <v>1859</v>
      </c>
      <c r="H233" s="37" t="s">
        <v>1860</v>
      </c>
      <c r="I233" s="27" t="s">
        <v>1685</v>
      </c>
      <c r="J233" s="27" t="s">
        <v>1861</v>
      </c>
      <c r="K233" s="27" t="s">
        <v>1862</v>
      </c>
      <c r="L233" s="78" t="s">
        <v>1864</v>
      </c>
      <c r="M233" s="29" t="s">
        <v>49</v>
      </c>
      <c r="N233" s="38" t="s">
        <v>1865</v>
      </c>
      <c r="O233" s="38" t="s">
        <v>1863</v>
      </c>
      <c r="P233" s="39"/>
      <c r="Q233" s="38"/>
      <c r="R233" s="39" t="s">
        <v>47</v>
      </c>
      <c r="S233" s="39" t="s">
        <v>1866</v>
      </c>
      <c r="T233" s="40">
        <v>37970</v>
      </c>
      <c r="U233" s="38">
        <v>3900</v>
      </c>
      <c r="V233" s="28"/>
      <c r="W233" s="29"/>
      <c r="X233" s="28"/>
      <c r="Y233" s="28"/>
      <c r="Z233" s="28"/>
      <c r="AA233" s="27"/>
      <c r="AB233" s="24"/>
      <c r="AC233" s="24"/>
      <c r="AD233" s="24"/>
      <c r="AE233" s="24"/>
      <c r="AF233" s="24"/>
      <c r="AG233" s="24"/>
    </row>
    <row r="234" spans="1:33" ht="14.25" hidden="1" customHeight="1" x14ac:dyDescent="0.2">
      <c r="A234" s="38">
        <v>3950</v>
      </c>
      <c r="B234" s="29" t="s">
        <v>1875</v>
      </c>
      <c r="C234" s="139">
        <v>814968006</v>
      </c>
      <c r="D234" s="27" t="s">
        <v>1555</v>
      </c>
      <c r="E234" s="27" t="s">
        <v>1876</v>
      </c>
      <c r="F234" s="37" t="s">
        <v>7091</v>
      </c>
      <c r="G234" s="37" t="s">
        <v>1877</v>
      </c>
      <c r="H234" s="37" t="s">
        <v>7357</v>
      </c>
      <c r="I234" s="27" t="s">
        <v>7346</v>
      </c>
      <c r="J234" s="27" t="s">
        <v>8056</v>
      </c>
      <c r="K234" s="27" t="s">
        <v>7358</v>
      </c>
      <c r="L234" s="27" t="s">
        <v>6802</v>
      </c>
      <c r="M234" s="29" t="s">
        <v>49</v>
      </c>
      <c r="N234" s="38" t="s">
        <v>1878</v>
      </c>
      <c r="O234" s="38">
        <v>225409300</v>
      </c>
      <c r="P234" s="39" t="s">
        <v>7345</v>
      </c>
      <c r="Q234" s="38"/>
      <c r="R234" s="39" t="s">
        <v>1266</v>
      </c>
      <c r="S234" s="39" t="s">
        <v>6840</v>
      </c>
      <c r="T234" s="40">
        <v>37970</v>
      </c>
      <c r="U234" s="38">
        <v>3950</v>
      </c>
      <c r="V234" s="28"/>
      <c r="W234" s="29"/>
      <c r="X234" s="28"/>
      <c r="Y234" s="28"/>
      <c r="Z234" s="28"/>
      <c r="AA234" s="27"/>
      <c r="AB234" s="24"/>
      <c r="AC234" s="24"/>
      <c r="AD234" s="24"/>
      <c r="AE234" s="24"/>
      <c r="AF234" s="24"/>
      <c r="AG234" s="24"/>
    </row>
    <row r="235" spans="1:33" ht="14.25" hidden="1" customHeight="1" x14ac:dyDescent="0.2">
      <c r="A235" s="38">
        <v>7039</v>
      </c>
      <c r="B235" s="29" t="s">
        <v>1879</v>
      </c>
      <c r="C235" s="139">
        <v>700249204</v>
      </c>
      <c r="D235" s="27" t="s">
        <v>1555</v>
      </c>
      <c r="E235" s="27" t="s">
        <v>1880</v>
      </c>
      <c r="F235" s="37" t="s">
        <v>7584</v>
      </c>
      <c r="G235" s="37" t="s">
        <v>1881</v>
      </c>
      <c r="H235" s="37" t="s">
        <v>7585</v>
      </c>
      <c r="I235" s="27" t="s">
        <v>1882</v>
      </c>
      <c r="J235" s="27" t="s">
        <v>7586</v>
      </c>
      <c r="K235" s="27" t="s">
        <v>1883</v>
      </c>
      <c r="L235" s="27" t="s">
        <v>1885</v>
      </c>
      <c r="M235" s="29" t="s">
        <v>49</v>
      </c>
      <c r="N235" s="38" t="s">
        <v>1887</v>
      </c>
      <c r="O235" s="38" t="s">
        <v>1886</v>
      </c>
      <c r="P235" s="39" t="s">
        <v>1884</v>
      </c>
      <c r="Q235" s="38"/>
      <c r="R235" s="39" t="s">
        <v>1266</v>
      </c>
      <c r="S235" s="39" t="s">
        <v>7631</v>
      </c>
      <c r="T235" s="40">
        <v>37970</v>
      </c>
      <c r="U235" s="38">
        <v>7039</v>
      </c>
      <c r="V235" s="28"/>
      <c r="W235" s="29"/>
      <c r="X235" s="28"/>
      <c r="Y235" s="28"/>
      <c r="Z235" s="28"/>
      <c r="AA235" s="27"/>
      <c r="AB235" s="24"/>
      <c r="AC235" s="24"/>
      <c r="AD235" s="24"/>
      <c r="AE235" s="24"/>
      <c r="AF235" s="24"/>
      <c r="AG235" s="24"/>
    </row>
    <row r="236" spans="1:33" ht="14.25" hidden="1" customHeight="1" x14ac:dyDescent="0.2">
      <c r="A236" s="38">
        <v>7127</v>
      </c>
      <c r="B236" s="29" t="s">
        <v>1888</v>
      </c>
      <c r="C236" s="139">
        <v>651765404</v>
      </c>
      <c r="D236" s="27" t="s">
        <v>1555</v>
      </c>
      <c r="E236" s="27" t="s">
        <v>1889</v>
      </c>
      <c r="F236" s="37" t="s">
        <v>1890</v>
      </c>
      <c r="G236" s="37" t="s">
        <v>1891</v>
      </c>
      <c r="H236" s="37" t="s">
        <v>1892</v>
      </c>
      <c r="I236" s="27" t="s">
        <v>1893</v>
      </c>
      <c r="J236" s="27" t="s">
        <v>1894</v>
      </c>
      <c r="K236" s="27" t="s">
        <v>1895</v>
      </c>
      <c r="L236" s="27" t="s">
        <v>1897</v>
      </c>
      <c r="M236" s="29" t="s">
        <v>49</v>
      </c>
      <c r="N236" s="38" t="s">
        <v>1899</v>
      </c>
      <c r="O236" s="38" t="s">
        <v>1898</v>
      </c>
      <c r="P236" s="39" t="s">
        <v>1896</v>
      </c>
      <c r="Q236" s="38"/>
      <c r="R236" s="39">
        <v>93401</v>
      </c>
      <c r="S236" s="39" t="s">
        <v>1900</v>
      </c>
      <c r="T236" s="40">
        <v>38019</v>
      </c>
      <c r="U236" s="38">
        <v>7127</v>
      </c>
      <c r="V236" s="28"/>
      <c r="W236" s="29"/>
      <c r="X236" s="28"/>
      <c r="Y236" s="28"/>
      <c r="Z236" s="28"/>
      <c r="AA236" s="27"/>
      <c r="AB236" s="24"/>
      <c r="AC236" s="24"/>
      <c r="AD236" s="24"/>
      <c r="AE236" s="24"/>
      <c r="AF236" s="24"/>
      <c r="AG236" s="24"/>
    </row>
    <row r="237" spans="1:33" ht="14.25" hidden="1" customHeight="1" x14ac:dyDescent="0.2">
      <c r="A237" s="38">
        <v>6680</v>
      </c>
      <c r="B237" s="29" t="s">
        <v>1901</v>
      </c>
      <c r="C237" s="139">
        <v>717618009</v>
      </c>
      <c r="D237" s="27" t="s">
        <v>1568</v>
      </c>
      <c r="E237" s="27" t="s">
        <v>1902</v>
      </c>
      <c r="F237" s="37" t="s">
        <v>1903</v>
      </c>
      <c r="G237" s="37" t="s">
        <v>1904</v>
      </c>
      <c r="H237" s="37" t="s">
        <v>1905</v>
      </c>
      <c r="I237" s="27" t="s">
        <v>1893</v>
      </c>
      <c r="J237" s="27" t="s">
        <v>1906</v>
      </c>
      <c r="K237" s="27" t="s">
        <v>1907</v>
      </c>
      <c r="L237" s="27" t="s">
        <v>1909</v>
      </c>
      <c r="M237" s="29" t="s">
        <v>6115</v>
      </c>
      <c r="N237" s="38" t="s">
        <v>1577</v>
      </c>
      <c r="O237" s="38"/>
      <c r="P237" s="39" t="s">
        <v>1908</v>
      </c>
      <c r="Q237" s="38"/>
      <c r="R237" s="39" t="s">
        <v>47</v>
      </c>
      <c r="S237" s="39" t="s">
        <v>1910</v>
      </c>
      <c r="T237" s="40">
        <v>37970</v>
      </c>
      <c r="U237" s="38">
        <v>6680</v>
      </c>
      <c r="V237" s="28"/>
      <c r="W237" s="29"/>
      <c r="X237" s="28"/>
      <c r="Y237" s="28"/>
      <c r="Z237" s="28"/>
      <c r="AA237" s="27"/>
      <c r="AB237" s="24"/>
      <c r="AC237" s="24"/>
      <c r="AD237" s="24"/>
      <c r="AE237" s="24"/>
      <c r="AF237" s="24"/>
      <c r="AG237" s="24"/>
    </row>
    <row r="238" spans="1:33" ht="14.25" hidden="1" customHeight="1" x14ac:dyDescent="0.2">
      <c r="A238" s="38">
        <v>7517</v>
      </c>
      <c r="B238" s="29" t="s">
        <v>1911</v>
      </c>
      <c r="C238" s="139">
        <v>650846699</v>
      </c>
      <c r="D238" s="27" t="s">
        <v>1555</v>
      </c>
      <c r="E238" s="27" t="s">
        <v>1912</v>
      </c>
      <c r="F238" s="37" t="s">
        <v>7592</v>
      </c>
      <c r="G238" s="37" t="s">
        <v>6055</v>
      </c>
      <c r="H238" s="37" t="s">
        <v>6190</v>
      </c>
      <c r="I238" s="27" t="s">
        <v>1913</v>
      </c>
      <c r="J238" s="27" t="s">
        <v>7591</v>
      </c>
      <c r="K238" s="27" t="s">
        <v>1914</v>
      </c>
      <c r="L238" s="27" t="s">
        <v>6189</v>
      </c>
      <c r="M238" s="29" t="s">
        <v>49</v>
      </c>
      <c r="N238" s="38" t="s">
        <v>1878</v>
      </c>
      <c r="O238" s="38" t="s">
        <v>6187</v>
      </c>
      <c r="P238" s="39" t="s">
        <v>6188</v>
      </c>
      <c r="Q238" s="38"/>
      <c r="R238" s="39" t="s">
        <v>1266</v>
      </c>
      <c r="S238" s="39" t="s">
        <v>7509</v>
      </c>
      <c r="T238" s="40">
        <v>41950</v>
      </c>
      <c r="U238" s="38">
        <v>7517</v>
      </c>
      <c r="V238" s="53"/>
      <c r="W238" s="54"/>
      <c r="X238" s="53"/>
      <c r="Y238" s="53"/>
      <c r="Z238" s="53"/>
      <c r="AA238" s="43"/>
      <c r="AB238" s="24"/>
      <c r="AC238" s="24"/>
      <c r="AD238" s="24"/>
      <c r="AE238" s="24"/>
      <c r="AF238" s="24"/>
      <c r="AG238" s="24"/>
    </row>
    <row r="239" spans="1:33" ht="14.25" hidden="1" customHeight="1" x14ac:dyDescent="0.2">
      <c r="A239" s="38">
        <v>6966</v>
      </c>
      <c r="B239" s="29" t="s">
        <v>1915</v>
      </c>
      <c r="C239" s="139">
        <v>734382000</v>
      </c>
      <c r="D239" s="27" t="s">
        <v>1643</v>
      </c>
      <c r="E239" s="27" t="s">
        <v>1916</v>
      </c>
      <c r="F239" s="37" t="s">
        <v>1685</v>
      </c>
      <c r="G239" s="37" t="s">
        <v>1917</v>
      </c>
      <c r="H239" s="37" t="s">
        <v>1918</v>
      </c>
      <c r="I239" s="27" t="s">
        <v>1919</v>
      </c>
      <c r="J239" s="27" t="s">
        <v>1920</v>
      </c>
      <c r="K239" s="27" t="s">
        <v>1921</v>
      </c>
      <c r="L239" s="27" t="s">
        <v>1922</v>
      </c>
      <c r="M239" s="29" t="s">
        <v>6113</v>
      </c>
      <c r="N239" s="38" t="s">
        <v>1923</v>
      </c>
      <c r="O239" s="38"/>
      <c r="P239" s="38" t="s">
        <v>1924</v>
      </c>
      <c r="Q239" s="38"/>
      <c r="R239" s="39">
        <v>93401</v>
      </c>
      <c r="S239" s="39" t="s">
        <v>1925</v>
      </c>
      <c r="T239" s="40">
        <v>37970</v>
      </c>
      <c r="U239" s="38">
        <v>6966</v>
      </c>
      <c r="V239" s="28"/>
      <c r="W239" s="29"/>
      <c r="X239" s="28"/>
      <c r="Y239" s="28"/>
      <c r="Z239" s="28"/>
      <c r="AA239" s="27"/>
      <c r="AB239" s="24"/>
      <c r="AC239" s="24"/>
      <c r="AD239" s="24"/>
      <c r="AE239" s="24"/>
      <c r="AF239" s="24"/>
      <c r="AG239" s="24"/>
    </row>
    <row r="240" spans="1:33" ht="14.25" hidden="1" customHeight="1" x14ac:dyDescent="0.2">
      <c r="A240" s="38">
        <v>7045</v>
      </c>
      <c r="B240" s="29" t="s">
        <v>1926</v>
      </c>
      <c r="C240" s="139">
        <v>733377003</v>
      </c>
      <c r="D240" s="27" t="s">
        <v>1555</v>
      </c>
      <c r="E240" s="27" t="s">
        <v>1927</v>
      </c>
      <c r="F240" s="37" t="s">
        <v>1928</v>
      </c>
      <c r="G240" s="37" t="s">
        <v>1929</v>
      </c>
      <c r="H240" s="37" t="s">
        <v>1930</v>
      </c>
      <c r="I240" s="27" t="s">
        <v>1931</v>
      </c>
      <c r="J240" s="27" t="s">
        <v>1932</v>
      </c>
      <c r="K240" s="27" t="s">
        <v>1933</v>
      </c>
      <c r="L240" s="27" t="s">
        <v>1935</v>
      </c>
      <c r="M240" s="29" t="s">
        <v>49</v>
      </c>
      <c r="N240" s="38" t="s">
        <v>723</v>
      </c>
      <c r="O240" s="38" t="s">
        <v>1936</v>
      </c>
      <c r="P240" s="39" t="s">
        <v>1934</v>
      </c>
      <c r="Q240" s="38"/>
      <c r="R240" s="39">
        <v>93401</v>
      </c>
      <c r="S240" s="39" t="s">
        <v>1937</v>
      </c>
      <c r="T240" s="40">
        <v>37970</v>
      </c>
      <c r="U240" s="38">
        <v>7045</v>
      </c>
      <c r="V240" s="28"/>
      <c r="W240" s="29"/>
      <c r="X240" s="28"/>
      <c r="Y240" s="28"/>
      <c r="Z240" s="28"/>
      <c r="AA240" s="27"/>
      <c r="AB240" s="24"/>
      <c r="AC240" s="24"/>
      <c r="AD240" s="24"/>
      <c r="AE240" s="24"/>
      <c r="AF240" s="24"/>
      <c r="AG240" s="24"/>
    </row>
    <row r="241" spans="1:33" ht="14.25" hidden="1" customHeight="1" x14ac:dyDescent="0.2">
      <c r="A241" s="38">
        <v>7370</v>
      </c>
      <c r="B241" s="29" t="s">
        <v>1938</v>
      </c>
      <c r="C241" s="139" t="s">
        <v>7674</v>
      </c>
      <c r="D241" s="27" t="s">
        <v>1555</v>
      </c>
      <c r="E241" s="27" t="s">
        <v>1939</v>
      </c>
      <c r="F241" s="37" t="s">
        <v>1940</v>
      </c>
      <c r="G241" s="37" t="s">
        <v>1941</v>
      </c>
      <c r="H241" s="37" t="s">
        <v>1942</v>
      </c>
      <c r="I241" s="27" t="s">
        <v>1943</v>
      </c>
      <c r="J241" s="27" t="s">
        <v>1944</v>
      </c>
      <c r="K241" s="27" t="s">
        <v>1945</v>
      </c>
      <c r="L241" s="27" t="s">
        <v>1946</v>
      </c>
      <c r="M241" s="29" t="s">
        <v>49</v>
      </c>
      <c r="N241" s="38" t="s">
        <v>845</v>
      </c>
      <c r="O241" s="38" t="s">
        <v>1947</v>
      </c>
      <c r="P241" s="39"/>
      <c r="Q241" s="38"/>
      <c r="R241" s="39" t="s">
        <v>414</v>
      </c>
      <c r="S241" s="39" t="s">
        <v>1948</v>
      </c>
      <c r="T241" s="40">
        <v>39322</v>
      </c>
      <c r="U241" s="38">
        <v>7370</v>
      </c>
      <c r="V241" s="28"/>
      <c r="W241" s="29"/>
      <c r="X241" s="28"/>
      <c r="Y241" s="28"/>
      <c r="Z241" s="28"/>
      <c r="AA241" s="27"/>
      <c r="AB241" s="24"/>
      <c r="AC241" s="24"/>
      <c r="AD241" s="24"/>
      <c r="AE241" s="24"/>
      <c r="AF241" s="24"/>
      <c r="AG241" s="24"/>
    </row>
    <row r="242" spans="1:33" ht="14.25" hidden="1" customHeight="1" x14ac:dyDescent="0.2">
      <c r="A242" s="38">
        <v>7660</v>
      </c>
      <c r="B242" s="29" t="s">
        <v>6138</v>
      </c>
      <c r="C242" s="139">
        <v>651619912</v>
      </c>
      <c r="D242" s="27" t="s">
        <v>1949</v>
      </c>
      <c r="E242" s="27" t="s">
        <v>1950</v>
      </c>
      <c r="F242" s="37" t="s">
        <v>1951</v>
      </c>
      <c r="G242" s="37" t="s">
        <v>1952</v>
      </c>
      <c r="H242" s="37" t="s">
        <v>1953</v>
      </c>
      <c r="I242" s="27" t="s">
        <v>1954</v>
      </c>
      <c r="J242" s="27"/>
      <c r="K242" s="27" t="s">
        <v>1955</v>
      </c>
      <c r="L242" s="27" t="s">
        <v>1957</v>
      </c>
      <c r="M242" s="29" t="s">
        <v>623</v>
      </c>
      <c r="N242" s="38" t="s">
        <v>457</v>
      </c>
      <c r="O242" s="38" t="s">
        <v>1958</v>
      </c>
      <c r="P242" s="39" t="s">
        <v>1956</v>
      </c>
      <c r="Q242" s="38"/>
      <c r="R242" s="39">
        <v>93401</v>
      </c>
      <c r="S242" s="39" t="s">
        <v>1959</v>
      </c>
      <c r="T242" s="40">
        <v>43395</v>
      </c>
      <c r="U242" s="38">
        <v>7660</v>
      </c>
      <c r="V242" s="28"/>
      <c r="W242" s="29"/>
      <c r="X242" s="28"/>
      <c r="Y242" s="28"/>
      <c r="Z242" s="28"/>
      <c r="AA242" s="27"/>
      <c r="AB242" s="24"/>
      <c r="AC242" s="24"/>
      <c r="AD242" s="24"/>
      <c r="AE242" s="24"/>
      <c r="AF242" s="24"/>
      <c r="AG242" s="24"/>
    </row>
    <row r="243" spans="1:33" ht="14.25" hidden="1" customHeight="1" x14ac:dyDescent="0.2">
      <c r="A243" s="38">
        <v>6993</v>
      </c>
      <c r="B243" s="29" t="s">
        <v>1960</v>
      </c>
      <c r="C243" s="139">
        <v>730767005</v>
      </c>
      <c r="D243" s="37" t="s">
        <v>1962</v>
      </c>
      <c r="E243" s="27" t="s">
        <v>1963</v>
      </c>
      <c r="F243" s="37" t="s">
        <v>1964</v>
      </c>
      <c r="G243" s="37" t="s">
        <v>1961</v>
      </c>
      <c r="H243" s="37" t="s">
        <v>1965</v>
      </c>
      <c r="I243" s="27" t="s">
        <v>1966</v>
      </c>
      <c r="J243" s="27" t="s">
        <v>1967</v>
      </c>
      <c r="K243" s="27" t="s">
        <v>1968</v>
      </c>
      <c r="L243" s="27" t="s">
        <v>1970</v>
      </c>
      <c r="M243" s="29" t="s">
        <v>49</v>
      </c>
      <c r="N243" s="38" t="s">
        <v>1479</v>
      </c>
      <c r="O243" s="38" t="s">
        <v>1971</v>
      </c>
      <c r="P243" s="39" t="s">
        <v>1969</v>
      </c>
      <c r="Q243" s="38"/>
      <c r="R243" s="39">
        <v>93401</v>
      </c>
      <c r="S243" s="39" t="s">
        <v>1972</v>
      </c>
      <c r="T243" s="40">
        <v>37970</v>
      </c>
      <c r="U243" s="38">
        <v>6993</v>
      </c>
      <c r="V243" s="28"/>
      <c r="W243" s="29"/>
      <c r="X243" s="28"/>
      <c r="Y243" s="28"/>
      <c r="Z243" s="28"/>
      <c r="AA243" s="27"/>
      <c r="AB243" s="24"/>
      <c r="AC243" s="24"/>
      <c r="AD243" s="24"/>
      <c r="AE243" s="24"/>
      <c r="AF243" s="24"/>
      <c r="AG243" s="24"/>
    </row>
    <row r="244" spans="1:33" ht="14.25" hidden="1" customHeight="1" x14ac:dyDescent="0.2">
      <c r="A244" s="149">
        <v>7701</v>
      </c>
      <c r="B244" s="29" t="s">
        <v>7323</v>
      </c>
      <c r="C244" s="139">
        <v>651935253</v>
      </c>
      <c r="D244" s="37"/>
      <c r="E244" s="27" t="s">
        <v>8606</v>
      </c>
      <c r="F244" s="37" t="s">
        <v>7325</v>
      </c>
      <c r="G244" s="37" t="s">
        <v>7324</v>
      </c>
      <c r="H244" s="37" t="s">
        <v>7326</v>
      </c>
      <c r="I244" s="27" t="s">
        <v>7327</v>
      </c>
      <c r="J244" s="27" t="s">
        <v>7328</v>
      </c>
      <c r="K244" s="27" t="s">
        <v>7329</v>
      </c>
      <c r="L244" s="27" t="s">
        <v>8607</v>
      </c>
      <c r="M244" s="29" t="s">
        <v>49</v>
      </c>
      <c r="N244" s="38" t="s">
        <v>1825</v>
      </c>
      <c r="O244" s="38" t="s">
        <v>7330</v>
      </c>
      <c r="P244" s="59" t="s">
        <v>8608</v>
      </c>
      <c r="Q244" s="38"/>
      <c r="R244" s="39">
        <v>93401</v>
      </c>
      <c r="S244" s="39" t="s">
        <v>7331</v>
      </c>
      <c r="T244" s="40">
        <v>44104</v>
      </c>
      <c r="U244" s="38">
        <v>7714</v>
      </c>
      <c r="V244" s="28"/>
      <c r="W244" s="29"/>
      <c r="X244" s="28"/>
      <c r="Y244" s="28"/>
      <c r="Z244" s="28"/>
      <c r="AA244" s="27"/>
      <c r="AB244" s="24"/>
      <c r="AC244" s="24"/>
      <c r="AD244" s="24"/>
      <c r="AE244" s="24"/>
      <c r="AF244" s="24"/>
      <c r="AG244" s="24"/>
    </row>
    <row r="245" spans="1:33" ht="14.25" hidden="1" customHeight="1" x14ac:dyDescent="0.2">
      <c r="A245" s="38">
        <v>7405</v>
      </c>
      <c r="B245" s="29" t="s">
        <v>1973</v>
      </c>
      <c r="C245" s="139">
        <v>730752008</v>
      </c>
      <c r="D245" s="27" t="s">
        <v>1555</v>
      </c>
      <c r="E245" s="27" t="s">
        <v>1974</v>
      </c>
      <c r="F245" s="37" t="s">
        <v>1975</v>
      </c>
      <c r="G245" s="37" t="s">
        <v>1976</v>
      </c>
      <c r="H245" s="37" t="s">
        <v>1977</v>
      </c>
      <c r="I245" s="27" t="s">
        <v>1978</v>
      </c>
      <c r="J245" s="27" t="s">
        <v>1979</v>
      </c>
      <c r="K245" s="27" t="s">
        <v>1980</v>
      </c>
      <c r="L245" s="27" t="s">
        <v>1981</v>
      </c>
      <c r="M245" s="29" t="s">
        <v>49</v>
      </c>
      <c r="N245" s="38" t="s">
        <v>1601</v>
      </c>
      <c r="O245" s="38" t="s">
        <v>1982</v>
      </c>
      <c r="P245" s="39"/>
      <c r="Q245" s="38"/>
      <c r="R245" s="39" t="s">
        <v>414</v>
      </c>
      <c r="S245" s="39" t="s">
        <v>1983</v>
      </c>
      <c r="T245" s="40">
        <v>39720</v>
      </c>
      <c r="U245" s="38">
        <v>7405</v>
      </c>
      <c r="V245" s="28"/>
      <c r="W245" s="29"/>
      <c r="X245" s="28"/>
      <c r="Y245" s="28"/>
      <c r="Z245" s="28"/>
      <c r="AA245" s="27"/>
      <c r="AB245" s="24"/>
      <c r="AC245" s="24"/>
      <c r="AD245" s="24"/>
      <c r="AE245" s="24"/>
      <c r="AF245" s="24"/>
      <c r="AG245" s="24"/>
    </row>
    <row r="246" spans="1:33" ht="14.25" hidden="1" customHeight="1" x14ac:dyDescent="0.2">
      <c r="A246" s="38">
        <v>6885</v>
      </c>
      <c r="B246" s="29" t="s">
        <v>1984</v>
      </c>
      <c r="C246" s="139">
        <v>715814005</v>
      </c>
      <c r="D246" s="27" t="s">
        <v>1555</v>
      </c>
      <c r="E246" s="27" t="s">
        <v>1985</v>
      </c>
      <c r="F246" s="37" t="s">
        <v>1986</v>
      </c>
      <c r="G246" s="37" t="s">
        <v>1987</v>
      </c>
      <c r="H246" s="37" t="s">
        <v>1988</v>
      </c>
      <c r="I246" s="27" t="s">
        <v>719</v>
      </c>
      <c r="J246" s="27" t="s">
        <v>1989</v>
      </c>
      <c r="K246" s="27" t="s">
        <v>1990</v>
      </c>
      <c r="L246" s="27" t="s">
        <v>1992</v>
      </c>
      <c r="M246" s="38" t="s">
        <v>49</v>
      </c>
      <c r="N246" s="38" t="s">
        <v>723</v>
      </c>
      <c r="O246" s="38" t="s">
        <v>1993</v>
      </c>
      <c r="P246" s="39" t="s">
        <v>1991</v>
      </c>
      <c r="Q246" s="38"/>
      <c r="R246" s="39">
        <v>93401</v>
      </c>
      <c r="S246" s="39" t="s">
        <v>1994</v>
      </c>
      <c r="T246" s="40">
        <v>37970</v>
      </c>
      <c r="U246" s="38">
        <v>6885</v>
      </c>
      <c r="V246" s="28"/>
      <c r="W246" s="29"/>
      <c r="X246" s="28"/>
      <c r="Y246" s="28"/>
      <c r="Z246" s="28"/>
      <c r="AA246" s="27"/>
      <c r="AB246" s="24"/>
      <c r="AC246" s="24"/>
      <c r="AD246" s="24"/>
      <c r="AE246" s="24"/>
      <c r="AF246" s="24"/>
      <c r="AG246" s="24"/>
    </row>
    <row r="247" spans="1:33" ht="14.25" hidden="1" customHeight="1" x14ac:dyDescent="0.2">
      <c r="A247" s="38">
        <v>7632</v>
      </c>
      <c r="B247" s="29" t="s">
        <v>1995</v>
      </c>
      <c r="C247" s="139" t="s">
        <v>7675</v>
      </c>
      <c r="D247" s="27" t="s">
        <v>1568</v>
      </c>
      <c r="E247" s="27" t="s">
        <v>1996</v>
      </c>
      <c r="F247" s="37" t="s">
        <v>8057</v>
      </c>
      <c r="G247" s="37" t="s">
        <v>1997</v>
      </c>
      <c r="H247" s="37" t="s">
        <v>1998</v>
      </c>
      <c r="I247" s="27" t="s">
        <v>1560</v>
      </c>
      <c r="J247" s="27" t="s">
        <v>8058</v>
      </c>
      <c r="K247" s="27" t="s">
        <v>8059</v>
      </c>
      <c r="L247" s="27" t="s">
        <v>8060</v>
      </c>
      <c r="M247" s="29" t="s">
        <v>623</v>
      </c>
      <c r="N247" s="38" t="s">
        <v>202</v>
      </c>
      <c r="O247" s="38" t="s">
        <v>8061</v>
      </c>
      <c r="P247" s="39" t="s">
        <v>1999</v>
      </c>
      <c r="Q247" s="38"/>
      <c r="R247" s="39" t="s">
        <v>1580</v>
      </c>
      <c r="S247" s="39" t="s">
        <v>8062</v>
      </c>
      <c r="T247" s="40">
        <v>42902</v>
      </c>
      <c r="U247" s="38">
        <v>7632</v>
      </c>
      <c r="V247" s="28"/>
      <c r="W247" s="29"/>
      <c r="X247" s="28"/>
      <c r="Y247" s="28"/>
      <c r="Z247" s="28"/>
      <c r="AA247" s="27"/>
      <c r="AB247" s="24"/>
      <c r="AC247" s="24"/>
      <c r="AD247" s="24"/>
      <c r="AE247" s="24"/>
      <c r="AF247" s="24"/>
      <c r="AG247" s="24"/>
    </row>
    <row r="248" spans="1:33" ht="14.25" hidden="1" customHeight="1" x14ac:dyDescent="0.2">
      <c r="A248" s="39">
        <v>7676</v>
      </c>
      <c r="B248" s="27" t="s">
        <v>6180</v>
      </c>
      <c r="C248" s="139">
        <v>651705223</v>
      </c>
      <c r="D248" s="27"/>
      <c r="E248" s="27" t="s">
        <v>8609</v>
      </c>
      <c r="F248" s="37" t="s">
        <v>7014</v>
      </c>
      <c r="G248" s="37" t="s">
        <v>6181</v>
      </c>
      <c r="H248" s="37" t="s">
        <v>6191</v>
      </c>
      <c r="I248" s="27" t="s">
        <v>6182</v>
      </c>
      <c r="J248" s="27" t="s">
        <v>6183</v>
      </c>
      <c r="K248" s="27" t="s">
        <v>6184</v>
      </c>
      <c r="L248" s="27" t="s">
        <v>7015</v>
      </c>
      <c r="M248" s="27" t="s">
        <v>6117</v>
      </c>
      <c r="N248" s="39" t="s">
        <v>1005</v>
      </c>
      <c r="O248" s="39" t="s">
        <v>6185</v>
      </c>
      <c r="P248" s="79" t="s">
        <v>6186</v>
      </c>
      <c r="Q248" s="39"/>
      <c r="R248" s="39" t="s">
        <v>47</v>
      </c>
      <c r="S248" s="39" t="s">
        <v>7205</v>
      </c>
      <c r="T248" s="45">
        <v>43595</v>
      </c>
      <c r="U248" s="39">
        <v>7676</v>
      </c>
      <c r="V248" s="80"/>
      <c r="W248" s="27"/>
      <c r="X248" s="80"/>
      <c r="Y248" s="80"/>
      <c r="Z248" s="80"/>
      <c r="AA248" s="27"/>
      <c r="AB248" s="24"/>
      <c r="AC248" s="24"/>
      <c r="AD248" s="24"/>
      <c r="AE248" s="24"/>
      <c r="AF248" s="24"/>
      <c r="AG248" s="24"/>
    </row>
    <row r="249" spans="1:33" ht="14.25" hidden="1" customHeight="1" x14ac:dyDescent="0.2">
      <c r="A249" s="38">
        <v>7323</v>
      </c>
      <c r="B249" s="29" t="s">
        <v>2000</v>
      </c>
      <c r="C249" s="139">
        <v>655044205</v>
      </c>
      <c r="D249" s="27" t="s">
        <v>1568</v>
      </c>
      <c r="E249" s="27" t="s">
        <v>2001</v>
      </c>
      <c r="F249" s="37" t="s">
        <v>2002</v>
      </c>
      <c r="G249" s="37" t="s">
        <v>2003</v>
      </c>
      <c r="H249" s="37" t="s">
        <v>2004</v>
      </c>
      <c r="I249" s="27" t="s">
        <v>2005</v>
      </c>
      <c r="J249" s="27" t="s">
        <v>2006</v>
      </c>
      <c r="K249" s="27" t="s">
        <v>2007</v>
      </c>
      <c r="L249" s="27" t="s">
        <v>2009</v>
      </c>
      <c r="M249" s="29" t="s">
        <v>49</v>
      </c>
      <c r="N249" s="38" t="s">
        <v>2011</v>
      </c>
      <c r="O249" s="38" t="s">
        <v>2010</v>
      </c>
      <c r="P249" s="39" t="s">
        <v>2008</v>
      </c>
      <c r="Q249" s="38"/>
      <c r="R249" s="39" t="s">
        <v>47</v>
      </c>
      <c r="S249" s="39" t="s">
        <v>2012</v>
      </c>
      <c r="T249" s="40">
        <v>38898</v>
      </c>
      <c r="U249" s="38">
        <v>7323</v>
      </c>
      <c r="V249" s="28"/>
      <c r="W249" s="29"/>
      <c r="X249" s="28"/>
      <c r="Y249" s="28"/>
      <c r="Z249" s="28"/>
      <c r="AA249" s="27"/>
      <c r="AB249" s="24"/>
      <c r="AC249" s="24"/>
      <c r="AD249" s="24"/>
      <c r="AE249" s="24"/>
      <c r="AF249" s="24"/>
      <c r="AG249" s="24"/>
    </row>
    <row r="250" spans="1:33" ht="14.25" hidden="1" customHeight="1" x14ac:dyDescent="0.2">
      <c r="A250" s="38">
        <v>6864</v>
      </c>
      <c r="B250" s="29" t="s">
        <v>2013</v>
      </c>
      <c r="C250" s="139">
        <v>721476006</v>
      </c>
      <c r="D250" s="27" t="s">
        <v>1643</v>
      </c>
      <c r="E250" s="27" t="s">
        <v>2014</v>
      </c>
      <c r="F250" s="37" t="s">
        <v>2015</v>
      </c>
      <c r="G250" s="37" t="s">
        <v>2015</v>
      </c>
      <c r="H250" s="37" t="s">
        <v>2016</v>
      </c>
      <c r="I250" s="27" t="s">
        <v>1104</v>
      </c>
      <c r="J250" s="27" t="s">
        <v>2017</v>
      </c>
      <c r="K250" s="27" t="s">
        <v>2018</v>
      </c>
      <c r="L250" s="27" t="s">
        <v>2020</v>
      </c>
      <c r="M250" s="29" t="s">
        <v>6168</v>
      </c>
      <c r="N250" s="38" t="s">
        <v>2022</v>
      </c>
      <c r="O250" s="38" t="s">
        <v>2021</v>
      </c>
      <c r="P250" s="39" t="s">
        <v>2019</v>
      </c>
      <c r="Q250" s="38"/>
      <c r="R250" s="39">
        <v>93910</v>
      </c>
      <c r="S250" s="39" t="s">
        <v>7032</v>
      </c>
      <c r="T250" s="40">
        <v>37970</v>
      </c>
      <c r="U250" s="38">
        <v>6864</v>
      </c>
      <c r="V250" s="28"/>
      <c r="W250" s="29"/>
      <c r="X250" s="28"/>
      <c r="Y250" s="28"/>
      <c r="Z250" s="28"/>
      <c r="AA250" s="27"/>
      <c r="AB250" s="24"/>
      <c r="AC250" s="24"/>
      <c r="AD250" s="24"/>
      <c r="AE250" s="24"/>
      <c r="AF250" s="24"/>
      <c r="AG250" s="24"/>
    </row>
    <row r="251" spans="1:33" ht="14.25" hidden="1" customHeight="1" x14ac:dyDescent="0.2">
      <c r="A251" s="38">
        <v>7373</v>
      </c>
      <c r="B251" s="29" t="s">
        <v>2023</v>
      </c>
      <c r="C251" s="139">
        <v>740165003</v>
      </c>
      <c r="D251" s="27" t="s">
        <v>1555</v>
      </c>
      <c r="E251" s="27" t="s">
        <v>2024</v>
      </c>
      <c r="F251" s="37" t="s">
        <v>2025</v>
      </c>
      <c r="G251" s="37" t="s">
        <v>2026</v>
      </c>
      <c r="H251" s="37" t="s">
        <v>2027</v>
      </c>
      <c r="I251" s="27" t="s">
        <v>2028</v>
      </c>
      <c r="J251" s="27" t="s">
        <v>2029</v>
      </c>
      <c r="K251" s="27" t="s">
        <v>2030</v>
      </c>
      <c r="L251" s="27" t="s">
        <v>2031</v>
      </c>
      <c r="M251" s="29" t="s">
        <v>49</v>
      </c>
      <c r="N251" s="38" t="s">
        <v>1090</v>
      </c>
      <c r="O251" s="38"/>
      <c r="P251" s="39" t="s">
        <v>2032</v>
      </c>
      <c r="Q251" s="38"/>
      <c r="R251" s="39" t="s">
        <v>89</v>
      </c>
      <c r="S251" s="39" t="s">
        <v>2033</v>
      </c>
      <c r="T251" s="40">
        <v>39332</v>
      </c>
      <c r="U251" s="38">
        <v>7373</v>
      </c>
      <c r="V251" s="28"/>
      <c r="W251" s="29"/>
      <c r="X251" s="28"/>
      <c r="Y251" s="28"/>
      <c r="Z251" s="28"/>
      <c r="AA251" s="27"/>
      <c r="AB251" s="24"/>
      <c r="AC251" s="24"/>
      <c r="AD251" s="24"/>
      <c r="AE251" s="24"/>
      <c r="AF251" s="24"/>
      <c r="AG251" s="24"/>
    </row>
    <row r="252" spans="1:33" ht="14.25" hidden="1" customHeight="1" x14ac:dyDescent="0.2">
      <c r="A252" s="38">
        <v>6914</v>
      </c>
      <c r="B252" s="29" t="s">
        <v>2034</v>
      </c>
      <c r="C252" s="139">
        <v>722884000</v>
      </c>
      <c r="D252" s="27" t="s">
        <v>1555</v>
      </c>
      <c r="E252" s="27" t="s">
        <v>2035</v>
      </c>
      <c r="F252" s="37" t="s">
        <v>7041</v>
      </c>
      <c r="G252" s="37" t="s">
        <v>2036</v>
      </c>
      <c r="H252" s="37" t="s">
        <v>7045</v>
      </c>
      <c r="I252" s="27" t="s">
        <v>2037</v>
      </c>
      <c r="J252" s="27" t="s">
        <v>7046</v>
      </c>
      <c r="K252" s="27" t="s">
        <v>7047</v>
      </c>
      <c r="L252" s="27" t="s">
        <v>7042</v>
      </c>
      <c r="M252" s="29" t="s">
        <v>6117</v>
      </c>
      <c r="N252" s="38" t="s">
        <v>1317</v>
      </c>
      <c r="O252" s="38" t="s">
        <v>7043</v>
      </c>
      <c r="P252" s="59" t="s">
        <v>7044</v>
      </c>
      <c r="Q252" s="38"/>
      <c r="R252" s="39" t="s">
        <v>1266</v>
      </c>
      <c r="S252" s="39" t="s">
        <v>7208</v>
      </c>
      <c r="T252" s="40">
        <v>37970</v>
      </c>
      <c r="U252" s="38">
        <v>6914</v>
      </c>
      <c r="V252" s="28"/>
      <c r="W252" s="29"/>
      <c r="X252" s="28"/>
      <c r="Y252" s="28"/>
      <c r="Z252" s="28"/>
      <c r="AA252" s="27"/>
      <c r="AB252" s="24"/>
      <c r="AC252" s="24"/>
      <c r="AD252" s="24"/>
      <c r="AE252" s="24"/>
      <c r="AF252" s="24"/>
      <c r="AG252" s="24"/>
    </row>
    <row r="253" spans="1:33" ht="14.25" hidden="1" customHeight="1" x14ac:dyDescent="0.2">
      <c r="A253" s="38">
        <v>7374</v>
      </c>
      <c r="B253" s="29" t="s">
        <v>2038</v>
      </c>
      <c r="C253" s="139">
        <v>722517008</v>
      </c>
      <c r="D253" s="27" t="s">
        <v>1555</v>
      </c>
      <c r="E253" s="27" t="s">
        <v>2039</v>
      </c>
      <c r="F253" s="37" t="s">
        <v>2040</v>
      </c>
      <c r="G253" s="37" t="s">
        <v>2041</v>
      </c>
      <c r="H253" s="37" t="s">
        <v>2042</v>
      </c>
      <c r="I253" s="27" t="s">
        <v>2043</v>
      </c>
      <c r="J253" s="27" t="s">
        <v>2044</v>
      </c>
      <c r="K253" s="27" t="s">
        <v>2045</v>
      </c>
      <c r="L253" s="27" t="s">
        <v>2047</v>
      </c>
      <c r="M253" s="29" t="s">
        <v>49</v>
      </c>
      <c r="N253" s="38" t="s">
        <v>1479</v>
      </c>
      <c r="O253" s="38" t="s">
        <v>2048</v>
      </c>
      <c r="P253" s="39" t="s">
        <v>2046</v>
      </c>
      <c r="Q253" s="38"/>
      <c r="R253" s="39" t="s">
        <v>89</v>
      </c>
      <c r="S253" s="39" t="s">
        <v>2049</v>
      </c>
      <c r="T253" s="40">
        <v>39349</v>
      </c>
      <c r="U253" s="38">
        <v>7374</v>
      </c>
      <c r="V253" s="28"/>
      <c r="W253" s="29"/>
      <c r="X253" s="28"/>
      <c r="Y253" s="28"/>
      <c r="Z253" s="28"/>
      <c r="AA253" s="27"/>
      <c r="AB253" s="24"/>
      <c r="AC253" s="24"/>
      <c r="AD253" s="24"/>
      <c r="AE253" s="24"/>
      <c r="AF253" s="24"/>
      <c r="AG253" s="24"/>
    </row>
    <row r="254" spans="1:33" ht="14.25" hidden="1" customHeight="1" x14ac:dyDescent="0.2">
      <c r="A254" s="38">
        <v>7668</v>
      </c>
      <c r="B254" s="29" t="s">
        <v>2050</v>
      </c>
      <c r="C254" s="139">
        <v>651515092</v>
      </c>
      <c r="D254" s="27" t="s">
        <v>1555</v>
      </c>
      <c r="E254" s="27" t="s">
        <v>2051</v>
      </c>
      <c r="F254" s="37" t="s">
        <v>7183</v>
      </c>
      <c r="G254" s="37" t="s">
        <v>2052</v>
      </c>
      <c r="H254" s="37" t="s">
        <v>2053</v>
      </c>
      <c r="I254" s="27" t="s">
        <v>2054</v>
      </c>
      <c r="J254" s="27" t="s">
        <v>7256</v>
      </c>
      <c r="K254" s="27" t="s">
        <v>2055</v>
      </c>
      <c r="L254" s="27" t="s">
        <v>7071</v>
      </c>
      <c r="M254" s="29" t="s">
        <v>623</v>
      </c>
      <c r="N254" s="38" t="s">
        <v>2056</v>
      </c>
      <c r="O254" s="38" t="s">
        <v>7072</v>
      </c>
      <c r="P254" s="39" t="s">
        <v>7073</v>
      </c>
      <c r="Q254" s="38"/>
      <c r="R254" s="39" t="s">
        <v>697</v>
      </c>
      <c r="S254" s="39" t="s">
        <v>7184</v>
      </c>
      <c r="T254" s="40">
        <v>43482</v>
      </c>
      <c r="U254" s="38">
        <v>7668</v>
      </c>
      <c r="V254" s="53"/>
      <c r="W254" s="54"/>
      <c r="X254" s="53"/>
      <c r="Y254" s="53"/>
      <c r="Z254" s="53"/>
      <c r="AA254" s="43"/>
      <c r="AB254" s="24"/>
      <c r="AC254" s="24"/>
      <c r="AD254" s="24"/>
      <c r="AE254" s="24"/>
      <c r="AF254" s="24"/>
      <c r="AG254" s="24"/>
    </row>
    <row r="255" spans="1:33" ht="14.25" hidden="1" customHeight="1" x14ac:dyDescent="0.2">
      <c r="A255" s="38">
        <v>7429</v>
      </c>
      <c r="B255" s="29" t="s">
        <v>7268</v>
      </c>
      <c r="C255" s="139">
        <v>740097008</v>
      </c>
      <c r="D255" s="27" t="s">
        <v>1568</v>
      </c>
      <c r="E255" s="27" t="s">
        <v>2057</v>
      </c>
      <c r="F255" s="37" t="s">
        <v>2058</v>
      </c>
      <c r="G255" s="37" t="s">
        <v>2059</v>
      </c>
      <c r="H255" s="37" t="s">
        <v>2060</v>
      </c>
      <c r="I255" s="27" t="s">
        <v>2061</v>
      </c>
      <c r="J255" s="27" t="s">
        <v>2062</v>
      </c>
      <c r="K255" s="27" t="s">
        <v>2063</v>
      </c>
      <c r="L255" s="27" t="s">
        <v>2065</v>
      </c>
      <c r="M255" s="29" t="s">
        <v>49</v>
      </c>
      <c r="N255" s="38" t="s">
        <v>723</v>
      </c>
      <c r="O255" s="38"/>
      <c r="P255" s="39" t="s">
        <v>2064</v>
      </c>
      <c r="Q255" s="38"/>
      <c r="R255" s="39" t="s">
        <v>414</v>
      </c>
      <c r="S255" s="39" t="s">
        <v>2066</v>
      </c>
      <c r="T255" s="40">
        <v>40366</v>
      </c>
      <c r="U255" s="38">
        <v>7429</v>
      </c>
      <c r="V255" s="28"/>
      <c r="W255" s="29"/>
      <c r="X255" s="28"/>
      <c r="Y255" s="28"/>
      <c r="Z255" s="28"/>
      <c r="AA255" s="27"/>
      <c r="AB255" s="24"/>
      <c r="AC255" s="24"/>
      <c r="AD255" s="24"/>
      <c r="AE255" s="24"/>
      <c r="AF255" s="24"/>
      <c r="AG255" s="24"/>
    </row>
    <row r="256" spans="1:33" ht="14.25" hidden="1" customHeight="1" x14ac:dyDescent="0.2">
      <c r="A256" s="38">
        <v>7346</v>
      </c>
      <c r="B256" s="29" t="s">
        <v>2067</v>
      </c>
      <c r="C256" s="139">
        <v>656852305</v>
      </c>
      <c r="D256" s="27" t="s">
        <v>1555</v>
      </c>
      <c r="E256" s="27" t="s">
        <v>2068</v>
      </c>
      <c r="F256" s="37" t="s">
        <v>2069</v>
      </c>
      <c r="G256" s="37" t="s">
        <v>2070</v>
      </c>
      <c r="H256" s="37" t="s">
        <v>2071</v>
      </c>
      <c r="I256" s="27" t="s">
        <v>2072</v>
      </c>
      <c r="J256" s="27" t="s">
        <v>2073</v>
      </c>
      <c r="K256" s="27" t="s">
        <v>2074</v>
      </c>
      <c r="L256" s="27" t="s">
        <v>2075</v>
      </c>
      <c r="M256" s="29" t="s">
        <v>49</v>
      </c>
      <c r="N256" s="38" t="s">
        <v>2076</v>
      </c>
      <c r="O256" s="38"/>
      <c r="P256" s="39"/>
      <c r="Q256" s="38"/>
      <c r="R256" s="39" t="s">
        <v>1266</v>
      </c>
      <c r="S256" s="39" t="s">
        <v>2077</v>
      </c>
      <c r="T256" s="40">
        <v>39128</v>
      </c>
      <c r="U256" s="38">
        <v>7346</v>
      </c>
      <c r="V256" s="28"/>
      <c r="W256" s="29"/>
      <c r="X256" s="28"/>
      <c r="Y256" s="28"/>
      <c r="Z256" s="28"/>
      <c r="AA256" s="27"/>
      <c r="AB256" s="24"/>
      <c r="AC256" s="24"/>
      <c r="AD256" s="24"/>
      <c r="AE256" s="24"/>
      <c r="AF256" s="24"/>
      <c r="AG256" s="24"/>
    </row>
    <row r="257" spans="1:33" ht="14.25" hidden="1" customHeight="1" x14ac:dyDescent="0.2">
      <c r="A257" s="38">
        <v>7447</v>
      </c>
      <c r="B257" s="29" t="s">
        <v>2078</v>
      </c>
      <c r="C257" s="139">
        <v>650359615</v>
      </c>
      <c r="D257" s="27" t="s">
        <v>1555</v>
      </c>
      <c r="E257" s="27" t="s">
        <v>2079</v>
      </c>
      <c r="F257" s="37" t="s">
        <v>2080</v>
      </c>
      <c r="G257" s="37" t="s">
        <v>2081</v>
      </c>
      <c r="H257" s="37" t="s">
        <v>2082</v>
      </c>
      <c r="I257" s="27" t="s">
        <v>2083</v>
      </c>
      <c r="J257" s="27" t="s">
        <v>2084</v>
      </c>
      <c r="K257" s="27" t="s">
        <v>2085</v>
      </c>
      <c r="L257" s="27" t="s">
        <v>2086</v>
      </c>
      <c r="M257" s="29" t="s">
        <v>49</v>
      </c>
      <c r="N257" s="38" t="s">
        <v>845</v>
      </c>
      <c r="O257" s="38"/>
      <c r="P257" s="39"/>
      <c r="Q257" s="38"/>
      <c r="R257" s="39">
        <v>93401</v>
      </c>
      <c r="S257" s="39" t="s">
        <v>2087</v>
      </c>
      <c r="T257" s="40">
        <v>40753</v>
      </c>
      <c r="U257" s="38">
        <v>7447</v>
      </c>
      <c r="V257" s="28"/>
      <c r="W257" s="29"/>
      <c r="X257" s="28"/>
      <c r="Y257" s="28"/>
      <c r="Z257" s="28"/>
      <c r="AA257" s="27"/>
      <c r="AB257" s="24"/>
      <c r="AC257" s="24"/>
      <c r="AD257" s="24"/>
      <c r="AE257" s="24"/>
      <c r="AF257" s="24"/>
      <c r="AG257" s="24"/>
    </row>
    <row r="258" spans="1:33" ht="14.25" hidden="1" customHeight="1" x14ac:dyDescent="0.2">
      <c r="A258" s="38">
        <v>7670</v>
      </c>
      <c r="B258" s="29" t="s">
        <v>6741</v>
      </c>
      <c r="C258" s="139">
        <v>651747023</v>
      </c>
      <c r="D258" s="27" t="s">
        <v>78</v>
      </c>
      <c r="E258" s="27" t="s">
        <v>6674</v>
      </c>
      <c r="F258" s="37" t="s">
        <v>7220</v>
      </c>
      <c r="G258" s="37" t="s">
        <v>2089</v>
      </c>
      <c r="H258" s="37" t="s">
        <v>2088</v>
      </c>
      <c r="I258" s="27" t="s">
        <v>2054</v>
      </c>
      <c r="J258" s="27" t="s">
        <v>2090</v>
      </c>
      <c r="K258" s="27" t="s">
        <v>2091</v>
      </c>
      <c r="L258" s="27" t="s">
        <v>7221</v>
      </c>
      <c r="M258" s="29" t="s">
        <v>49</v>
      </c>
      <c r="N258" s="38" t="s">
        <v>1479</v>
      </c>
      <c r="O258" s="38">
        <v>226698697</v>
      </c>
      <c r="P258" s="39" t="s">
        <v>2092</v>
      </c>
      <c r="Q258" s="38"/>
      <c r="R258" s="39" t="s">
        <v>697</v>
      </c>
      <c r="S258" s="39" t="s">
        <v>7643</v>
      </c>
      <c r="T258" s="40">
        <v>43503</v>
      </c>
      <c r="U258" s="38">
        <v>7670</v>
      </c>
      <c r="V258" s="53"/>
      <c r="W258" s="54"/>
      <c r="X258" s="53"/>
      <c r="Y258" s="53"/>
      <c r="Z258" s="53"/>
      <c r="AA258" s="43"/>
      <c r="AB258" s="24"/>
      <c r="AC258" s="24"/>
      <c r="AD258" s="24"/>
      <c r="AE258" s="24"/>
      <c r="AF258" s="24"/>
      <c r="AG258" s="24"/>
    </row>
    <row r="259" spans="1:33" ht="14.25" hidden="1" customHeight="1" x14ac:dyDescent="0.2">
      <c r="A259" s="38">
        <v>7679</v>
      </c>
      <c r="B259" s="29" t="s">
        <v>6371</v>
      </c>
      <c r="C259" s="139" t="s">
        <v>7676</v>
      </c>
      <c r="D259" s="27"/>
      <c r="E259" s="27" t="s">
        <v>8610</v>
      </c>
      <c r="F259" s="37" t="s">
        <v>8063</v>
      </c>
      <c r="G259" s="37" t="s">
        <v>6372</v>
      </c>
      <c r="H259" s="37" t="s">
        <v>6373</v>
      </c>
      <c r="I259" s="27" t="s">
        <v>1473</v>
      </c>
      <c r="J259" s="27" t="s">
        <v>8064</v>
      </c>
      <c r="K259" s="27" t="s">
        <v>6374</v>
      </c>
      <c r="L259" s="27" t="s">
        <v>6375</v>
      </c>
      <c r="M259" s="29" t="s">
        <v>49</v>
      </c>
      <c r="N259" s="38" t="s">
        <v>6376</v>
      </c>
      <c r="O259" s="38">
        <v>56226261423</v>
      </c>
      <c r="P259" s="81" t="s">
        <v>6377</v>
      </c>
      <c r="Q259" s="38"/>
      <c r="R259" s="39">
        <v>93401</v>
      </c>
      <c r="S259" s="39" t="s">
        <v>8065</v>
      </c>
      <c r="T259" s="40">
        <v>43635</v>
      </c>
      <c r="U259" s="38">
        <v>7679</v>
      </c>
      <c r="V259" s="53"/>
      <c r="W259" s="54"/>
      <c r="X259" s="53"/>
      <c r="Y259" s="53"/>
      <c r="Z259" s="53"/>
      <c r="AA259" s="43"/>
      <c r="AB259" s="24"/>
      <c r="AC259" s="24"/>
      <c r="AD259" s="24"/>
      <c r="AE259" s="24"/>
      <c r="AF259" s="24"/>
      <c r="AG259" s="24"/>
    </row>
    <row r="260" spans="1:33" ht="14.25" hidden="1" customHeight="1" x14ac:dyDescent="0.2">
      <c r="A260" s="38">
        <v>6850</v>
      </c>
      <c r="B260" s="29" t="s">
        <v>2093</v>
      </c>
      <c r="C260" s="139">
        <v>718429005</v>
      </c>
      <c r="D260" s="27" t="s">
        <v>1555</v>
      </c>
      <c r="E260" s="27" t="s">
        <v>2094</v>
      </c>
      <c r="F260" s="37" t="s">
        <v>2095</v>
      </c>
      <c r="G260" s="37" t="s">
        <v>2096</v>
      </c>
      <c r="H260" s="37" t="s">
        <v>2097</v>
      </c>
      <c r="I260" s="27" t="s">
        <v>27</v>
      </c>
      <c r="J260" s="27" t="s">
        <v>2098</v>
      </c>
      <c r="K260" s="27" t="s">
        <v>2099</v>
      </c>
      <c r="L260" s="27" t="s">
        <v>2100</v>
      </c>
      <c r="M260" s="29" t="s">
        <v>49</v>
      </c>
      <c r="N260" s="38" t="s">
        <v>2102</v>
      </c>
      <c r="O260" s="38"/>
      <c r="P260" s="39" t="s">
        <v>2101</v>
      </c>
      <c r="Q260" s="38"/>
      <c r="R260" s="39">
        <v>93401</v>
      </c>
      <c r="S260" s="39" t="s">
        <v>2103</v>
      </c>
      <c r="T260" s="40">
        <v>37970</v>
      </c>
      <c r="U260" s="38">
        <v>6850</v>
      </c>
      <c r="V260" s="28"/>
      <c r="W260" s="29"/>
      <c r="X260" s="28"/>
      <c r="Y260" s="28"/>
      <c r="Z260" s="28"/>
      <c r="AA260" s="27"/>
      <c r="AB260" s="24"/>
      <c r="AC260" s="24"/>
      <c r="AD260" s="24"/>
      <c r="AE260" s="24"/>
      <c r="AF260" s="24"/>
      <c r="AG260" s="24"/>
    </row>
    <row r="261" spans="1:33" ht="14.25" hidden="1" customHeight="1" x14ac:dyDescent="0.2">
      <c r="A261" s="38">
        <v>7339</v>
      </c>
      <c r="B261" s="29" t="s">
        <v>2104</v>
      </c>
      <c r="C261" s="139">
        <v>714364007</v>
      </c>
      <c r="D261" s="27" t="s">
        <v>1555</v>
      </c>
      <c r="E261" s="27" t="s">
        <v>2105</v>
      </c>
      <c r="F261" s="37" t="s">
        <v>2106</v>
      </c>
      <c r="G261" s="27" t="s">
        <v>2107</v>
      </c>
      <c r="H261" s="37" t="s">
        <v>2108</v>
      </c>
      <c r="I261" s="27" t="s">
        <v>2109</v>
      </c>
      <c r="J261" s="27" t="s">
        <v>2110</v>
      </c>
      <c r="K261" s="27" t="s">
        <v>2111</v>
      </c>
      <c r="L261" s="27" t="s">
        <v>2114</v>
      </c>
      <c r="M261" s="29" t="s">
        <v>49</v>
      </c>
      <c r="N261" s="38" t="s">
        <v>2115</v>
      </c>
      <c r="O261" s="38" t="s">
        <v>2113</v>
      </c>
      <c r="P261" s="39" t="s">
        <v>2112</v>
      </c>
      <c r="Q261" s="38"/>
      <c r="R261" s="39">
        <v>93401</v>
      </c>
      <c r="S261" s="39" t="s">
        <v>2116</v>
      </c>
      <c r="T261" s="40">
        <v>39030</v>
      </c>
      <c r="U261" s="38">
        <v>7339</v>
      </c>
      <c r="V261" s="28"/>
      <c r="W261" s="29"/>
      <c r="X261" s="28"/>
      <c r="Y261" s="28"/>
      <c r="Z261" s="28"/>
      <c r="AA261" s="27"/>
      <c r="AB261" s="24"/>
      <c r="AC261" s="24"/>
      <c r="AD261" s="24"/>
      <c r="AE261" s="24"/>
      <c r="AF261" s="24"/>
      <c r="AG261" s="24"/>
    </row>
    <row r="262" spans="1:33" ht="14.25" hidden="1" customHeight="1" x14ac:dyDescent="0.2">
      <c r="A262" s="38">
        <v>7441</v>
      </c>
      <c r="B262" s="29" t="s">
        <v>2117</v>
      </c>
      <c r="C262" s="139" t="s">
        <v>7677</v>
      </c>
      <c r="D262" s="27" t="s">
        <v>1568</v>
      </c>
      <c r="E262" s="27" t="s">
        <v>2118</v>
      </c>
      <c r="F262" s="37" t="s">
        <v>2119</v>
      </c>
      <c r="G262" s="37" t="s">
        <v>2120</v>
      </c>
      <c r="H262" s="37" t="s">
        <v>2121</v>
      </c>
      <c r="I262" s="27" t="s">
        <v>1685</v>
      </c>
      <c r="J262" s="27" t="s">
        <v>2122</v>
      </c>
      <c r="K262" s="27" t="s">
        <v>2123</v>
      </c>
      <c r="L262" s="27" t="s">
        <v>2124</v>
      </c>
      <c r="M262" s="29" t="s">
        <v>6118</v>
      </c>
      <c r="N262" s="38" t="s">
        <v>1105</v>
      </c>
      <c r="O262" s="38" t="s">
        <v>2125</v>
      </c>
      <c r="P262" s="39"/>
      <c r="Q262" s="38"/>
      <c r="R262" s="39" t="s">
        <v>47</v>
      </c>
      <c r="S262" s="39" t="s">
        <v>2126</v>
      </c>
      <c r="T262" s="40">
        <v>40674</v>
      </c>
      <c r="U262" s="38">
        <v>7441</v>
      </c>
      <c r="V262" s="28"/>
      <c r="W262" s="29"/>
      <c r="X262" s="28"/>
      <c r="Y262" s="28"/>
      <c r="Z262" s="28"/>
      <c r="AA262" s="27"/>
      <c r="AB262" s="24"/>
      <c r="AC262" s="24"/>
      <c r="AD262" s="24"/>
      <c r="AE262" s="24"/>
      <c r="AF262" s="24"/>
      <c r="AG262" s="24"/>
    </row>
    <row r="263" spans="1:33" ht="14.25" hidden="1" customHeight="1" x14ac:dyDescent="0.2">
      <c r="A263" s="38">
        <v>7193</v>
      </c>
      <c r="B263" s="29" t="s">
        <v>2127</v>
      </c>
      <c r="C263" s="139">
        <v>700217507</v>
      </c>
      <c r="D263" s="27" t="s">
        <v>2128</v>
      </c>
      <c r="E263" s="27" t="s">
        <v>2129</v>
      </c>
      <c r="F263" s="37" t="s">
        <v>7262</v>
      </c>
      <c r="G263" s="37" t="s">
        <v>2130</v>
      </c>
      <c r="H263" s="37" t="s">
        <v>7263</v>
      </c>
      <c r="I263" s="27" t="s">
        <v>2131</v>
      </c>
      <c r="J263" s="27" t="s">
        <v>7264</v>
      </c>
      <c r="K263" s="27" t="s">
        <v>7265</v>
      </c>
      <c r="L263" s="27" t="s">
        <v>7266</v>
      </c>
      <c r="M263" s="29" t="s">
        <v>49</v>
      </c>
      <c r="N263" s="38" t="s">
        <v>2132</v>
      </c>
      <c r="O263" s="38" t="s">
        <v>7267</v>
      </c>
      <c r="P263" s="39" t="s">
        <v>6617</v>
      </c>
      <c r="Q263" s="38"/>
      <c r="R263" s="39" t="s">
        <v>89</v>
      </c>
      <c r="S263" s="39" t="s">
        <v>7312</v>
      </c>
      <c r="T263" s="40">
        <v>38618</v>
      </c>
      <c r="U263" s="38">
        <v>7193</v>
      </c>
      <c r="V263" s="53"/>
      <c r="W263" s="54"/>
      <c r="X263" s="53"/>
      <c r="Y263" s="53"/>
      <c r="Z263" s="53"/>
      <c r="AA263" s="43"/>
      <c r="AB263" s="24"/>
      <c r="AC263" s="24"/>
      <c r="AD263" s="24"/>
      <c r="AE263" s="24"/>
      <c r="AF263" s="24"/>
      <c r="AG263" s="24"/>
    </row>
    <row r="264" spans="1:33" ht="14.25" hidden="1" customHeight="1" x14ac:dyDescent="0.2">
      <c r="A264" s="38">
        <v>4050</v>
      </c>
      <c r="B264" s="29" t="s">
        <v>2133</v>
      </c>
      <c r="C264" s="139">
        <v>821849012</v>
      </c>
      <c r="D264" s="27" t="s">
        <v>1568</v>
      </c>
      <c r="E264" s="27" t="s">
        <v>2134</v>
      </c>
      <c r="F264" s="37" t="s">
        <v>2135</v>
      </c>
      <c r="G264" s="37" t="s">
        <v>2136</v>
      </c>
      <c r="H264" s="37" t="s">
        <v>2137</v>
      </c>
      <c r="I264" s="27" t="s">
        <v>2138</v>
      </c>
      <c r="J264" s="27" t="s">
        <v>2139</v>
      </c>
      <c r="K264" s="27" t="s">
        <v>2140</v>
      </c>
      <c r="L264" s="27" t="s">
        <v>2141</v>
      </c>
      <c r="M264" s="29" t="s">
        <v>623</v>
      </c>
      <c r="N264" s="38" t="s">
        <v>202</v>
      </c>
      <c r="O264" s="38"/>
      <c r="P264" s="39"/>
      <c r="Q264" s="38"/>
      <c r="R264" s="39">
        <v>93401</v>
      </c>
      <c r="S264" s="39" t="s">
        <v>2142</v>
      </c>
      <c r="T264" s="40">
        <v>37970</v>
      </c>
      <c r="U264" s="38">
        <v>4050</v>
      </c>
      <c r="V264" s="28"/>
      <c r="W264" s="29"/>
      <c r="X264" s="28"/>
      <c r="Y264" s="28"/>
      <c r="Z264" s="28"/>
      <c r="AA264" s="27"/>
      <c r="AB264" s="24"/>
      <c r="AC264" s="24"/>
      <c r="AD264" s="24"/>
      <c r="AE264" s="24"/>
      <c r="AF264" s="24"/>
      <c r="AG264" s="24"/>
    </row>
    <row r="265" spans="1:33" ht="14.25" hidden="1" customHeight="1" x14ac:dyDescent="0.2">
      <c r="A265" s="38">
        <v>4100</v>
      </c>
      <c r="B265" s="29" t="s">
        <v>2143</v>
      </c>
      <c r="C265" s="139">
        <v>707182008</v>
      </c>
      <c r="D265" s="27" t="s">
        <v>1568</v>
      </c>
      <c r="E265" s="27" t="s">
        <v>2144</v>
      </c>
      <c r="F265" s="37" t="s">
        <v>2145</v>
      </c>
      <c r="G265" s="37" t="s">
        <v>2146</v>
      </c>
      <c r="H265" s="37" t="s">
        <v>6897</v>
      </c>
      <c r="I265" s="27" t="s">
        <v>2147</v>
      </c>
      <c r="J265" s="27" t="s">
        <v>6898</v>
      </c>
      <c r="K265" s="27" t="s">
        <v>2148</v>
      </c>
      <c r="L265" s="27" t="s">
        <v>2150</v>
      </c>
      <c r="M265" s="29" t="s">
        <v>6117</v>
      </c>
      <c r="N265" s="38" t="s">
        <v>1005</v>
      </c>
      <c r="O265" s="38" t="s">
        <v>2151</v>
      </c>
      <c r="P265" s="39" t="s">
        <v>2149</v>
      </c>
      <c r="Q265" s="38"/>
      <c r="R265" s="39">
        <v>91401</v>
      </c>
      <c r="S265" s="39" t="s">
        <v>6899</v>
      </c>
      <c r="T265" s="40">
        <v>37970</v>
      </c>
      <c r="U265" s="38">
        <v>4100</v>
      </c>
      <c r="V265" s="28"/>
      <c r="W265" s="29"/>
      <c r="X265" s="28"/>
      <c r="Y265" s="28"/>
      <c r="Z265" s="28"/>
      <c r="AA265" s="27"/>
      <c r="AB265" s="24"/>
      <c r="AC265" s="24"/>
      <c r="AD265" s="24"/>
      <c r="AE265" s="24"/>
      <c r="AF265" s="24"/>
      <c r="AG265" s="24"/>
    </row>
    <row r="266" spans="1:33" ht="14.25" hidden="1" customHeight="1" x14ac:dyDescent="0.2">
      <c r="A266" s="38">
        <v>7378</v>
      </c>
      <c r="B266" s="29" t="s">
        <v>2152</v>
      </c>
      <c r="C266" s="139" t="s">
        <v>7678</v>
      </c>
      <c r="D266" s="27" t="s">
        <v>1962</v>
      </c>
      <c r="E266" s="27" t="s">
        <v>2153</v>
      </c>
      <c r="F266" s="37" t="s">
        <v>2154</v>
      </c>
      <c r="G266" s="37" t="s">
        <v>2155</v>
      </c>
      <c r="H266" s="37" t="s">
        <v>2156</v>
      </c>
      <c r="I266" s="27" t="s">
        <v>2157</v>
      </c>
      <c r="J266" s="27" t="s">
        <v>2158</v>
      </c>
      <c r="K266" s="27" t="s">
        <v>2159</v>
      </c>
      <c r="L266" s="27" t="s">
        <v>2161</v>
      </c>
      <c r="M266" s="29" t="s">
        <v>6118</v>
      </c>
      <c r="N266" s="38" t="s">
        <v>1105</v>
      </c>
      <c r="O266" s="38"/>
      <c r="P266" s="39" t="s">
        <v>2160</v>
      </c>
      <c r="Q266" s="38"/>
      <c r="R266" s="39" t="s">
        <v>414</v>
      </c>
      <c r="S266" s="39" t="s">
        <v>6104</v>
      </c>
      <c r="T266" s="40">
        <v>39371</v>
      </c>
      <c r="U266" s="38">
        <v>7378</v>
      </c>
      <c r="V266" s="28"/>
      <c r="W266" s="29"/>
      <c r="X266" s="28"/>
      <c r="Y266" s="28"/>
      <c r="Z266" s="28"/>
      <c r="AA266" s="27"/>
      <c r="AB266" s="24"/>
      <c r="AC266" s="24"/>
      <c r="AD266" s="24"/>
      <c r="AE266" s="24"/>
      <c r="AF266" s="24"/>
      <c r="AG266" s="24"/>
    </row>
    <row r="267" spans="1:33" ht="14.25" hidden="1" customHeight="1" x14ac:dyDescent="0.2">
      <c r="A267" s="38">
        <v>6740</v>
      </c>
      <c r="B267" s="29" t="s">
        <v>2162</v>
      </c>
      <c r="C267" s="139">
        <v>714792008</v>
      </c>
      <c r="D267" s="27" t="s">
        <v>1555</v>
      </c>
      <c r="E267" s="27" t="s">
        <v>2163</v>
      </c>
      <c r="F267" s="37" t="s">
        <v>6226</v>
      </c>
      <c r="G267" s="37" t="s">
        <v>2164</v>
      </c>
      <c r="H267" s="37" t="s">
        <v>2165</v>
      </c>
      <c r="I267" s="27" t="s">
        <v>2166</v>
      </c>
      <c r="J267" s="27" t="s">
        <v>2167</v>
      </c>
      <c r="K267" s="27" t="s">
        <v>2168</v>
      </c>
      <c r="L267" s="27" t="s">
        <v>6352</v>
      </c>
      <c r="M267" s="29" t="s">
        <v>6112</v>
      </c>
      <c r="N267" s="38" t="s">
        <v>2170</v>
      </c>
      <c r="O267" s="38" t="s">
        <v>2169</v>
      </c>
      <c r="P267" s="39" t="s">
        <v>6252</v>
      </c>
      <c r="Q267" s="38" t="s">
        <v>6351</v>
      </c>
      <c r="R267" s="39" t="s">
        <v>1266</v>
      </c>
      <c r="S267" s="39" t="s">
        <v>6957</v>
      </c>
      <c r="T267" s="40">
        <v>37970</v>
      </c>
      <c r="U267" s="38">
        <v>6740</v>
      </c>
      <c r="V267" s="28"/>
      <c r="W267" s="29"/>
      <c r="X267" s="28"/>
      <c r="Y267" s="28"/>
      <c r="Z267" s="28"/>
      <c r="AA267" s="27"/>
      <c r="AB267" s="24"/>
      <c r="AC267" s="24"/>
      <c r="AD267" s="24"/>
      <c r="AE267" s="24"/>
      <c r="AF267" s="24"/>
      <c r="AG267" s="24" t="s">
        <v>8568</v>
      </c>
    </row>
    <row r="268" spans="1:33" ht="14.25" hidden="1" customHeight="1" x14ac:dyDescent="0.2">
      <c r="A268" s="38">
        <v>7454</v>
      </c>
      <c r="B268" s="29" t="s">
        <v>2171</v>
      </c>
      <c r="C268" s="139">
        <v>650017552</v>
      </c>
      <c r="D268" s="27" t="s">
        <v>1555</v>
      </c>
      <c r="E268" s="27" t="s">
        <v>2172</v>
      </c>
      <c r="F268" s="27" t="s">
        <v>2173</v>
      </c>
      <c r="G268" s="37" t="s">
        <v>2174</v>
      </c>
      <c r="H268" s="37" t="s">
        <v>2175</v>
      </c>
      <c r="I268" s="27" t="s">
        <v>2176</v>
      </c>
      <c r="J268" s="27" t="s">
        <v>2177</v>
      </c>
      <c r="K268" s="27" t="s">
        <v>2178</v>
      </c>
      <c r="L268" s="27" t="s">
        <v>2179</v>
      </c>
      <c r="M268" s="29" t="s">
        <v>50</v>
      </c>
      <c r="N268" s="38" t="s">
        <v>2180</v>
      </c>
      <c r="O268" s="38"/>
      <c r="P268" s="39"/>
      <c r="Q268" s="38"/>
      <c r="R268" s="39">
        <v>93401</v>
      </c>
      <c r="S268" s="39" t="s">
        <v>2181</v>
      </c>
      <c r="T268" s="40">
        <v>40813</v>
      </c>
      <c r="U268" s="38">
        <v>7454</v>
      </c>
      <c r="V268" s="28"/>
      <c r="W268" s="29"/>
      <c r="X268" s="28"/>
      <c r="Y268" s="28"/>
      <c r="Z268" s="28"/>
      <c r="AA268" s="27"/>
      <c r="AB268" s="24"/>
      <c r="AC268" s="24"/>
      <c r="AD268" s="24"/>
      <c r="AE268" s="24"/>
      <c r="AF268" s="24"/>
      <c r="AG268" s="24"/>
    </row>
    <row r="269" spans="1:33" ht="14.25" hidden="1" customHeight="1" x14ac:dyDescent="0.2">
      <c r="A269" s="38">
        <v>7702</v>
      </c>
      <c r="B269" s="29" t="s">
        <v>6818</v>
      </c>
      <c r="C269" s="139">
        <v>651660149</v>
      </c>
      <c r="D269" s="27"/>
      <c r="E269" s="27" t="s">
        <v>8611</v>
      </c>
      <c r="F269" s="27" t="s">
        <v>6819</v>
      </c>
      <c r="G269" s="37" t="s">
        <v>6820</v>
      </c>
      <c r="H269" s="37" t="s">
        <v>6821</v>
      </c>
      <c r="I269" s="27" t="s">
        <v>6461</v>
      </c>
      <c r="J269" s="27" t="s">
        <v>6822</v>
      </c>
      <c r="K269" s="27" t="s">
        <v>6823</v>
      </c>
      <c r="L269" s="27" t="s">
        <v>6824</v>
      </c>
      <c r="M269" s="29" t="s">
        <v>6115</v>
      </c>
      <c r="N269" s="38" t="s">
        <v>984</v>
      </c>
      <c r="O269" s="38">
        <v>949317655</v>
      </c>
      <c r="P269" s="59" t="s">
        <v>6825</v>
      </c>
      <c r="Q269" s="38"/>
      <c r="R269" s="39">
        <v>93401</v>
      </c>
      <c r="S269" s="39" t="s">
        <v>6782</v>
      </c>
      <c r="T269" s="40">
        <v>43917</v>
      </c>
      <c r="U269" s="38">
        <v>7702</v>
      </c>
      <c r="V269" s="65"/>
      <c r="W269" s="66"/>
      <c r="X269" s="65"/>
      <c r="Y269" s="65"/>
      <c r="Z269" s="65"/>
      <c r="AA269" s="67"/>
      <c r="AB269" s="24"/>
      <c r="AC269" s="24"/>
      <c r="AD269" s="24"/>
      <c r="AE269" s="24"/>
      <c r="AF269" s="24"/>
      <c r="AG269" s="24"/>
    </row>
    <row r="270" spans="1:33" ht="14.25" hidden="1" customHeight="1" x14ac:dyDescent="0.2">
      <c r="A270" s="38">
        <v>7585</v>
      </c>
      <c r="B270" s="29" t="s">
        <v>2182</v>
      </c>
      <c r="C270" s="139">
        <v>651096642</v>
      </c>
      <c r="D270" s="27" t="s">
        <v>2183</v>
      </c>
      <c r="E270" s="27" t="s">
        <v>2184</v>
      </c>
      <c r="F270" s="37" t="s">
        <v>2185</v>
      </c>
      <c r="G270" s="37" t="s">
        <v>2186</v>
      </c>
      <c r="H270" s="27" t="s">
        <v>2189</v>
      </c>
      <c r="I270" s="37" t="s">
        <v>2187</v>
      </c>
      <c r="J270" s="27" t="s">
        <v>2188</v>
      </c>
      <c r="K270" s="27" t="s">
        <v>2190</v>
      </c>
      <c r="L270" s="27" t="s">
        <v>2192</v>
      </c>
      <c r="M270" s="29" t="s">
        <v>49</v>
      </c>
      <c r="N270" s="38" t="s">
        <v>723</v>
      </c>
      <c r="O270" s="38" t="s">
        <v>2193</v>
      </c>
      <c r="P270" s="39" t="s">
        <v>2191</v>
      </c>
      <c r="Q270" s="38"/>
      <c r="R270" s="39">
        <v>93401</v>
      </c>
      <c r="S270" s="39" t="s">
        <v>2194</v>
      </c>
      <c r="T270" s="40">
        <v>42306</v>
      </c>
      <c r="U270" s="38">
        <v>7585</v>
      </c>
      <c r="V270" s="28"/>
      <c r="W270" s="29"/>
      <c r="X270" s="28"/>
      <c r="Y270" s="28"/>
      <c r="Z270" s="28"/>
      <c r="AA270" s="27"/>
      <c r="AB270" s="24"/>
      <c r="AC270" s="24"/>
      <c r="AD270" s="24"/>
      <c r="AE270" s="24"/>
      <c r="AF270" s="24"/>
      <c r="AG270" s="24"/>
    </row>
    <row r="271" spans="1:33" ht="14.25" hidden="1" customHeight="1" x14ac:dyDescent="0.2">
      <c r="A271" s="38">
        <v>7703</v>
      </c>
      <c r="B271" s="29" t="s">
        <v>6833</v>
      </c>
      <c r="C271" s="139">
        <v>651811481</v>
      </c>
      <c r="D271" s="27"/>
      <c r="E271" s="27" t="s">
        <v>8612</v>
      </c>
      <c r="F271" s="37" t="s">
        <v>7164</v>
      </c>
      <c r="G271" s="37" t="s">
        <v>6842</v>
      </c>
      <c r="H271" s="27" t="s">
        <v>6834</v>
      </c>
      <c r="I271" s="37" t="s">
        <v>1473</v>
      </c>
      <c r="J271" s="27" t="s">
        <v>6835</v>
      </c>
      <c r="K271" s="27" t="s">
        <v>6836</v>
      </c>
      <c r="L271" s="27" t="s">
        <v>6837</v>
      </c>
      <c r="M271" s="29" t="s">
        <v>6116</v>
      </c>
      <c r="N271" s="38" t="s">
        <v>6838</v>
      </c>
      <c r="O271" s="38">
        <v>964560714</v>
      </c>
      <c r="P271" s="59" t="s">
        <v>6839</v>
      </c>
      <c r="Q271" s="38"/>
      <c r="R271" s="39">
        <v>93401</v>
      </c>
      <c r="S271" s="39" t="s">
        <v>7165</v>
      </c>
      <c r="T271" s="40">
        <v>43927</v>
      </c>
      <c r="U271" s="38">
        <v>7703</v>
      </c>
      <c r="V271" s="60"/>
      <c r="W271" s="61"/>
      <c r="X271" s="60"/>
      <c r="Y271" s="60"/>
      <c r="Z271" s="60"/>
      <c r="AA271" s="48"/>
      <c r="AB271" s="24"/>
      <c r="AC271" s="24"/>
      <c r="AD271" s="24"/>
      <c r="AE271" s="24"/>
      <c r="AF271" s="24"/>
      <c r="AG271" s="24"/>
    </row>
    <row r="272" spans="1:33" ht="14.25" hidden="1" customHeight="1" x14ac:dyDescent="0.2">
      <c r="A272" s="38">
        <v>5350</v>
      </c>
      <c r="B272" s="29" t="s">
        <v>2195</v>
      </c>
      <c r="C272" s="139">
        <v>817743005</v>
      </c>
      <c r="D272" s="27" t="s">
        <v>1568</v>
      </c>
      <c r="E272" s="27" t="s">
        <v>2196</v>
      </c>
      <c r="F272" s="37" t="s">
        <v>2197</v>
      </c>
      <c r="G272" s="37" t="s">
        <v>2198</v>
      </c>
      <c r="H272" s="37" t="s">
        <v>2199</v>
      </c>
      <c r="I272" s="27" t="s">
        <v>2200</v>
      </c>
      <c r="J272" s="27" t="s">
        <v>2201</v>
      </c>
      <c r="K272" s="27" t="s">
        <v>2202</v>
      </c>
      <c r="L272" s="27" t="s">
        <v>2203</v>
      </c>
      <c r="M272" s="29" t="s">
        <v>6116</v>
      </c>
      <c r="N272" s="38" t="s">
        <v>2204</v>
      </c>
      <c r="O272" s="38" t="s">
        <v>2205</v>
      </c>
      <c r="P272" s="39" t="s">
        <v>2206</v>
      </c>
      <c r="Q272" s="38"/>
      <c r="R272" s="39">
        <v>93401</v>
      </c>
      <c r="S272" s="39" t="s">
        <v>2207</v>
      </c>
      <c r="T272" s="40">
        <v>37970</v>
      </c>
      <c r="U272" s="38">
        <v>5350</v>
      </c>
      <c r="V272" s="28"/>
      <c r="W272" s="29"/>
      <c r="X272" s="28"/>
      <c r="Y272" s="28"/>
      <c r="Z272" s="28"/>
      <c r="AA272" s="27"/>
      <c r="AB272" s="24"/>
      <c r="AC272" s="24"/>
      <c r="AD272" s="24"/>
      <c r="AE272" s="24"/>
      <c r="AF272" s="24"/>
      <c r="AG272" s="24"/>
    </row>
    <row r="273" spans="1:33" ht="14.25" hidden="1" customHeight="1" x14ac:dyDescent="0.2">
      <c r="A273" s="38">
        <v>6983</v>
      </c>
      <c r="B273" s="29" t="s">
        <v>6353</v>
      </c>
      <c r="C273" s="139">
        <v>759917405</v>
      </c>
      <c r="D273" s="27" t="s">
        <v>2208</v>
      </c>
      <c r="E273" s="27" t="s">
        <v>2209</v>
      </c>
      <c r="F273" s="37" t="s">
        <v>7114</v>
      </c>
      <c r="G273" s="37" t="s">
        <v>2210</v>
      </c>
      <c r="H273" s="37" t="s">
        <v>6220</v>
      </c>
      <c r="I273" s="27" t="s">
        <v>8613</v>
      </c>
      <c r="J273" s="27" t="s">
        <v>6559</v>
      </c>
      <c r="K273" s="27" t="s">
        <v>6221</v>
      </c>
      <c r="L273" s="27" t="s">
        <v>6218</v>
      </c>
      <c r="M273" s="29" t="s">
        <v>6113</v>
      </c>
      <c r="N273" s="38" t="s">
        <v>179</v>
      </c>
      <c r="O273" s="38" t="s">
        <v>8759</v>
      </c>
      <c r="P273" s="59" t="s">
        <v>6219</v>
      </c>
      <c r="Q273" s="38"/>
      <c r="R273" s="39">
        <v>93401</v>
      </c>
      <c r="S273" s="39" t="s">
        <v>7031</v>
      </c>
      <c r="T273" s="40">
        <v>37970</v>
      </c>
      <c r="U273" s="38">
        <v>6983</v>
      </c>
      <c r="V273" s="53"/>
      <c r="W273" s="54"/>
      <c r="X273" s="53"/>
      <c r="Y273" s="53"/>
      <c r="Z273" s="53"/>
      <c r="AA273" s="43"/>
      <c r="AB273" s="24"/>
      <c r="AC273" s="24"/>
      <c r="AD273" s="24"/>
      <c r="AE273" s="24"/>
      <c r="AF273" s="24"/>
      <c r="AG273" s="24" t="s">
        <v>8614</v>
      </c>
    </row>
    <row r="274" spans="1:33" ht="14.25" hidden="1" customHeight="1" x14ac:dyDescent="0.2">
      <c r="A274" s="38">
        <v>7344</v>
      </c>
      <c r="B274" s="29" t="s">
        <v>2211</v>
      </c>
      <c r="C274" s="139">
        <v>654426600</v>
      </c>
      <c r="D274" s="27" t="s">
        <v>1555</v>
      </c>
      <c r="E274" s="27" t="s">
        <v>2212</v>
      </c>
      <c r="F274" s="37" t="s">
        <v>2213</v>
      </c>
      <c r="G274" s="37" t="s">
        <v>2214</v>
      </c>
      <c r="H274" s="37" t="s">
        <v>2215</v>
      </c>
      <c r="I274" s="27" t="s">
        <v>1685</v>
      </c>
      <c r="J274" s="27" t="s">
        <v>2216</v>
      </c>
      <c r="K274" s="27" t="s">
        <v>2217</v>
      </c>
      <c r="L274" s="27" t="s">
        <v>2219</v>
      </c>
      <c r="M274" s="29" t="s">
        <v>49</v>
      </c>
      <c r="N274" s="38"/>
      <c r="O274" s="38" t="s">
        <v>2220</v>
      </c>
      <c r="P274" s="39" t="s">
        <v>2218</v>
      </c>
      <c r="Q274" s="38"/>
      <c r="R274" s="39" t="s">
        <v>89</v>
      </c>
      <c r="S274" s="39" t="s">
        <v>2221</v>
      </c>
      <c r="T274" s="40">
        <v>39113</v>
      </c>
      <c r="U274" s="38">
        <v>7344</v>
      </c>
      <c r="V274" s="28"/>
      <c r="W274" s="29"/>
      <c r="X274" s="28"/>
      <c r="Y274" s="28"/>
      <c r="Z274" s="28"/>
      <c r="AA274" s="27"/>
      <c r="AB274" s="24"/>
      <c r="AC274" s="24"/>
      <c r="AD274" s="24"/>
      <c r="AE274" s="24"/>
      <c r="AF274" s="24"/>
      <c r="AG274" s="24"/>
    </row>
    <row r="275" spans="1:33" ht="14.25" hidden="1" customHeight="1" x14ac:dyDescent="0.2">
      <c r="A275" s="38">
        <v>7384</v>
      </c>
      <c r="B275" s="29" t="s">
        <v>2222</v>
      </c>
      <c r="C275" s="139">
        <v>715127008</v>
      </c>
      <c r="D275" s="27" t="s">
        <v>1624</v>
      </c>
      <c r="E275" s="27" t="s">
        <v>2223</v>
      </c>
      <c r="F275" s="37" t="s">
        <v>2224</v>
      </c>
      <c r="G275" s="37" t="s">
        <v>2225</v>
      </c>
      <c r="H275" s="37" t="s">
        <v>2226</v>
      </c>
      <c r="I275" s="27" t="s">
        <v>1685</v>
      </c>
      <c r="J275" s="27" t="s">
        <v>136</v>
      </c>
      <c r="K275" s="27" t="s">
        <v>2227</v>
      </c>
      <c r="L275" s="27" t="s">
        <v>2228</v>
      </c>
      <c r="M275" s="29" t="s">
        <v>49</v>
      </c>
      <c r="N275" s="38" t="s">
        <v>723</v>
      </c>
      <c r="O275" s="38"/>
      <c r="P275" s="39"/>
      <c r="Q275" s="38"/>
      <c r="R275" s="39">
        <v>93401</v>
      </c>
      <c r="S275" s="39" t="s">
        <v>2116</v>
      </c>
      <c r="T275" s="40">
        <v>39414</v>
      </c>
      <c r="U275" s="38">
        <v>7384</v>
      </c>
      <c r="V275" s="28"/>
      <c r="W275" s="29"/>
      <c r="X275" s="28"/>
      <c r="Y275" s="28"/>
      <c r="Z275" s="28"/>
      <c r="AA275" s="27"/>
      <c r="AB275" s="24"/>
      <c r="AC275" s="24"/>
      <c r="AD275" s="24"/>
      <c r="AE275" s="24"/>
      <c r="AF275" s="24"/>
      <c r="AG275" s="24"/>
    </row>
    <row r="276" spans="1:33" ht="14.25" hidden="1" customHeight="1" x14ac:dyDescent="0.2">
      <c r="A276" s="38">
        <v>6780</v>
      </c>
      <c r="B276" s="29" t="s">
        <v>2229</v>
      </c>
      <c r="C276" s="139">
        <v>716223000</v>
      </c>
      <c r="D276" s="27" t="s">
        <v>1568</v>
      </c>
      <c r="E276" s="27" t="s">
        <v>2230</v>
      </c>
      <c r="F276" s="27" t="s">
        <v>2232</v>
      </c>
      <c r="G276" s="37" t="s">
        <v>2231</v>
      </c>
      <c r="H276" s="37" t="s">
        <v>2233</v>
      </c>
      <c r="I276" s="27" t="s">
        <v>2234</v>
      </c>
      <c r="J276" s="27" t="s">
        <v>2235</v>
      </c>
      <c r="K276" s="27" t="s">
        <v>2236</v>
      </c>
      <c r="L276" s="27" t="s">
        <v>2237</v>
      </c>
      <c r="M276" s="29" t="s">
        <v>6112</v>
      </c>
      <c r="N276" s="38" t="s">
        <v>1710</v>
      </c>
      <c r="O276" s="38"/>
      <c r="P276" s="39"/>
      <c r="Q276" s="38"/>
      <c r="R276" s="39" t="s">
        <v>1266</v>
      </c>
      <c r="S276" s="39" t="s">
        <v>2238</v>
      </c>
      <c r="T276" s="40">
        <v>37970</v>
      </c>
      <c r="U276" s="38">
        <v>6780</v>
      </c>
      <c r="V276" s="28"/>
      <c r="W276" s="29"/>
      <c r="X276" s="28"/>
      <c r="Y276" s="28"/>
      <c r="Z276" s="28"/>
      <c r="AA276" s="27"/>
      <c r="AB276" s="24"/>
      <c r="AC276" s="24"/>
      <c r="AD276" s="24"/>
      <c r="AE276" s="24"/>
      <c r="AF276" s="24"/>
      <c r="AG276" s="24"/>
    </row>
    <row r="277" spans="1:33" ht="14.25" hidden="1" customHeight="1" x14ac:dyDescent="0.2">
      <c r="A277" s="38">
        <v>7620</v>
      </c>
      <c r="B277" s="29" t="s">
        <v>2239</v>
      </c>
      <c r="C277" s="139">
        <v>732384006</v>
      </c>
      <c r="D277" s="27" t="s">
        <v>1555</v>
      </c>
      <c r="E277" s="27" t="s">
        <v>2240</v>
      </c>
      <c r="F277" s="37" t="s">
        <v>7451</v>
      </c>
      <c r="G277" s="37" t="s">
        <v>2241</v>
      </c>
      <c r="H277" s="37" t="s">
        <v>7452</v>
      </c>
      <c r="I277" s="27" t="s">
        <v>7453</v>
      </c>
      <c r="J277" s="27" t="s">
        <v>7454</v>
      </c>
      <c r="K277" s="27" t="s">
        <v>2243</v>
      </c>
      <c r="L277" s="27" t="s">
        <v>2244</v>
      </c>
      <c r="M277" s="29" t="s">
        <v>49</v>
      </c>
      <c r="N277" s="38" t="s">
        <v>2245</v>
      </c>
      <c r="O277" s="38" t="s">
        <v>7423</v>
      </c>
      <c r="P277" s="39" t="s">
        <v>7424</v>
      </c>
      <c r="Q277" s="38"/>
      <c r="R277" s="39" t="s">
        <v>640</v>
      </c>
      <c r="S277" s="39" t="s">
        <v>7459</v>
      </c>
      <c r="T277" s="40">
        <v>42688</v>
      </c>
      <c r="U277" s="38">
        <v>7620</v>
      </c>
      <c r="V277" s="28"/>
      <c r="W277" s="29"/>
      <c r="X277" s="28"/>
      <c r="Y277" s="28"/>
      <c r="Z277" s="28"/>
      <c r="AA277" s="27"/>
      <c r="AB277" s="24"/>
      <c r="AC277" s="24"/>
      <c r="AD277" s="24"/>
      <c r="AE277" s="24"/>
      <c r="AF277" s="24"/>
      <c r="AG277" s="24"/>
    </row>
    <row r="278" spans="1:33" ht="14.25" hidden="1" customHeight="1" x14ac:dyDescent="0.2">
      <c r="A278" s="38">
        <v>7667</v>
      </c>
      <c r="B278" s="29" t="s">
        <v>6742</v>
      </c>
      <c r="C278" s="139">
        <v>650992660</v>
      </c>
      <c r="D278" s="27" t="s">
        <v>78</v>
      </c>
      <c r="E278" s="27" t="s">
        <v>2247</v>
      </c>
      <c r="F278" s="37" t="s">
        <v>2248</v>
      </c>
      <c r="G278" s="37" t="s">
        <v>2249</v>
      </c>
      <c r="H278" s="37" t="s">
        <v>2250</v>
      </c>
      <c r="I278" s="27" t="s">
        <v>848</v>
      </c>
      <c r="J278" s="27" t="s">
        <v>2251</v>
      </c>
      <c r="K278" s="27" t="s">
        <v>2252</v>
      </c>
      <c r="L278" s="27" t="s">
        <v>2253</v>
      </c>
      <c r="M278" s="29" t="s">
        <v>49</v>
      </c>
      <c r="N278" s="38" t="s">
        <v>2254</v>
      </c>
      <c r="O278" s="38" t="s">
        <v>2255</v>
      </c>
      <c r="P278" s="39" t="s">
        <v>2256</v>
      </c>
      <c r="Q278" s="38"/>
      <c r="R278" s="39" t="s">
        <v>697</v>
      </c>
      <c r="S278" s="39" t="s">
        <v>853</v>
      </c>
      <c r="T278" s="40">
        <v>43472</v>
      </c>
      <c r="U278" s="38">
        <v>7667</v>
      </c>
      <c r="V278" s="28"/>
      <c r="W278" s="29"/>
      <c r="X278" s="28"/>
      <c r="Y278" s="28"/>
      <c r="Z278" s="28"/>
      <c r="AA278" s="27"/>
      <c r="AB278" s="24"/>
      <c r="AC278" s="24"/>
      <c r="AD278" s="24"/>
      <c r="AE278" s="24"/>
      <c r="AF278" s="24"/>
      <c r="AG278" s="24"/>
    </row>
    <row r="279" spans="1:33" ht="14.25" hidden="1" customHeight="1" x14ac:dyDescent="0.2">
      <c r="A279" s="38">
        <v>6905</v>
      </c>
      <c r="B279" s="29" t="s">
        <v>2257</v>
      </c>
      <c r="C279" s="139">
        <v>702081009</v>
      </c>
      <c r="D279" s="27" t="s">
        <v>1568</v>
      </c>
      <c r="E279" s="27" t="s">
        <v>2258</v>
      </c>
      <c r="F279" s="37" t="s">
        <v>7486</v>
      </c>
      <c r="G279" s="37" t="s">
        <v>2259</v>
      </c>
      <c r="H279" s="27" t="s">
        <v>7539</v>
      </c>
      <c r="I279" s="27" t="s">
        <v>2260</v>
      </c>
      <c r="J279" s="27" t="s">
        <v>2261</v>
      </c>
      <c r="K279" s="27" t="s">
        <v>6225</v>
      </c>
      <c r="L279" s="27" t="s">
        <v>2262</v>
      </c>
      <c r="M279" s="29" t="s">
        <v>50</v>
      </c>
      <c r="N279" s="38" t="s">
        <v>1420</v>
      </c>
      <c r="O279" s="38" t="s">
        <v>7487</v>
      </c>
      <c r="P279" s="39"/>
      <c r="Q279" s="38"/>
      <c r="R279" s="39">
        <v>93105</v>
      </c>
      <c r="S279" s="39" t="s">
        <v>6958</v>
      </c>
      <c r="T279" s="40">
        <v>37970</v>
      </c>
      <c r="U279" s="38">
        <v>6905</v>
      </c>
      <c r="V279" s="28"/>
      <c r="W279" s="29"/>
      <c r="X279" s="28"/>
      <c r="Y279" s="28"/>
      <c r="Z279" s="28"/>
      <c r="AA279" s="62" t="s">
        <v>8548</v>
      </c>
      <c r="AB279" s="24"/>
      <c r="AC279" s="24"/>
      <c r="AD279" s="24"/>
      <c r="AE279" s="24"/>
      <c r="AF279" s="24"/>
      <c r="AG279" s="24" t="s">
        <v>8549</v>
      </c>
    </row>
    <row r="280" spans="1:33" ht="14.25" hidden="1" customHeight="1" x14ac:dyDescent="0.2">
      <c r="A280" s="38">
        <v>6862</v>
      </c>
      <c r="B280" s="29" t="s">
        <v>2263</v>
      </c>
      <c r="C280" s="139">
        <v>717538005</v>
      </c>
      <c r="D280" s="27" t="s">
        <v>1568</v>
      </c>
      <c r="E280" s="27" t="s">
        <v>2264</v>
      </c>
      <c r="F280" s="37" t="s">
        <v>6515</v>
      </c>
      <c r="G280" s="37" t="s">
        <v>2265</v>
      </c>
      <c r="H280" s="37" t="s">
        <v>2266</v>
      </c>
      <c r="I280" s="27" t="s">
        <v>183</v>
      </c>
      <c r="J280" s="27" t="s">
        <v>2269</v>
      </c>
      <c r="K280" s="27" t="s">
        <v>2270</v>
      </c>
      <c r="L280" s="27" t="s">
        <v>2267</v>
      </c>
      <c r="M280" s="29" t="s">
        <v>6115</v>
      </c>
      <c r="N280" s="38" t="s">
        <v>2271</v>
      </c>
      <c r="O280" s="38" t="s">
        <v>2268</v>
      </c>
      <c r="P280" s="39"/>
      <c r="Q280" s="38"/>
      <c r="R280" s="39">
        <v>93401</v>
      </c>
      <c r="S280" s="39" t="s">
        <v>7460</v>
      </c>
      <c r="T280" s="40">
        <v>37970</v>
      </c>
      <c r="U280" s="38">
        <v>6862</v>
      </c>
      <c r="V280" s="28"/>
      <c r="W280" s="29"/>
      <c r="X280" s="28"/>
      <c r="Y280" s="28"/>
      <c r="Z280" s="28"/>
      <c r="AA280" s="27"/>
      <c r="AB280" s="24"/>
      <c r="AC280" s="24"/>
      <c r="AD280" s="24"/>
      <c r="AE280" s="24"/>
      <c r="AF280" s="24"/>
      <c r="AG280" s="24" t="s">
        <v>8615</v>
      </c>
    </row>
    <row r="281" spans="1:33" ht="14.25" hidden="1" customHeight="1" x14ac:dyDescent="0.2">
      <c r="A281" s="38">
        <v>7347</v>
      </c>
      <c r="B281" s="29" t="s">
        <v>2272</v>
      </c>
      <c r="C281" s="139">
        <v>653176902</v>
      </c>
      <c r="D281" s="27" t="s">
        <v>1555</v>
      </c>
      <c r="E281" s="27" t="s">
        <v>2273</v>
      </c>
      <c r="F281" s="37" t="s">
        <v>7455</v>
      </c>
      <c r="G281" s="37" t="s">
        <v>2274</v>
      </c>
      <c r="H281" s="37" t="s">
        <v>7456</v>
      </c>
      <c r="I281" s="27" t="s">
        <v>2275</v>
      </c>
      <c r="J281" s="27" t="s">
        <v>2276</v>
      </c>
      <c r="K281" s="27" t="s">
        <v>2277</v>
      </c>
      <c r="L281" s="27" t="s">
        <v>2278</v>
      </c>
      <c r="M281" s="29" t="s">
        <v>49</v>
      </c>
      <c r="N281" s="38" t="s">
        <v>723</v>
      </c>
      <c r="O281" s="38" t="s">
        <v>2279</v>
      </c>
      <c r="P281" s="39" t="s">
        <v>2280</v>
      </c>
      <c r="Q281" s="38"/>
      <c r="R281" s="39" t="s">
        <v>89</v>
      </c>
      <c r="S281" s="39" t="s">
        <v>7482</v>
      </c>
      <c r="T281" s="40">
        <v>39143</v>
      </c>
      <c r="U281" s="38">
        <v>7347</v>
      </c>
      <c r="V281" s="53"/>
      <c r="W281" s="54"/>
      <c r="X281" s="53"/>
      <c r="Y281" s="53"/>
      <c r="Z281" s="53"/>
      <c r="AA281" s="63" t="s">
        <v>8556</v>
      </c>
      <c r="AB281" s="24"/>
      <c r="AC281" s="24"/>
      <c r="AD281" s="24"/>
      <c r="AE281" s="24"/>
      <c r="AF281" s="24"/>
      <c r="AG281" s="24" t="s">
        <v>8556</v>
      </c>
    </row>
    <row r="282" spans="1:33" ht="14.25" hidden="1" customHeight="1" x14ac:dyDescent="0.2">
      <c r="A282" s="38">
        <v>7606</v>
      </c>
      <c r="B282" s="29" t="s">
        <v>2281</v>
      </c>
      <c r="C282" s="139">
        <v>651137691</v>
      </c>
      <c r="D282" s="39" t="s">
        <v>2282</v>
      </c>
      <c r="E282" s="27" t="s">
        <v>2283</v>
      </c>
      <c r="F282" s="37" t="s">
        <v>2284</v>
      </c>
      <c r="G282" s="37" t="s">
        <v>2285</v>
      </c>
      <c r="H282" s="37" t="s">
        <v>2286</v>
      </c>
      <c r="I282" s="27" t="s">
        <v>2287</v>
      </c>
      <c r="J282" s="27" t="s">
        <v>2288</v>
      </c>
      <c r="K282" s="27" t="s">
        <v>2289</v>
      </c>
      <c r="L282" s="27" t="s">
        <v>2291</v>
      </c>
      <c r="M282" s="29" t="s">
        <v>623</v>
      </c>
      <c r="N282" s="38" t="s">
        <v>2293</v>
      </c>
      <c r="O282" s="38" t="s">
        <v>2292</v>
      </c>
      <c r="P282" s="39" t="s">
        <v>2290</v>
      </c>
      <c r="Q282" s="38"/>
      <c r="R282" s="39">
        <v>93401</v>
      </c>
      <c r="S282" s="39" t="s">
        <v>1566</v>
      </c>
      <c r="T282" s="40">
        <v>42489</v>
      </c>
      <c r="U282" s="38">
        <v>7606</v>
      </c>
      <c r="V282" s="28"/>
      <c r="W282" s="29"/>
      <c r="X282" s="28"/>
      <c r="Y282" s="28"/>
      <c r="Z282" s="28"/>
      <c r="AA282" s="27"/>
      <c r="AB282" s="24"/>
      <c r="AC282" s="24"/>
      <c r="AD282" s="24"/>
      <c r="AE282" s="24"/>
      <c r="AF282" s="24"/>
      <c r="AG282" s="24"/>
    </row>
    <row r="283" spans="1:33" ht="14.25" hidden="1" customHeight="1" x14ac:dyDescent="0.2">
      <c r="A283" s="38">
        <v>7371</v>
      </c>
      <c r="B283" s="29" t="s">
        <v>2294</v>
      </c>
      <c r="C283" s="139">
        <v>652968406</v>
      </c>
      <c r="D283" s="27" t="s">
        <v>1624</v>
      </c>
      <c r="E283" s="27" t="s">
        <v>2295</v>
      </c>
      <c r="F283" s="37" t="s">
        <v>2296</v>
      </c>
      <c r="G283" s="37" t="s">
        <v>2297</v>
      </c>
      <c r="H283" s="37" t="s">
        <v>2298</v>
      </c>
      <c r="I283" s="27" t="s">
        <v>2299</v>
      </c>
      <c r="J283" s="27" t="s">
        <v>2300</v>
      </c>
      <c r="K283" s="27" t="s">
        <v>2301</v>
      </c>
      <c r="L283" s="27" t="s">
        <v>2302</v>
      </c>
      <c r="M283" s="29" t="s">
        <v>49</v>
      </c>
      <c r="N283" s="38" t="s">
        <v>723</v>
      </c>
      <c r="O283" s="38" t="s">
        <v>2303</v>
      </c>
      <c r="P283" s="39"/>
      <c r="Q283" s="38"/>
      <c r="R283" s="39">
        <v>93401</v>
      </c>
      <c r="S283" s="39" t="s">
        <v>2304</v>
      </c>
      <c r="T283" s="40">
        <v>39322</v>
      </c>
      <c r="U283" s="38">
        <v>7371</v>
      </c>
      <c r="V283" s="28"/>
      <c r="W283" s="29"/>
      <c r="X283" s="28"/>
      <c r="Y283" s="28"/>
      <c r="Z283" s="28"/>
      <c r="AA283" s="27"/>
      <c r="AB283" s="24"/>
      <c r="AC283" s="24"/>
      <c r="AD283" s="24"/>
      <c r="AE283" s="24"/>
      <c r="AF283" s="24"/>
      <c r="AG283" s="24"/>
    </row>
    <row r="284" spans="1:33" ht="14.25" hidden="1" customHeight="1" x14ac:dyDescent="0.2">
      <c r="A284" s="38">
        <v>7658</v>
      </c>
      <c r="B284" s="29" t="s">
        <v>2305</v>
      </c>
      <c r="C284" s="139">
        <v>650964950</v>
      </c>
      <c r="D284" s="27" t="s">
        <v>1555</v>
      </c>
      <c r="E284" s="27" t="s">
        <v>2306</v>
      </c>
      <c r="F284" s="37" t="s">
        <v>2307</v>
      </c>
      <c r="G284" s="37" t="s">
        <v>2308</v>
      </c>
      <c r="H284" s="37" t="s">
        <v>2309</v>
      </c>
      <c r="I284" s="27" t="s">
        <v>2310</v>
      </c>
      <c r="J284" s="27" t="s">
        <v>2311</v>
      </c>
      <c r="K284" s="27" t="s">
        <v>2312</v>
      </c>
      <c r="L284" s="27" t="s">
        <v>6139</v>
      </c>
      <c r="M284" s="29" t="s">
        <v>6114</v>
      </c>
      <c r="N284" s="38" t="s">
        <v>2314</v>
      </c>
      <c r="O284" s="38"/>
      <c r="P284" s="39" t="s">
        <v>2313</v>
      </c>
      <c r="Q284" s="38"/>
      <c r="R284" s="39" t="s">
        <v>89</v>
      </c>
      <c r="S284" s="39" t="s">
        <v>6873</v>
      </c>
      <c r="T284" s="40">
        <v>43374</v>
      </c>
      <c r="U284" s="38">
        <v>7658</v>
      </c>
      <c r="V284" s="28"/>
      <c r="W284" s="29"/>
      <c r="X284" s="28"/>
      <c r="Y284" s="28"/>
      <c r="Z284" s="28"/>
      <c r="AA284" s="27"/>
      <c r="AB284" s="24"/>
      <c r="AC284" s="24"/>
      <c r="AD284" s="24"/>
      <c r="AE284" s="24"/>
      <c r="AF284" s="24"/>
      <c r="AG284" s="24"/>
    </row>
    <row r="285" spans="1:33" ht="14.25" hidden="1" customHeight="1" x14ac:dyDescent="0.2">
      <c r="A285" s="38">
        <v>7036</v>
      </c>
      <c r="B285" s="29" t="s">
        <v>2315</v>
      </c>
      <c r="C285" s="139" t="s">
        <v>7679</v>
      </c>
      <c r="D285" s="27" t="s">
        <v>1568</v>
      </c>
      <c r="E285" s="27" t="s">
        <v>2316</v>
      </c>
      <c r="F285" s="37" t="s">
        <v>7301</v>
      </c>
      <c r="G285" s="37" t="s">
        <v>2317</v>
      </c>
      <c r="H285" s="37" t="s">
        <v>7305</v>
      </c>
      <c r="I285" s="27" t="s">
        <v>2318</v>
      </c>
      <c r="J285" s="27" t="s">
        <v>7302</v>
      </c>
      <c r="K285" s="27" t="s">
        <v>2319</v>
      </c>
      <c r="L285" s="27" t="s">
        <v>2320</v>
      </c>
      <c r="M285" s="29" t="s">
        <v>49</v>
      </c>
      <c r="N285" s="38" t="s">
        <v>2321</v>
      </c>
      <c r="O285" s="38" t="s">
        <v>7303</v>
      </c>
      <c r="P285" s="39" t="s">
        <v>7304</v>
      </c>
      <c r="Q285" s="38"/>
      <c r="R285" s="39" t="s">
        <v>1580</v>
      </c>
      <c r="S285" s="39" t="s">
        <v>7313</v>
      </c>
      <c r="T285" s="40">
        <v>37970</v>
      </c>
      <c r="U285" s="38">
        <v>7036</v>
      </c>
      <c r="V285" s="28"/>
      <c r="W285" s="29"/>
      <c r="X285" s="28"/>
      <c r="Y285" s="28"/>
      <c r="Z285" s="28"/>
      <c r="AA285" s="27"/>
      <c r="AB285" s="24"/>
      <c r="AC285" s="24"/>
      <c r="AD285" s="24"/>
      <c r="AE285" s="24"/>
      <c r="AF285" s="24"/>
      <c r="AG285" s="24"/>
    </row>
    <row r="286" spans="1:33" ht="14.25" hidden="1" customHeight="1" x14ac:dyDescent="0.2">
      <c r="A286" s="38">
        <v>7396</v>
      </c>
      <c r="B286" s="29" t="s">
        <v>2322</v>
      </c>
      <c r="C286" s="139">
        <v>653401507</v>
      </c>
      <c r="D286" s="27" t="s">
        <v>1555</v>
      </c>
      <c r="E286" s="27" t="s">
        <v>2323</v>
      </c>
      <c r="F286" s="37" t="s">
        <v>2324</v>
      </c>
      <c r="G286" s="37" t="s">
        <v>2325</v>
      </c>
      <c r="H286" s="37" t="s">
        <v>2326</v>
      </c>
      <c r="I286" s="27" t="s">
        <v>183</v>
      </c>
      <c r="J286" s="27" t="s">
        <v>2327</v>
      </c>
      <c r="K286" s="27" t="s">
        <v>2328</v>
      </c>
      <c r="L286" s="29" t="s">
        <v>2330</v>
      </c>
      <c r="M286" s="29" t="s">
        <v>623</v>
      </c>
      <c r="N286" s="38" t="s">
        <v>2332</v>
      </c>
      <c r="O286" s="38" t="s">
        <v>2331</v>
      </c>
      <c r="P286" s="39" t="s">
        <v>2329</v>
      </c>
      <c r="Q286" s="38"/>
      <c r="R286" s="39" t="s">
        <v>89</v>
      </c>
      <c r="S286" s="39" t="s">
        <v>2333</v>
      </c>
      <c r="T286" s="40">
        <v>39616</v>
      </c>
      <c r="U286" s="38">
        <v>7396</v>
      </c>
      <c r="V286" s="28"/>
      <c r="W286" s="29"/>
      <c r="X286" s="28"/>
      <c r="Y286" s="28"/>
      <c r="Z286" s="28"/>
      <c r="AA286" s="27"/>
      <c r="AB286" s="24"/>
      <c r="AC286" s="24"/>
      <c r="AD286" s="24"/>
      <c r="AE286" s="24"/>
      <c r="AF286" s="24"/>
      <c r="AG286" s="24"/>
    </row>
    <row r="287" spans="1:33" ht="14.25" hidden="1" customHeight="1" x14ac:dyDescent="0.2">
      <c r="A287" s="38">
        <v>4250</v>
      </c>
      <c r="B287" s="29" t="s">
        <v>2334</v>
      </c>
      <c r="C287" s="139" t="s">
        <v>7680</v>
      </c>
      <c r="D287" s="27" t="s">
        <v>1624</v>
      </c>
      <c r="E287" s="27" t="s">
        <v>2335</v>
      </c>
      <c r="F287" s="37" t="s">
        <v>7582</v>
      </c>
      <c r="G287" s="37" t="s">
        <v>2336</v>
      </c>
      <c r="H287" s="29" t="s">
        <v>8066</v>
      </c>
      <c r="I287" s="27" t="s">
        <v>477</v>
      </c>
      <c r="J287" s="27" t="s">
        <v>7583</v>
      </c>
      <c r="K287" s="27" t="s">
        <v>8067</v>
      </c>
      <c r="L287" s="27" t="s">
        <v>2337</v>
      </c>
      <c r="M287" s="27" t="s">
        <v>49</v>
      </c>
      <c r="N287" s="38" t="s">
        <v>845</v>
      </c>
      <c r="O287" s="38" t="s">
        <v>2338</v>
      </c>
      <c r="P287" s="39" t="s">
        <v>7612</v>
      </c>
      <c r="Q287" s="38"/>
      <c r="R287" s="39">
        <v>93401</v>
      </c>
      <c r="S287" s="39" t="s">
        <v>6920</v>
      </c>
      <c r="T287" s="40">
        <v>37970</v>
      </c>
      <c r="U287" s="38">
        <v>4250</v>
      </c>
      <c r="V287" s="53"/>
      <c r="W287" s="54"/>
      <c r="X287" s="53"/>
      <c r="Y287" s="53"/>
      <c r="Z287" s="53"/>
      <c r="AA287" s="43" t="s">
        <v>8616</v>
      </c>
      <c r="AB287" s="24"/>
      <c r="AC287" s="24"/>
      <c r="AD287" s="24"/>
      <c r="AE287" s="24"/>
      <c r="AF287" s="24"/>
      <c r="AG287" s="24" t="s">
        <v>8617</v>
      </c>
    </row>
    <row r="288" spans="1:33" ht="14.25" hidden="1" customHeight="1" x14ac:dyDescent="0.2">
      <c r="A288" s="38">
        <v>4300</v>
      </c>
      <c r="B288" s="29" t="s">
        <v>8766</v>
      </c>
      <c r="C288" s="139" t="s">
        <v>7681</v>
      </c>
      <c r="D288" s="27" t="s">
        <v>1568</v>
      </c>
      <c r="E288" s="27" t="s">
        <v>2339</v>
      </c>
      <c r="F288" s="37" t="s">
        <v>7239</v>
      </c>
      <c r="G288" s="37" t="s">
        <v>2340</v>
      </c>
      <c r="H288" s="37" t="s">
        <v>7241</v>
      </c>
      <c r="I288" s="27" t="s">
        <v>4734</v>
      </c>
      <c r="J288" s="50">
        <v>43622</v>
      </c>
      <c r="K288" s="27" t="s">
        <v>6532</v>
      </c>
      <c r="L288" s="27" t="s">
        <v>2341</v>
      </c>
      <c r="M288" s="29" t="s">
        <v>6117</v>
      </c>
      <c r="N288" s="38" t="s">
        <v>2342</v>
      </c>
      <c r="O288" s="38" t="s">
        <v>7240</v>
      </c>
      <c r="P288" s="39" t="s">
        <v>6531</v>
      </c>
      <c r="Q288" s="38"/>
      <c r="R288" s="39">
        <v>93401</v>
      </c>
      <c r="S288" s="39" t="s">
        <v>6959</v>
      </c>
      <c r="T288" s="40">
        <v>37970</v>
      </c>
      <c r="U288" s="38">
        <v>4300</v>
      </c>
      <c r="V288" s="53"/>
      <c r="W288" s="54"/>
      <c r="X288" s="53"/>
      <c r="Y288" s="53"/>
      <c r="Z288" s="53"/>
      <c r="AA288" s="43"/>
      <c r="AB288" s="24"/>
      <c r="AC288" s="24"/>
      <c r="AD288" s="24"/>
      <c r="AE288" s="24"/>
      <c r="AF288" s="24"/>
      <c r="AG288" s="24"/>
    </row>
    <row r="289" spans="1:33" ht="14.25" hidden="1" customHeight="1" x14ac:dyDescent="0.2">
      <c r="A289" s="38">
        <v>7697</v>
      </c>
      <c r="B289" s="29" t="s">
        <v>6747</v>
      </c>
      <c r="C289" s="139">
        <v>651907179</v>
      </c>
      <c r="D289" s="27"/>
      <c r="E289" s="27" t="s">
        <v>8618</v>
      </c>
      <c r="F289" s="37" t="s">
        <v>6748</v>
      </c>
      <c r="G289" s="37" t="s">
        <v>6749</v>
      </c>
      <c r="H289" s="37" t="s">
        <v>6750</v>
      </c>
      <c r="I289" s="27" t="s">
        <v>1560</v>
      </c>
      <c r="J289" s="50" t="s">
        <v>6763</v>
      </c>
      <c r="K289" s="27" t="s">
        <v>6751</v>
      </c>
      <c r="L289" s="27" t="s">
        <v>6752</v>
      </c>
      <c r="M289" s="29" t="s">
        <v>623</v>
      </c>
      <c r="N289" s="38" t="s">
        <v>457</v>
      </c>
      <c r="O289" s="38" t="s">
        <v>6753</v>
      </c>
      <c r="P289" s="59" t="s">
        <v>6754</v>
      </c>
      <c r="Q289" s="38"/>
      <c r="R289" s="39">
        <v>93401</v>
      </c>
      <c r="S289" s="39" t="s">
        <v>6755</v>
      </c>
      <c r="T289" s="40">
        <v>43887</v>
      </c>
      <c r="U289" s="38">
        <v>7697</v>
      </c>
      <c r="V289" s="73"/>
      <c r="W289" s="74"/>
      <c r="X289" s="73"/>
      <c r="Y289" s="73"/>
      <c r="Z289" s="73"/>
      <c r="AA289" s="75"/>
      <c r="AB289" s="24"/>
      <c r="AC289" s="24"/>
      <c r="AD289" s="24"/>
      <c r="AE289" s="24"/>
      <c r="AF289" s="24"/>
      <c r="AG289" s="24"/>
    </row>
    <row r="290" spans="1:33" ht="14.25" hidden="1" customHeight="1" x14ac:dyDescent="0.2">
      <c r="A290" s="38">
        <v>6860</v>
      </c>
      <c r="B290" s="29" t="s">
        <v>2343</v>
      </c>
      <c r="C290" s="139">
        <v>710993009</v>
      </c>
      <c r="D290" s="27" t="s">
        <v>1568</v>
      </c>
      <c r="E290" s="27" t="s">
        <v>2344</v>
      </c>
      <c r="F290" s="37" t="s">
        <v>2345</v>
      </c>
      <c r="G290" s="37" t="s">
        <v>2346</v>
      </c>
      <c r="H290" s="37" t="s">
        <v>2347</v>
      </c>
      <c r="I290" s="27" t="s">
        <v>2348</v>
      </c>
      <c r="J290" s="27" t="s">
        <v>2349</v>
      </c>
      <c r="K290" s="27" t="s">
        <v>2350</v>
      </c>
      <c r="L290" s="27" t="s">
        <v>2352</v>
      </c>
      <c r="M290" s="38" t="s">
        <v>49</v>
      </c>
      <c r="N290" s="38" t="s">
        <v>1479</v>
      </c>
      <c r="O290" s="38" t="s">
        <v>2351</v>
      </c>
      <c r="P290" s="39"/>
      <c r="Q290" s="38"/>
      <c r="R290" s="39" t="s">
        <v>89</v>
      </c>
      <c r="S290" s="39" t="s">
        <v>2354</v>
      </c>
      <c r="T290" s="40">
        <v>37970</v>
      </c>
      <c r="U290" s="38">
        <v>6860</v>
      </c>
      <c r="V290" s="28"/>
      <c r="W290" s="29"/>
      <c r="X290" s="28"/>
      <c r="Y290" s="28"/>
      <c r="Z290" s="28"/>
      <c r="AA290" s="27"/>
      <c r="AB290" s="24"/>
      <c r="AC290" s="24"/>
      <c r="AD290" s="24"/>
      <c r="AE290" s="24"/>
      <c r="AF290" s="24"/>
      <c r="AG290" s="24"/>
    </row>
    <row r="291" spans="1:33" ht="14.25" hidden="1" customHeight="1" x14ac:dyDescent="0.2">
      <c r="A291" s="38">
        <v>6560</v>
      </c>
      <c r="B291" s="29" t="s">
        <v>2355</v>
      </c>
      <c r="C291" s="139">
        <v>716569004</v>
      </c>
      <c r="D291" s="27" t="s">
        <v>1568</v>
      </c>
      <c r="E291" s="27" t="s">
        <v>2356</v>
      </c>
      <c r="F291" s="37" t="s">
        <v>7033</v>
      </c>
      <c r="G291" s="37" t="s">
        <v>2357</v>
      </c>
      <c r="H291" s="37" t="s">
        <v>6620</v>
      </c>
      <c r="I291" s="27" t="s">
        <v>2358</v>
      </c>
      <c r="J291" s="27" t="s">
        <v>7036</v>
      </c>
      <c r="K291" s="27" t="s">
        <v>2359</v>
      </c>
      <c r="L291" s="27" t="s">
        <v>2360</v>
      </c>
      <c r="M291" s="38" t="s">
        <v>49</v>
      </c>
      <c r="N291" s="38" t="s">
        <v>2245</v>
      </c>
      <c r="O291" s="38" t="s">
        <v>7034</v>
      </c>
      <c r="P291" s="59" t="s">
        <v>7035</v>
      </c>
      <c r="Q291" s="38"/>
      <c r="R291" s="39">
        <v>93105</v>
      </c>
      <c r="S291" s="39" t="s">
        <v>7070</v>
      </c>
      <c r="T291" s="40">
        <v>37970</v>
      </c>
      <c r="U291" s="38">
        <v>6560</v>
      </c>
      <c r="V291" s="28"/>
      <c r="W291" s="29"/>
      <c r="X291" s="28"/>
      <c r="Y291" s="28"/>
      <c r="Z291" s="28"/>
      <c r="AA291" s="27"/>
      <c r="AB291" s="24"/>
      <c r="AC291" s="24"/>
      <c r="AD291" s="24"/>
      <c r="AE291" s="24"/>
      <c r="AF291" s="24"/>
      <c r="AG291" s="24"/>
    </row>
    <row r="292" spans="1:33" ht="14.25" hidden="1" customHeight="1" x14ac:dyDescent="0.2">
      <c r="A292" s="38">
        <v>7157</v>
      </c>
      <c r="B292" s="29" t="s">
        <v>2361</v>
      </c>
      <c r="C292" s="139">
        <v>718144000</v>
      </c>
      <c r="D292" s="27" t="s">
        <v>1614</v>
      </c>
      <c r="E292" s="27" t="s">
        <v>2362</v>
      </c>
      <c r="F292" s="37" t="s">
        <v>2363</v>
      </c>
      <c r="G292" s="37" t="s">
        <v>2364</v>
      </c>
      <c r="H292" s="37" t="s">
        <v>2365</v>
      </c>
      <c r="I292" s="27" t="s">
        <v>2366</v>
      </c>
      <c r="J292" s="27" t="s">
        <v>2367</v>
      </c>
      <c r="K292" s="27" t="s">
        <v>2368</v>
      </c>
      <c r="L292" s="27" t="s">
        <v>2369</v>
      </c>
      <c r="M292" s="29" t="s">
        <v>49</v>
      </c>
      <c r="N292" s="38" t="s">
        <v>2370</v>
      </c>
      <c r="O292" s="38"/>
      <c r="P292" s="39"/>
      <c r="Q292" s="38"/>
      <c r="R292" s="39" t="s">
        <v>89</v>
      </c>
      <c r="S292" s="39" t="s">
        <v>2371</v>
      </c>
      <c r="T292" s="40">
        <v>38429</v>
      </c>
      <c r="U292" s="38">
        <v>7157</v>
      </c>
      <c r="V292" s="28"/>
      <c r="W292" s="29"/>
      <c r="X292" s="28"/>
      <c r="Y292" s="28"/>
      <c r="Z292" s="28"/>
      <c r="AA292" s="27"/>
      <c r="AB292" s="24"/>
      <c r="AC292" s="24"/>
      <c r="AD292" s="24"/>
      <c r="AE292" s="24"/>
      <c r="AF292" s="24"/>
      <c r="AG292" s="24"/>
    </row>
    <row r="293" spans="1:33" ht="14.25" hidden="1" customHeight="1" x14ac:dyDescent="0.2">
      <c r="A293" s="38">
        <v>6470</v>
      </c>
      <c r="B293" s="29" t="s">
        <v>2372</v>
      </c>
      <c r="C293" s="139">
        <v>716316009</v>
      </c>
      <c r="D293" s="27" t="s">
        <v>1568</v>
      </c>
      <c r="E293" s="27" t="s">
        <v>2373</v>
      </c>
      <c r="F293" s="37" t="s">
        <v>6987</v>
      </c>
      <c r="G293" s="37" t="s">
        <v>2374</v>
      </c>
      <c r="H293" s="37" t="s">
        <v>6990</v>
      </c>
      <c r="I293" s="27" t="s">
        <v>2375</v>
      </c>
      <c r="J293" s="27" t="s">
        <v>6991</v>
      </c>
      <c r="K293" s="27" t="s">
        <v>2376</v>
      </c>
      <c r="L293" s="27" t="s">
        <v>6988</v>
      </c>
      <c r="M293" s="29" t="s">
        <v>49</v>
      </c>
      <c r="N293" s="38" t="s">
        <v>723</v>
      </c>
      <c r="O293" s="38" t="s">
        <v>6989</v>
      </c>
      <c r="P293" s="39" t="s">
        <v>4946</v>
      </c>
      <c r="Q293" s="38"/>
      <c r="R293" s="39">
        <v>93401</v>
      </c>
      <c r="S293" s="39" t="s">
        <v>7182</v>
      </c>
      <c r="T293" s="40">
        <v>37970</v>
      </c>
      <c r="U293" s="38">
        <v>6470</v>
      </c>
      <c r="V293" s="53"/>
      <c r="W293" s="54"/>
      <c r="X293" s="53"/>
      <c r="Y293" s="53"/>
      <c r="Z293" s="53"/>
      <c r="AA293" s="63" t="s">
        <v>8556</v>
      </c>
      <c r="AB293" s="24"/>
      <c r="AC293" s="24"/>
      <c r="AD293" s="24"/>
      <c r="AE293" s="24"/>
      <c r="AF293" s="24"/>
      <c r="AG293" s="24" t="s">
        <v>8556</v>
      </c>
    </row>
    <row r="294" spans="1:33" ht="14.25" hidden="1" customHeight="1" x14ac:dyDescent="0.2">
      <c r="A294" s="38">
        <v>7059</v>
      </c>
      <c r="B294" s="29" t="s">
        <v>2377</v>
      </c>
      <c r="C294" s="139">
        <v>730513003</v>
      </c>
      <c r="D294" s="27" t="s">
        <v>1568</v>
      </c>
      <c r="E294" s="27" t="s">
        <v>2378</v>
      </c>
      <c r="F294" s="37" t="s">
        <v>2379</v>
      </c>
      <c r="G294" s="37" t="s">
        <v>2380</v>
      </c>
      <c r="H294" s="37" t="s">
        <v>2381</v>
      </c>
      <c r="I294" s="27" t="s">
        <v>2382</v>
      </c>
      <c r="J294" s="27" t="s">
        <v>2383</v>
      </c>
      <c r="K294" s="27" t="s">
        <v>136</v>
      </c>
      <c r="L294" s="27" t="s">
        <v>2384</v>
      </c>
      <c r="M294" s="29" t="s">
        <v>49</v>
      </c>
      <c r="N294" s="38" t="s">
        <v>723</v>
      </c>
      <c r="O294" s="38"/>
      <c r="P294" s="39"/>
      <c r="Q294" s="38"/>
      <c r="R294" s="39">
        <v>93401</v>
      </c>
      <c r="S294" s="39" t="s">
        <v>2385</v>
      </c>
      <c r="T294" s="40">
        <v>37970</v>
      </c>
      <c r="U294" s="38">
        <v>7059</v>
      </c>
      <c r="V294" s="28"/>
      <c r="W294" s="29"/>
      <c r="X294" s="28"/>
      <c r="Y294" s="28"/>
      <c r="Z294" s="28"/>
      <c r="AA294" s="27"/>
      <c r="AB294" s="24"/>
      <c r="AC294" s="24"/>
      <c r="AD294" s="24"/>
      <c r="AE294" s="24"/>
      <c r="AF294" s="24"/>
      <c r="AG294" s="24"/>
    </row>
    <row r="295" spans="1:33" ht="14.25" hidden="1" customHeight="1" x14ac:dyDescent="0.2">
      <c r="A295" s="38">
        <v>7165</v>
      </c>
      <c r="B295" s="29" t="s">
        <v>2386</v>
      </c>
      <c r="C295" s="139">
        <v>759522508</v>
      </c>
      <c r="D295" s="27" t="s">
        <v>1568</v>
      </c>
      <c r="E295" s="27" t="s">
        <v>2387</v>
      </c>
      <c r="F295" s="37" t="s">
        <v>2388</v>
      </c>
      <c r="G295" s="37" t="s">
        <v>2389</v>
      </c>
      <c r="H295" s="37" t="s">
        <v>2390</v>
      </c>
      <c r="I295" s="27" t="s">
        <v>2392</v>
      </c>
      <c r="J295" s="27" t="s">
        <v>2393</v>
      </c>
      <c r="K295" s="27" t="s">
        <v>2394</v>
      </c>
      <c r="L295" s="27" t="s">
        <v>2391</v>
      </c>
      <c r="M295" s="29" t="s">
        <v>49</v>
      </c>
      <c r="N295" s="38" t="s">
        <v>2395</v>
      </c>
      <c r="O295" s="38"/>
      <c r="P295" s="39"/>
      <c r="Q295" s="38"/>
      <c r="R295" s="39">
        <v>93401</v>
      </c>
      <c r="S295" s="39" t="s">
        <v>2396</v>
      </c>
      <c r="T295" s="40">
        <v>38449</v>
      </c>
      <c r="U295" s="38">
        <v>7165</v>
      </c>
      <c r="V295" s="28"/>
      <c r="W295" s="29"/>
      <c r="X295" s="28"/>
      <c r="Y295" s="28"/>
      <c r="Z295" s="28"/>
      <c r="AA295" s="27"/>
      <c r="AB295" s="24"/>
      <c r="AC295" s="24"/>
      <c r="AD295" s="24"/>
      <c r="AE295" s="24"/>
      <c r="AF295" s="24"/>
      <c r="AG295" s="24"/>
    </row>
    <row r="296" spans="1:33" ht="14.25" hidden="1" customHeight="1" x14ac:dyDescent="0.2">
      <c r="A296" s="38">
        <v>4400</v>
      </c>
      <c r="B296" s="29" t="s">
        <v>2397</v>
      </c>
      <c r="C296" s="139">
        <v>702358000</v>
      </c>
      <c r="D296" s="27" t="s">
        <v>1568</v>
      </c>
      <c r="E296" s="27" t="s">
        <v>2398</v>
      </c>
      <c r="F296" s="37" t="s">
        <v>7292</v>
      </c>
      <c r="G296" s="37" t="s">
        <v>2399</v>
      </c>
      <c r="H296" s="37" t="s">
        <v>7293</v>
      </c>
      <c r="I296" s="27" t="s">
        <v>7294</v>
      </c>
      <c r="J296" s="27" t="s">
        <v>7295</v>
      </c>
      <c r="K296" s="27" t="s">
        <v>7296</v>
      </c>
      <c r="L296" s="27" t="s">
        <v>7297</v>
      </c>
      <c r="M296" s="29" t="s">
        <v>49</v>
      </c>
      <c r="N296" s="38" t="s">
        <v>2401</v>
      </c>
      <c r="O296" s="38" t="s">
        <v>2400</v>
      </c>
      <c r="P296" s="59" t="s">
        <v>6815</v>
      </c>
      <c r="Q296" s="38"/>
      <c r="R296" s="39" t="s">
        <v>2402</v>
      </c>
      <c r="S296" s="39" t="s">
        <v>7149</v>
      </c>
      <c r="T296" s="40">
        <v>37970</v>
      </c>
      <c r="U296" s="38">
        <v>4400</v>
      </c>
      <c r="V296" s="28"/>
      <c r="W296" s="29"/>
      <c r="X296" s="28"/>
      <c r="Y296" s="28"/>
      <c r="Z296" s="28"/>
      <c r="AA296" s="27"/>
      <c r="AB296" s="24"/>
      <c r="AC296" s="24"/>
      <c r="AD296" s="24"/>
      <c r="AE296" s="24"/>
      <c r="AF296" s="24"/>
      <c r="AG296" s="24" t="s">
        <v>8619</v>
      </c>
    </row>
    <row r="297" spans="1:33" ht="14.25" hidden="1" customHeight="1" x14ac:dyDescent="0.2">
      <c r="A297" s="38">
        <v>7656</v>
      </c>
      <c r="B297" s="29" t="s">
        <v>2403</v>
      </c>
      <c r="C297" s="139">
        <v>651086930</v>
      </c>
      <c r="D297" s="27" t="s">
        <v>1555</v>
      </c>
      <c r="E297" s="27" t="s">
        <v>2404</v>
      </c>
      <c r="F297" s="37" t="s">
        <v>2405</v>
      </c>
      <c r="G297" s="37" t="s">
        <v>6056</v>
      </c>
      <c r="H297" s="37" t="s">
        <v>2406</v>
      </c>
      <c r="I297" s="27" t="s">
        <v>2407</v>
      </c>
      <c r="J297" s="27" t="s">
        <v>2408</v>
      </c>
      <c r="K297" s="27" t="s">
        <v>2409</v>
      </c>
      <c r="L297" s="27" t="s">
        <v>2410</v>
      </c>
      <c r="M297" s="29" t="s">
        <v>49</v>
      </c>
      <c r="N297" s="38" t="s">
        <v>2411</v>
      </c>
      <c r="O297" s="38" t="s">
        <v>2412</v>
      </c>
      <c r="P297" s="39" t="s">
        <v>2413</v>
      </c>
      <c r="Q297" s="38"/>
      <c r="R297" s="39" t="s">
        <v>697</v>
      </c>
      <c r="S297" s="39" t="s">
        <v>647</v>
      </c>
      <c r="T297" s="40">
        <v>43357</v>
      </c>
      <c r="U297" s="38">
        <v>7656</v>
      </c>
      <c r="V297" s="28"/>
      <c r="W297" s="29"/>
      <c r="X297" s="28"/>
      <c r="Y297" s="28"/>
      <c r="Z297" s="28"/>
      <c r="AA297" s="27"/>
      <c r="AB297" s="24"/>
      <c r="AC297" s="24"/>
      <c r="AD297" s="24"/>
      <c r="AE297" s="24"/>
      <c r="AF297" s="24"/>
      <c r="AG297" s="24"/>
    </row>
    <row r="298" spans="1:33" ht="14.25" hidden="1" customHeight="1" x14ac:dyDescent="0.2">
      <c r="A298" s="38">
        <v>7124</v>
      </c>
      <c r="B298" s="29" t="s">
        <v>2414</v>
      </c>
      <c r="C298" s="139">
        <v>739296005</v>
      </c>
      <c r="D298" s="27" t="s">
        <v>1568</v>
      </c>
      <c r="E298" s="27" t="s">
        <v>2415</v>
      </c>
      <c r="F298" s="37" t="s">
        <v>2416</v>
      </c>
      <c r="G298" s="37" t="s">
        <v>2417</v>
      </c>
      <c r="H298" s="37" t="s">
        <v>2418</v>
      </c>
      <c r="I298" s="27" t="s">
        <v>2419</v>
      </c>
      <c r="J298" s="27" t="s">
        <v>2420</v>
      </c>
      <c r="K298" s="27" t="s">
        <v>2421</v>
      </c>
      <c r="L298" s="27" t="s">
        <v>2422</v>
      </c>
      <c r="M298" s="38" t="s">
        <v>611</v>
      </c>
      <c r="N298" s="38" t="s">
        <v>2423</v>
      </c>
      <c r="O298" s="38"/>
      <c r="P298" s="39"/>
      <c r="Q298" s="38"/>
      <c r="R298" s="39" t="s">
        <v>1266</v>
      </c>
      <c r="S298" s="39" t="s">
        <v>2424</v>
      </c>
      <c r="T298" s="40">
        <v>37970</v>
      </c>
      <c r="U298" s="38">
        <v>7124</v>
      </c>
      <c r="V298" s="28"/>
      <c r="W298" s="29"/>
      <c r="X298" s="28"/>
      <c r="Y298" s="28"/>
      <c r="Z298" s="28"/>
      <c r="AA298" s="27"/>
      <c r="AB298" s="24"/>
      <c r="AC298" s="24"/>
      <c r="AD298" s="24"/>
      <c r="AE298" s="24"/>
      <c r="AF298" s="24"/>
      <c r="AG298" s="24"/>
    </row>
    <row r="299" spans="1:33" ht="14.25" hidden="1" customHeight="1" x14ac:dyDescent="0.2">
      <c r="A299" s="38">
        <v>7574</v>
      </c>
      <c r="B299" s="29" t="s">
        <v>2425</v>
      </c>
      <c r="C299" s="139">
        <v>650856899</v>
      </c>
      <c r="D299" s="27" t="s">
        <v>1555</v>
      </c>
      <c r="E299" s="27" t="s">
        <v>2426</v>
      </c>
      <c r="F299" s="37" t="s">
        <v>7200</v>
      </c>
      <c r="G299" s="37" t="s">
        <v>2427</v>
      </c>
      <c r="H299" s="37" t="s">
        <v>2428</v>
      </c>
      <c r="I299" s="27" t="s">
        <v>1781</v>
      </c>
      <c r="J299" s="27" t="s">
        <v>8620</v>
      </c>
      <c r="K299" s="27" t="s">
        <v>2429</v>
      </c>
      <c r="L299" s="27" t="s">
        <v>7201</v>
      </c>
      <c r="M299" s="29" t="s">
        <v>6114</v>
      </c>
      <c r="N299" s="38" t="s">
        <v>2430</v>
      </c>
      <c r="O299" s="38" t="s">
        <v>7202</v>
      </c>
      <c r="P299" s="39" t="s">
        <v>7203</v>
      </c>
      <c r="Q299" s="38"/>
      <c r="R299" s="39">
        <v>93401</v>
      </c>
      <c r="S299" s="39" t="s">
        <v>7209</v>
      </c>
      <c r="T299" s="40">
        <v>42202</v>
      </c>
      <c r="U299" s="38">
        <v>7574</v>
      </c>
      <c r="V299" s="28"/>
      <c r="W299" s="29"/>
      <c r="X299" s="28"/>
      <c r="Y299" s="28"/>
      <c r="Z299" s="28"/>
      <c r="AA299" s="27"/>
      <c r="AB299" s="24"/>
      <c r="AC299" s="24"/>
      <c r="AD299" s="24"/>
      <c r="AE299" s="24"/>
      <c r="AF299" s="24"/>
      <c r="AG299" s="24"/>
    </row>
    <row r="300" spans="1:33" ht="14.25" hidden="1" customHeight="1" x14ac:dyDescent="0.2">
      <c r="A300" s="38">
        <v>6922</v>
      </c>
      <c r="B300" s="29" t="s">
        <v>2431</v>
      </c>
      <c r="C300" s="139">
        <v>723236002</v>
      </c>
      <c r="D300" s="27" t="s">
        <v>1735</v>
      </c>
      <c r="E300" s="27" t="s">
        <v>2432</v>
      </c>
      <c r="F300" s="37" t="s">
        <v>2433</v>
      </c>
      <c r="G300" s="37" t="s">
        <v>2434</v>
      </c>
      <c r="H300" s="37" t="s">
        <v>2435</v>
      </c>
      <c r="I300" s="27" t="s">
        <v>2436</v>
      </c>
      <c r="J300" s="27" t="s">
        <v>2437</v>
      </c>
      <c r="K300" s="27" t="s">
        <v>2438</v>
      </c>
      <c r="L300" s="27" t="s">
        <v>2440</v>
      </c>
      <c r="M300" s="29" t="s">
        <v>49</v>
      </c>
      <c r="N300" s="38" t="s">
        <v>1878</v>
      </c>
      <c r="O300" s="38" t="s">
        <v>2441</v>
      </c>
      <c r="P300" s="39" t="s">
        <v>2439</v>
      </c>
      <c r="Q300" s="38"/>
      <c r="R300" s="39">
        <v>93401</v>
      </c>
      <c r="S300" s="39" t="s">
        <v>2442</v>
      </c>
      <c r="T300" s="40">
        <v>37970</v>
      </c>
      <c r="U300" s="38">
        <v>6922</v>
      </c>
      <c r="V300" s="28"/>
      <c r="W300" s="29"/>
      <c r="X300" s="28"/>
      <c r="Y300" s="28"/>
      <c r="Z300" s="28"/>
      <c r="AA300" s="27"/>
      <c r="AB300" s="24"/>
      <c r="AC300" s="24"/>
      <c r="AD300" s="24"/>
      <c r="AE300" s="24"/>
      <c r="AF300" s="24"/>
      <c r="AG300" s="24"/>
    </row>
    <row r="301" spans="1:33" ht="14.25" hidden="1" customHeight="1" x14ac:dyDescent="0.2">
      <c r="A301" s="38">
        <v>4425</v>
      </c>
      <c r="B301" s="29" t="s">
        <v>2443</v>
      </c>
      <c r="C301" s="139">
        <v>711789006</v>
      </c>
      <c r="D301" s="27" t="s">
        <v>1568</v>
      </c>
      <c r="E301" s="27" t="s">
        <v>2444</v>
      </c>
      <c r="F301" s="37" t="s">
        <v>7425</v>
      </c>
      <c r="G301" s="37" t="s">
        <v>2443</v>
      </c>
      <c r="H301" s="37" t="s">
        <v>7480</v>
      </c>
      <c r="I301" s="27" t="s">
        <v>2445</v>
      </c>
      <c r="J301" s="27" t="s">
        <v>7481</v>
      </c>
      <c r="K301" s="27" t="s">
        <v>2446</v>
      </c>
      <c r="L301" s="27" t="s">
        <v>2448</v>
      </c>
      <c r="M301" s="29" t="s">
        <v>49</v>
      </c>
      <c r="N301" s="38" t="s">
        <v>2450</v>
      </c>
      <c r="O301" s="38" t="s">
        <v>2449</v>
      </c>
      <c r="P301" s="39" t="s">
        <v>2447</v>
      </c>
      <c r="Q301" s="38"/>
      <c r="R301" s="39">
        <v>93401</v>
      </c>
      <c r="S301" s="39" t="s">
        <v>7484</v>
      </c>
      <c r="T301" s="40">
        <v>37970</v>
      </c>
      <c r="U301" s="38">
        <v>4425</v>
      </c>
      <c r="V301" s="28"/>
      <c r="W301" s="29"/>
      <c r="X301" s="28"/>
      <c r="Y301" s="28"/>
      <c r="Z301" s="28"/>
      <c r="AA301" s="27"/>
      <c r="AB301" s="24"/>
      <c r="AC301" s="24"/>
      <c r="AD301" s="24"/>
      <c r="AE301" s="24"/>
      <c r="AF301" s="24"/>
      <c r="AG301" s="24" t="s">
        <v>8621</v>
      </c>
    </row>
    <row r="302" spans="1:33" ht="14.25" hidden="1" customHeight="1" x14ac:dyDescent="0.2">
      <c r="A302" s="38">
        <v>7004</v>
      </c>
      <c r="B302" s="29" t="s">
        <v>2451</v>
      </c>
      <c r="C302" s="139">
        <v>716904008</v>
      </c>
      <c r="D302" s="27" t="s">
        <v>1568</v>
      </c>
      <c r="E302" s="27" t="s">
        <v>2452</v>
      </c>
      <c r="F302" s="37" t="s">
        <v>7603</v>
      </c>
      <c r="G302" s="37" t="s">
        <v>2453</v>
      </c>
      <c r="H302" s="37" t="s">
        <v>7648</v>
      </c>
      <c r="I302" s="27" t="s">
        <v>2454</v>
      </c>
      <c r="J302" s="27" t="s">
        <v>7607</v>
      </c>
      <c r="K302" s="27" t="s">
        <v>2455</v>
      </c>
      <c r="L302" s="27" t="s">
        <v>7604</v>
      </c>
      <c r="M302" s="29" t="s">
        <v>49</v>
      </c>
      <c r="N302" s="38" t="s">
        <v>2456</v>
      </c>
      <c r="O302" s="38" t="s">
        <v>7605</v>
      </c>
      <c r="P302" s="59" t="s">
        <v>7606</v>
      </c>
      <c r="Q302" s="38"/>
      <c r="R302" s="39">
        <v>93401</v>
      </c>
      <c r="S302" s="39" t="s">
        <v>7608</v>
      </c>
      <c r="T302" s="40">
        <v>37970</v>
      </c>
      <c r="U302" s="38">
        <v>7004</v>
      </c>
      <c r="V302" s="53"/>
      <c r="W302" s="54"/>
      <c r="X302" s="53"/>
      <c r="Y302" s="53"/>
      <c r="Z302" s="53"/>
      <c r="AA302" s="63" t="s">
        <v>8565</v>
      </c>
      <c r="AB302" s="24"/>
      <c r="AC302" s="24"/>
      <c r="AD302" s="24"/>
      <c r="AE302" s="24"/>
      <c r="AF302" s="24"/>
      <c r="AG302" s="24" t="s">
        <v>8622</v>
      </c>
    </row>
    <row r="303" spans="1:33" ht="14.25" hidden="1" customHeight="1" x14ac:dyDescent="0.2">
      <c r="A303" s="38">
        <v>7329</v>
      </c>
      <c r="B303" s="29" t="s">
        <v>2457</v>
      </c>
      <c r="C303" s="139">
        <v>655563601</v>
      </c>
      <c r="D303" s="27" t="s">
        <v>2208</v>
      </c>
      <c r="E303" s="27" t="s">
        <v>2458</v>
      </c>
      <c r="F303" s="37" t="s">
        <v>2242</v>
      </c>
      <c r="G303" s="37" t="s">
        <v>2459</v>
      </c>
      <c r="H303" s="37" t="s">
        <v>2460</v>
      </c>
      <c r="I303" s="27" t="s">
        <v>2461</v>
      </c>
      <c r="J303" s="27" t="s">
        <v>2462</v>
      </c>
      <c r="K303" s="27" t="s">
        <v>2463</v>
      </c>
      <c r="L303" s="27" t="s">
        <v>6140</v>
      </c>
      <c r="M303" s="29" t="s">
        <v>6114</v>
      </c>
      <c r="N303" s="38" t="s">
        <v>2464</v>
      </c>
      <c r="O303" s="38"/>
      <c r="P303" s="39"/>
      <c r="Q303" s="38"/>
      <c r="R303" s="39">
        <v>93401</v>
      </c>
      <c r="S303" s="39" t="s">
        <v>2465</v>
      </c>
      <c r="T303" s="40">
        <v>38911</v>
      </c>
      <c r="U303" s="38">
        <v>7329</v>
      </c>
      <c r="V303" s="28"/>
      <c r="W303" s="29"/>
      <c r="X303" s="28"/>
      <c r="Y303" s="28"/>
      <c r="Z303" s="28"/>
      <c r="AA303" s="27"/>
      <c r="AB303" s="24"/>
      <c r="AC303" s="24"/>
      <c r="AD303" s="24"/>
      <c r="AE303" s="24"/>
      <c r="AF303" s="24"/>
      <c r="AG303" s="24"/>
    </row>
    <row r="304" spans="1:33" ht="14.25" hidden="1" customHeight="1" x14ac:dyDescent="0.2">
      <c r="A304" s="38">
        <v>7698</v>
      </c>
      <c r="B304" s="29" t="s">
        <v>6765</v>
      </c>
      <c r="C304" s="139">
        <v>651884764</v>
      </c>
      <c r="D304" s="27"/>
      <c r="E304" s="27" t="s">
        <v>8623</v>
      </c>
      <c r="F304" s="37" t="s">
        <v>7039</v>
      </c>
      <c r="G304" s="37" t="s">
        <v>6766</v>
      </c>
      <c r="H304" s="37" t="s">
        <v>6767</v>
      </c>
      <c r="I304" s="27" t="s">
        <v>6768</v>
      </c>
      <c r="J304" s="50">
        <v>43636</v>
      </c>
      <c r="K304" s="27" t="s">
        <v>6769</v>
      </c>
      <c r="L304" s="27" t="s">
        <v>6771</v>
      </c>
      <c r="M304" s="29" t="s">
        <v>6115</v>
      </c>
      <c r="N304" s="38" t="s">
        <v>984</v>
      </c>
      <c r="O304" s="38" t="s">
        <v>6772</v>
      </c>
      <c r="P304" s="39" t="s">
        <v>6770</v>
      </c>
      <c r="Q304" s="38"/>
      <c r="R304" s="39">
        <v>93401</v>
      </c>
      <c r="S304" s="39" t="s">
        <v>7335</v>
      </c>
      <c r="T304" s="40">
        <v>43893</v>
      </c>
      <c r="U304" s="38">
        <v>7698</v>
      </c>
      <c r="V304" s="73"/>
      <c r="W304" s="74"/>
      <c r="X304" s="73"/>
      <c r="Y304" s="73"/>
      <c r="Z304" s="73"/>
      <c r="AA304" s="75"/>
      <c r="AB304" s="24"/>
      <c r="AC304" s="24"/>
      <c r="AD304" s="24"/>
      <c r="AE304" s="24"/>
      <c r="AF304" s="24"/>
      <c r="AG304" s="24"/>
    </row>
    <row r="305" spans="1:33" ht="14.25" hidden="1" customHeight="1" x14ac:dyDescent="0.2">
      <c r="A305" s="38">
        <v>7709</v>
      </c>
      <c r="B305" s="29" t="s">
        <v>6931</v>
      </c>
      <c r="C305" s="139">
        <v>651935121</v>
      </c>
      <c r="D305" s="27"/>
      <c r="E305" s="27" t="s">
        <v>8624</v>
      </c>
      <c r="F305" s="37" t="s">
        <v>6932</v>
      </c>
      <c r="G305" s="37" t="s">
        <v>6933</v>
      </c>
      <c r="H305" s="37" t="s">
        <v>6934</v>
      </c>
      <c r="I305" s="27" t="s">
        <v>1473</v>
      </c>
      <c r="J305" s="27" t="s">
        <v>6935</v>
      </c>
      <c r="K305" s="27" t="s">
        <v>6936</v>
      </c>
      <c r="L305" s="27" t="s">
        <v>6937</v>
      </c>
      <c r="M305" s="29" t="s">
        <v>6168</v>
      </c>
      <c r="N305" s="38" t="s">
        <v>874</v>
      </c>
      <c r="O305" s="38" t="s">
        <v>6938</v>
      </c>
      <c r="P305" s="39" t="s">
        <v>6939</v>
      </c>
      <c r="Q305" s="38"/>
      <c r="R305" s="39">
        <v>93401</v>
      </c>
      <c r="S305" s="39" t="s">
        <v>6791</v>
      </c>
      <c r="T305" s="40">
        <v>44034</v>
      </c>
      <c r="U305" s="38">
        <v>7709</v>
      </c>
      <c r="V305" s="73"/>
      <c r="W305" s="74"/>
      <c r="X305" s="73"/>
      <c r="Y305" s="73"/>
      <c r="Z305" s="73"/>
      <c r="AA305" s="75"/>
      <c r="AB305" s="24"/>
      <c r="AC305" s="24"/>
      <c r="AD305" s="24"/>
      <c r="AE305" s="24"/>
      <c r="AF305" s="24"/>
      <c r="AG305" s="24"/>
    </row>
    <row r="306" spans="1:33" ht="14.25" hidden="1" customHeight="1" x14ac:dyDescent="0.2">
      <c r="A306" s="38">
        <v>7437</v>
      </c>
      <c r="B306" s="29" t="s">
        <v>2466</v>
      </c>
      <c r="C306" s="139">
        <v>650224140</v>
      </c>
      <c r="D306" s="27" t="s">
        <v>1568</v>
      </c>
      <c r="E306" s="27" t="s">
        <v>2467</v>
      </c>
      <c r="F306" s="37" t="s">
        <v>2468</v>
      </c>
      <c r="G306" s="37" t="s">
        <v>2469</v>
      </c>
      <c r="H306" s="27" t="s">
        <v>2470</v>
      </c>
      <c r="I306" s="27" t="s">
        <v>2471</v>
      </c>
      <c r="J306" s="27" t="s">
        <v>2472</v>
      </c>
      <c r="K306" s="27" t="s">
        <v>2473</v>
      </c>
      <c r="L306" s="27" t="s">
        <v>2475</v>
      </c>
      <c r="M306" s="29" t="s">
        <v>49</v>
      </c>
      <c r="N306" s="38" t="s">
        <v>2477</v>
      </c>
      <c r="O306" s="38" t="s">
        <v>2476</v>
      </c>
      <c r="P306" s="39" t="s">
        <v>2474</v>
      </c>
      <c r="Q306" s="38"/>
      <c r="R306" s="39" t="s">
        <v>414</v>
      </c>
      <c r="S306" s="39" t="s">
        <v>2478</v>
      </c>
      <c r="T306" s="40">
        <v>40522</v>
      </c>
      <c r="U306" s="38">
        <v>7437</v>
      </c>
      <c r="V306" s="28"/>
      <c r="W306" s="29"/>
      <c r="X306" s="28"/>
      <c r="Y306" s="28"/>
      <c r="Z306" s="28"/>
      <c r="AA306" s="27"/>
      <c r="AB306" s="24"/>
      <c r="AC306" s="24"/>
      <c r="AD306" s="24"/>
      <c r="AE306" s="24"/>
      <c r="AF306" s="24"/>
      <c r="AG306" s="24"/>
    </row>
    <row r="307" spans="1:33" ht="14.25" hidden="1" customHeight="1" x14ac:dyDescent="0.2">
      <c r="A307" s="38">
        <v>7387</v>
      </c>
      <c r="B307" s="29" t="s">
        <v>2479</v>
      </c>
      <c r="C307" s="139">
        <v>650617207</v>
      </c>
      <c r="D307" s="27" t="s">
        <v>1555</v>
      </c>
      <c r="E307" s="27" t="s">
        <v>2480</v>
      </c>
      <c r="F307" s="37" t="s">
        <v>2481</v>
      </c>
      <c r="G307" s="37" t="s">
        <v>2482</v>
      </c>
      <c r="H307" s="37" t="s">
        <v>2483</v>
      </c>
      <c r="I307" s="27" t="s">
        <v>1573</v>
      </c>
      <c r="J307" s="27" t="s">
        <v>2484</v>
      </c>
      <c r="K307" s="27" t="s">
        <v>2485</v>
      </c>
      <c r="L307" s="27" t="s">
        <v>2486</v>
      </c>
      <c r="M307" s="29" t="s">
        <v>6118</v>
      </c>
      <c r="N307" s="38" t="s">
        <v>1105</v>
      </c>
      <c r="O307" s="38" t="s">
        <v>2487</v>
      </c>
      <c r="P307" s="39"/>
      <c r="Q307" s="38"/>
      <c r="R307" s="39" t="s">
        <v>89</v>
      </c>
      <c r="S307" s="39" t="s">
        <v>2488</v>
      </c>
      <c r="T307" s="40">
        <v>39444</v>
      </c>
      <c r="U307" s="38">
        <v>7387</v>
      </c>
      <c r="V307" s="28"/>
      <c r="W307" s="29"/>
      <c r="X307" s="28"/>
      <c r="Y307" s="28"/>
      <c r="Z307" s="28"/>
      <c r="AA307" s="27"/>
      <c r="AB307" s="24"/>
      <c r="AC307" s="24"/>
      <c r="AD307" s="24"/>
      <c r="AE307" s="24"/>
      <c r="AF307" s="24"/>
      <c r="AG307" s="24"/>
    </row>
    <row r="308" spans="1:33" ht="14.25" hidden="1" customHeight="1" x14ac:dyDescent="0.2">
      <c r="A308" s="38">
        <v>7053</v>
      </c>
      <c r="B308" s="29" t="s">
        <v>2489</v>
      </c>
      <c r="C308" s="139">
        <v>724210007</v>
      </c>
      <c r="D308" s="27" t="s">
        <v>1555</v>
      </c>
      <c r="E308" s="27" t="s">
        <v>2490</v>
      </c>
      <c r="F308" s="37" t="s">
        <v>2491</v>
      </c>
      <c r="G308" s="37" t="s">
        <v>2492</v>
      </c>
      <c r="H308" s="37" t="s">
        <v>2493</v>
      </c>
      <c r="I308" s="27" t="s">
        <v>2494</v>
      </c>
      <c r="J308" s="27" t="s">
        <v>2495</v>
      </c>
      <c r="K308" s="27" t="s">
        <v>2496</v>
      </c>
      <c r="L308" s="27" t="s">
        <v>2498</v>
      </c>
      <c r="M308" s="29" t="s">
        <v>49</v>
      </c>
      <c r="N308" s="38" t="s">
        <v>1466</v>
      </c>
      <c r="O308" s="38"/>
      <c r="P308" s="39" t="s">
        <v>2497</v>
      </c>
      <c r="Q308" s="38"/>
      <c r="R308" s="39">
        <v>93401</v>
      </c>
      <c r="S308" s="39" t="s">
        <v>6841</v>
      </c>
      <c r="T308" s="40">
        <v>37970</v>
      </c>
      <c r="U308" s="38">
        <v>7053</v>
      </c>
      <c r="V308" s="28"/>
      <c r="W308" s="29"/>
      <c r="X308" s="28"/>
      <c r="Y308" s="28"/>
      <c r="Z308" s="28"/>
      <c r="AA308" s="27"/>
      <c r="AB308" s="24"/>
      <c r="AC308" s="24"/>
      <c r="AD308" s="24"/>
      <c r="AE308" s="24"/>
      <c r="AF308" s="24"/>
      <c r="AG308" s="24"/>
    </row>
    <row r="309" spans="1:33" ht="14.25" hidden="1" customHeight="1" x14ac:dyDescent="0.2">
      <c r="A309" s="151">
        <v>7714</v>
      </c>
      <c r="B309" s="29" t="s">
        <v>6696</v>
      </c>
      <c r="C309" s="139">
        <v>651883474</v>
      </c>
      <c r="D309" s="27"/>
      <c r="E309" s="27" t="s">
        <v>8625</v>
      </c>
      <c r="F309" s="37" t="s">
        <v>8626</v>
      </c>
      <c r="G309" s="37" t="s">
        <v>6697</v>
      </c>
      <c r="H309" s="37" t="s">
        <v>8627</v>
      </c>
      <c r="I309" s="27" t="s">
        <v>6759</v>
      </c>
      <c r="J309" s="50" t="s">
        <v>8628</v>
      </c>
      <c r="K309" s="27" t="s">
        <v>6699</v>
      </c>
      <c r="L309" s="27" t="s">
        <v>6698</v>
      </c>
      <c r="M309" s="29" t="s">
        <v>623</v>
      </c>
      <c r="N309" s="38" t="s">
        <v>804</v>
      </c>
      <c r="O309" s="38" t="s">
        <v>6760</v>
      </c>
      <c r="P309" s="39" t="s">
        <v>6761</v>
      </c>
      <c r="Q309" s="38"/>
      <c r="R309" s="39">
        <v>93401</v>
      </c>
      <c r="S309" s="39" t="s">
        <v>6700</v>
      </c>
      <c r="T309" s="40">
        <v>43802</v>
      </c>
      <c r="U309" s="38">
        <v>7692</v>
      </c>
      <c r="V309" s="28"/>
      <c r="W309" s="29"/>
      <c r="X309" s="28"/>
      <c r="Y309" s="28"/>
      <c r="Z309" s="28"/>
      <c r="AA309" s="27"/>
      <c r="AB309" s="24"/>
      <c r="AC309" s="24"/>
      <c r="AD309" s="24"/>
      <c r="AE309" s="24"/>
      <c r="AF309" s="24"/>
      <c r="AG309" s="24"/>
    </row>
    <row r="310" spans="1:33" ht="14.25" hidden="1" customHeight="1" x14ac:dyDescent="0.2">
      <c r="A310" s="38">
        <v>7012</v>
      </c>
      <c r="B310" s="29" t="s">
        <v>2499</v>
      </c>
      <c r="C310" s="139">
        <v>720266008</v>
      </c>
      <c r="D310" s="27" t="s">
        <v>1666</v>
      </c>
      <c r="E310" s="27" t="s">
        <v>2500</v>
      </c>
      <c r="F310" s="37" t="s">
        <v>2501</v>
      </c>
      <c r="G310" s="37" t="s">
        <v>2502</v>
      </c>
      <c r="H310" s="37" t="s">
        <v>2503</v>
      </c>
      <c r="I310" s="27" t="s">
        <v>2504</v>
      </c>
      <c r="J310" s="27" t="s">
        <v>136</v>
      </c>
      <c r="K310" s="27" t="s">
        <v>2505</v>
      </c>
      <c r="L310" s="27" t="s">
        <v>2506</v>
      </c>
      <c r="M310" s="29" t="s">
        <v>49</v>
      </c>
      <c r="N310" s="38" t="s">
        <v>1152</v>
      </c>
      <c r="O310" s="38"/>
      <c r="P310" s="39" t="s">
        <v>2507</v>
      </c>
      <c r="Q310" s="38"/>
      <c r="R310" s="39">
        <v>93401</v>
      </c>
      <c r="S310" s="39" t="s">
        <v>2508</v>
      </c>
      <c r="T310" s="40">
        <v>37970</v>
      </c>
      <c r="U310" s="38">
        <v>7012</v>
      </c>
      <c r="V310" s="28"/>
      <c r="W310" s="29"/>
      <c r="X310" s="28"/>
      <c r="Y310" s="28"/>
      <c r="Z310" s="28"/>
      <c r="AA310" s="27"/>
      <c r="AB310" s="24"/>
      <c r="AC310" s="24"/>
      <c r="AD310" s="24"/>
      <c r="AE310" s="24"/>
      <c r="AF310" s="24"/>
      <c r="AG310" s="24"/>
    </row>
    <row r="311" spans="1:33" ht="14.25" hidden="1" customHeight="1" x14ac:dyDescent="0.2">
      <c r="A311" s="38">
        <v>5950</v>
      </c>
      <c r="B311" s="29" t="s">
        <v>2509</v>
      </c>
      <c r="C311" s="139">
        <v>708401005</v>
      </c>
      <c r="D311" s="27" t="s">
        <v>1555</v>
      </c>
      <c r="E311" s="27" t="s">
        <v>2510</v>
      </c>
      <c r="F311" s="51" t="s">
        <v>7378</v>
      </c>
      <c r="G311" s="37" t="s">
        <v>2511</v>
      </c>
      <c r="H311" s="37" t="s">
        <v>7573</v>
      </c>
      <c r="I311" s="27" t="s">
        <v>7379</v>
      </c>
      <c r="J311" s="27" t="s">
        <v>7380</v>
      </c>
      <c r="K311" s="27" t="s">
        <v>7381</v>
      </c>
      <c r="L311" s="27" t="s">
        <v>2513</v>
      </c>
      <c r="M311" s="29" t="s">
        <v>623</v>
      </c>
      <c r="N311" s="38" t="s">
        <v>202</v>
      </c>
      <c r="O311" s="38" t="s">
        <v>2514</v>
      </c>
      <c r="P311" s="39" t="s">
        <v>2512</v>
      </c>
      <c r="Q311" s="38"/>
      <c r="R311" s="39" t="s">
        <v>89</v>
      </c>
      <c r="S311" s="39" t="s">
        <v>7051</v>
      </c>
      <c r="T311" s="40">
        <v>37970</v>
      </c>
      <c r="U311" s="38">
        <v>5950</v>
      </c>
      <c r="V311" s="53"/>
      <c r="W311" s="54"/>
      <c r="X311" s="53"/>
      <c r="Y311" s="53"/>
      <c r="Z311" s="53"/>
      <c r="AA311" s="43"/>
      <c r="AB311" s="24"/>
      <c r="AC311" s="24"/>
      <c r="AD311" s="24"/>
      <c r="AE311" s="24"/>
      <c r="AF311" s="24"/>
      <c r="AG311" s="24"/>
    </row>
    <row r="312" spans="1:33" ht="14.25" hidden="1" customHeight="1" x14ac:dyDescent="0.2">
      <c r="A312" s="38">
        <v>4450</v>
      </c>
      <c r="B312" s="29" t="s">
        <v>8629</v>
      </c>
      <c r="C312" s="139">
        <v>706786007</v>
      </c>
      <c r="D312" s="27" t="s">
        <v>1568</v>
      </c>
      <c r="E312" s="27" t="s">
        <v>2515</v>
      </c>
      <c r="F312" s="37" t="s">
        <v>7447</v>
      </c>
      <c r="G312" s="37" t="s">
        <v>2516</v>
      </c>
      <c r="H312" s="37" t="s">
        <v>7448</v>
      </c>
      <c r="I312" s="27" t="s">
        <v>2517</v>
      </c>
      <c r="J312" s="27" t="s">
        <v>2518</v>
      </c>
      <c r="K312" s="27" t="s">
        <v>2519</v>
      </c>
      <c r="L312" s="27" t="s">
        <v>2521</v>
      </c>
      <c r="M312" s="29" t="s">
        <v>49</v>
      </c>
      <c r="N312" s="38" t="s">
        <v>845</v>
      </c>
      <c r="O312" s="38"/>
      <c r="P312" s="39" t="s">
        <v>2520</v>
      </c>
      <c r="Q312" s="38"/>
      <c r="R312" s="39">
        <v>93401</v>
      </c>
      <c r="S312" s="39" t="s">
        <v>7461</v>
      </c>
      <c r="T312" s="40">
        <v>37970</v>
      </c>
      <c r="U312" s="38">
        <v>4450</v>
      </c>
      <c r="V312" s="28"/>
      <c r="W312" s="29"/>
      <c r="X312" s="28"/>
      <c r="Y312" s="28"/>
      <c r="Z312" s="28"/>
      <c r="AA312" s="27" t="s">
        <v>8630</v>
      </c>
      <c r="AB312" s="24"/>
      <c r="AC312" s="24"/>
      <c r="AD312" s="24"/>
      <c r="AE312" s="24"/>
      <c r="AF312" s="24"/>
      <c r="AG312" s="24" t="s">
        <v>8631</v>
      </c>
    </row>
    <row r="313" spans="1:33" ht="14.25" hidden="1" customHeight="1" x14ac:dyDescent="0.2">
      <c r="A313" s="38">
        <v>4500</v>
      </c>
      <c r="B313" s="29" t="s">
        <v>2522</v>
      </c>
      <c r="C313" s="139">
        <v>700966003</v>
      </c>
      <c r="D313" s="27" t="s">
        <v>1555</v>
      </c>
      <c r="E313" s="27" t="s">
        <v>2523</v>
      </c>
      <c r="F313" s="37" t="s">
        <v>2524</v>
      </c>
      <c r="G313" s="37" t="s">
        <v>2525</v>
      </c>
      <c r="H313" s="37" t="s">
        <v>2526</v>
      </c>
      <c r="I313" s="27" t="s">
        <v>2527</v>
      </c>
      <c r="J313" s="27" t="s">
        <v>2528</v>
      </c>
      <c r="K313" s="27" t="s">
        <v>2529</v>
      </c>
      <c r="L313" s="27" t="s">
        <v>2530</v>
      </c>
      <c r="M313" s="29" t="s">
        <v>49</v>
      </c>
      <c r="N313" s="38" t="s">
        <v>1874</v>
      </c>
      <c r="O313" s="38"/>
      <c r="P313" s="39"/>
      <c r="Q313" s="38"/>
      <c r="R313" s="39">
        <v>93401</v>
      </c>
      <c r="S313" s="39" t="s">
        <v>2531</v>
      </c>
      <c r="T313" s="40">
        <v>37970</v>
      </c>
      <c r="U313" s="38">
        <v>4500</v>
      </c>
      <c r="V313" s="28"/>
      <c r="W313" s="29"/>
      <c r="X313" s="28"/>
      <c r="Y313" s="28"/>
      <c r="Z313" s="28"/>
      <c r="AA313" s="27"/>
      <c r="AB313" s="24"/>
      <c r="AC313" s="24"/>
      <c r="AD313" s="24"/>
      <c r="AE313" s="24"/>
      <c r="AF313" s="24"/>
      <c r="AG313" s="24"/>
    </row>
    <row r="314" spans="1:33" ht="14.25" hidden="1" customHeight="1" x14ac:dyDescent="0.2">
      <c r="A314" s="38">
        <v>7663</v>
      </c>
      <c r="B314" s="29" t="s">
        <v>6743</v>
      </c>
      <c r="C314" s="139">
        <v>651018846</v>
      </c>
      <c r="D314" s="27" t="s">
        <v>1555</v>
      </c>
      <c r="E314" s="27" t="s">
        <v>2532</v>
      </c>
      <c r="F314" s="37" t="s">
        <v>2533</v>
      </c>
      <c r="G314" s="37" t="s">
        <v>6057</v>
      </c>
      <c r="H314" s="37" t="s">
        <v>2534</v>
      </c>
      <c r="I314" s="27" t="s">
        <v>848</v>
      </c>
      <c r="J314" s="27" t="s">
        <v>2535</v>
      </c>
      <c r="K314" s="27" t="s">
        <v>2536</v>
      </c>
      <c r="L314" s="27" t="s">
        <v>2537</v>
      </c>
      <c r="M314" s="29" t="s">
        <v>49</v>
      </c>
      <c r="N314" s="38" t="s">
        <v>723</v>
      </c>
      <c r="O314" s="38" t="s">
        <v>2538</v>
      </c>
      <c r="P314" s="39" t="s">
        <v>2539</v>
      </c>
      <c r="Q314" s="38"/>
      <c r="R314" s="39" t="s">
        <v>697</v>
      </c>
      <c r="S314" s="39" t="s">
        <v>6446</v>
      </c>
      <c r="T314" s="40">
        <v>43416</v>
      </c>
      <c r="U314" s="38">
        <v>7663</v>
      </c>
      <c r="V314" s="28"/>
      <c r="W314" s="29"/>
      <c r="X314" s="28"/>
      <c r="Y314" s="28"/>
      <c r="Z314" s="28"/>
      <c r="AA314" s="27"/>
      <c r="AB314" s="24"/>
      <c r="AC314" s="24"/>
      <c r="AD314" s="24"/>
      <c r="AE314" s="24"/>
      <c r="AF314" s="24"/>
      <c r="AG314" s="24"/>
    </row>
    <row r="315" spans="1:33" ht="14.25" hidden="1" customHeight="1" x14ac:dyDescent="0.2">
      <c r="A315" s="38">
        <v>7655</v>
      </c>
      <c r="B315" s="29" t="s">
        <v>2540</v>
      </c>
      <c r="C315" s="139">
        <v>652942806</v>
      </c>
      <c r="D315" s="27" t="s">
        <v>1568</v>
      </c>
      <c r="E315" s="27" t="s">
        <v>2541</v>
      </c>
      <c r="F315" s="37" t="s">
        <v>7532</v>
      </c>
      <c r="G315" s="37" t="s">
        <v>2542</v>
      </c>
      <c r="H315" s="37" t="s">
        <v>7533</v>
      </c>
      <c r="I315" s="27" t="s">
        <v>2543</v>
      </c>
      <c r="J315" s="27" t="s">
        <v>7534</v>
      </c>
      <c r="K315" s="27" t="s">
        <v>7535</v>
      </c>
      <c r="L315" s="27" t="s">
        <v>2544</v>
      </c>
      <c r="M315" s="29" t="s">
        <v>49</v>
      </c>
      <c r="N315" s="38" t="s">
        <v>2545</v>
      </c>
      <c r="O315" s="38" t="s">
        <v>2546</v>
      </c>
      <c r="P315" s="39" t="s">
        <v>2547</v>
      </c>
      <c r="Q315" s="38"/>
      <c r="R315" s="39" t="s">
        <v>1580</v>
      </c>
      <c r="S315" s="39" t="s">
        <v>7389</v>
      </c>
      <c r="T315" s="40">
        <v>43353</v>
      </c>
      <c r="U315" s="38">
        <v>7655</v>
      </c>
      <c r="V315" s="28"/>
      <c r="W315" s="29"/>
      <c r="X315" s="28"/>
      <c r="Y315" s="28"/>
      <c r="Z315" s="28"/>
      <c r="AA315" s="27"/>
      <c r="AB315" s="24"/>
      <c r="AC315" s="24"/>
      <c r="AD315" s="24"/>
      <c r="AE315" s="24"/>
      <c r="AF315" s="24"/>
      <c r="AG315" s="24"/>
    </row>
    <row r="316" spans="1:33" ht="14.25" hidden="1" customHeight="1" x14ac:dyDescent="0.2">
      <c r="A316" s="38" t="s">
        <v>8633</v>
      </c>
      <c r="B316" s="29" t="s">
        <v>7314</v>
      </c>
      <c r="C316" s="139">
        <v>651946182</v>
      </c>
      <c r="D316" s="27"/>
      <c r="E316" s="27" t="s">
        <v>8632</v>
      </c>
      <c r="F316" s="37" t="s">
        <v>7315</v>
      </c>
      <c r="G316" s="37" t="s">
        <v>4740</v>
      </c>
      <c r="H316" s="37" t="s">
        <v>7316</v>
      </c>
      <c r="I316" s="27" t="s">
        <v>1473</v>
      </c>
      <c r="J316" s="27" t="s">
        <v>7317</v>
      </c>
      <c r="K316" s="27" t="s">
        <v>7318</v>
      </c>
      <c r="L316" s="27" t="s">
        <v>7320</v>
      </c>
      <c r="M316" s="29" t="s">
        <v>49</v>
      </c>
      <c r="N316" s="38" t="s">
        <v>1601</v>
      </c>
      <c r="O316" s="38" t="s">
        <v>7321</v>
      </c>
      <c r="P316" s="59" t="s">
        <v>7322</v>
      </c>
      <c r="Q316" s="38"/>
      <c r="R316" s="39">
        <v>93401</v>
      </c>
      <c r="S316" s="39" t="s">
        <v>7319</v>
      </c>
      <c r="T316" s="40">
        <v>44106</v>
      </c>
      <c r="U316" s="38" t="s">
        <v>8633</v>
      </c>
      <c r="V316" s="60"/>
      <c r="W316" s="61"/>
      <c r="X316" s="60"/>
      <c r="Y316" s="60"/>
      <c r="Z316" s="60"/>
      <c r="AA316" s="48"/>
      <c r="AB316" s="24"/>
      <c r="AC316" s="24"/>
      <c r="AD316" s="24"/>
      <c r="AE316" s="24"/>
      <c r="AF316" s="24"/>
      <c r="AG316" s="24"/>
    </row>
    <row r="317" spans="1:33" ht="14.25" hidden="1" customHeight="1" x14ac:dyDescent="0.2">
      <c r="A317" s="38">
        <v>7647</v>
      </c>
      <c r="B317" s="29" t="s">
        <v>2548</v>
      </c>
      <c r="C317" s="139" t="s">
        <v>7682</v>
      </c>
      <c r="D317" s="27" t="s">
        <v>1568</v>
      </c>
      <c r="E317" s="27" t="s">
        <v>2549</v>
      </c>
      <c r="F317" s="37" t="s">
        <v>2550</v>
      </c>
      <c r="G317" s="37" t="s">
        <v>2551</v>
      </c>
      <c r="H317" s="37" t="s">
        <v>2552</v>
      </c>
      <c r="I317" s="27" t="s">
        <v>1573</v>
      </c>
      <c r="J317" s="27" t="s">
        <v>2553</v>
      </c>
      <c r="K317" s="27" t="s">
        <v>2554</v>
      </c>
      <c r="L317" s="27" t="s">
        <v>2555</v>
      </c>
      <c r="M317" s="29" t="s">
        <v>611</v>
      </c>
      <c r="N317" s="38" t="s">
        <v>2556</v>
      </c>
      <c r="O317" s="38" t="s">
        <v>2558</v>
      </c>
      <c r="P317" s="39" t="s">
        <v>2557</v>
      </c>
      <c r="Q317" s="38"/>
      <c r="R317" s="39" t="s">
        <v>1580</v>
      </c>
      <c r="S317" s="39" t="s">
        <v>2559</v>
      </c>
      <c r="T317" s="40">
        <v>43196</v>
      </c>
      <c r="U317" s="38">
        <v>7647</v>
      </c>
      <c r="V317" s="28"/>
      <c r="W317" s="29"/>
      <c r="X317" s="28"/>
      <c r="Y317" s="28"/>
      <c r="Z317" s="28"/>
      <c r="AA317" s="27"/>
      <c r="AB317" s="24"/>
      <c r="AC317" s="24"/>
      <c r="AD317" s="24"/>
      <c r="AE317" s="24"/>
      <c r="AF317" s="24"/>
      <c r="AG317" s="24"/>
    </row>
    <row r="318" spans="1:33" ht="14.25" hidden="1" customHeight="1" x14ac:dyDescent="0.2">
      <c r="A318" s="38">
        <v>7726</v>
      </c>
      <c r="B318" s="29" t="s">
        <v>6681</v>
      </c>
      <c r="C318" s="139">
        <v>651539544</v>
      </c>
      <c r="D318" s="27"/>
      <c r="E318" s="27" t="s">
        <v>8634</v>
      </c>
      <c r="F318" s="37" t="s">
        <v>8635</v>
      </c>
      <c r="G318" s="37" t="s">
        <v>6682</v>
      </c>
      <c r="H318" s="37" t="s">
        <v>8636</v>
      </c>
      <c r="I318" s="27" t="s">
        <v>1755</v>
      </c>
      <c r="J318" s="50" t="s">
        <v>8637</v>
      </c>
      <c r="K318" s="27" t="s">
        <v>8638</v>
      </c>
      <c r="L318" s="27" t="s">
        <v>8639</v>
      </c>
      <c r="M318" s="29" t="s">
        <v>8640</v>
      </c>
      <c r="N318" s="38" t="s">
        <v>457</v>
      </c>
      <c r="O318" s="38">
        <v>582262569</v>
      </c>
      <c r="P318" s="59" t="s">
        <v>6683</v>
      </c>
      <c r="Q318" s="38"/>
      <c r="R318" s="39">
        <v>93401</v>
      </c>
      <c r="S318" s="39" t="s">
        <v>6467</v>
      </c>
      <c r="T318" s="40">
        <v>43798</v>
      </c>
      <c r="U318" s="38">
        <v>7691</v>
      </c>
      <c r="V318" s="28"/>
      <c r="W318" s="29"/>
      <c r="X318" s="28"/>
      <c r="Y318" s="28"/>
      <c r="Z318" s="28"/>
      <c r="AA318" s="27"/>
      <c r="AB318" s="24"/>
      <c r="AC318" s="24"/>
      <c r="AD318" s="24"/>
      <c r="AE318" s="24"/>
      <c r="AF318" s="24"/>
      <c r="AG318" s="24"/>
    </row>
    <row r="319" spans="1:33" ht="14.25" hidden="1" customHeight="1" x14ac:dyDescent="0.2">
      <c r="A319" s="38">
        <v>7478</v>
      </c>
      <c r="B319" s="29" t="s">
        <v>2560</v>
      </c>
      <c r="C319" s="139">
        <v>650450957</v>
      </c>
      <c r="D319" s="27" t="s">
        <v>2561</v>
      </c>
      <c r="E319" s="27" t="s">
        <v>2562</v>
      </c>
      <c r="F319" s="37" t="s">
        <v>7527</v>
      </c>
      <c r="G319" s="37" t="s">
        <v>2563</v>
      </c>
      <c r="H319" s="37" t="s">
        <v>8068</v>
      </c>
      <c r="I319" s="27" t="s">
        <v>2564</v>
      </c>
      <c r="J319" s="27" t="s">
        <v>8069</v>
      </c>
      <c r="K319" s="27" t="s">
        <v>7593</v>
      </c>
      <c r="L319" s="27" t="s">
        <v>6222</v>
      </c>
      <c r="M319" s="29" t="s">
        <v>49</v>
      </c>
      <c r="N319" s="38" t="s">
        <v>2401</v>
      </c>
      <c r="O319" s="38" t="s">
        <v>6223</v>
      </c>
      <c r="P319" s="39" t="s">
        <v>6224</v>
      </c>
      <c r="Q319" s="38"/>
      <c r="R319" s="39" t="s">
        <v>414</v>
      </c>
      <c r="S319" s="39" t="s">
        <v>8070</v>
      </c>
      <c r="T319" s="40">
        <v>41411</v>
      </c>
      <c r="U319" s="38">
        <v>7478</v>
      </c>
      <c r="V319" s="28"/>
      <c r="W319" s="29"/>
      <c r="X319" s="28"/>
      <c r="Y319" s="28"/>
      <c r="Z319" s="28"/>
      <c r="AA319" s="27"/>
      <c r="AB319" s="24"/>
      <c r="AC319" s="24"/>
      <c r="AD319" s="24"/>
      <c r="AE319" s="24"/>
      <c r="AF319" s="24"/>
      <c r="AG319" s="24"/>
    </row>
    <row r="320" spans="1:33" ht="14.25" hidden="1" customHeight="1" x14ac:dyDescent="0.2">
      <c r="A320" s="38">
        <v>7724</v>
      </c>
      <c r="B320" s="29" t="s">
        <v>8071</v>
      </c>
      <c r="C320" s="139">
        <v>650804538</v>
      </c>
      <c r="D320" s="27"/>
      <c r="E320" s="27" t="s">
        <v>8072</v>
      </c>
      <c r="F320" s="37" t="s">
        <v>8073</v>
      </c>
      <c r="G320" s="37" t="s">
        <v>8074</v>
      </c>
      <c r="H320" s="37" t="s">
        <v>8075</v>
      </c>
      <c r="I320" s="27" t="s">
        <v>8076</v>
      </c>
      <c r="J320" s="27" t="s">
        <v>8077</v>
      </c>
      <c r="K320" s="27" t="s">
        <v>8078</v>
      </c>
      <c r="L320" s="27" t="s">
        <v>8079</v>
      </c>
      <c r="M320" s="29" t="s">
        <v>6112</v>
      </c>
      <c r="N320" s="38" t="s">
        <v>1710</v>
      </c>
      <c r="O320" s="38" t="s">
        <v>8080</v>
      </c>
      <c r="P320" s="59" t="s">
        <v>8081</v>
      </c>
      <c r="Q320" s="38"/>
      <c r="R320" s="39">
        <v>93401</v>
      </c>
      <c r="S320" s="39" t="s">
        <v>8082</v>
      </c>
      <c r="T320" s="40">
        <v>44188</v>
      </c>
      <c r="U320" s="38">
        <v>7724</v>
      </c>
      <c r="V320" s="60"/>
      <c r="W320" s="61"/>
      <c r="X320" s="60"/>
      <c r="Y320" s="60"/>
      <c r="Z320" s="60"/>
      <c r="AA320" s="48"/>
      <c r="AB320" s="24"/>
      <c r="AC320" s="24"/>
      <c r="AD320" s="24"/>
      <c r="AE320" s="24"/>
      <c r="AF320" s="24"/>
      <c r="AG320" s="24"/>
    </row>
    <row r="321" spans="1:33" ht="14.25" hidden="1" customHeight="1" x14ac:dyDescent="0.2">
      <c r="A321" s="38">
        <v>4550</v>
      </c>
      <c r="B321" s="29" t="s">
        <v>2565</v>
      </c>
      <c r="C321" s="139">
        <v>700155609</v>
      </c>
      <c r="D321" s="27" t="s">
        <v>1568</v>
      </c>
      <c r="E321" s="27" t="s">
        <v>2566</v>
      </c>
      <c r="F321" s="37" t="s">
        <v>7443</v>
      </c>
      <c r="G321" s="37" t="s">
        <v>2567</v>
      </c>
      <c r="H321" s="37" t="s">
        <v>7444</v>
      </c>
      <c r="I321" s="27" t="s">
        <v>2568</v>
      </c>
      <c r="J321" s="27" t="s">
        <v>2569</v>
      </c>
      <c r="K321" s="27" t="s">
        <v>2570</v>
      </c>
      <c r="L321" s="27" t="s">
        <v>2571</v>
      </c>
      <c r="M321" s="29" t="s">
        <v>623</v>
      </c>
      <c r="N321" s="38" t="s">
        <v>202</v>
      </c>
      <c r="O321" s="38" t="s">
        <v>2572</v>
      </c>
      <c r="P321" s="39" t="s">
        <v>2573</v>
      </c>
      <c r="Q321" s="38"/>
      <c r="R321" s="39">
        <v>93401</v>
      </c>
      <c r="S321" s="39" t="s">
        <v>7457</v>
      </c>
      <c r="T321" s="40">
        <v>37970</v>
      </c>
      <c r="U321" s="38">
        <v>4550</v>
      </c>
      <c r="V321" s="28"/>
      <c r="W321" s="29"/>
      <c r="X321" s="28"/>
      <c r="Y321" s="28"/>
      <c r="Z321" s="28"/>
      <c r="AA321" s="27"/>
      <c r="AB321" s="24"/>
      <c r="AC321" s="24"/>
      <c r="AD321" s="24"/>
      <c r="AE321" s="24"/>
      <c r="AF321" s="24"/>
      <c r="AG321" s="24" t="s">
        <v>8641</v>
      </c>
    </row>
    <row r="322" spans="1:33" ht="14.25" hidden="1" customHeight="1" x14ac:dyDescent="0.2">
      <c r="A322" s="38">
        <v>7685</v>
      </c>
      <c r="B322" s="29" t="s">
        <v>6585</v>
      </c>
      <c r="C322" s="139">
        <v>651838118</v>
      </c>
      <c r="D322" s="27"/>
      <c r="E322" s="27" t="s">
        <v>8642</v>
      </c>
      <c r="F322" s="37" t="s">
        <v>6586</v>
      </c>
      <c r="G322" s="37" t="s">
        <v>6587</v>
      </c>
      <c r="H322" s="37" t="s">
        <v>6588</v>
      </c>
      <c r="I322" s="27" t="s">
        <v>1473</v>
      </c>
      <c r="J322" s="27" t="s">
        <v>6589</v>
      </c>
      <c r="K322" s="27" t="s">
        <v>6590</v>
      </c>
      <c r="L322" s="27" t="s">
        <v>6591</v>
      </c>
      <c r="M322" s="29" t="s">
        <v>6113</v>
      </c>
      <c r="N322" s="38" t="s">
        <v>179</v>
      </c>
      <c r="O322" s="38">
        <v>56994420699</v>
      </c>
      <c r="P322" s="59" t="s">
        <v>6592</v>
      </c>
      <c r="Q322" s="38"/>
      <c r="R322" s="39">
        <v>93401</v>
      </c>
      <c r="S322" s="39" t="s">
        <v>6593</v>
      </c>
      <c r="T322" s="40">
        <v>43686</v>
      </c>
      <c r="U322" s="38">
        <v>7685</v>
      </c>
      <c r="V322" s="28"/>
      <c r="W322" s="29"/>
      <c r="X322" s="28"/>
      <c r="Y322" s="28"/>
      <c r="Z322" s="28"/>
      <c r="AA322" s="27"/>
      <c r="AB322" s="24"/>
      <c r="AC322" s="24"/>
      <c r="AD322" s="24"/>
      <c r="AE322" s="24"/>
      <c r="AF322" s="24"/>
      <c r="AG322" s="24"/>
    </row>
    <row r="323" spans="1:33" ht="14.25" hidden="1" customHeight="1" x14ac:dyDescent="0.2">
      <c r="A323" s="38">
        <v>7611</v>
      </c>
      <c r="B323" s="29" t="s">
        <v>2574</v>
      </c>
      <c r="C323" s="139">
        <v>651163854</v>
      </c>
      <c r="D323" s="27" t="s">
        <v>1568</v>
      </c>
      <c r="E323" s="27" t="s">
        <v>2575</v>
      </c>
      <c r="F323" s="37" t="s">
        <v>2576</v>
      </c>
      <c r="G323" s="37" t="s">
        <v>6058</v>
      </c>
      <c r="H323" s="37" t="s">
        <v>2577</v>
      </c>
      <c r="I323" s="27" t="s">
        <v>2187</v>
      </c>
      <c r="J323" s="27" t="s">
        <v>2578</v>
      </c>
      <c r="K323" s="27" t="s">
        <v>2579</v>
      </c>
      <c r="L323" s="27" t="s">
        <v>2581</v>
      </c>
      <c r="M323" s="29" t="s">
        <v>49</v>
      </c>
      <c r="N323" s="38" t="s">
        <v>1479</v>
      </c>
      <c r="O323" s="38" t="s">
        <v>2582</v>
      </c>
      <c r="P323" s="39" t="s">
        <v>2580</v>
      </c>
      <c r="Q323" s="38"/>
      <c r="R323" s="39" t="s">
        <v>47</v>
      </c>
      <c r="S323" s="39" t="s">
        <v>2583</v>
      </c>
      <c r="T323" s="40">
        <v>42543</v>
      </c>
      <c r="U323" s="38">
        <v>7611</v>
      </c>
      <c r="V323" s="28"/>
      <c r="W323" s="29"/>
      <c r="X323" s="28"/>
      <c r="Y323" s="28"/>
      <c r="Z323" s="28"/>
      <c r="AA323" s="27"/>
      <c r="AB323" s="24"/>
      <c r="AC323" s="24"/>
      <c r="AD323" s="24"/>
      <c r="AE323" s="24"/>
      <c r="AF323" s="24"/>
      <c r="AG323" s="24"/>
    </row>
    <row r="324" spans="1:33" ht="14.25" hidden="1" customHeight="1" x14ac:dyDescent="0.2">
      <c r="A324" s="38">
        <v>4600</v>
      </c>
      <c r="B324" s="29" t="s">
        <v>2584</v>
      </c>
      <c r="C324" s="139">
        <v>700122808</v>
      </c>
      <c r="D324" s="27" t="s">
        <v>1568</v>
      </c>
      <c r="E324" s="27" t="s">
        <v>2585</v>
      </c>
      <c r="F324" s="37" t="s">
        <v>2586</v>
      </c>
      <c r="G324" s="37" t="s">
        <v>2587</v>
      </c>
      <c r="H324" s="37" t="s">
        <v>2588</v>
      </c>
      <c r="I324" s="27" t="s">
        <v>2589</v>
      </c>
      <c r="J324" s="27" t="s">
        <v>2590</v>
      </c>
      <c r="K324" s="27" t="s">
        <v>2591</v>
      </c>
      <c r="L324" s="27" t="s">
        <v>2592</v>
      </c>
      <c r="M324" s="29" t="s">
        <v>49</v>
      </c>
      <c r="N324" s="38" t="s">
        <v>1874</v>
      </c>
      <c r="O324" s="38"/>
      <c r="P324" s="39" t="s">
        <v>2593</v>
      </c>
      <c r="Q324" s="38"/>
      <c r="R324" s="39" t="s">
        <v>1580</v>
      </c>
      <c r="S324" s="39" t="s">
        <v>2594</v>
      </c>
      <c r="T324" s="40">
        <v>37970</v>
      </c>
      <c r="U324" s="38">
        <v>4600</v>
      </c>
      <c r="V324" s="28"/>
      <c r="W324" s="29"/>
      <c r="X324" s="28"/>
      <c r="Y324" s="28"/>
      <c r="Z324" s="28"/>
      <c r="AA324" s="27"/>
      <c r="AB324" s="24"/>
      <c r="AC324" s="24"/>
      <c r="AD324" s="24"/>
      <c r="AE324" s="24"/>
      <c r="AF324" s="24"/>
      <c r="AG324" s="24"/>
    </row>
    <row r="325" spans="1:33" ht="14.25" hidden="1" customHeight="1" x14ac:dyDescent="0.2">
      <c r="A325" s="38">
        <v>7497</v>
      </c>
      <c r="B325" s="29" t="s">
        <v>2595</v>
      </c>
      <c r="C325" s="139" t="s">
        <v>7683</v>
      </c>
      <c r="D325" s="27" t="s">
        <v>1568</v>
      </c>
      <c r="E325" s="27" t="s">
        <v>2596</v>
      </c>
      <c r="F325" s="30" t="s">
        <v>8760</v>
      </c>
      <c r="G325" s="37" t="s">
        <v>2597</v>
      </c>
      <c r="H325" s="37" t="s">
        <v>7543</v>
      </c>
      <c r="I325" s="27" t="s">
        <v>2598</v>
      </c>
      <c r="J325" s="27" t="s">
        <v>7544</v>
      </c>
      <c r="K325" s="27" t="s">
        <v>8643</v>
      </c>
      <c r="L325" s="27" t="s">
        <v>6227</v>
      </c>
      <c r="M325" s="29" t="s">
        <v>49</v>
      </c>
      <c r="N325" s="38" t="s">
        <v>2321</v>
      </c>
      <c r="O325" s="38" t="s">
        <v>6228</v>
      </c>
      <c r="P325" s="39" t="s">
        <v>6229</v>
      </c>
      <c r="Q325" s="38"/>
      <c r="R325" s="39" t="s">
        <v>47</v>
      </c>
      <c r="S325" s="39" t="s">
        <v>7564</v>
      </c>
      <c r="T325" s="40">
        <v>41676</v>
      </c>
      <c r="U325" s="38">
        <v>7497</v>
      </c>
      <c r="V325" s="28"/>
      <c r="W325" s="29"/>
      <c r="X325" s="28"/>
      <c r="Y325" s="28"/>
      <c r="Z325" s="28"/>
      <c r="AA325" s="27"/>
      <c r="AB325" s="24"/>
      <c r="AC325" s="24"/>
      <c r="AD325" s="24"/>
      <c r="AE325" s="24"/>
      <c r="AF325" s="24"/>
      <c r="AG325" s="24"/>
    </row>
    <row r="326" spans="1:33" ht="14.25" hidden="1" customHeight="1" x14ac:dyDescent="0.2">
      <c r="A326" s="38">
        <v>7477</v>
      </c>
      <c r="B326" s="29" t="s">
        <v>2599</v>
      </c>
      <c r="C326" s="139">
        <v>650634667</v>
      </c>
      <c r="D326" s="27" t="s">
        <v>1555</v>
      </c>
      <c r="E326" s="27" t="s">
        <v>2600</v>
      </c>
      <c r="F326" s="37" t="s">
        <v>2601</v>
      </c>
      <c r="G326" s="37" t="s">
        <v>2602</v>
      </c>
      <c r="H326" s="37" t="s">
        <v>2603</v>
      </c>
      <c r="I326" s="27" t="s">
        <v>2604</v>
      </c>
      <c r="J326" s="27"/>
      <c r="K326" s="27" t="s">
        <v>2605</v>
      </c>
      <c r="L326" s="29" t="s">
        <v>2607</v>
      </c>
      <c r="M326" s="29" t="s">
        <v>49</v>
      </c>
      <c r="N326" s="38" t="s">
        <v>2606</v>
      </c>
      <c r="O326" s="38" t="s">
        <v>2608</v>
      </c>
      <c r="P326" s="39" t="s">
        <v>2609</v>
      </c>
      <c r="Q326" s="38"/>
      <c r="R326" s="39">
        <v>93401</v>
      </c>
      <c r="S326" s="39" t="s">
        <v>2610</v>
      </c>
      <c r="T326" s="40">
        <v>41396</v>
      </c>
      <c r="U326" s="38">
        <v>7477</v>
      </c>
      <c r="V326" s="28"/>
      <c r="W326" s="29"/>
      <c r="X326" s="28"/>
      <c r="Y326" s="28"/>
      <c r="Z326" s="28"/>
      <c r="AA326" s="27"/>
      <c r="AB326" s="24"/>
      <c r="AC326" s="24"/>
      <c r="AD326" s="24"/>
      <c r="AE326" s="24"/>
      <c r="AF326" s="24"/>
      <c r="AG326" s="24"/>
    </row>
    <row r="327" spans="1:33" ht="14.25" hidden="1" customHeight="1" x14ac:dyDescent="0.2">
      <c r="A327" s="38">
        <v>7340</v>
      </c>
      <c r="B327" s="29" t="s">
        <v>2611</v>
      </c>
      <c r="C327" s="139">
        <v>727718001</v>
      </c>
      <c r="D327" s="27" t="s">
        <v>1555</v>
      </c>
      <c r="E327" s="27" t="s">
        <v>2612</v>
      </c>
      <c r="F327" s="37" t="s">
        <v>2613</v>
      </c>
      <c r="G327" s="37" t="s">
        <v>2614</v>
      </c>
      <c r="H327" s="37" t="s">
        <v>2615</v>
      </c>
      <c r="I327" s="27" t="s">
        <v>2616</v>
      </c>
      <c r="J327" s="27" t="s">
        <v>2617</v>
      </c>
      <c r="K327" s="27" t="s">
        <v>2618</v>
      </c>
      <c r="L327" s="27" t="s">
        <v>2619</v>
      </c>
      <c r="M327" s="29" t="s">
        <v>49</v>
      </c>
      <c r="N327" s="38" t="s">
        <v>2621</v>
      </c>
      <c r="O327" s="38" t="s">
        <v>2620</v>
      </c>
      <c r="P327" s="39"/>
      <c r="Q327" s="38"/>
      <c r="R327" s="39" t="s">
        <v>89</v>
      </c>
      <c r="S327" s="39" t="s">
        <v>2622</v>
      </c>
      <c r="T327" s="40">
        <v>39052</v>
      </c>
      <c r="U327" s="38">
        <v>7340</v>
      </c>
      <c r="V327" s="28"/>
      <c r="W327" s="29"/>
      <c r="X327" s="28"/>
      <c r="Y327" s="28"/>
      <c r="Z327" s="28"/>
      <c r="AA327" s="27"/>
      <c r="AB327" s="24"/>
      <c r="AC327" s="24"/>
      <c r="AD327" s="24"/>
      <c r="AE327" s="24"/>
      <c r="AF327" s="24"/>
      <c r="AG327" s="24"/>
    </row>
    <row r="328" spans="1:33" ht="14.25" hidden="1" customHeight="1" x14ac:dyDescent="0.2">
      <c r="A328" s="38">
        <v>7327</v>
      </c>
      <c r="B328" s="29" t="s">
        <v>2623</v>
      </c>
      <c r="C328" s="139">
        <v>651391008</v>
      </c>
      <c r="D328" s="27" t="s">
        <v>2624</v>
      </c>
      <c r="E328" s="27" t="s">
        <v>2625</v>
      </c>
      <c r="F328" s="37" t="s">
        <v>2626</v>
      </c>
      <c r="G328" s="37" t="s">
        <v>2627</v>
      </c>
      <c r="H328" s="37" t="s">
        <v>2628</v>
      </c>
      <c r="I328" s="27" t="s">
        <v>2629</v>
      </c>
      <c r="J328" s="27" t="s">
        <v>2630</v>
      </c>
      <c r="K328" s="27" t="s">
        <v>2631</v>
      </c>
      <c r="L328" s="27" t="s">
        <v>2632</v>
      </c>
      <c r="M328" s="29" t="s">
        <v>49</v>
      </c>
      <c r="N328" s="38" t="s">
        <v>2633</v>
      </c>
      <c r="O328" s="38"/>
      <c r="P328" s="39"/>
      <c r="Q328" s="38"/>
      <c r="R328" s="39" t="s">
        <v>1266</v>
      </c>
      <c r="S328" s="39" t="s">
        <v>2634</v>
      </c>
      <c r="T328" s="40">
        <v>38905</v>
      </c>
      <c r="U328" s="38">
        <v>7327</v>
      </c>
      <c r="V328" s="28"/>
      <c r="W328" s="29"/>
      <c r="X328" s="28"/>
      <c r="Y328" s="28"/>
      <c r="Z328" s="28"/>
      <c r="AA328" s="27"/>
      <c r="AB328" s="24"/>
      <c r="AC328" s="24"/>
      <c r="AD328" s="24"/>
      <c r="AE328" s="24"/>
      <c r="AF328" s="24"/>
      <c r="AG328" s="24"/>
    </row>
    <row r="329" spans="1:33" ht="14.25" hidden="1" customHeight="1" x14ac:dyDescent="0.2">
      <c r="A329" s="38">
        <v>7178</v>
      </c>
      <c r="B329" s="29" t="s">
        <v>2635</v>
      </c>
      <c r="C329" s="139">
        <v>748762000</v>
      </c>
      <c r="D329" s="27" t="s">
        <v>2208</v>
      </c>
      <c r="E329" s="27" t="s">
        <v>2636</v>
      </c>
      <c r="F329" s="37" t="s">
        <v>27</v>
      </c>
      <c r="G329" s="37" t="s">
        <v>2637</v>
      </c>
      <c r="H329" s="37" t="s">
        <v>2638</v>
      </c>
      <c r="I329" s="27" t="s">
        <v>2639</v>
      </c>
      <c r="J329" s="27" t="s">
        <v>2640</v>
      </c>
      <c r="K329" s="27" t="s">
        <v>2641</v>
      </c>
      <c r="L329" s="27" t="s">
        <v>2642</v>
      </c>
      <c r="M329" s="29" t="s">
        <v>49</v>
      </c>
      <c r="N329" s="38" t="s">
        <v>2644</v>
      </c>
      <c r="O329" s="38" t="s">
        <v>2643</v>
      </c>
      <c r="P329" s="39"/>
      <c r="Q329" s="38"/>
      <c r="R329" s="39">
        <v>93401</v>
      </c>
      <c r="S329" s="39" t="s">
        <v>2645</v>
      </c>
      <c r="T329" s="40">
        <v>38600</v>
      </c>
      <c r="U329" s="38">
        <v>7178</v>
      </c>
      <c r="V329" s="28"/>
      <c r="W329" s="29"/>
      <c r="X329" s="28"/>
      <c r="Y329" s="28"/>
      <c r="Z329" s="28"/>
      <c r="AA329" s="27"/>
      <c r="AB329" s="24"/>
      <c r="AC329" s="24"/>
      <c r="AD329" s="24"/>
      <c r="AE329" s="24"/>
      <c r="AF329" s="24"/>
      <c r="AG329" s="24"/>
    </row>
    <row r="330" spans="1:33" ht="14.25" hidden="1" customHeight="1" x14ac:dyDescent="0.2">
      <c r="A330" s="38">
        <v>6959</v>
      </c>
      <c r="B330" s="29" t="s">
        <v>2646</v>
      </c>
      <c r="C330" s="139">
        <v>727783008</v>
      </c>
      <c r="D330" s="27" t="s">
        <v>2647</v>
      </c>
      <c r="E330" s="27" t="s">
        <v>2648</v>
      </c>
      <c r="F330" s="37" t="s">
        <v>6429</v>
      </c>
      <c r="G330" s="37" t="s">
        <v>2649</v>
      </c>
      <c r="H330" s="37" t="s">
        <v>8644</v>
      </c>
      <c r="I330" s="27" t="s">
        <v>2650</v>
      </c>
      <c r="J330" s="27" t="s">
        <v>8645</v>
      </c>
      <c r="K330" s="27" t="s">
        <v>8646</v>
      </c>
      <c r="L330" s="27" t="s">
        <v>2651</v>
      </c>
      <c r="M330" s="29" t="s">
        <v>49</v>
      </c>
      <c r="N330" s="38" t="s">
        <v>2652</v>
      </c>
      <c r="O330" s="38"/>
      <c r="P330" s="39" t="s">
        <v>6430</v>
      </c>
      <c r="Q330" s="38"/>
      <c r="R330" s="39">
        <v>93401</v>
      </c>
      <c r="S330" s="39" t="s">
        <v>8647</v>
      </c>
      <c r="T330" s="40">
        <v>37970</v>
      </c>
      <c r="U330" s="38">
        <v>6959</v>
      </c>
      <c r="V330" s="28"/>
      <c r="W330" s="29"/>
      <c r="X330" s="28"/>
      <c r="Y330" s="28"/>
      <c r="Z330" s="28"/>
      <c r="AA330" s="27"/>
      <c r="AB330" s="24"/>
      <c r="AC330" s="24"/>
      <c r="AD330" s="24"/>
      <c r="AE330" s="24"/>
      <c r="AF330" s="24"/>
      <c r="AG330" s="24"/>
    </row>
    <row r="331" spans="1:33" ht="14.25" hidden="1" customHeight="1" x14ac:dyDescent="0.2">
      <c r="A331" s="38">
        <v>7618</v>
      </c>
      <c r="B331" s="29" t="s">
        <v>2653</v>
      </c>
      <c r="C331" s="139">
        <v>653380682</v>
      </c>
      <c r="D331" s="27" t="s">
        <v>1555</v>
      </c>
      <c r="E331" s="27" t="s">
        <v>2654</v>
      </c>
      <c r="F331" s="37" t="s">
        <v>2655</v>
      </c>
      <c r="G331" s="37" t="s">
        <v>2656</v>
      </c>
      <c r="H331" s="37" t="s">
        <v>6707</v>
      </c>
      <c r="I331" s="27" t="s">
        <v>2054</v>
      </c>
      <c r="J331" s="50">
        <v>43556</v>
      </c>
      <c r="K331" s="27" t="s">
        <v>2657</v>
      </c>
      <c r="L331" s="27" t="s">
        <v>2659</v>
      </c>
      <c r="M331" s="29" t="s">
        <v>49</v>
      </c>
      <c r="N331" s="38" t="s">
        <v>2353</v>
      </c>
      <c r="O331" s="38" t="s">
        <v>2660</v>
      </c>
      <c r="P331" s="39" t="s">
        <v>2658</v>
      </c>
      <c r="Q331" s="38"/>
      <c r="R331" s="39">
        <v>93401</v>
      </c>
      <c r="S331" s="39" t="s">
        <v>2661</v>
      </c>
      <c r="T331" s="40">
        <v>42646</v>
      </c>
      <c r="U331" s="38">
        <v>7618</v>
      </c>
      <c r="V331" s="28"/>
      <c r="W331" s="29"/>
      <c r="X331" s="28"/>
      <c r="Y331" s="28"/>
      <c r="Z331" s="28"/>
      <c r="AA331" s="27"/>
      <c r="AB331" s="24"/>
      <c r="AC331" s="24"/>
      <c r="AD331" s="24"/>
      <c r="AE331" s="24"/>
      <c r="AF331" s="24"/>
      <c r="AG331" s="24"/>
    </row>
    <row r="332" spans="1:33" ht="14.25" hidden="1" customHeight="1" x14ac:dyDescent="0.2">
      <c r="A332" s="38">
        <v>7675</v>
      </c>
      <c r="B332" s="29" t="s">
        <v>6080</v>
      </c>
      <c r="C332" s="141" t="s">
        <v>7684</v>
      </c>
      <c r="D332" s="27" t="s">
        <v>6081</v>
      </c>
      <c r="E332" s="27" t="s">
        <v>6082</v>
      </c>
      <c r="F332" s="27" t="s">
        <v>136</v>
      </c>
      <c r="G332" s="37" t="s">
        <v>6083</v>
      </c>
      <c r="H332" s="37" t="s">
        <v>6084</v>
      </c>
      <c r="I332" s="27" t="s">
        <v>1392</v>
      </c>
      <c r="J332" s="27" t="s">
        <v>6085</v>
      </c>
      <c r="K332" s="27" t="s">
        <v>6086</v>
      </c>
      <c r="L332" s="27" t="s">
        <v>6088</v>
      </c>
      <c r="M332" s="29" t="s">
        <v>49</v>
      </c>
      <c r="N332" s="38" t="s">
        <v>1173</v>
      </c>
      <c r="O332" s="38" t="s">
        <v>6089</v>
      </c>
      <c r="P332" s="59" t="s">
        <v>6087</v>
      </c>
      <c r="Q332" s="38"/>
      <c r="R332" s="39" t="s">
        <v>1209</v>
      </c>
      <c r="S332" s="39" t="s">
        <v>6090</v>
      </c>
      <c r="T332" s="40">
        <v>43570</v>
      </c>
      <c r="U332" s="38">
        <v>7675</v>
      </c>
      <c r="V332" s="28"/>
      <c r="W332" s="29"/>
      <c r="X332" s="28"/>
      <c r="Y332" s="28"/>
      <c r="Z332" s="28"/>
      <c r="AA332" s="27"/>
      <c r="AB332" s="24"/>
      <c r="AC332" s="24"/>
      <c r="AD332" s="24"/>
      <c r="AE332" s="24"/>
      <c r="AF332" s="24"/>
      <c r="AG332" s="24"/>
    </row>
    <row r="333" spans="1:33" ht="14.25" hidden="1" customHeight="1" x14ac:dyDescent="0.2">
      <c r="A333" s="38">
        <v>6970</v>
      </c>
      <c r="B333" s="29" t="s">
        <v>2662</v>
      </c>
      <c r="C333" s="139">
        <v>700016404</v>
      </c>
      <c r="D333" s="27" t="s">
        <v>1568</v>
      </c>
      <c r="E333" s="27" t="s">
        <v>2663</v>
      </c>
      <c r="F333" s="37" t="s">
        <v>2664</v>
      </c>
      <c r="G333" s="37" t="s">
        <v>2665</v>
      </c>
      <c r="H333" s="37" t="s">
        <v>2666</v>
      </c>
      <c r="I333" s="27" t="s">
        <v>2667</v>
      </c>
      <c r="J333" s="27" t="s">
        <v>2668</v>
      </c>
      <c r="K333" s="27" t="s">
        <v>2669</v>
      </c>
      <c r="L333" s="27" t="s">
        <v>2670</v>
      </c>
      <c r="M333" s="29" t="s">
        <v>49</v>
      </c>
      <c r="N333" s="38" t="s">
        <v>1825</v>
      </c>
      <c r="O333" s="38" t="s">
        <v>2671</v>
      </c>
      <c r="P333" s="39"/>
      <c r="Q333" s="38"/>
      <c r="R333" s="39" t="s">
        <v>548</v>
      </c>
      <c r="S333" s="39" t="s">
        <v>2672</v>
      </c>
      <c r="T333" s="40">
        <v>37970</v>
      </c>
      <c r="U333" s="38">
        <v>6970</v>
      </c>
      <c r="V333" s="28"/>
      <c r="W333" s="29"/>
      <c r="X333" s="28"/>
      <c r="Y333" s="28"/>
      <c r="Z333" s="28"/>
      <c r="AA333" s="27"/>
      <c r="AB333" s="24"/>
      <c r="AC333" s="24"/>
      <c r="AD333" s="24"/>
      <c r="AE333" s="24"/>
      <c r="AF333" s="24"/>
      <c r="AG333" s="24"/>
    </row>
    <row r="334" spans="1:33" ht="14.25" hidden="1" customHeight="1" x14ac:dyDescent="0.2">
      <c r="A334" s="38">
        <v>7965</v>
      </c>
      <c r="B334" s="29" t="s">
        <v>6744</v>
      </c>
      <c r="C334" s="139">
        <v>650739256</v>
      </c>
      <c r="D334" s="27"/>
      <c r="E334" s="27" t="s">
        <v>8648</v>
      </c>
      <c r="F334" s="37" t="s">
        <v>6762</v>
      </c>
      <c r="G334" s="37" t="s">
        <v>6711</v>
      </c>
      <c r="H334" s="37" t="s">
        <v>7122</v>
      </c>
      <c r="I334" s="27" t="s">
        <v>6461</v>
      </c>
      <c r="J334" s="27" t="s">
        <v>7123</v>
      </c>
      <c r="K334" s="27" t="s">
        <v>7125</v>
      </c>
      <c r="L334" s="27" t="s">
        <v>6713</v>
      </c>
      <c r="M334" s="29" t="s">
        <v>6118</v>
      </c>
      <c r="N334" s="38" t="s">
        <v>1105</v>
      </c>
      <c r="O334" s="38" t="s">
        <v>6714</v>
      </c>
      <c r="P334" s="39" t="s">
        <v>6712</v>
      </c>
      <c r="Q334" s="38"/>
      <c r="R334" s="39">
        <v>93401</v>
      </c>
      <c r="S334" s="39" t="s">
        <v>7124</v>
      </c>
      <c r="T334" s="40">
        <v>43852</v>
      </c>
      <c r="U334" s="38">
        <v>7965</v>
      </c>
      <c r="V334" s="73"/>
      <c r="W334" s="74"/>
      <c r="X334" s="73"/>
      <c r="Y334" s="73"/>
      <c r="Z334" s="73"/>
      <c r="AA334" s="75"/>
      <c r="AB334" s="24"/>
      <c r="AC334" s="24"/>
      <c r="AD334" s="24"/>
      <c r="AE334" s="24"/>
      <c r="AF334" s="24"/>
      <c r="AG334" s="24"/>
    </row>
    <row r="335" spans="1:33" ht="14.25" hidden="1" customHeight="1" x14ac:dyDescent="0.2">
      <c r="A335" s="38">
        <v>7141</v>
      </c>
      <c r="B335" s="29" t="s">
        <v>2673</v>
      </c>
      <c r="C335" s="139">
        <v>650165500</v>
      </c>
      <c r="D335" s="27" t="s">
        <v>2674</v>
      </c>
      <c r="E335" s="27" t="s">
        <v>2675</v>
      </c>
      <c r="F335" s="37" t="s">
        <v>27</v>
      </c>
      <c r="G335" s="37" t="s">
        <v>2676</v>
      </c>
      <c r="H335" s="37" t="s">
        <v>2677</v>
      </c>
      <c r="I335" s="27" t="s">
        <v>1560</v>
      </c>
      <c r="J335" s="27" t="s">
        <v>2678</v>
      </c>
      <c r="K335" s="27" t="s">
        <v>2679</v>
      </c>
      <c r="L335" s="27" t="s">
        <v>6529</v>
      </c>
      <c r="M335" s="29" t="s">
        <v>339</v>
      </c>
      <c r="N335" s="38" t="s">
        <v>1100</v>
      </c>
      <c r="O335" s="38" t="s">
        <v>6439</v>
      </c>
      <c r="P335" s="39" t="s">
        <v>6530</v>
      </c>
      <c r="Q335" s="38"/>
      <c r="R335" s="39">
        <v>93401</v>
      </c>
      <c r="S335" s="39" t="s">
        <v>6949</v>
      </c>
      <c r="T335" s="40">
        <v>38600</v>
      </c>
      <c r="U335" s="38">
        <v>7141</v>
      </c>
      <c r="V335" s="28"/>
      <c r="W335" s="29"/>
      <c r="X335" s="28"/>
      <c r="Y335" s="28"/>
      <c r="Z335" s="28"/>
      <c r="AA335" s="27"/>
      <c r="AB335" s="24"/>
      <c r="AC335" s="24"/>
      <c r="AD335" s="24"/>
      <c r="AE335" s="24"/>
      <c r="AF335" s="24"/>
      <c r="AG335" s="24" t="s">
        <v>8599</v>
      </c>
    </row>
    <row r="336" spans="1:33" ht="14.25" hidden="1" customHeight="1" x14ac:dyDescent="0.2">
      <c r="A336" s="38">
        <v>7078</v>
      </c>
      <c r="B336" s="27" t="s">
        <v>2680</v>
      </c>
      <c r="C336" s="139">
        <v>650502205</v>
      </c>
      <c r="D336" s="27" t="s">
        <v>1962</v>
      </c>
      <c r="E336" s="27" t="s">
        <v>2681</v>
      </c>
      <c r="F336" s="37" t="s">
        <v>2682</v>
      </c>
      <c r="G336" s="37" t="s">
        <v>2683</v>
      </c>
      <c r="H336" s="37" t="s">
        <v>2684</v>
      </c>
      <c r="I336" s="27" t="s">
        <v>2685</v>
      </c>
      <c r="J336" s="27" t="s">
        <v>2686</v>
      </c>
      <c r="K336" s="27" t="s">
        <v>2687</v>
      </c>
      <c r="L336" s="27" t="s">
        <v>2688</v>
      </c>
      <c r="M336" s="29" t="s">
        <v>6112</v>
      </c>
      <c r="N336" s="38" t="s">
        <v>2689</v>
      </c>
      <c r="O336" s="38"/>
      <c r="P336" s="39"/>
      <c r="Q336" s="38"/>
      <c r="R336" s="39">
        <v>93401</v>
      </c>
      <c r="S336" s="39" t="s">
        <v>2690</v>
      </c>
      <c r="T336" s="40">
        <v>37970</v>
      </c>
      <c r="U336" s="38">
        <v>7078</v>
      </c>
      <c r="V336" s="28"/>
      <c r="W336" s="29"/>
      <c r="X336" s="28"/>
      <c r="Y336" s="28"/>
      <c r="Z336" s="28"/>
      <c r="AA336" s="27"/>
      <c r="AB336" s="24"/>
      <c r="AC336" s="24"/>
      <c r="AD336" s="24"/>
      <c r="AE336" s="24"/>
      <c r="AF336" s="24"/>
      <c r="AG336" s="24"/>
    </row>
    <row r="337" spans="1:33" ht="14.25" hidden="1" customHeight="1" x14ac:dyDescent="0.2">
      <c r="A337" s="38">
        <v>7412</v>
      </c>
      <c r="B337" s="29" t="s">
        <v>2691</v>
      </c>
      <c r="C337" s="139" t="s">
        <v>7685</v>
      </c>
      <c r="D337" s="27" t="s">
        <v>1555</v>
      </c>
      <c r="E337" s="27" t="s">
        <v>2692</v>
      </c>
      <c r="F337" s="37" t="s">
        <v>7485</v>
      </c>
      <c r="G337" s="37" t="s">
        <v>6059</v>
      </c>
      <c r="H337" s="37" t="s">
        <v>2693</v>
      </c>
      <c r="I337" s="27" t="s">
        <v>2694</v>
      </c>
      <c r="J337" s="27" t="s">
        <v>2695</v>
      </c>
      <c r="K337" s="27" t="s">
        <v>2696</v>
      </c>
      <c r="L337" s="27" t="s">
        <v>2698</v>
      </c>
      <c r="M337" s="29" t="s">
        <v>6113</v>
      </c>
      <c r="N337" s="38" t="s">
        <v>1818</v>
      </c>
      <c r="O337" s="38" t="s">
        <v>2699</v>
      </c>
      <c r="P337" s="39" t="s">
        <v>2697</v>
      </c>
      <c r="Q337" s="38"/>
      <c r="R337" s="39">
        <v>93401</v>
      </c>
      <c r="S337" s="39" t="s">
        <v>7458</v>
      </c>
      <c r="T337" s="40">
        <v>39938</v>
      </c>
      <c r="U337" s="38">
        <v>7412</v>
      </c>
      <c r="V337" s="28"/>
      <c r="W337" s="29"/>
      <c r="X337" s="28"/>
      <c r="Y337" s="28"/>
      <c r="Z337" s="28"/>
      <c r="AA337" s="27"/>
      <c r="AB337" s="24"/>
      <c r="AC337" s="24"/>
      <c r="AD337" s="24"/>
      <c r="AE337" s="24"/>
      <c r="AF337" s="24"/>
      <c r="AG337" s="24"/>
    </row>
    <row r="338" spans="1:33" ht="14.25" hidden="1" customHeight="1" x14ac:dyDescent="0.2">
      <c r="A338" s="38">
        <v>7645</v>
      </c>
      <c r="B338" s="29" t="s">
        <v>2700</v>
      </c>
      <c r="C338" s="139">
        <v>651539161</v>
      </c>
      <c r="D338" s="27" t="s">
        <v>1568</v>
      </c>
      <c r="E338" s="27" t="s">
        <v>6091</v>
      </c>
      <c r="F338" s="37" t="s">
        <v>6950</v>
      </c>
      <c r="G338" s="37" t="s">
        <v>2701</v>
      </c>
      <c r="H338" s="37" t="s">
        <v>6951</v>
      </c>
      <c r="I338" s="27" t="s">
        <v>2702</v>
      </c>
      <c r="J338" s="27" t="s">
        <v>2703</v>
      </c>
      <c r="K338" s="29" t="s">
        <v>6952</v>
      </c>
      <c r="L338" s="27" t="s">
        <v>6441</v>
      </c>
      <c r="M338" s="29" t="s">
        <v>623</v>
      </c>
      <c r="N338" s="38" t="s">
        <v>457</v>
      </c>
      <c r="O338" s="38" t="s">
        <v>6440</v>
      </c>
      <c r="P338" s="39" t="s">
        <v>6442</v>
      </c>
      <c r="Q338" s="38"/>
      <c r="R338" s="39" t="s">
        <v>1580</v>
      </c>
      <c r="S338" s="39" t="s">
        <v>6961</v>
      </c>
      <c r="T338" s="40">
        <v>43180</v>
      </c>
      <c r="U338" s="38">
        <v>7645</v>
      </c>
      <c r="V338" s="28"/>
      <c r="W338" s="29"/>
      <c r="X338" s="28"/>
      <c r="Y338" s="28"/>
      <c r="Z338" s="28"/>
      <c r="AA338" s="27"/>
      <c r="AB338" s="24"/>
      <c r="AC338" s="24"/>
      <c r="AD338" s="24"/>
      <c r="AE338" s="24"/>
      <c r="AF338" s="24"/>
      <c r="AG338" s="24"/>
    </row>
    <row r="339" spans="1:33" ht="14.25" hidden="1" customHeight="1" x14ac:dyDescent="0.2">
      <c r="A339" s="38">
        <v>6979</v>
      </c>
      <c r="B339" s="29" t="s">
        <v>2704</v>
      </c>
      <c r="C339" s="139">
        <v>738689003</v>
      </c>
      <c r="D339" s="27" t="s">
        <v>1555</v>
      </c>
      <c r="E339" s="27" t="s">
        <v>2705</v>
      </c>
      <c r="F339" s="37" t="s">
        <v>6921</v>
      </c>
      <c r="G339" s="37" t="s">
        <v>2706</v>
      </c>
      <c r="H339" s="37" t="s">
        <v>6922</v>
      </c>
      <c r="I339" s="27" t="s">
        <v>2707</v>
      </c>
      <c r="J339" s="27" t="s">
        <v>2708</v>
      </c>
      <c r="K339" s="27" t="s">
        <v>6896</v>
      </c>
      <c r="L339" s="27" t="s">
        <v>2709</v>
      </c>
      <c r="M339" s="29" t="s">
        <v>339</v>
      </c>
      <c r="N339" s="38" t="s">
        <v>2710</v>
      </c>
      <c r="O339" s="38" t="s">
        <v>7207</v>
      </c>
      <c r="P339" s="59" t="s">
        <v>6521</v>
      </c>
      <c r="Q339" s="38"/>
      <c r="R339" s="39" t="s">
        <v>2711</v>
      </c>
      <c r="S339" s="39" t="s">
        <v>7206</v>
      </c>
      <c r="T339" s="40">
        <v>37970</v>
      </c>
      <c r="U339" s="38">
        <v>6979</v>
      </c>
      <c r="V339" s="28"/>
      <c r="W339" s="29"/>
      <c r="X339" s="28"/>
      <c r="Y339" s="28"/>
      <c r="Z339" s="28"/>
      <c r="AA339" s="27" t="s">
        <v>8649</v>
      </c>
      <c r="AB339" s="24"/>
      <c r="AC339" s="24"/>
      <c r="AD339" s="24"/>
      <c r="AE339" s="24"/>
      <c r="AF339" s="24"/>
      <c r="AG339" s="24" t="s">
        <v>8650</v>
      </c>
    </row>
    <row r="340" spans="1:33" ht="14.25" hidden="1" customHeight="1" x14ac:dyDescent="0.2">
      <c r="A340" s="150"/>
      <c r="B340" s="29" t="s">
        <v>6940</v>
      </c>
      <c r="C340" s="139">
        <v>651932017</v>
      </c>
      <c r="D340" s="27"/>
      <c r="E340" s="27" t="s">
        <v>8651</v>
      </c>
      <c r="F340" s="37" t="s">
        <v>6942</v>
      </c>
      <c r="G340" s="37" t="s">
        <v>6941</v>
      </c>
      <c r="H340" s="37" t="s">
        <v>6946</v>
      </c>
      <c r="I340" s="27" t="s">
        <v>1473</v>
      </c>
      <c r="J340" s="27" t="s">
        <v>6947</v>
      </c>
      <c r="K340" s="27" t="s">
        <v>6948</v>
      </c>
      <c r="L340" s="27" t="s">
        <v>6943</v>
      </c>
      <c r="M340" s="29" t="s">
        <v>49</v>
      </c>
      <c r="N340" s="38" t="s">
        <v>723</v>
      </c>
      <c r="O340" s="38" t="s">
        <v>6944</v>
      </c>
      <c r="P340" s="59" t="s">
        <v>6945</v>
      </c>
      <c r="Q340" s="38"/>
      <c r="R340" s="39">
        <v>93401</v>
      </c>
      <c r="S340" s="39" t="s">
        <v>6791</v>
      </c>
      <c r="T340" s="40">
        <v>44034</v>
      </c>
      <c r="U340" s="38">
        <v>7708</v>
      </c>
      <c r="V340" s="82"/>
      <c r="W340" s="83"/>
      <c r="X340" s="82"/>
      <c r="Y340" s="82"/>
      <c r="Z340" s="82"/>
      <c r="AA340" s="84"/>
      <c r="AB340" s="24"/>
      <c r="AC340" s="24"/>
      <c r="AD340" s="24"/>
      <c r="AE340" s="24"/>
      <c r="AF340" s="24"/>
      <c r="AG340" s="24"/>
    </row>
    <row r="341" spans="1:33" ht="14.25" hidden="1" customHeight="1" x14ac:dyDescent="0.2">
      <c r="A341" s="38">
        <v>4350</v>
      </c>
      <c r="B341" s="29" t="s">
        <v>7686</v>
      </c>
      <c r="C341" s="139">
        <v>705749000</v>
      </c>
      <c r="D341" s="27" t="s">
        <v>2712</v>
      </c>
      <c r="E341" s="27" t="s">
        <v>2713</v>
      </c>
      <c r="F341" s="37" t="s">
        <v>2714</v>
      </c>
      <c r="G341" s="37" t="s">
        <v>2715</v>
      </c>
      <c r="H341" s="37" t="s">
        <v>2716</v>
      </c>
      <c r="I341" s="27" t="s">
        <v>2717</v>
      </c>
      <c r="J341" s="27" t="s">
        <v>136</v>
      </c>
      <c r="K341" s="27" t="s">
        <v>2718</v>
      </c>
      <c r="L341" s="27" t="s">
        <v>2719</v>
      </c>
      <c r="M341" s="29" t="s">
        <v>49</v>
      </c>
      <c r="N341" s="38" t="s">
        <v>723</v>
      </c>
      <c r="O341" s="38"/>
      <c r="P341" s="39"/>
      <c r="Q341" s="38"/>
      <c r="R341" s="39">
        <v>93401</v>
      </c>
      <c r="S341" s="39" t="s">
        <v>2720</v>
      </c>
      <c r="T341" s="40">
        <v>37970</v>
      </c>
      <c r="U341" s="38">
        <v>4350</v>
      </c>
      <c r="V341" s="28"/>
      <c r="W341" s="29"/>
      <c r="X341" s="28"/>
      <c r="Y341" s="28"/>
      <c r="Z341" s="28"/>
      <c r="AA341" s="27"/>
      <c r="AB341" s="24"/>
      <c r="AC341" s="24"/>
      <c r="AD341" s="24"/>
      <c r="AE341" s="24"/>
      <c r="AF341" s="24"/>
      <c r="AG341" s="24"/>
    </row>
    <row r="342" spans="1:33" ht="14.25" hidden="1" customHeight="1" x14ac:dyDescent="0.2">
      <c r="A342" s="38">
        <v>7369</v>
      </c>
      <c r="B342" s="29" t="s">
        <v>2721</v>
      </c>
      <c r="C342" s="139">
        <v>653823304</v>
      </c>
      <c r="D342" s="27" t="s">
        <v>2722</v>
      </c>
      <c r="E342" s="27" t="s">
        <v>2723</v>
      </c>
      <c r="F342" s="37" t="s">
        <v>7528</v>
      </c>
      <c r="G342" s="37" t="s">
        <v>2724</v>
      </c>
      <c r="H342" s="37" t="s">
        <v>7529</v>
      </c>
      <c r="I342" s="27" t="s">
        <v>7530</v>
      </c>
      <c r="J342" s="27" t="s">
        <v>7531</v>
      </c>
      <c r="K342" s="27" t="s">
        <v>2725</v>
      </c>
      <c r="L342" s="27" t="s">
        <v>2726</v>
      </c>
      <c r="M342" s="29" t="s">
        <v>49</v>
      </c>
      <c r="N342" s="38" t="s">
        <v>723</v>
      </c>
      <c r="O342" s="38" t="s">
        <v>2727</v>
      </c>
      <c r="P342" s="39"/>
      <c r="Q342" s="38"/>
      <c r="R342" s="39" t="s">
        <v>89</v>
      </c>
      <c r="S342" s="39" t="s">
        <v>7557</v>
      </c>
      <c r="T342" s="40">
        <v>39317</v>
      </c>
      <c r="U342" s="38">
        <v>7369</v>
      </c>
      <c r="V342" s="28"/>
      <c r="W342" s="29"/>
      <c r="X342" s="28"/>
      <c r="Y342" s="28"/>
      <c r="Z342" s="28"/>
      <c r="AA342" s="27"/>
      <c r="AB342" s="24"/>
      <c r="AC342" s="24"/>
      <c r="AD342" s="24"/>
      <c r="AE342" s="24"/>
      <c r="AF342" s="24"/>
      <c r="AG342" s="24"/>
    </row>
    <row r="343" spans="1:33" ht="14.25" hidden="1" customHeight="1" x14ac:dyDescent="0.2">
      <c r="A343" s="38">
        <v>4700</v>
      </c>
      <c r="B343" s="29" t="s">
        <v>2728</v>
      </c>
      <c r="C343" s="139">
        <v>610040004</v>
      </c>
      <c r="D343" s="27" t="s">
        <v>2729</v>
      </c>
      <c r="E343" s="27" t="s">
        <v>2730</v>
      </c>
      <c r="F343" s="37" t="s">
        <v>27</v>
      </c>
      <c r="G343" s="37" t="s">
        <v>2731</v>
      </c>
      <c r="H343" s="37" t="s">
        <v>29</v>
      </c>
      <c r="I343" s="27"/>
      <c r="J343" s="27"/>
      <c r="K343" s="27" t="s">
        <v>2732</v>
      </c>
      <c r="L343" s="27" t="s">
        <v>2733</v>
      </c>
      <c r="M343" s="29" t="s">
        <v>49</v>
      </c>
      <c r="N343" s="38" t="s">
        <v>1663</v>
      </c>
      <c r="O343" s="38" t="s">
        <v>2734</v>
      </c>
      <c r="P343" s="39"/>
      <c r="Q343" s="38"/>
      <c r="R343" s="39">
        <v>91001</v>
      </c>
      <c r="S343" s="40" t="s">
        <v>600</v>
      </c>
      <c r="T343" s="40">
        <v>37970</v>
      </c>
      <c r="U343" s="38">
        <v>4700</v>
      </c>
      <c r="V343" s="28"/>
      <c r="W343" s="29"/>
      <c r="X343" s="28"/>
      <c r="Y343" s="28"/>
      <c r="Z343" s="28"/>
      <c r="AA343" s="27"/>
      <c r="AB343" s="24"/>
      <c r="AC343" s="24"/>
      <c r="AD343" s="24"/>
      <c r="AE343" s="24"/>
      <c r="AF343" s="24"/>
      <c r="AG343" s="24"/>
    </row>
    <row r="344" spans="1:33" ht="14.25" hidden="1" customHeight="1" x14ac:dyDescent="0.2">
      <c r="A344" s="38">
        <v>7541</v>
      </c>
      <c r="B344" s="29" t="s">
        <v>2735</v>
      </c>
      <c r="C344" s="139">
        <v>605111246</v>
      </c>
      <c r="D344" s="27" t="s">
        <v>2736</v>
      </c>
      <c r="E344" s="27" t="s">
        <v>2737</v>
      </c>
      <c r="F344" s="37" t="s">
        <v>27</v>
      </c>
      <c r="G344" s="37" t="s">
        <v>2738</v>
      </c>
      <c r="H344" s="37" t="s">
        <v>29</v>
      </c>
      <c r="I344" s="27"/>
      <c r="J344" s="27"/>
      <c r="K344" s="27" t="s">
        <v>6552</v>
      </c>
      <c r="L344" s="27" t="s">
        <v>2739</v>
      </c>
      <c r="M344" s="29" t="s">
        <v>6168</v>
      </c>
      <c r="N344" s="38" t="s">
        <v>2740</v>
      </c>
      <c r="O344" s="38" t="s">
        <v>6550</v>
      </c>
      <c r="P344" s="39" t="s">
        <v>6551</v>
      </c>
      <c r="Q344" s="38"/>
      <c r="R344" s="39">
        <v>91001</v>
      </c>
      <c r="S344" s="39" t="s">
        <v>600</v>
      </c>
      <c r="T344" s="40">
        <v>42053</v>
      </c>
      <c r="U344" s="38">
        <v>7541</v>
      </c>
      <c r="V344" s="28"/>
      <c r="W344" s="29"/>
      <c r="X344" s="28"/>
      <c r="Y344" s="28"/>
      <c r="Z344" s="28"/>
      <c r="AA344" s="27"/>
      <c r="AB344" s="24"/>
      <c r="AC344" s="24"/>
      <c r="AD344" s="24"/>
      <c r="AE344" s="24"/>
      <c r="AF344" s="24"/>
      <c r="AG344" s="24"/>
    </row>
    <row r="345" spans="1:33" ht="14.25" hidden="1" customHeight="1" x14ac:dyDescent="0.2">
      <c r="A345" s="38">
        <v>7580</v>
      </c>
      <c r="B345" s="29" t="s">
        <v>2741</v>
      </c>
      <c r="C345" s="139">
        <v>605110223</v>
      </c>
      <c r="D345" s="27" t="s">
        <v>2736</v>
      </c>
      <c r="E345" s="27" t="s">
        <v>2742</v>
      </c>
      <c r="F345" s="37" t="s">
        <v>27</v>
      </c>
      <c r="G345" s="37" t="s">
        <v>2738</v>
      </c>
      <c r="H345" s="37" t="s">
        <v>29</v>
      </c>
      <c r="I345" s="27"/>
      <c r="J345" s="27"/>
      <c r="K345" s="27" t="s">
        <v>2743</v>
      </c>
      <c r="L345" s="27" t="s">
        <v>2744</v>
      </c>
      <c r="M345" s="29" t="s">
        <v>6113</v>
      </c>
      <c r="N345" s="38" t="s">
        <v>1818</v>
      </c>
      <c r="O345" s="38"/>
      <c r="P345" s="39"/>
      <c r="Q345" s="38"/>
      <c r="R345" s="39">
        <v>91001</v>
      </c>
      <c r="S345" s="39" t="s">
        <v>600</v>
      </c>
      <c r="T345" s="40">
        <v>42226</v>
      </c>
      <c r="U345" s="38">
        <v>7580</v>
      </c>
      <c r="V345" s="28"/>
      <c r="W345" s="29"/>
      <c r="X345" s="28"/>
      <c r="Y345" s="28"/>
      <c r="Z345" s="28"/>
      <c r="AA345" s="27"/>
      <c r="AB345" s="24"/>
      <c r="AC345" s="24"/>
      <c r="AD345" s="24"/>
      <c r="AE345" s="24"/>
      <c r="AF345" s="24"/>
      <c r="AG345" s="24"/>
    </row>
    <row r="346" spans="1:33" ht="14.25" hidden="1" customHeight="1" x14ac:dyDescent="0.2">
      <c r="A346" s="38">
        <v>7542</v>
      </c>
      <c r="B346" s="29" t="s">
        <v>2745</v>
      </c>
      <c r="C346" s="139">
        <v>605110118</v>
      </c>
      <c r="D346" s="27" t="s">
        <v>2736</v>
      </c>
      <c r="E346" s="27" t="s">
        <v>2737</v>
      </c>
      <c r="F346" s="37" t="s">
        <v>27</v>
      </c>
      <c r="G346" s="37" t="s">
        <v>2738</v>
      </c>
      <c r="H346" s="37" t="s">
        <v>29</v>
      </c>
      <c r="I346" s="27"/>
      <c r="J346" s="27"/>
      <c r="K346" s="27" t="s">
        <v>2746</v>
      </c>
      <c r="L346" s="27" t="s">
        <v>2747</v>
      </c>
      <c r="M346" s="29" t="s">
        <v>214</v>
      </c>
      <c r="N346" s="38" t="s">
        <v>676</v>
      </c>
      <c r="O346" s="38" t="s">
        <v>2748</v>
      </c>
      <c r="P346" s="39"/>
      <c r="Q346" s="38"/>
      <c r="R346" s="39">
        <v>91001</v>
      </c>
      <c r="S346" s="39" t="s">
        <v>600</v>
      </c>
      <c r="T346" s="40">
        <v>42054</v>
      </c>
      <c r="U346" s="38">
        <v>7542</v>
      </c>
      <c r="V346" s="28"/>
      <c r="W346" s="29"/>
      <c r="X346" s="28"/>
      <c r="Y346" s="28"/>
      <c r="Z346" s="28"/>
      <c r="AA346" s="27"/>
      <c r="AB346" s="24"/>
      <c r="AC346" s="24"/>
      <c r="AD346" s="24"/>
      <c r="AE346" s="24"/>
      <c r="AF346" s="24"/>
      <c r="AG346" s="24"/>
    </row>
    <row r="347" spans="1:33" ht="14.25" hidden="1" customHeight="1" x14ac:dyDescent="0.2">
      <c r="A347" s="38">
        <v>7556</v>
      </c>
      <c r="B347" s="29" t="s">
        <v>2749</v>
      </c>
      <c r="C347" s="139">
        <v>605111114</v>
      </c>
      <c r="D347" s="27" t="s">
        <v>2736</v>
      </c>
      <c r="E347" s="27" t="s">
        <v>2737</v>
      </c>
      <c r="F347" s="37" t="s">
        <v>27</v>
      </c>
      <c r="G347" s="37" t="s">
        <v>2738</v>
      </c>
      <c r="H347" s="37" t="s">
        <v>29</v>
      </c>
      <c r="I347" s="27"/>
      <c r="J347" s="27"/>
      <c r="K347" s="27" t="s">
        <v>2750</v>
      </c>
      <c r="L347" s="27" t="s">
        <v>2751</v>
      </c>
      <c r="M347" s="29" t="s">
        <v>883</v>
      </c>
      <c r="N347" s="38" t="s">
        <v>2752</v>
      </c>
      <c r="O347" s="38"/>
      <c r="P347" s="39"/>
      <c r="Q347" s="38"/>
      <c r="R347" s="39">
        <v>91001</v>
      </c>
      <c r="S347" s="39" t="s">
        <v>600</v>
      </c>
      <c r="T347" s="40">
        <v>42062</v>
      </c>
      <c r="U347" s="38">
        <v>7556</v>
      </c>
      <c r="V347" s="28"/>
      <c r="W347" s="29"/>
      <c r="X347" s="28"/>
      <c r="Y347" s="28"/>
      <c r="Z347" s="28"/>
      <c r="AA347" s="27"/>
      <c r="AB347" s="24"/>
      <c r="AC347" s="24"/>
      <c r="AD347" s="24"/>
      <c r="AE347" s="24"/>
      <c r="AF347" s="24"/>
      <c r="AG347" s="24"/>
    </row>
    <row r="348" spans="1:33" ht="14.25" hidden="1" customHeight="1" x14ac:dyDescent="0.2">
      <c r="A348" s="38">
        <v>7561</v>
      </c>
      <c r="B348" s="29" t="s">
        <v>2753</v>
      </c>
      <c r="C348" s="139">
        <v>605110614</v>
      </c>
      <c r="D348" s="27" t="s">
        <v>2736</v>
      </c>
      <c r="E348" s="27" t="s">
        <v>2737</v>
      </c>
      <c r="F348" s="37" t="s">
        <v>27</v>
      </c>
      <c r="G348" s="37" t="s">
        <v>2738</v>
      </c>
      <c r="H348" s="37" t="s">
        <v>29</v>
      </c>
      <c r="I348" s="27"/>
      <c r="J348" s="27"/>
      <c r="K348" s="27" t="s">
        <v>2754</v>
      </c>
      <c r="L348" s="27" t="s">
        <v>2755</v>
      </c>
      <c r="M348" s="29" t="s">
        <v>6116</v>
      </c>
      <c r="N348" s="38" t="s">
        <v>2757</v>
      </c>
      <c r="O348" s="38" t="s">
        <v>2756</v>
      </c>
      <c r="P348" s="39"/>
      <c r="Q348" s="38"/>
      <c r="R348" s="39">
        <v>91001</v>
      </c>
      <c r="S348" s="39" t="s">
        <v>600</v>
      </c>
      <c r="T348" s="40">
        <v>42101</v>
      </c>
      <c r="U348" s="38">
        <v>7561</v>
      </c>
      <c r="V348" s="28"/>
      <c r="W348" s="29"/>
      <c r="X348" s="28"/>
      <c r="Y348" s="28"/>
      <c r="Z348" s="28"/>
      <c r="AA348" s="27"/>
      <c r="AB348" s="24"/>
      <c r="AC348" s="24"/>
      <c r="AD348" s="24"/>
      <c r="AE348" s="24"/>
      <c r="AF348" s="24"/>
      <c r="AG348" s="24"/>
    </row>
    <row r="349" spans="1:33" ht="14.25" hidden="1" customHeight="1" x14ac:dyDescent="0.2">
      <c r="A349" s="38">
        <v>7529</v>
      </c>
      <c r="B349" s="29" t="s">
        <v>2758</v>
      </c>
      <c r="C349" s="139">
        <v>605111130</v>
      </c>
      <c r="D349" s="27" t="s">
        <v>2736</v>
      </c>
      <c r="E349" s="27" t="s">
        <v>2737</v>
      </c>
      <c r="F349" s="37" t="s">
        <v>27</v>
      </c>
      <c r="G349" s="37" t="s">
        <v>2738</v>
      </c>
      <c r="H349" s="37" t="s">
        <v>29</v>
      </c>
      <c r="I349" s="27"/>
      <c r="J349" s="27"/>
      <c r="K349" s="27" t="s">
        <v>6231</v>
      </c>
      <c r="L349" s="27" t="s">
        <v>2759</v>
      </c>
      <c r="M349" s="29" t="s">
        <v>883</v>
      </c>
      <c r="N349" s="38" t="s">
        <v>2760</v>
      </c>
      <c r="O349" s="38" t="s">
        <v>6232</v>
      </c>
      <c r="P349" s="39" t="s">
        <v>6233</v>
      </c>
      <c r="Q349" s="38"/>
      <c r="R349" s="39">
        <v>91001</v>
      </c>
      <c r="S349" s="39" t="s">
        <v>600</v>
      </c>
      <c r="T349" s="40">
        <v>42052</v>
      </c>
      <c r="U349" s="38">
        <v>7529</v>
      </c>
      <c r="V349" s="28"/>
      <c r="W349" s="29"/>
      <c r="X349" s="28"/>
      <c r="Y349" s="28"/>
      <c r="Z349" s="28"/>
      <c r="AA349" s="27"/>
      <c r="AB349" s="24"/>
      <c r="AC349" s="24"/>
      <c r="AD349" s="24"/>
      <c r="AE349" s="24"/>
      <c r="AF349" s="24"/>
      <c r="AG349" s="24"/>
    </row>
    <row r="350" spans="1:33" ht="14.25" hidden="1" customHeight="1" x14ac:dyDescent="0.2">
      <c r="A350" s="38">
        <v>7672</v>
      </c>
      <c r="B350" s="29" t="s">
        <v>3012</v>
      </c>
      <c r="C350" s="139">
        <v>605110436</v>
      </c>
      <c r="D350" s="27" t="s">
        <v>2736</v>
      </c>
      <c r="E350" s="27" t="s">
        <v>2737</v>
      </c>
      <c r="F350" s="37" t="s">
        <v>27</v>
      </c>
      <c r="G350" s="37" t="s">
        <v>3013</v>
      </c>
      <c r="H350" s="37" t="s">
        <v>29</v>
      </c>
      <c r="I350" s="27"/>
      <c r="J350" s="27"/>
      <c r="K350" s="27" t="s">
        <v>3014</v>
      </c>
      <c r="L350" s="27" t="s">
        <v>3015</v>
      </c>
      <c r="M350" s="29" t="s">
        <v>6115</v>
      </c>
      <c r="N350" s="38" t="s">
        <v>3017</v>
      </c>
      <c r="O350" s="38" t="s">
        <v>3016</v>
      </c>
      <c r="P350" s="39"/>
      <c r="Q350" s="38"/>
      <c r="R350" s="39">
        <v>91001</v>
      </c>
      <c r="S350" s="39" t="s">
        <v>613</v>
      </c>
      <c r="T350" s="40">
        <v>43553</v>
      </c>
      <c r="U350" s="38">
        <v>7672</v>
      </c>
      <c r="V350" s="28"/>
      <c r="W350" s="29"/>
      <c r="X350" s="28"/>
      <c r="Y350" s="28"/>
      <c r="Z350" s="28"/>
      <c r="AA350" s="27"/>
      <c r="AB350" s="24"/>
      <c r="AC350" s="24"/>
      <c r="AD350" s="24"/>
      <c r="AE350" s="24"/>
      <c r="AF350" s="24"/>
      <c r="AG350" s="24"/>
    </row>
    <row r="351" spans="1:33" ht="14.25" hidden="1" customHeight="1" x14ac:dyDescent="0.2">
      <c r="A351" s="38">
        <v>7613</v>
      </c>
      <c r="B351" s="29" t="s">
        <v>2761</v>
      </c>
      <c r="C351" s="139" t="s">
        <v>7687</v>
      </c>
      <c r="D351" s="27" t="s">
        <v>2736</v>
      </c>
      <c r="E351" s="27" t="s">
        <v>2742</v>
      </c>
      <c r="F351" s="37" t="s">
        <v>27</v>
      </c>
      <c r="G351" s="37" t="s">
        <v>2738</v>
      </c>
      <c r="H351" s="37" t="s">
        <v>29</v>
      </c>
      <c r="I351" s="27"/>
      <c r="J351" s="27"/>
      <c r="K351" s="27" t="s">
        <v>2762</v>
      </c>
      <c r="L351" s="27" t="s">
        <v>2763</v>
      </c>
      <c r="M351" s="29" t="s">
        <v>883</v>
      </c>
      <c r="N351" s="38" t="s">
        <v>884</v>
      </c>
      <c r="O351" s="38" t="s">
        <v>2764</v>
      </c>
      <c r="P351" s="39" t="s">
        <v>2765</v>
      </c>
      <c r="Q351" s="38"/>
      <c r="R351" s="39">
        <v>91001</v>
      </c>
      <c r="S351" s="39" t="s">
        <v>600</v>
      </c>
      <c r="T351" s="40">
        <v>42585</v>
      </c>
      <c r="U351" s="38">
        <v>7613</v>
      </c>
      <c r="V351" s="28"/>
      <c r="W351" s="29"/>
      <c r="X351" s="28"/>
      <c r="Y351" s="28"/>
      <c r="Z351" s="28"/>
      <c r="AA351" s="27"/>
      <c r="AB351" s="24"/>
      <c r="AC351" s="24"/>
      <c r="AD351" s="24"/>
      <c r="AE351" s="24"/>
      <c r="AF351" s="24"/>
      <c r="AG351" s="24"/>
    </row>
    <row r="352" spans="1:33" ht="14.25" hidden="1" customHeight="1" x14ac:dyDescent="0.2">
      <c r="A352" s="38">
        <v>7575</v>
      </c>
      <c r="B352" s="29" t="s">
        <v>2766</v>
      </c>
      <c r="C352" s="139">
        <v>605110231</v>
      </c>
      <c r="D352" s="27" t="s">
        <v>2736</v>
      </c>
      <c r="E352" s="27" t="s">
        <v>2742</v>
      </c>
      <c r="F352" s="37" t="s">
        <v>27</v>
      </c>
      <c r="G352" s="37" t="s">
        <v>2738</v>
      </c>
      <c r="H352" s="37" t="s">
        <v>29</v>
      </c>
      <c r="I352" s="27"/>
      <c r="J352" s="27"/>
      <c r="K352" s="27" t="s">
        <v>2767</v>
      </c>
      <c r="L352" s="27" t="s">
        <v>2768</v>
      </c>
      <c r="M352" s="29" t="s">
        <v>6113</v>
      </c>
      <c r="N352" s="38" t="s">
        <v>2770</v>
      </c>
      <c r="O352" s="38" t="s">
        <v>2769</v>
      </c>
      <c r="P352" s="39"/>
      <c r="Q352" s="38"/>
      <c r="R352" s="39">
        <v>91001</v>
      </c>
      <c r="S352" s="39" t="s">
        <v>600</v>
      </c>
      <c r="T352" s="40">
        <v>42206</v>
      </c>
      <c r="U352" s="38">
        <v>7575</v>
      </c>
      <c r="V352" s="28"/>
      <c r="W352" s="29"/>
      <c r="X352" s="28"/>
      <c r="Y352" s="28"/>
      <c r="Z352" s="28"/>
      <c r="AA352" s="27"/>
      <c r="AB352" s="24"/>
      <c r="AC352" s="24"/>
      <c r="AD352" s="24"/>
      <c r="AE352" s="24"/>
      <c r="AF352" s="24"/>
      <c r="AG352" s="24"/>
    </row>
    <row r="353" spans="1:33" ht="14.25" hidden="1" customHeight="1" x14ac:dyDescent="0.2">
      <c r="A353" s="38">
        <v>7551</v>
      </c>
      <c r="B353" s="29" t="s">
        <v>2771</v>
      </c>
      <c r="C353" s="139">
        <v>605110126</v>
      </c>
      <c r="D353" s="27" t="s">
        <v>2736</v>
      </c>
      <c r="E353" s="27" t="s">
        <v>2737</v>
      </c>
      <c r="F353" s="37" t="s">
        <v>27</v>
      </c>
      <c r="G353" s="37" t="s">
        <v>2738</v>
      </c>
      <c r="H353" s="37" t="s">
        <v>29</v>
      </c>
      <c r="I353" s="27"/>
      <c r="J353" s="27"/>
      <c r="K353" s="27" t="s">
        <v>2772</v>
      </c>
      <c r="L353" s="27" t="s">
        <v>2773</v>
      </c>
      <c r="M353" s="38" t="s">
        <v>611</v>
      </c>
      <c r="N353" s="38" t="s">
        <v>2556</v>
      </c>
      <c r="O353" s="38" t="s">
        <v>2774</v>
      </c>
      <c r="P353" s="39"/>
      <c r="Q353" s="38"/>
      <c r="R353" s="39">
        <v>91001</v>
      </c>
      <c r="S353" s="39" t="s">
        <v>600</v>
      </c>
      <c r="T353" s="40">
        <v>42059</v>
      </c>
      <c r="U353" s="38">
        <v>7551</v>
      </c>
      <c r="V353" s="28"/>
      <c r="W353" s="29"/>
      <c r="X353" s="28"/>
      <c r="Y353" s="28"/>
      <c r="Z353" s="28"/>
      <c r="AA353" s="27"/>
      <c r="AB353" s="24"/>
      <c r="AC353" s="24"/>
      <c r="AD353" s="24"/>
      <c r="AE353" s="24"/>
      <c r="AF353" s="24"/>
      <c r="AG353" s="24"/>
    </row>
    <row r="354" spans="1:33" ht="14.25" hidden="1" customHeight="1" x14ac:dyDescent="0.2">
      <c r="A354" s="38">
        <v>7587</v>
      </c>
      <c r="B354" s="29" t="s">
        <v>2775</v>
      </c>
      <c r="C354" s="139">
        <v>605110533</v>
      </c>
      <c r="D354" s="27" t="s">
        <v>2736</v>
      </c>
      <c r="E354" s="27" t="s">
        <v>2742</v>
      </c>
      <c r="F354" s="37" t="s">
        <v>27</v>
      </c>
      <c r="G354" s="37" t="s">
        <v>2738</v>
      </c>
      <c r="H354" s="37" t="s">
        <v>29</v>
      </c>
      <c r="I354" s="27"/>
      <c r="J354" s="27"/>
      <c r="K354" s="27" t="s">
        <v>2776</v>
      </c>
      <c r="L354" s="27" t="s">
        <v>2777</v>
      </c>
      <c r="M354" s="29" t="s">
        <v>623</v>
      </c>
      <c r="N354" s="38" t="s">
        <v>2779</v>
      </c>
      <c r="O354" s="38"/>
      <c r="P354" s="39"/>
      <c r="Q354" s="38"/>
      <c r="R354" s="39">
        <v>91001</v>
      </c>
      <c r="S354" s="39" t="s">
        <v>600</v>
      </c>
      <c r="T354" s="40">
        <v>42348</v>
      </c>
      <c r="U354" s="38">
        <v>7587</v>
      </c>
      <c r="V354" s="28"/>
      <c r="W354" s="29"/>
      <c r="X354" s="28"/>
      <c r="Y354" s="28"/>
      <c r="Z354" s="28"/>
      <c r="AA354" s="27"/>
      <c r="AB354" s="24"/>
      <c r="AC354" s="24"/>
      <c r="AD354" s="24"/>
      <c r="AE354" s="24"/>
      <c r="AF354" s="24"/>
      <c r="AG354" s="24"/>
    </row>
    <row r="355" spans="1:33" ht="14.25" hidden="1" customHeight="1" x14ac:dyDescent="0.2">
      <c r="A355" s="38">
        <v>7595</v>
      </c>
      <c r="B355" s="29" t="s">
        <v>2780</v>
      </c>
      <c r="C355" s="139">
        <v>605111211</v>
      </c>
      <c r="D355" s="27" t="s">
        <v>2736</v>
      </c>
      <c r="E355" s="27" t="s">
        <v>2742</v>
      </c>
      <c r="F355" s="37" t="s">
        <v>27</v>
      </c>
      <c r="G355" s="37" t="s">
        <v>2738</v>
      </c>
      <c r="H355" s="37" t="s">
        <v>29</v>
      </c>
      <c r="I355" s="27"/>
      <c r="J355" s="27"/>
      <c r="K355" s="27" t="s">
        <v>2781</v>
      </c>
      <c r="L355" s="27" t="s">
        <v>2782</v>
      </c>
      <c r="M355" s="29" t="s">
        <v>6168</v>
      </c>
      <c r="N355" s="38" t="s">
        <v>874</v>
      </c>
      <c r="O355" s="38" t="s">
        <v>2783</v>
      </c>
      <c r="P355" s="39"/>
      <c r="Q355" s="38"/>
      <c r="R355" s="39">
        <v>91001</v>
      </c>
      <c r="S355" s="39" t="s">
        <v>600</v>
      </c>
      <c r="T355" s="40">
        <v>42405</v>
      </c>
      <c r="U355" s="38">
        <v>7595</v>
      </c>
      <c r="V355" s="28"/>
      <c r="W355" s="29"/>
      <c r="X355" s="28"/>
      <c r="Y355" s="28"/>
      <c r="Z355" s="28"/>
      <c r="AA355" s="27"/>
      <c r="AB355" s="24"/>
      <c r="AC355" s="24"/>
      <c r="AD355" s="24"/>
      <c r="AE355" s="24"/>
      <c r="AF355" s="24"/>
      <c r="AG355" s="24"/>
    </row>
    <row r="356" spans="1:33" ht="14.25" hidden="1" customHeight="1" x14ac:dyDescent="0.2">
      <c r="A356" s="38">
        <v>7566</v>
      </c>
      <c r="B356" s="29" t="s">
        <v>2784</v>
      </c>
      <c r="C356" s="139">
        <v>605111394</v>
      </c>
      <c r="D356" s="27" t="s">
        <v>2736</v>
      </c>
      <c r="E356" s="27" t="s">
        <v>2742</v>
      </c>
      <c r="F356" s="37" t="s">
        <v>27</v>
      </c>
      <c r="G356" s="37" t="s">
        <v>2738</v>
      </c>
      <c r="H356" s="37" t="s">
        <v>29</v>
      </c>
      <c r="I356" s="27"/>
      <c r="J356" s="27"/>
      <c r="K356" s="27" t="s">
        <v>2785</v>
      </c>
      <c r="L356" s="27" t="s">
        <v>2787</v>
      </c>
      <c r="M356" s="29" t="s">
        <v>214</v>
      </c>
      <c r="N356" s="38" t="s">
        <v>2789</v>
      </c>
      <c r="O356" s="38" t="s">
        <v>2788</v>
      </c>
      <c r="P356" s="39" t="s">
        <v>2786</v>
      </c>
      <c r="Q356" s="38"/>
      <c r="R356" s="39">
        <v>91001</v>
      </c>
      <c r="S356" s="39" t="s">
        <v>600</v>
      </c>
      <c r="T356" s="40">
        <v>42136</v>
      </c>
      <c r="U356" s="38">
        <v>7566</v>
      </c>
      <c r="V356" s="28"/>
      <c r="W356" s="29"/>
      <c r="X356" s="28"/>
      <c r="Y356" s="28"/>
      <c r="Z356" s="28"/>
      <c r="AA356" s="27"/>
      <c r="AB356" s="24"/>
      <c r="AC356" s="24"/>
      <c r="AD356" s="24"/>
      <c r="AE356" s="24"/>
      <c r="AF356" s="24"/>
      <c r="AG356" s="24"/>
    </row>
    <row r="357" spans="1:33" ht="14.25" hidden="1" customHeight="1" x14ac:dyDescent="0.2">
      <c r="A357" s="38">
        <v>7564</v>
      </c>
      <c r="B357" s="29" t="s">
        <v>2790</v>
      </c>
      <c r="C357" s="139">
        <v>619798503</v>
      </c>
      <c r="D357" s="27" t="s">
        <v>2736</v>
      </c>
      <c r="E357" s="27" t="s">
        <v>2742</v>
      </c>
      <c r="F357" s="37" t="s">
        <v>27</v>
      </c>
      <c r="G357" s="37" t="s">
        <v>2738</v>
      </c>
      <c r="H357" s="37" t="s">
        <v>29</v>
      </c>
      <c r="I357" s="27"/>
      <c r="J357" s="27"/>
      <c r="K357" s="27" t="s">
        <v>6300</v>
      </c>
      <c r="L357" s="27" t="s">
        <v>2791</v>
      </c>
      <c r="M357" s="29" t="s">
        <v>623</v>
      </c>
      <c r="N357" s="38" t="s">
        <v>1287</v>
      </c>
      <c r="O357" s="38"/>
      <c r="P357" s="59" t="s">
        <v>6299</v>
      </c>
      <c r="Q357" s="39"/>
      <c r="R357" s="39">
        <v>91001</v>
      </c>
      <c r="S357" s="27" t="s">
        <v>600</v>
      </c>
      <c r="T357" s="40">
        <v>42122</v>
      </c>
      <c r="U357" s="38">
        <v>7564</v>
      </c>
      <c r="V357" s="28"/>
      <c r="W357" s="29"/>
      <c r="X357" s="28"/>
      <c r="Y357" s="28"/>
      <c r="Z357" s="28"/>
      <c r="AA357" s="27"/>
      <c r="AB357" s="24"/>
      <c r="AC357" s="24"/>
      <c r="AD357" s="24"/>
      <c r="AE357" s="24"/>
      <c r="AF357" s="24"/>
      <c r="AG357" s="24"/>
    </row>
    <row r="358" spans="1:33" ht="14.25" hidden="1" customHeight="1" x14ac:dyDescent="0.2">
      <c r="A358" s="38">
        <v>7582</v>
      </c>
      <c r="B358" s="29" t="s">
        <v>3257</v>
      </c>
      <c r="C358" s="139">
        <v>619790103</v>
      </c>
      <c r="D358" s="27" t="s">
        <v>2736</v>
      </c>
      <c r="E358" s="27" t="s">
        <v>2742</v>
      </c>
      <c r="F358" s="37" t="s">
        <v>27</v>
      </c>
      <c r="G358" s="37" t="s">
        <v>2738</v>
      </c>
      <c r="H358" s="37" t="s">
        <v>29</v>
      </c>
      <c r="I358" s="27"/>
      <c r="J358" s="27"/>
      <c r="K358" s="27" t="s">
        <v>6554</v>
      </c>
      <c r="L358" s="27" t="s">
        <v>3258</v>
      </c>
      <c r="M358" s="29" t="s">
        <v>611</v>
      </c>
      <c r="N358" s="38" t="s">
        <v>3259</v>
      </c>
      <c r="O358" s="38" t="s">
        <v>6553</v>
      </c>
      <c r="P358" s="39"/>
      <c r="Q358" s="39"/>
      <c r="R358" s="39">
        <v>91001</v>
      </c>
      <c r="S358" s="27" t="s">
        <v>600</v>
      </c>
      <c r="T358" s="40">
        <v>42250</v>
      </c>
      <c r="U358" s="38">
        <v>7582</v>
      </c>
      <c r="V358" s="28"/>
      <c r="W358" s="29"/>
      <c r="X358" s="28"/>
      <c r="Y358" s="28"/>
      <c r="Z358" s="28"/>
      <c r="AA358" s="27"/>
      <c r="AB358" s="24"/>
      <c r="AC358" s="24"/>
      <c r="AD358" s="24"/>
      <c r="AE358" s="24"/>
      <c r="AF358" s="24"/>
      <c r="AG358" s="24"/>
    </row>
    <row r="359" spans="1:33" ht="14.25" hidden="1" customHeight="1" x14ac:dyDescent="0.2">
      <c r="A359" s="38">
        <v>7634</v>
      </c>
      <c r="B359" s="29" t="s">
        <v>2792</v>
      </c>
      <c r="C359" s="139">
        <v>605110215</v>
      </c>
      <c r="D359" s="27" t="s">
        <v>2736</v>
      </c>
      <c r="E359" s="27" t="s">
        <v>2737</v>
      </c>
      <c r="F359" s="37" t="s">
        <v>27</v>
      </c>
      <c r="G359" s="37" t="s">
        <v>2738</v>
      </c>
      <c r="H359" s="37" t="s">
        <v>29</v>
      </c>
      <c r="I359" s="27"/>
      <c r="J359" s="27"/>
      <c r="K359" s="27" t="s">
        <v>2793</v>
      </c>
      <c r="L359" s="27" t="s">
        <v>2795</v>
      </c>
      <c r="M359" s="29" t="s">
        <v>6113</v>
      </c>
      <c r="N359" s="38" t="s">
        <v>2797</v>
      </c>
      <c r="O359" s="38" t="s">
        <v>2796</v>
      </c>
      <c r="P359" s="39" t="s">
        <v>2794</v>
      </c>
      <c r="Q359" s="38"/>
      <c r="R359" s="39">
        <v>91001</v>
      </c>
      <c r="S359" s="39" t="s">
        <v>600</v>
      </c>
      <c r="T359" s="40">
        <v>42971</v>
      </c>
      <c r="U359" s="38">
        <v>7634</v>
      </c>
      <c r="V359" s="28"/>
      <c r="W359" s="29"/>
      <c r="X359" s="28"/>
      <c r="Y359" s="28"/>
      <c r="Z359" s="28"/>
      <c r="AA359" s="27"/>
      <c r="AB359" s="24"/>
      <c r="AC359" s="24"/>
      <c r="AD359" s="24"/>
      <c r="AE359" s="24"/>
      <c r="AF359" s="24"/>
      <c r="AG359" s="24"/>
    </row>
    <row r="360" spans="1:33" ht="14.25" hidden="1" customHeight="1" x14ac:dyDescent="0.2">
      <c r="A360" s="38">
        <v>7552</v>
      </c>
      <c r="B360" s="29" t="s">
        <v>2798</v>
      </c>
      <c r="C360" s="139" t="s">
        <v>7688</v>
      </c>
      <c r="D360" s="27" t="s">
        <v>2736</v>
      </c>
      <c r="E360" s="27" t="s">
        <v>2737</v>
      </c>
      <c r="F360" s="37" t="s">
        <v>27</v>
      </c>
      <c r="G360" s="37" t="s">
        <v>2738</v>
      </c>
      <c r="H360" s="37" t="s">
        <v>29</v>
      </c>
      <c r="I360" s="27"/>
      <c r="J360" s="27"/>
      <c r="K360" s="27" t="s">
        <v>7145</v>
      </c>
      <c r="L360" s="27" t="s">
        <v>2799</v>
      </c>
      <c r="M360" s="29" t="s">
        <v>6168</v>
      </c>
      <c r="N360" s="38" t="s">
        <v>2800</v>
      </c>
      <c r="O360" s="38" t="s">
        <v>7147</v>
      </c>
      <c r="P360" s="39" t="s">
        <v>7146</v>
      </c>
      <c r="Q360" s="38"/>
      <c r="R360" s="39">
        <v>91001</v>
      </c>
      <c r="S360" s="39" t="s">
        <v>600</v>
      </c>
      <c r="T360" s="40">
        <v>42060</v>
      </c>
      <c r="U360" s="38">
        <v>7552</v>
      </c>
      <c r="V360" s="53"/>
      <c r="W360" s="54"/>
      <c r="X360" s="53"/>
      <c r="Y360" s="53"/>
      <c r="Z360" s="53"/>
      <c r="AA360" s="43"/>
      <c r="AB360" s="24"/>
      <c r="AC360" s="24"/>
      <c r="AD360" s="24"/>
      <c r="AE360" s="24"/>
      <c r="AF360" s="24"/>
      <c r="AG360" s="24"/>
    </row>
    <row r="361" spans="1:33" ht="14.25" hidden="1" customHeight="1" x14ac:dyDescent="0.2">
      <c r="A361" s="38">
        <v>7151</v>
      </c>
      <c r="B361" s="29" t="s">
        <v>2801</v>
      </c>
      <c r="C361" s="139">
        <v>742957004</v>
      </c>
      <c r="D361" s="27" t="s">
        <v>2802</v>
      </c>
      <c r="E361" s="27" t="s">
        <v>2803</v>
      </c>
      <c r="F361" s="37" t="s">
        <v>2804</v>
      </c>
      <c r="G361" s="37" t="s">
        <v>2805</v>
      </c>
      <c r="H361" s="37" t="s">
        <v>2806</v>
      </c>
      <c r="I361" s="27" t="s">
        <v>2807</v>
      </c>
      <c r="J361" s="27" t="s">
        <v>2808</v>
      </c>
      <c r="K361" s="27" t="s">
        <v>136</v>
      </c>
      <c r="L361" s="27" t="s">
        <v>2809</v>
      </c>
      <c r="M361" s="29" t="s">
        <v>49</v>
      </c>
      <c r="N361" s="38" t="s">
        <v>845</v>
      </c>
      <c r="O361" s="38" t="s">
        <v>2810</v>
      </c>
      <c r="P361" s="39"/>
      <c r="Q361" s="38"/>
      <c r="R361" s="39">
        <v>93401</v>
      </c>
      <c r="S361" s="39" t="s">
        <v>6106</v>
      </c>
      <c r="T361" s="40">
        <v>38343</v>
      </c>
      <c r="U361" s="38">
        <v>7151</v>
      </c>
      <c r="V361" s="28"/>
      <c r="W361" s="29"/>
      <c r="X361" s="28"/>
      <c r="Y361" s="28"/>
      <c r="Z361" s="28"/>
      <c r="AA361" s="27"/>
      <c r="AB361" s="24"/>
      <c r="AC361" s="24"/>
      <c r="AD361" s="24"/>
      <c r="AE361" s="24"/>
      <c r="AF361" s="24"/>
      <c r="AG361" s="24"/>
    </row>
    <row r="362" spans="1:33" ht="14.25" hidden="1" customHeight="1" x14ac:dyDescent="0.2">
      <c r="A362" s="38">
        <v>6910</v>
      </c>
      <c r="B362" s="29" t="s">
        <v>2811</v>
      </c>
      <c r="C362" s="139">
        <v>713875007</v>
      </c>
      <c r="D362" s="27" t="s">
        <v>52</v>
      </c>
      <c r="E362" s="27" t="s">
        <v>2812</v>
      </c>
      <c r="F362" s="37" t="s">
        <v>2813</v>
      </c>
      <c r="G362" s="37" t="s">
        <v>2814</v>
      </c>
      <c r="H362" s="37" t="s">
        <v>2815</v>
      </c>
      <c r="I362" s="27" t="s">
        <v>2816</v>
      </c>
      <c r="J362" s="27" t="s">
        <v>2817</v>
      </c>
      <c r="K362" s="27" t="s">
        <v>2818</v>
      </c>
      <c r="L362" s="27" t="s">
        <v>2821</v>
      </c>
      <c r="M362" s="29" t="s">
        <v>6112</v>
      </c>
      <c r="N362" s="38" t="s">
        <v>2822</v>
      </c>
      <c r="O362" s="38" t="s">
        <v>2820</v>
      </c>
      <c r="P362" s="39" t="s">
        <v>2819</v>
      </c>
      <c r="Q362" s="38"/>
      <c r="R362" s="39">
        <v>93401</v>
      </c>
      <c r="S362" s="39" t="s">
        <v>2823</v>
      </c>
      <c r="T362" s="40">
        <v>37970</v>
      </c>
      <c r="U362" s="38">
        <v>6910</v>
      </c>
      <c r="V362" s="28"/>
      <c r="W362" s="29"/>
      <c r="X362" s="28"/>
      <c r="Y362" s="28"/>
      <c r="Z362" s="28"/>
      <c r="AA362" s="27"/>
      <c r="AB362" s="24"/>
      <c r="AC362" s="24"/>
      <c r="AD362" s="24"/>
      <c r="AE362" s="24"/>
      <c r="AF362" s="24"/>
      <c r="AG362" s="24"/>
    </row>
    <row r="363" spans="1:33" ht="14.25" hidden="1" customHeight="1" x14ac:dyDescent="0.2">
      <c r="A363" s="38">
        <v>4950</v>
      </c>
      <c r="B363" s="29" t="s">
        <v>2824</v>
      </c>
      <c r="C363" s="139">
        <v>709601008</v>
      </c>
      <c r="D363" s="27" t="s">
        <v>2825</v>
      </c>
      <c r="E363" s="27" t="s">
        <v>2826</v>
      </c>
      <c r="F363" s="37" t="s">
        <v>27</v>
      </c>
      <c r="G363" s="37" t="s">
        <v>2827</v>
      </c>
      <c r="H363" s="37" t="s">
        <v>29</v>
      </c>
      <c r="I363" s="27"/>
      <c r="J363" s="27"/>
      <c r="K363" s="27" t="s">
        <v>2828</v>
      </c>
      <c r="L363" s="27" t="s">
        <v>2829</v>
      </c>
      <c r="M363" s="29" t="s">
        <v>339</v>
      </c>
      <c r="N363" s="38" t="s">
        <v>2830</v>
      </c>
      <c r="O363" s="38"/>
      <c r="P363" s="39"/>
      <c r="Q363" s="38"/>
      <c r="R363" s="39">
        <v>93401</v>
      </c>
      <c r="S363" s="39" t="s">
        <v>2831</v>
      </c>
      <c r="T363" s="40">
        <v>37970</v>
      </c>
      <c r="U363" s="38">
        <v>4950</v>
      </c>
      <c r="V363" s="28"/>
      <c r="W363" s="29"/>
      <c r="X363" s="28"/>
      <c r="Y363" s="28"/>
      <c r="Z363" s="28"/>
      <c r="AA363" s="27"/>
      <c r="AB363" s="24"/>
      <c r="AC363" s="24"/>
      <c r="AD363" s="24"/>
      <c r="AE363" s="24"/>
      <c r="AF363" s="24"/>
      <c r="AG363" s="24"/>
    </row>
    <row r="364" spans="1:33" ht="14.25" hidden="1" customHeight="1" x14ac:dyDescent="0.2">
      <c r="A364" s="38">
        <v>5050</v>
      </c>
      <c r="B364" s="29" t="s">
        <v>2832</v>
      </c>
      <c r="C364" s="139">
        <v>700393003</v>
      </c>
      <c r="D364" s="27" t="s">
        <v>78</v>
      </c>
      <c r="E364" s="27" t="s">
        <v>2833</v>
      </c>
      <c r="F364" s="37" t="s">
        <v>2834</v>
      </c>
      <c r="G364" s="37" t="s">
        <v>2835</v>
      </c>
      <c r="H364" s="37" t="s">
        <v>2836</v>
      </c>
      <c r="I364" s="27" t="s">
        <v>2844</v>
      </c>
      <c r="J364" s="27" t="s">
        <v>2845</v>
      </c>
      <c r="K364" s="27" t="s">
        <v>2846</v>
      </c>
      <c r="L364" s="29" t="s">
        <v>2847</v>
      </c>
      <c r="M364" s="29" t="s">
        <v>49</v>
      </c>
      <c r="N364" s="38" t="s">
        <v>1874</v>
      </c>
      <c r="O364" s="38"/>
      <c r="P364" s="39"/>
      <c r="Q364" s="38"/>
      <c r="R364" s="39" t="s">
        <v>89</v>
      </c>
      <c r="S364" s="39" t="s">
        <v>2848</v>
      </c>
      <c r="T364" s="40">
        <v>37970</v>
      </c>
      <c r="U364" s="38">
        <v>5050</v>
      </c>
      <c r="V364" s="28"/>
      <c r="W364" s="29"/>
      <c r="X364" s="28"/>
      <c r="Y364" s="28"/>
      <c r="Z364" s="28"/>
      <c r="AA364" s="27"/>
      <c r="AB364" s="24"/>
      <c r="AC364" s="24"/>
      <c r="AD364" s="24"/>
      <c r="AE364" s="24"/>
      <c r="AF364" s="24"/>
      <c r="AG364" s="24"/>
    </row>
    <row r="365" spans="1:33" ht="14.25" hidden="1" customHeight="1" x14ac:dyDescent="0.2">
      <c r="A365" s="38">
        <v>7525</v>
      </c>
      <c r="B365" s="29" t="s">
        <v>2837</v>
      </c>
      <c r="C365" s="139">
        <v>690732009</v>
      </c>
      <c r="D365" s="27" t="s">
        <v>2838</v>
      </c>
      <c r="E365" s="27" t="s">
        <v>626</v>
      </c>
      <c r="F365" s="37" t="s">
        <v>27</v>
      </c>
      <c r="G365" s="37" t="s">
        <v>627</v>
      </c>
      <c r="H365" s="37" t="s">
        <v>29</v>
      </c>
      <c r="I365" s="27"/>
      <c r="J365" s="27"/>
      <c r="K365" s="27" t="s">
        <v>2839</v>
      </c>
      <c r="L365" s="27" t="s">
        <v>2841</v>
      </c>
      <c r="M365" s="29" t="s">
        <v>49</v>
      </c>
      <c r="N365" s="38" t="s">
        <v>2843</v>
      </c>
      <c r="O365" s="38" t="s">
        <v>2842</v>
      </c>
      <c r="P365" s="39" t="s">
        <v>2840</v>
      </c>
      <c r="Q365" s="38"/>
      <c r="R365" s="39">
        <v>91001</v>
      </c>
      <c r="S365" s="39" t="s">
        <v>600</v>
      </c>
      <c r="T365" s="40">
        <v>42045</v>
      </c>
      <c r="U365" s="38">
        <v>7525</v>
      </c>
      <c r="V365" s="28"/>
      <c r="W365" s="29"/>
      <c r="X365" s="28"/>
      <c r="Y365" s="28"/>
      <c r="Z365" s="28"/>
      <c r="AA365" s="27"/>
      <c r="AB365" s="24"/>
      <c r="AC365" s="24"/>
      <c r="AD365" s="24"/>
      <c r="AE365" s="24"/>
      <c r="AF365" s="24"/>
      <c r="AG365" s="24"/>
    </row>
    <row r="366" spans="1:33" ht="14.25" hidden="1" customHeight="1" x14ac:dyDescent="0.2">
      <c r="A366" s="38">
        <v>7547</v>
      </c>
      <c r="B366" s="29" t="s">
        <v>2849</v>
      </c>
      <c r="C366" s="139">
        <v>692519000</v>
      </c>
      <c r="D366" s="27" t="s">
        <v>2838</v>
      </c>
      <c r="E366" s="27" t="s">
        <v>626</v>
      </c>
      <c r="F366" s="37" t="s">
        <v>27</v>
      </c>
      <c r="G366" s="37" t="s">
        <v>627</v>
      </c>
      <c r="H366" s="37" t="s">
        <v>29</v>
      </c>
      <c r="I366" s="27"/>
      <c r="J366" s="27"/>
      <c r="K366" s="27" t="s">
        <v>2850</v>
      </c>
      <c r="L366" s="27" t="s">
        <v>2851</v>
      </c>
      <c r="M366" s="29" t="s">
        <v>6113</v>
      </c>
      <c r="N366" s="38" t="s">
        <v>2853</v>
      </c>
      <c r="O366" s="38" t="s">
        <v>2852</v>
      </c>
      <c r="P366" s="39"/>
      <c r="Q366" s="38"/>
      <c r="R366" s="39">
        <v>91001</v>
      </c>
      <c r="S366" s="39" t="s">
        <v>600</v>
      </c>
      <c r="T366" s="40">
        <v>42059</v>
      </c>
      <c r="U366" s="38">
        <v>7547</v>
      </c>
      <c r="V366" s="53"/>
      <c r="W366" s="54"/>
      <c r="X366" s="53"/>
      <c r="Y366" s="53"/>
      <c r="Z366" s="53"/>
      <c r="AA366" s="43"/>
      <c r="AB366" s="24"/>
      <c r="AC366" s="24"/>
      <c r="AD366" s="24"/>
      <c r="AE366" s="24"/>
      <c r="AF366" s="24"/>
      <c r="AG366" s="24"/>
    </row>
    <row r="367" spans="1:33" ht="14.25" hidden="1" customHeight="1" x14ac:dyDescent="0.2">
      <c r="A367" s="38">
        <v>7169</v>
      </c>
      <c r="B367" s="29" t="s">
        <v>2854</v>
      </c>
      <c r="C367" s="139">
        <v>692651006</v>
      </c>
      <c r="D367" s="27" t="s">
        <v>2838</v>
      </c>
      <c r="E367" s="27" t="s">
        <v>2855</v>
      </c>
      <c r="F367" s="37" t="s">
        <v>27</v>
      </c>
      <c r="G367" s="37" t="s">
        <v>2856</v>
      </c>
      <c r="H367" s="37" t="s">
        <v>29</v>
      </c>
      <c r="I367" s="27"/>
      <c r="J367" s="27"/>
      <c r="K367" s="27" t="s">
        <v>2857</v>
      </c>
      <c r="L367" s="27" t="s">
        <v>2858</v>
      </c>
      <c r="M367" s="29" t="s">
        <v>611</v>
      </c>
      <c r="N367" s="38"/>
      <c r="O367" s="38"/>
      <c r="P367" s="39"/>
      <c r="Q367" s="38"/>
      <c r="R367" s="39">
        <v>91001</v>
      </c>
      <c r="S367" s="39" t="s">
        <v>2859</v>
      </c>
      <c r="T367" s="40">
        <v>38488</v>
      </c>
      <c r="U367" s="38">
        <v>7169</v>
      </c>
      <c r="V367" s="53"/>
      <c r="W367" s="54"/>
      <c r="X367" s="53"/>
      <c r="Y367" s="53"/>
      <c r="Z367" s="53"/>
      <c r="AA367" s="43"/>
      <c r="AB367" s="24"/>
      <c r="AC367" s="24"/>
      <c r="AD367" s="24"/>
      <c r="AE367" s="24"/>
      <c r="AF367" s="24"/>
      <c r="AG367" s="24"/>
    </row>
    <row r="368" spans="1:33" ht="14.25" hidden="1" customHeight="1" x14ac:dyDescent="0.2">
      <c r="A368" s="38">
        <v>7619</v>
      </c>
      <c r="B368" s="29" t="s">
        <v>6096</v>
      </c>
      <c r="C368" s="139">
        <v>692646002</v>
      </c>
      <c r="D368" s="27" t="s">
        <v>2838</v>
      </c>
      <c r="E368" s="27" t="s">
        <v>2855</v>
      </c>
      <c r="F368" s="37" t="s">
        <v>27</v>
      </c>
      <c r="G368" s="37" t="s">
        <v>2856</v>
      </c>
      <c r="H368" s="37" t="s">
        <v>29</v>
      </c>
      <c r="I368" s="27"/>
      <c r="J368" s="27"/>
      <c r="K368" s="27" t="s">
        <v>2860</v>
      </c>
      <c r="L368" s="27" t="s">
        <v>2861</v>
      </c>
      <c r="M368" s="29" t="s">
        <v>339</v>
      </c>
      <c r="N368" s="38" t="s">
        <v>2862</v>
      </c>
      <c r="O368" s="38" t="s">
        <v>2863</v>
      </c>
      <c r="P368" s="39" t="s">
        <v>2864</v>
      </c>
      <c r="Q368" s="38"/>
      <c r="R368" s="39">
        <v>91001</v>
      </c>
      <c r="S368" s="39" t="s">
        <v>2859</v>
      </c>
      <c r="T368" s="40">
        <v>42650</v>
      </c>
      <c r="U368" s="38">
        <v>7619</v>
      </c>
      <c r="V368" s="28"/>
      <c r="W368" s="29"/>
      <c r="X368" s="28"/>
      <c r="Y368" s="28"/>
      <c r="Z368" s="28"/>
      <c r="AA368" s="27"/>
      <c r="AB368" s="24"/>
      <c r="AC368" s="24"/>
      <c r="AD368" s="24"/>
      <c r="AE368" s="24"/>
      <c r="AF368" s="24"/>
      <c r="AG368" s="24"/>
    </row>
    <row r="369" spans="1:33" ht="14.25" hidden="1" customHeight="1" x14ac:dyDescent="0.2">
      <c r="A369" s="38">
        <v>7230</v>
      </c>
      <c r="B369" s="29" t="s">
        <v>2865</v>
      </c>
      <c r="C369" s="139">
        <v>690616009</v>
      </c>
      <c r="D369" s="27" t="s">
        <v>2838</v>
      </c>
      <c r="E369" s="27" t="s">
        <v>2866</v>
      </c>
      <c r="F369" s="37" t="s">
        <v>1685</v>
      </c>
      <c r="G369" s="37" t="s">
        <v>2867</v>
      </c>
      <c r="H369" s="37" t="s">
        <v>29</v>
      </c>
      <c r="I369" s="27"/>
      <c r="J369" s="27"/>
      <c r="K369" s="27" t="s">
        <v>2868</v>
      </c>
      <c r="L369" s="27" t="s">
        <v>2869</v>
      </c>
      <c r="M369" s="29" t="s">
        <v>623</v>
      </c>
      <c r="N369" s="38" t="s">
        <v>2870</v>
      </c>
      <c r="O369" s="38"/>
      <c r="P369" s="39"/>
      <c r="Q369" s="38"/>
      <c r="R369" s="39">
        <v>91001</v>
      </c>
      <c r="S369" s="39" t="s">
        <v>2871</v>
      </c>
      <c r="T369" s="40">
        <v>38700</v>
      </c>
      <c r="U369" s="38">
        <v>7230</v>
      </c>
      <c r="V369" s="53"/>
      <c r="W369" s="54"/>
      <c r="X369" s="53"/>
      <c r="Y369" s="53"/>
      <c r="Z369" s="53"/>
      <c r="AA369" s="43"/>
      <c r="AB369" s="24"/>
      <c r="AC369" s="24"/>
      <c r="AD369" s="24"/>
      <c r="AE369" s="24"/>
      <c r="AF369" s="24"/>
      <c r="AG369" s="24"/>
    </row>
    <row r="370" spans="1:33" ht="14.25" hidden="1" customHeight="1" x14ac:dyDescent="0.2">
      <c r="A370" s="38">
        <v>7286</v>
      </c>
      <c r="B370" s="29" t="s">
        <v>2872</v>
      </c>
      <c r="C370" s="139">
        <v>692301005</v>
      </c>
      <c r="D370" s="27" t="s">
        <v>2838</v>
      </c>
      <c r="E370" s="27" t="s">
        <v>2855</v>
      </c>
      <c r="F370" s="37" t="s">
        <v>27</v>
      </c>
      <c r="G370" s="37" t="s">
        <v>2856</v>
      </c>
      <c r="H370" s="37" t="s">
        <v>29</v>
      </c>
      <c r="I370" s="27"/>
      <c r="J370" s="27"/>
      <c r="K370" s="27" t="s">
        <v>8652</v>
      </c>
      <c r="L370" s="27" t="s">
        <v>2873</v>
      </c>
      <c r="M370" s="29" t="s">
        <v>6112</v>
      </c>
      <c r="N370" s="38" t="s">
        <v>2875</v>
      </c>
      <c r="O370" s="38" t="s">
        <v>2874</v>
      </c>
      <c r="P370" s="39"/>
      <c r="Q370" s="38"/>
      <c r="R370" s="39">
        <v>91001</v>
      </c>
      <c r="S370" s="39" t="s">
        <v>2876</v>
      </c>
      <c r="T370" s="40">
        <v>38737</v>
      </c>
      <c r="U370" s="38">
        <v>7286</v>
      </c>
      <c r="V370" s="53"/>
      <c r="W370" s="54"/>
      <c r="X370" s="53"/>
      <c r="Y370" s="53"/>
      <c r="Z370" s="53"/>
      <c r="AA370" s="43"/>
      <c r="AB370" s="24"/>
      <c r="AC370" s="24"/>
      <c r="AD370" s="24"/>
      <c r="AE370" s="24"/>
      <c r="AF370" s="24"/>
      <c r="AG370" s="24"/>
    </row>
    <row r="371" spans="1:33" ht="14.25" hidden="1" customHeight="1" x14ac:dyDescent="0.2">
      <c r="A371" s="38">
        <v>7247</v>
      </c>
      <c r="B371" s="29" t="s">
        <v>2877</v>
      </c>
      <c r="C371" s="139">
        <v>690404001</v>
      </c>
      <c r="D371" s="27" t="s">
        <v>2838</v>
      </c>
      <c r="E371" s="27" t="s">
        <v>2866</v>
      </c>
      <c r="F371" s="37" t="s">
        <v>1685</v>
      </c>
      <c r="G371" s="37" t="s">
        <v>2867</v>
      </c>
      <c r="H371" s="37" t="s">
        <v>29</v>
      </c>
      <c r="I371" s="27"/>
      <c r="J371" s="27"/>
      <c r="K371" s="27" t="s">
        <v>2878</v>
      </c>
      <c r="L371" s="27" t="s">
        <v>2879</v>
      </c>
      <c r="M371" s="29" t="s">
        <v>6115</v>
      </c>
      <c r="N371" s="38" t="s">
        <v>2880</v>
      </c>
      <c r="O371" s="38"/>
      <c r="P371" s="39"/>
      <c r="Q371" s="38"/>
      <c r="R371" s="39">
        <v>91001</v>
      </c>
      <c r="S371" s="39" t="s">
        <v>600</v>
      </c>
      <c r="T371" s="40">
        <v>38722</v>
      </c>
      <c r="U371" s="38">
        <v>7247</v>
      </c>
      <c r="V371" s="53"/>
      <c r="W371" s="54"/>
      <c r="X371" s="53"/>
      <c r="Y371" s="53"/>
      <c r="Z371" s="53"/>
      <c r="AA371" s="43"/>
      <c r="AB371" s="24"/>
      <c r="AC371" s="24"/>
      <c r="AD371" s="24"/>
      <c r="AE371" s="24"/>
      <c r="AF371" s="24"/>
      <c r="AG371" s="24"/>
    </row>
    <row r="372" spans="1:33" ht="14.25" hidden="1" customHeight="1" x14ac:dyDescent="0.2">
      <c r="A372" s="38">
        <v>7184</v>
      </c>
      <c r="B372" s="29" t="s">
        <v>2881</v>
      </c>
      <c r="C372" s="139">
        <v>691801004</v>
      </c>
      <c r="D372" s="27" t="s">
        <v>2838</v>
      </c>
      <c r="E372" s="27" t="s">
        <v>2855</v>
      </c>
      <c r="F372" s="37" t="s">
        <v>27</v>
      </c>
      <c r="G372" s="37" t="s">
        <v>2856</v>
      </c>
      <c r="H372" s="37" t="s">
        <v>29</v>
      </c>
      <c r="I372" s="27"/>
      <c r="J372" s="27"/>
      <c r="K372" s="27" t="s">
        <v>2882</v>
      </c>
      <c r="L372" s="27" t="s">
        <v>2883</v>
      </c>
      <c r="M372" s="29" t="s">
        <v>50</v>
      </c>
      <c r="N372" s="38" t="s">
        <v>2884</v>
      </c>
      <c r="O372" s="38" t="s">
        <v>6315</v>
      </c>
      <c r="P372" s="39" t="s">
        <v>6316</v>
      </c>
      <c r="Q372" s="38"/>
      <c r="R372" s="39">
        <v>91001</v>
      </c>
      <c r="S372" s="39" t="s">
        <v>2885</v>
      </c>
      <c r="T372" s="40">
        <v>38568</v>
      </c>
      <c r="U372" s="38">
        <v>7184</v>
      </c>
      <c r="V372" s="53"/>
      <c r="W372" s="54"/>
      <c r="X372" s="53"/>
      <c r="Y372" s="53"/>
      <c r="Z372" s="53"/>
      <c r="AA372" s="43"/>
      <c r="AB372" s="24"/>
      <c r="AC372" s="24"/>
      <c r="AD372" s="24"/>
      <c r="AE372" s="24"/>
      <c r="AF372" s="24"/>
      <c r="AG372" s="24"/>
    </row>
    <row r="373" spans="1:33" ht="14.25" hidden="1" customHeight="1" x14ac:dyDescent="0.2">
      <c r="A373" s="38">
        <v>7129</v>
      </c>
      <c r="B373" s="29" t="s">
        <v>2886</v>
      </c>
      <c r="C373" s="139">
        <v>690203006</v>
      </c>
      <c r="D373" s="27" t="s">
        <v>2838</v>
      </c>
      <c r="E373" s="27" t="s">
        <v>2855</v>
      </c>
      <c r="F373" s="37" t="s">
        <v>27</v>
      </c>
      <c r="G373" s="37" t="s">
        <v>2856</v>
      </c>
      <c r="H373" s="37" t="s">
        <v>29</v>
      </c>
      <c r="I373" s="27"/>
      <c r="J373" s="27"/>
      <c r="K373" s="27" t="s">
        <v>2887</v>
      </c>
      <c r="L373" s="27" t="s">
        <v>2888</v>
      </c>
      <c r="M373" s="29" t="s">
        <v>6113</v>
      </c>
      <c r="N373" s="27" t="s">
        <v>1818</v>
      </c>
      <c r="O373" s="38"/>
      <c r="P373" s="39"/>
      <c r="Q373" s="38"/>
      <c r="R373" s="27">
        <v>91001</v>
      </c>
      <c r="S373" s="27" t="s">
        <v>2889</v>
      </c>
      <c r="T373" s="40">
        <v>38159</v>
      </c>
      <c r="U373" s="38">
        <v>7129</v>
      </c>
      <c r="V373" s="53"/>
      <c r="W373" s="54"/>
      <c r="X373" s="53"/>
      <c r="Y373" s="53"/>
      <c r="Z373" s="53"/>
      <c r="AA373" s="43"/>
      <c r="AB373" s="24"/>
      <c r="AC373" s="24"/>
      <c r="AD373" s="24"/>
      <c r="AE373" s="24"/>
      <c r="AF373" s="24"/>
      <c r="AG373" s="24"/>
    </row>
    <row r="374" spans="1:33" ht="14.25" hidden="1" customHeight="1" x14ac:dyDescent="0.2">
      <c r="A374" s="38">
        <v>7232</v>
      </c>
      <c r="B374" s="29" t="s">
        <v>2890</v>
      </c>
      <c r="C374" s="139">
        <v>691601005</v>
      </c>
      <c r="D374" s="27" t="s">
        <v>2838</v>
      </c>
      <c r="E374" s="27" t="s">
        <v>2855</v>
      </c>
      <c r="F374" s="37" t="s">
        <v>27</v>
      </c>
      <c r="G374" s="37" t="s">
        <v>2856</v>
      </c>
      <c r="H374" s="37" t="s">
        <v>29</v>
      </c>
      <c r="I374" s="27"/>
      <c r="J374" s="27"/>
      <c r="K374" s="27" t="s">
        <v>2891</v>
      </c>
      <c r="L374" s="27" t="s">
        <v>2892</v>
      </c>
      <c r="M374" s="29" t="s">
        <v>339</v>
      </c>
      <c r="N374" s="38" t="s">
        <v>2893</v>
      </c>
      <c r="O374" s="38" t="s">
        <v>6557</v>
      </c>
      <c r="P374" s="59" t="s">
        <v>6558</v>
      </c>
      <c r="Q374" s="38"/>
      <c r="R374" s="39">
        <v>91001</v>
      </c>
      <c r="S374" s="39" t="s">
        <v>2859</v>
      </c>
      <c r="T374" s="40">
        <v>38700</v>
      </c>
      <c r="U374" s="38">
        <v>7232</v>
      </c>
      <c r="V374" s="53"/>
      <c r="W374" s="54"/>
      <c r="X374" s="53"/>
      <c r="Y374" s="53"/>
      <c r="Z374" s="53"/>
      <c r="AA374" s="43"/>
      <c r="AB374" s="24"/>
      <c r="AC374" s="24"/>
      <c r="AD374" s="24"/>
      <c r="AE374" s="24"/>
      <c r="AF374" s="24"/>
      <c r="AG374" s="24"/>
    </row>
    <row r="375" spans="1:33" ht="14.25" hidden="1" customHeight="1" x14ac:dyDescent="0.2">
      <c r="A375" s="38">
        <v>7415</v>
      </c>
      <c r="B375" s="29" t="s">
        <v>2894</v>
      </c>
      <c r="C375" s="139">
        <v>690101009</v>
      </c>
      <c r="D375" s="27" t="s">
        <v>2838</v>
      </c>
      <c r="E375" s="27" t="s">
        <v>626</v>
      </c>
      <c r="F375" s="37" t="s">
        <v>27</v>
      </c>
      <c r="G375" s="37" t="s">
        <v>627</v>
      </c>
      <c r="H375" s="37" t="s">
        <v>29</v>
      </c>
      <c r="I375" s="27" t="s">
        <v>2904</v>
      </c>
      <c r="J375" s="27"/>
      <c r="K375" s="27" t="s">
        <v>2895</v>
      </c>
      <c r="L375" s="27" t="s">
        <v>2896</v>
      </c>
      <c r="M375" s="29" t="s">
        <v>214</v>
      </c>
      <c r="N375" s="38" t="s">
        <v>676</v>
      </c>
      <c r="O375" s="38" t="s">
        <v>2897</v>
      </c>
      <c r="P375" s="39"/>
      <c r="Q375" s="38"/>
      <c r="R375" s="39">
        <v>91001</v>
      </c>
      <c r="S375" s="39" t="s">
        <v>2871</v>
      </c>
      <c r="T375" s="40">
        <v>40028</v>
      </c>
      <c r="U375" s="38">
        <v>7415</v>
      </c>
      <c r="V375" s="53"/>
      <c r="W375" s="54"/>
      <c r="X375" s="53"/>
      <c r="Y375" s="53"/>
      <c r="Z375" s="53"/>
      <c r="AA375" s="43"/>
      <c r="AB375" s="24"/>
      <c r="AC375" s="24"/>
      <c r="AD375" s="24"/>
      <c r="AE375" s="24"/>
      <c r="AF375" s="24"/>
      <c r="AG375" s="24"/>
    </row>
    <row r="376" spans="1:33" ht="14.25" hidden="1" customHeight="1" x14ac:dyDescent="0.2">
      <c r="A376" s="38">
        <v>7021</v>
      </c>
      <c r="B376" s="29" t="s">
        <v>2898</v>
      </c>
      <c r="C376" s="139" t="s">
        <v>7689</v>
      </c>
      <c r="D376" s="27" t="s">
        <v>2838</v>
      </c>
      <c r="E376" s="27" t="s">
        <v>2855</v>
      </c>
      <c r="F376" s="37" t="s">
        <v>27</v>
      </c>
      <c r="G376" s="37" t="s">
        <v>2856</v>
      </c>
      <c r="H376" s="37" t="s">
        <v>29</v>
      </c>
      <c r="I376" s="27"/>
      <c r="J376" s="27"/>
      <c r="K376" s="27" t="s">
        <v>2899</v>
      </c>
      <c r="L376" s="27" t="s">
        <v>2900</v>
      </c>
      <c r="M376" s="29" t="s">
        <v>883</v>
      </c>
      <c r="N376" s="38" t="s">
        <v>2752</v>
      </c>
      <c r="O376" s="38" t="s">
        <v>2901</v>
      </c>
      <c r="P376" s="39"/>
      <c r="Q376" s="38"/>
      <c r="R376" s="39">
        <v>91001</v>
      </c>
      <c r="S376" s="39" t="s">
        <v>2859</v>
      </c>
      <c r="T376" s="40">
        <v>37970</v>
      </c>
      <c r="U376" s="38">
        <v>7021</v>
      </c>
      <c r="V376" s="53"/>
      <c r="W376" s="54"/>
      <c r="X376" s="53"/>
      <c r="Y376" s="53"/>
      <c r="Z376" s="53"/>
      <c r="AA376" s="43"/>
      <c r="AB376" s="24"/>
      <c r="AC376" s="24"/>
      <c r="AD376" s="24"/>
      <c r="AE376" s="24"/>
      <c r="AF376" s="24"/>
      <c r="AG376" s="24"/>
    </row>
    <row r="377" spans="1:33" ht="14.25" hidden="1" customHeight="1" x14ac:dyDescent="0.2">
      <c r="A377" s="38">
        <v>7198</v>
      </c>
      <c r="B377" s="29" t="s">
        <v>2902</v>
      </c>
      <c r="C377" s="139">
        <v>690725002</v>
      </c>
      <c r="D377" s="27" t="s">
        <v>2838</v>
      </c>
      <c r="E377" s="27" t="s">
        <v>2855</v>
      </c>
      <c r="F377" s="37" t="s">
        <v>27</v>
      </c>
      <c r="G377" s="37" t="s">
        <v>2856</v>
      </c>
      <c r="H377" s="37" t="s">
        <v>29</v>
      </c>
      <c r="I377" s="27"/>
      <c r="J377" s="27"/>
      <c r="K377" s="27" t="s">
        <v>2903</v>
      </c>
      <c r="L377" s="27" t="s">
        <v>2904</v>
      </c>
      <c r="M377" s="29" t="s">
        <v>49</v>
      </c>
      <c r="N377" s="38" t="s">
        <v>2906</v>
      </c>
      <c r="O377" s="38" t="s">
        <v>2905</v>
      </c>
      <c r="P377" s="39"/>
      <c r="Q377" s="38"/>
      <c r="R377" s="39">
        <v>91001</v>
      </c>
      <c r="S377" s="39" t="s">
        <v>2871</v>
      </c>
      <c r="T377" s="40">
        <v>38624</v>
      </c>
      <c r="U377" s="38">
        <v>7198</v>
      </c>
      <c r="V377" s="53"/>
      <c r="W377" s="54"/>
      <c r="X377" s="53"/>
      <c r="Y377" s="53"/>
      <c r="Z377" s="53"/>
      <c r="AA377" s="43"/>
      <c r="AB377" s="24"/>
      <c r="AC377" s="24"/>
      <c r="AD377" s="24"/>
      <c r="AE377" s="24"/>
      <c r="AF377" s="24"/>
      <c r="AG377" s="24"/>
    </row>
    <row r="378" spans="1:33" ht="14.25" hidden="1" customHeight="1" x14ac:dyDescent="0.2">
      <c r="A378" s="38">
        <v>7648</v>
      </c>
      <c r="B378" s="29" t="s">
        <v>2907</v>
      </c>
      <c r="C378" s="139">
        <v>691412008</v>
      </c>
      <c r="D378" s="27" t="s">
        <v>2838</v>
      </c>
      <c r="E378" s="27" t="s">
        <v>2855</v>
      </c>
      <c r="F378" s="37" t="s">
        <v>27</v>
      </c>
      <c r="G378" s="37" t="s">
        <v>2856</v>
      </c>
      <c r="H378" s="37" t="s">
        <v>29</v>
      </c>
      <c r="I378" s="27"/>
      <c r="J378" s="27"/>
      <c r="K378" s="27" t="s">
        <v>2908</v>
      </c>
      <c r="L378" s="27" t="s">
        <v>2909</v>
      </c>
      <c r="M378" s="29" t="s">
        <v>6114</v>
      </c>
      <c r="N378" s="38" t="s">
        <v>2910</v>
      </c>
      <c r="O378" s="38">
        <v>422204002</v>
      </c>
      <c r="P378" s="39"/>
      <c r="Q378" s="38"/>
      <c r="R378" s="39">
        <v>91001</v>
      </c>
      <c r="S378" s="39" t="s">
        <v>2859</v>
      </c>
      <c r="T378" s="40">
        <v>43209</v>
      </c>
      <c r="U378" s="38">
        <v>7648</v>
      </c>
      <c r="V378" s="53"/>
      <c r="W378" s="54"/>
      <c r="X378" s="53"/>
      <c r="Y378" s="53"/>
      <c r="Z378" s="53"/>
      <c r="AA378" s="43"/>
      <c r="AB378" s="24"/>
      <c r="AC378" s="24"/>
      <c r="AD378" s="24"/>
      <c r="AE378" s="24"/>
      <c r="AF378" s="24"/>
      <c r="AG378" s="24"/>
    </row>
    <row r="379" spans="1:33" ht="14.25" hidden="1" customHeight="1" x14ac:dyDescent="0.2">
      <c r="A379" s="38">
        <v>7386</v>
      </c>
      <c r="B379" s="29" t="s">
        <v>2911</v>
      </c>
      <c r="C379" s="139">
        <v>690502003</v>
      </c>
      <c r="D379" s="27" t="s">
        <v>2838</v>
      </c>
      <c r="E379" s="27" t="s">
        <v>2866</v>
      </c>
      <c r="F379" s="27" t="s">
        <v>1685</v>
      </c>
      <c r="G379" s="37" t="s">
        <v>2867</v>
      </c>
      <c r="H379" s="37" t="s">
        <v>29</v>
      </c>
      <c r="I379" s="27"/>
      <c r="J379" s="27"/>
      <c r="K379" s="27" t="s">
        <v>2912</v>
      </c>
      <c r="L379" s="27" t="s">
        <v>2914</v>
      </c>
      <c r="M379" s="29" t="s">
        <v>623</v>
      </c>
      <c r="N379" s="38" t="s">
        <v>2915</v>
      </c>
      <c r="O379" s="38"/>
      <c r="P379" s="39" t="s">
        <v>2913</v>
      </c>
      <c r="Q379" s="38"/>
      <c r="R379" s="39">
        <v>91001</v>
      </c>
      <c r="S379" s="39" t="s">
        <v>2916</v>
      </c>
      <c r="T379" s="40">
        <v>39434</v>
      </c>
      <c r="U379" s="38">
        <v>7386</v>
      </c>
      <c r="V379" s="28"/>
      <c r="W379" s="29"/>
      <c r="X379" s="28"/>
      <c r="Y379" s="28"/>
      <c r="Z379" s="28"/>
      <c r="AA379" s="27"/>
      <c r="AB379" s="24"/>
      <c r="AC379" s="24"/>
      <c r="AD379" s="24"/>
      <c r="AE379" s="24"/>
      <c r="AF379" s="24"/>
      <c r="AG379" s="24"/>
    </row>
    <row r="380" spans="1:33" ht="14.25" hidden="1" customHeight="1" x14ac:dyDescent="0.2">
      <c r="A380" s="38">
        <v>7531</v>
      </c>
      <c r="B380" s="29" t="s">
        <v>2917</v>
      </c>
      <c r="C380" s="139">
        <v>692544005</v>
      </c>
      <c r="D380" s="27" t="s">
        <v>2838</v>
      </c>
      <c r="E380" s="27" t="s">
        <v>626</v>
      </c>
      <c r="F380" s="37" t="s">
        <v>27</v>
      </c>
      <c r="G380" s="37" t="s">
        <v>627</v>
      </c>
      <c r="H380" s="37" t="s">
        <v>29</v>
      </c>
      <c r="I380" s="27"/>
      <c r="J380" s="27"/>
      <c r="K380" s="27" t="s">
        <v>2918</v>
      </c>
      <c r="L380" s="27" t="s">
        <v>2920</v>
      </c>
      <c r="M380" s="29" t="s">
        <v>6168</v>
      </c>
      <c r="N380" s="38" t="s">
        <v>2922</v>
      </c>
      <c r="O380" s="38" t="s">
        <v>2921</v>
      </c>
      <c r="P380" s="39" t="s">
        <v>2919</v>
      </c>
      <c r="Q380" s="38"/>
      <c r="R380" s="39">
        <v>91001</v>
      </c>
      <c r="S380" s="39" t="s">
        <v>600</v>
      </c>
      <c r="T380" s="40">
        <v>42053</v>
      </c>
      <c r="U380" s="38">
        <v>7531</v>
      </c>
      <c r="V380" s="53"/>
      <c r="W380" s="54"/>
      <c r="X380" s="53"/>
      <c r="Y380" s="53"/>
      <c r="Z380" s="53"/>
      <c r="AA380" s="43"/>
      <c r="AB380" s="24"/>
      <c r="AC380" s="24"/>
      <c r="AD380" s="24"/>
      <c r="AE380" s="24"/>
      <c r="AF380" s="24"/>
      <c r="AG380" s="24"/>
    </row>
    <row r="381" spans="1:33" ht="14.25" hidden="1" customHeight="1" x14ac:dyDescent="0.2">
      <c r="A381" s="38">
        <v>7540</v>
      </c>
      <c r="B381" s="29" t="s">
        <v>2923</v>
      </c>
      <c r="C381" s="139" t="s">
        <v>7690</v>
      </c>
      <c r="D381" s="27" t="s">
        <v>2838</v>
      </c>
      <c r="E381" s="27" t="s">
        <v>626</v>
      </c>
      <c r="F381" s="37" t="s">
        <v>27</v>
      </c>
      <c r="G381" s="37" t="s">
        <v>627</v>
      </c>
      <c r="H381" s="37" t="s">
        <v>29</v>
      </c>
      <c r="I381" s="27"/>
      <c r="J381" s="27"/>
      <c r="K381" s="27" t="s">
        <v>2924</v>
      </c>
      <c r="L381" s="27" t="s">
        <v>2926</v>
      </c>
      <c r="M381" s="29" t="s">
        <v>339</v>
      </c>
      <c r="N381" s="38" t="s">
        <v>2928</v>
      </c>
      <c r="O381" s="38" t="s">
        <v>2927</v>
      </c>
      <c r="P381" s="39" t="s">
        <v>2925</v>
      </c>
      <c r="Q381" s="38"/>
      <c r="R381" s="39">
        <v>91001</v>
      </c>
      <c r="S381" s="39" t="s">
        <v>600</v>
      </c>
      <c r="T381" s="40">
        <v>42053</v>
      </c>
      <c r="U381" s="38">
        <v>7540</v>
      </c>
      <c r="V381" s="53"/>
      <c r="W381" s="54"/>
      <c r="X381" s="53"/>
      <c r="Y381" s="53"/>
      <c r="Z381" s="53"/>
      <c r="AA381" s="43"/>
      <c r="AB381" s="24"/>
      <c r="AC381" s="24"/>
      <c r="AD381" s="24"/>
      <c r="AE381" s="24"/>
      <c r="AF381" s="24"/>
      <c r="AG381" s="24"/>
    </row>
    <row r="382" spans="1:33" ht="14.25" hidden="1" customHeight="1" x14ac:dyDescent="0.2">
      <c r="A382" s="38">
        <v>7087</v>
      </c>
      <c r="B382" s="29" t="s">
        <v>2929</v>
      </c>
      <c r="C382" s="139" t="s">
        <v>7691</v>
      </c>
      <c r="D382" s="27" t="s">
        <v>2838</v>
      </c>
      <c r="E382" s="27" t="s">
        <v>2855</v>
      </c>
      <c r="F382" s="37" t="s">
        <v>27</v>
      </c>
      <c r="G382" s="37" t="s">
        <v>2856</v>
      </c>
      <c r="H382" s="37" t="s">
        <v>29</v>
      </c>
      <c r="I382" s="27"/>
      <c r="J382" s="27"/>
      <c r="K382" s="27" t="s">
        <v>2930</v>
      </c>
      <c r="L382" s="27" t="s">
        <v>2931</v>
      </c>
      <c r="M382" s="29" t="s">
        <v>6113</v>
      </c>
      <c r="N382" s="38" t="s">
        <v>2770</v>
      </c>
      <c r="O382" s="38" t="s">
        <v>6313</v>
      </c>
      <c r="P382" s="39" t="s">
        <v>6314</v>
      </c>
      <c r="Q382" s="38"/>
      <c r="R382" s="39">
        <v>91001</v>
      </c>
      <c r="S382" s="39" t="s">
        <v>2932</v>
      </c>
      <c r="T382" s="40">
        <v>37970</v>
      </c>
      <c r="U382" s="38">
        <v>7087</v>
      </c>
      <c r="V382" s="53"/>
      <c r="W382" s="54"/>
      <c r="X382" s="53"/>
      <c r="Y382" s="53"/>
      <c r="Z382" s="53"/>
      <c r="AA382" s="43"/>
      <c r="AB382" s="24"/>
      <c r="AC382" s="24"/>
      <c r="AD382" s="24"/>
      <c r="AE382" s="24"/>
      <c r="AF382" s="24"/>
      <c r="AG382" s="24"/>
    </row>
    <row r="383" spans="1:33" ht="14.25" hidden="1" customHeight="1" x14ac:dyDescent="0.2">
      <c r="A383" s="38">
        <v>7018</v>
      </c>
      <c r="B383" s="29" t="s">
        <v>2933</v>
      </c>
      <c r="C383" s="139">
        <v>692206002</v>
      </c>
      <c r="D383" s="27" t="s">
        <v>2838</v>
      </c>
      <c r="E383" s="27" t="s">
        <v>2855</v>
      </c>
      <c r="F383" s="37" t="s">
        <v>27</v>
      </c>
      <c r="G383" s="37" t="s">
        <v>2856</v>
      </c>
      <c r="H383" s="37" t="s">
        <v>29</v>
      </c>
      <c r="I383" s="27"/>
      <c r="J383" s="27"/>
      <c r="K383" s="27" t="s">
        <v>2934</v>
      </c>
      <c r="L383" s="27" t="s">
        <v>2936</v>
      </c>
      <c r="M383" s="29" t="s">
        <v>6112</v>
      </c>
      <c r="N383" s="38" t="s">
        <v>2938</v>
      </c>
      <c r="O383" s="38" t="s">
        <v>2937</v>
      </c>
      <c r="P383" s="39" t="s">
        <v>2935</v>
      </c>
      <c r="Q383" s="38"/>
      <c r="R383" s="39">
        <v>91001</v>
      </c>
      <c r="S383" s="39" t="s">
        <v>2859</v>
      </c>
      <c r="T383" s="40">
        <v>37970</v>
      </c>
      <c r="U383" s="38">
        <v>7018</v>
      </c>
      <c r="V383" s="28"/>
      <c r="W383" s="29"/>
      <c r="X383" s="28"/>
      <c r="Y383" s="28"/>
      <c r="Z383" s="28"/>
      <c r="AA383" s="27"/>
      <c r="AB383" s="24"/>
      <c r="AC383" s="24"/>
      <c r="AD383" s="24"/>
      <c r="AE383" s="24"/>
      <c r="AF383" s="24"/>
      <c r="AG383" s="24"/>
    </row>
    <row r="384" spans="1:33" ht="14.25" hidden="1" customHeight="1" x14ac:dyDescent="0.2">
      <c r="A384" s="38">
        <v>7229</v>
      </c>
      <c r="B384" s="29" t="s">
        <v>2939</v>
      </c>
      <c r="C384" s="139">
        <v>690303000</v>
      </c>
      <c r="D384" s="27" t="s">
        <v>2838</v>
      </c>
      <c r="E384" s="27" t="s">
        <v>2855</v>
      </c>
      <c r="F384" s="37" t="s">
        <v>27</v>
      </c>
      <c r="G384" s="37" t="s">
        <v>2856</v>
      </c>
      <c r="H384" s="37" t="s">
        <v>29</v>
      </c>
      <c r="I384" s="27"/>
      <c r="J384" s="27"/>
      <c r="K384" s="27" t="s">
        <v>7021</v>
      </c>
      <c r="L384" s="27" t="s">
        <v>2941</v>
      </c>
      <c r="M384" s="29" t="s">
        <v>6113</v>
      </c>
      <c r="N384" s="38" t="s">
        <v>2943</v>
      </c>
      <c r="O384" s="38" t="s">
        <v>2942</v>
      </c>
      <c r="P384" s="39" t="s">
        <v>2940</v>
      </c>
      <c r="Q384" s="38"/>
      <c r="R384" s="39">
        <v>91001</v>
      </c>
      <c r="S384" s="39" t="s">
        <v>2859</v>
      </c>
      <c r="T384" s="40">
        <v>38700</v>
      </c>
      <c r="U384" s="38">
        <v>7229</v>
      </c>
      <c r="V384" s="28"/>
      <c r="W384" s="29"/>
      <c r="X384" s="28"/>
      <c r="Y384" s="28"/>
      <c r="Z384" s="28"/>
      <c r="AA384" s="27"/>
      <c r="AB384" s="24"/>
      <c r="AC384" s="24"/>
      <c r="AD384" s="24"/>
      <c r="AE384" s="24"/>
      <c r="AF384" s="24"/>
      <c r="AG384" s="24"/>
    </row>
    <row r="385" spans="1:33" ht="14.25" hidden="1" customHeight="1" x14ac:dyDescent="0.2">
      <c r="A385" s="38">
        <v>7202</v>
      </c>
      <c r="B385" s="29" t="s">
        <v>2944</v>
      </c>
      <c r="C385" s="139">
        <v>690728001</v>
      </c>
      <c r="D385" s="27" t="s">
        <v>2838</v>
      </c>
      <c r="E385" s="27" t="s">
        <v>2855</v>
      </c>
      <c r="F385" s="37" t="s">
        <v>27</v>
      </c>
      <c r="G385" s="37" t="s">
        <v>2856</v>
      </c>
      <c r="H385" s="37" t="s">
        <v>29</v>
      </c>
      <c r="I385" s="27"/>
      <c r="J385" s="27"/>
      <c r="K385" s="27" t="s">
        <v>2945</v>
      </c>
      <c r="L385" s="27" t="s">
        <v>2946</v>
      </c>
      <c r="M385" s="29" t="s">
        <v>49</v>
      </c>
      <c r="N385" s="38" t="s">
        <v>2948</v>
      </c>
      <c r="O385" s="38" t="s">
        <v>2947</v>
      </c>
      <c r="P385" s="39"/>
      <c r="Q385" s="38"/>
      <c r="R385" s="39">
        <v>91001</v>
      </c>
      <c r="S385" s="39" t="s">
        <v>2859</v>
      </c>
      <c r="T385" s="40">
        <v>38624</v>
      </c>
      <c r="U385" s="38">
        <v>7202</v>
      </c>
      <c r="V385" s="53"/>
      <c r="W385" s="54"/>
      <c r="X385" s="53"/>
      <c r="Y385" s="53"/>
      <c r="Z385" s="53"/>
      <c r="AA385" s="43"/>
      <c r="AB385" s="24"/>
      <c r="AC385" s="24"/>
      <c r="AD385" s="24"/>
      <c r="AE385" s="24"/>
      <c r="AF385" s="24"/>
      <c r="AG385" s="24"/>
    </row>
    <row r="386" spans="1:33" ht="14.25" hidden="1" customHeight="1" x14ac:dyDescent="0.2">
      <c r="A386" s="38">
        <v>7629</v>
      </c>
      <c r="B386" s="29" t="s">
        <v>6097</v>
      </c>
      <c r="C386" s="139">
        <v>690512009</v>
      </c>
      <c r="D386" s="27" t="s">
        <v>2838</v>
      </c>
      <c r="E386" s="27" t="s">
        <v>2855</v>
      </c>
      <c r="F386" s="37" t="s">
        <v>27</v>
      </c>
      <c r="G386" s="37" t="s">
        <v>2856</v>
      </c>
      <c r="H386" s="37"/>
      <c r="I386" s="27"/>
      <c r="J386" s="27"/>
      <c r="K386" s="27" t="s">
        <v>2949</v>
      </c>
      <c r="L386" s="27" t="s">
        <v>2950</v>
      </c>
      <c r="M386" s="29" t="s">
        <v>623</v>
      </c>
      <c r="N386" s="38" t="s">
        <v>2951</v>
      </c>
      <c r="O386" s="38"/>
      <c r="P386" s="39"/>
      <c r="Q386" s="38"/>
      <c r="R386" s="39">
        <v>91001</v>
      </c>
      <c r="S386" s="39" t="s">
        <v>2859</v>
      </c>
      <c r="T386" s="40">
        <v>42808</v>
      </c>
      <c r="U386" s="38">
        <v>7629</v>
      </c>
      <c r="V386" s="53"/>
      <c r="W386" s="54"/>
      <c r="X386" s="53"/>
      <c r="Y386" s="53"/>
      <c r="Z386" s="53"/>
      <c r="AA386" s="43"/>
      <c r="AB386" s="24"/>
      <c r="AC386" s="24"/>
      <c r="AD386" s="24"/>
      <c r="AE386" s="24"/>
      <c r="AF386" s="24"/>
      <c r="AG386" s="24"/>
    </row>
    <row r="387" spans="1:33" ht="14.25" hidden="1" customHeight="1" x14ac:dyDescent="0.2">
      <c r="A387" s="38">
        <v>7527</v>
      </c>
      <c r="B387" s="29" t="s">
        <v>2952</v>
      </c>
      <c r="C387" s="139">
        <v>690413000</v>
      </c>
      <c r="D387" s="27" t="s">
        <v>2838</v>
      </c>
      <c r="E387" s="27" t="s">
        <v>626</v>
      </c>
      <c r="F387" s="37" t="s">
        <v>27</v>
      </c>
      <c r="G387" s="37" t="s">
        <v>627</v>
      </c>
      <c r="H387" s="37"/>
      <c r="I387" s="27"/>
      <c r="J387" s="27"/>
      <c r="K387" s="27" t="s">
        <v>2953</v>
      </c>
      <c r="L387" s="27" t="s">
        <v>2955</v>
      </c>
      <c r="M387" s="29" t="s">
        <v>6113</v>
      </c>
      <c r="N387" s="38" t="s">
        <v>2957</v>
      </c>
      <c r="O387" s="38" t="s">
        <v>2956</v>
      </c>
      <c r="P387" s="39" t="s">
        <v>2954</v>
      </c>
      <c r="Q387" s="38"/>
      <c r="R387" s="39">
        <v>91001</v>
      </c>
      <c r="S387" s="39" t="s">
        <v>2889</v>
      </c>
      <c r="T387" s="40">
        <v>42047</v>
      </c>
      <c r="U387" s="38">
        <v>7527</v>
      </c>
      <c r="V387" s="53"/>
      <c r="W387" s="54"/>
      <c r="X387" s="53"/>
      <c r="Y387" s="53"/>
      <c r="Z387" s="53"/>
      <c r="AA387" s="43"/>
      <c r="AB387" s="24"/>
      <c r="AC387" s="24"/>
      <c r="AD387" s="24"/>
      <c r="AE387" s="24"/>
      <c r="AF387" s="24"/>
      <c r="AG387" s="24"/>
    </row>
    <row r="388" spans="1:33" ht="14.25" hidden="1" customHeight="1" x14ac:dyDescent="0.2">
      <c r="A388" s="38">
        <v>7265</v>
      </c>
      <c r="B388" s="29" t="s">
        <v>2958</v>
      </c>
      <c r="C388" s="139">
        <v>691605000</v>
      </c>
      <c r="D388" s="27" t="s">
        <v>2838</v>
      </c>
      <c r="E388" s="27" t="s">
        <v>626</v>
      </c>
      <c r="F388" s="37" t="s">
        <v>27</v>
      </c>
      <c r="G388" s="37" t="s">
        <v>2959</v>
      </c>
      <c r="H388" s="37" t="s">
        <v>29</v>
      </c>
      <c r="I388" s="27"/>
      <c r="J388" s="27"/>
      <c r="K388" s="27" t="s">
        <v>2960</v>
      </c>
      <c r="L388" s="27" t="s">
        <v>2963</v>
      </c>
      <c r="M388" s="29" t="s">
        <v>339</v>
      </c>
      <c r="N388" s="38" t="s">
        <v>2964</v>
      </c>
      <c r="O388" s="38" t="s">
        <v>2962</v>
      </c>
      <c r="P388" s="39" t="s">
        <v>2961</v>
      </c>
      <c r="Q388" s="38"/>
      <c r="R388" s="39">
        <v>91001</v>
      </c>
      <c r="S388" s="39" t="s">
        <v>2889</v>
      </c>
      <c r="T388" s="40">
        <v>38735</v>
      </c>
      <c r="U388" s="38">
        <v>7265</v>
      </c>
      <c r="V388" s="53"/>
      <c r="W388" s="54"/>
      <c r="X388" s="53"/>
      <c r="Y388" s="53"/>
      <c r="Z388" s="53"/>
      <c r="AA388" s="43"/>
      <c r="AB388" s="24"/>
      <c r="AC388" s="24"/>
      <c r="AD388" s="24"/>
      <c r="AE388" s="24"/>
      <c r="AF388" s="24"/>
      <c r="AG388" s="24"/>
    </row>
    <row r="389" spans="1:33" ht="14.25" hidden="1" customHeight="1" x14ac:dyDescent="0.2">
      <c r="A389" s="38">
        <v>7263</v>
      </c>
      <c r="B389" s="29" t="s">
        <v>2965</v>
      </c>
      <c r="C389" s="139">
        <v>691905004</v>
      </c>
      <c r="D389" s="27" t="s">
        <v>2838</v>
      </c>
      <c r="E389" s="27" t="s">
        <v>2855</v>
      </c>
      <c r="F389" s="37" t="s">
        <v>27</v>
      </c>
      <c r="G389" s="37" t="s">
        <v>2856</v>
      </c>
      <c r="H389" s="37" t="s">
        <v>29</v>
      </c>
      <c r="I389" s="27"/>
      <c r="J389" s="27"/>
      <c r="K389" s="27" t="s">
        <v>7022</v>
      </c>
      <c r="L389" s="27" t="s">
        <v>2966</v>
      </c>
      <c r="M389" s="29" t="s">
        <v>50</v>
      </c>
      <c r="N389" s="38" t="s">
        <v>2968</v>
      </c>
      <c r="O389" s="38" t="s">
        <v>2967</v>
      </c>
      <c r="P389" s="39"/>
      <c r="Q389" s="38"/>
      <c r="R389" s="39">
        <v>91001</v>
      </c>
      <c r="S389" s="39" t="s">
        <v>2859</v>
      </c>
      <c r="T389" s="40">
        <v>38735</v>
      </c>
      <c r="U389" s="38">
        <v>7263</v>
      </c>
      <c r="V389" s="53"/>
      <c r="W389" s="54"/>
      <c r="X389" s="53"/>
      <c r="Y389" s="53"/>
      <c r="Z389" s="53"/>
      <c r="AA389" s="43"/>
      <c r="AB389" s="24"/>
      <c r="AC389" s="24"/>
      <c r="AD389" s="24"/>
      <c r="AE389" s="24"/>
      <c r="AF389" s="24"/>
      <c r="AG389" s="24"/>
    </row>
    <row r="390" spans="1:33" ht="14.25" hidden="1" customHeight="1" x14ac:dyDescent="0.2">
      <c r="A390" s="38">
        <v>7312</v>
      </c>
      <c r="B390" s="29" t="s">
        <v>2969</v>
      </c>
      <c r="C390" s="139">
        <v>690736004</v>
      </c>
      <c r="D390" s="27" t="s">
        <v>2838</v>
      </c>
      <c r="E390" s="27" t="s">
        <v>2866</v>
      </c>
      <c r="F390" s="37" t="s">
        <v>1685</v>
      </c>
      <c r="G390" s="37" t="s">
        <v>2867</v>
      </c>
      <c r="H390" s="37" t="s">
        <v>29</v>
      </c>
      <c r="I390" s="27"/>
      <c r="J390" s="27"/>
      <c r="K390" s="27" t="s">
        <v>2970</v>
      </c>
      <c r="L390" s="27" t="s">
        <v>2972</v>
      </c>
      <c r="M390" s="29" t="s">
        <v>623</v>
      </c>
      <c r="N390" s="38" t="s">
        <v>4821</v>
      </c>
      <c r="O390" s="38" t="s">
        <v>2973</v>
      </c>
      <c r="P390" s="39" t="s">
        <v>2971</v>
      </c>
      <c r="Q390" s="38"/>
      <c r="R390" s="39">
        <v>91001</v>
      </c>
      <c r="S390" s="39" t="s">
        <v>2859</v>
      </c>
      <c r="T390" s="40">
        <v>38786</v>
      </c>
      <c r="U390" s="38">
        <v>7312</v>
      </c>
      <c r="V390" s="53"/>
      <c r="W390" s="54"/>
      <c r="X390" s="53"/>
      <c r="Y390" s="53"/>
      <c r="Z390" s="53"/>
      <c r="AA390" s="43"/>
      <c r="AB390" s="24"/>
      <c r="AC390" s="24"/>
      <c r="AD390" s="24"/>
      <c r="AE390" s="24"/>
      <c r="AF390" s="24"/>
      <c r="AG390" s="24"/>
    </row>
    <row r="391" spans="1:33" ht="14.25" hidden="1" customHeight="1" x14ac:dyDescent="0.2">
      <c r="A391" s="38">
        <v>7223</v>
      </c>
      <c r="B391" s="29" t="s">
        <v>2974</v>
      </c>
      <c r="C391" s="139">
        <v>690614006</v>
      </c>
      <c r="D391" s="27" t="s">
        <v>2838</v>
      </c>
      <c r="E391" s="27" t="s">
        <v>626</v>
      </c>
      <c r="F391" s="37" t="s">
        <v>27</v>
      </c>
      <c r="G391" s="37" t="s">
        <v>627</v>
      </c>
      <c r="H391" s="37" t="s">
        <v>29</v>
      </c>
      <c r="I391" s="27"/>
      <c r="J391" s="27"/>
      <c r="K391" s="27" t="s">
        <v>2975</v>
      </c>
      <c r="L391" s="27" t="s">
        <v>2976</v>
      </c>
      <c r="M391" s="29" t="s">
        <v>623</v>
      </c>
      <c r="N391" s="38" t="s">
        <v>2978</v>
      </c>
      <c r="O391" s="38" t="s">
        <v>2977</v>
      </c>
      <c r="P391" s="39"/>
      <c r="Q391" s="38"/>
      <c r="R391" s="39">
        <v>91001</v>
      </c>
      <c r="S391" s="39" t="s">
        <v>2859</v>
      </c>
      <c r="T391" s="40">
        <v>38687</v>
      </c>
      <c r="U391" s="38">
        <v>7223</v>
      </c>
      <c r="V391" s="53"/>
      <c r="W391" s="54"/>
      <c r="X391" s="53"/>
      <c r="Y391" s="53"/>
      <c r="Z391" s="53"/>
      <c r="AA391" s="43"/>
      <c r="AB391" s="24"/>
      <c r="AC391" s="24"/>
      <c r="AD391" s="24"/>
      <c r="AE391" s="24"/>
      <c r="AF391" s="24"/>
      <c r="AG391" s="24"/>
    </row>
    <row r="392" spans="1:33" ht="14.25" hidden="1" customHeight="1" x14ac:dyDescent="0.2">
      <c r="A392" s="38">
        <v>7133</v>
      </c>
      <c r="B392" s="29" t="s">
        <v>2979</v>
      </c>
      <c r="C392" s="139">
        <v>692304004</v>
      </c>
      <c r="D392" s="27" t="s">
        <v>2838</v>
      </c>
      <c r="E392" s="37" t="s">
        <v>2855</v>
      </c>
      <c r="F392" s="27" t="s">
        <v>27</v>
      </c>
      <c r="G392" s="37" t="s">
        <v>2856</v>
      </c>
      <c r="H392" s="37" t="s">
        <v>29</v>
      </c>
      <c r="I392" s="27"/>
      <c r="J392" s="27"/>
      <c r="K392" s="27" t="s">
        <v>6301</v>
      </c>
      <c r="L392" s="27" t="s">
        <v>2980</v>
      </c>
      <c r="M392" s="29" t="s">
        <v>6112</v>
      </c>
      <c r="N392" s="38" t="s">
        <v>1134</v>
      </c>
      <c r="O392" s="85" t="s">
        <v>6302</v>
      </c>
      <c r="P392" s="59" t="s">
        <v>6303</v>
      </c>
      <c r="Q392" s="38"/>
      <c r="R392" s="38">
        <v>91001</v>
      </c>
      <c r="S392" s="39" t="s">
        <v>2859</v>
      </c>
      <c r="T392" s="40">
        <v>37970</v>
      </c>
      <c r="U392" s="38">
        <v>7133</v>
      </c>
      <c r="V392" s="53"/>
      <c r="W392" s="54"/>
      <c r="X392" s="53"/>
      <c r="Y392" s="53"/>
      <c r="Z392" s="53"/>
      <c r="AA392" s="43"/>
      <c r="AB392" s="24"/>
      <c r="AC392" s="24"/>
      <c r="AD392" s="24"/>
      <c r="AE392" s="24"/>
      <c r="AF392" s="24"/>
      <c r="AG392" s="24"/>
    </row>
    <row r="393" spans="1:33" ht="14.25" hidden="1" customHeight="1" x14ac:dyDescent="0.2">
      <c r="A393" s="38">
        <v>7240</v>
      </c>
      <c r="B393" s="29" t="s">
        <v>2981</v>
      </c>
      <c r="C393" s="139">
        <v>691204006</v>
      </c>
      <c r="D393" s="27" t="s">
        <v>2838</v>
      </c>
      <c r="E393" s="27" t="s">
        <v>2855</v>
      </c>
      <c r="F393" s="37" t="s">
        <v>27</v>
      </c>
      <c r="G393" s="37" t="s">
        <v>2856</v>
      </c>
      <c r="H393" s="37" t="s">
        <v>29</v>
      </c>
      <c r="I393" s="27"/>
      <c r="J393" s="27"/>
      <c r="K393" s="27" t="s">
        <v>2982</v>
      </c>
      <c r="L393" s="27" t="s">
        <v>2983</v>
      </c>
      <c r="M393" s="29" t="s">
        <v>6117</v>
      </c>
      <c r="N393" s="38" t="s">
        <v>2985</v>
      </c>
      <c r="O393" s="27" t="s">
        <v>2984</v>
      </c>
      <c r="P393" s="39"/>
      <c r="Q393" s="38"/>
      <c r="R393" s="39">
        <v>91001</v>
      </c>
      <c r="S393" s="39" t="s">
        <v>2859</v>
      </c>
      <c r="T393" s="40">
        <v>38714</v>
      </c>
      <c r="U393" s="38">
        <v>7240</v>
      </c>
      <c r="V393" s="53"/>
      <c r="W393" s="54"/>
      <c r="X393" s="53"/>
      <c r="Y393" s="53"/>
      <c r="Z393" s="53"/>
      <c r="AA393" s="43"/>
      <c r="AB393" s="24"/>
      <c r="AC393" s="24"/>
      <c r="AD393" s="24"/>
      <c r="AE393" s="24"/>
      <c r="AF393" s="24"/>
      <c r="AG393" s="24"/>
    </row>
    <row r="394" spans="1:33" ht="14.25" hidden="1" customHeight="1" x14ac:dyDescent="0.2">
      <c r="A394" s="38">
        <v>7228</v>
      </c>
      <c r="B394" s="29" t="s">
        <v>2986</v>
      </c>
      <c r="C394" s="139">
        <v>690509008</v>
      </c>
      <c r="D394" s="27" t="s">
        <v>2838</v>
      </c>
      <c r="E394" s="27" t="s">
        <v>626</v>
      </c>
      <c r="F394" s="27" t="s">
        <v>27</v>
      </c>
      <c r="G394" s="37" t="s">
        <v>627</v>
      </c>
      <c r="H394" s="37" t="s">
        <v>29</v>
      </c>
      <c r="I394" s="27"/>
      <c r="J394" s="27"/>
      <c r="K394" s="27" t="s">
        <v>2987</v>
      </c>
      <c r="L394" s="27" t="s">
        <v>2988</v>
      </c>
      <c r="M394" s="29" t="s">
        <v>623</v>
      </c>
      <c r="N394" s="38" t="s">
        <v>2989</v>
      </c>
      <c r="O394" s="38"/>
      <c r="P394" s="39"/>
      <c r="Q394" s="38"/>
      <c r="R394" s="39">
        <v>91001</v>
      </c>
      <c r="S394" s="39" t="s">
        <v>2859</v>
      </c>
      <c r="T394" s="40">
        <v>38700</v>
      </c>
      <c r="U394" s="38">
        <v>7228</v>
      </c>
      <c r="V394" s="53"/>
      <c r="W394" s="54"/>
      <c r="X394" s="53"/>
      <c r="Y394" s="53"/>
      <c r="Z394" s="53"/>
      <c r="AA394" s="43"/>
      <c r="AB394" s="24"/>
      <c r="AC394" s="24"/>
      <c r="AD394" s="24"/>
      <c r="AE394" s="24"/>
      <c r="AF394" s="24"/>
      <c r="AG394" s="24"/>
    </row>
    <row r="395" spans="1:33" ht="14.25" hidden="1" customHeight="1" x14ac:dyDescent="0.2">
      <c r="A395" s="38">
        <v>7226</v>
      </c>
      <c r="B395" s="29" t="s">
        <v>2990</v>
      </c>
      <c r="C395" s="139">
        <v>692550005</v>
      </c>
      <c r="D395" s="27" t="s">
        <v>2838</v>
      </c>
      <c r="E395" s="27" t="s">
        <v>626</v>
      </c>
      <c r="F395" s="37" t="s">
        <v>27</v>
      </c>
      <c r="G395" s="37" t="s">
        <v>627</v>
      </c>
      <c r="H395" s="37" t="s">
        <v>29</v>
      </c>
      <c r="I395" s="27"/>
      <c r="J395" s="27"/>
      <c r="K395" s="27" t="s">
        <v>2991</v>
      </c>
      <c r="L395" s="27" t="s">
        <v>2993</v>
      </c>
      <c r="M395" s="29" t="s">
        <v>49</v>
      </c>
      <c r="N395" s="38" t="s">
        <v>2997</v>
      </c>
      <c r="O395" s="38"/>
      <c r="P395" s="39" t="s">
        <v>2992</v>
      </c>
      <c r="Q395" s="38"/>
      <c r="R395" s="39">
        <v>91001</v>
      </c>
      <c r="S395" s="39" t="s">
        <v>2859</v>
      </c>
      <c r="T395" s="40">
        <v>38695</v>
      </c>
      <c r="U395" s="38">
        <v>7226</v>
      </c>
      <c r="V395" s="53"/>
      <c r="W395" s="54"/>
      <c r="X395" s="53"/>
      <c r="Y395" s="53"/>
      <c r="Z395" s="53"/>
      <c r="AA395" s="43"/>
      <c r="AB395" s="24"/>
      <c r="AC395" s="24"/>
      <c r="AD395" s="24"/>
      <c r="AE395" s="24"/>
      <c r="AF395" s="24"/>
      <c r="AG395" s="24"/>
    </row>
    <row r="396" spans="1:33" ht="14.25" hidden="1" customHeight="1" x14ac:dyDescent="0.2">
      <c r="A396" s="38">
        <v>7054</v>
      </c>
      <c r="B396" s="29" t="s">
        <v>2994</v>
      </c>
      <c r="C396" s="139">
        <v>692542002</v>
      </c>
      <c r="D396" s="27" t="s">
        <v>2838</v>
      </c>
      <c r="E396" s="27" t="s">
        <v>2855</v>
      </c>
      <c r="F396" s="37" t="s">
        <v>27</v>
      </c>
      <c r="G396" s="37" t="s">
        <v>2856</v>
      </c>
      <c r="H396" s="37" t="s">
        <v>29</v>
      </c>
      <c r="I396" s="27"/>
      <c r="J396" s="27"/>
      <c r="K396" s="27" t="s">
        <v>2995</v>
      </c>
      <c r="L396" s="27" t="s">
        <v>2996</v>
      </c>
      <c r="M396" s="29" t="s">
        <v>49</v>
      </c>
      <c r="N396" s="38" t="s">
        <v>1173</v>
      </c>
      <c r="O396" s="38" t="s">
        <v>6258</v>
      </c>
      <c r="P396" s="39" t="s">
        <v>6259</v>
      </c>
      <c r="Q396" s="38"/>
      <c r="R396" s="39">
        <v>91001</v>
      </c>
      <c r="S396" s="39" t="s">
        <v>2859</v>
      </c>
      <c r="T396" s="40">
        <v>37970</v>
      </c>
      <c r="U396" s="38">
        <v>7054</v>
      </c>
      <c r="V396" s="53"/>
      <c r="W396" s="54"/>
      <c r="X396" s="53"/>
      <c r="Y396" s="53"/>
      <c r="Z396" s="53"/>
      <c r="AA396" s="43"/>
      <c r="AB396" s="24"/>
      <c r="AC396" s="24"/>
      <c r="AD396" s="24"/>
      <c r="AE396" s="24"/>
      <c r="AF396" s="24"/>
      <c r="AG396" s="24"/>
    </row>
    <row r="397" spans="1:33" ht="14.25" hidden="1" customHeight="1" x14ac:dyDescent="0.2">
      <c r="A397" s="38">
        <v>7558</v>
      </c>
      <c r="B397" s="29" t="s">
        <v>2998</v>
      </c>
      <c r="C397" s="139" t="s">
        <v>7692</v>
      </c>
      <c r="D397" s="27" t="s">
        <v>2838</v>
      </c>
      <c r="E397" s="27" t="s">
        <v>626</v>
      </c>
      <c r="F397" s="37" t="s">
        <v>27</v>
      </c>
      <c r="G397" s="37" t="s">
        <v>627</v>
      </c>
      <c r="H397" s="37" t="s">
        <v>29</v>
      </c>
      <c r="I397" s="27"/>
      <c r="J397" s="27"/>
      <c r="K397" s="27" t="s">
        <v>2999</v>
      </c>
      <c r="L397" s="27" t="s">
        <v>3000</v>
      </c>
      <c r="M397" s="29" t="s">
        <v>6117</v>
      </c>
      <c r="N397" s="38" t="s">
        <v>1316</v>
      </c>
      <c r="O397" s="38" t="s">
        <v>3001</v>
      </c>
      <c r="P397" s="39"/>
      <c r="Q397" s="38"/>
      <c r="R397" s="39">
        <v>91001</v>
      </c>
      <c r="S397" s="39" t="s">
        <v>600</v>
      </c>
      <c r="T397" s="40">
        <v>42068</v>
      </c>
      <c r="U397" s="38">
        <v>7558</v>
      </c>
      <c r="V397" s="28"/>
      <c r="W397" s="29"/>
      <c r="X397" s="28"/>
      <c r="Y397" s="28"/>
      <c r="Z397" s="28"/>
      <c r="AA397" s="27"/>
      <c r="AB397" s="24"/>
      <c r="AC397" s="24"/>
      <c r="AD397" s="24"/>
      <c r="AE397" s="24"/>
      <c r="AF397" s="24"/>
      <c r="AG397" s="24"/>
    </row>
    <row r="398" spans="1:33" ht="14.25" hidden="1" customHeight="1" x14ac:dyDescent="0.2">
      <c r="A398" s="38">
        <v>7549</v>
      </c>
      <c r="B398" s="29" t="s">
        <v>3002</v>
      </c>
      <c r="C398" s="139">
        <v>690301008</v>
      </c>
      <c r="D398" s="27" t="s">
        <v>2838</v>
      </c>
      <c r="E398" s="27" t="s">
        <v>626</v>
      </c>
      <c r="F398" s="37" t="s">
        <v>27</v>
      </c>
      <c r="G398" s="37" t="s">
        <v>627</v>
      </c>
      <c r="H398" s="37" t="s">
        <v>29</v>
      </c>
      <c r="I398" s="27"/>
      <c r="J398" s="27"/>
      <c r="K398" s="27" t="s">
        <v>3003</v>
      </c>
      <c r="L398" s="27" t="s">
        <v>3005</v>
      </c>
      <c r="M398" s="29" t="s">
        <v>6113</v>
      </c>
      <c r="N398" s="38" t="s">
        <v>3007</v>
      </c>
      <c r="O398" s="38" t="s">
        <v>3006</v>
      </c>
      <c r="P398" s="39" t="s">
        <v>3004</v>
      </c>
      <c r="Q398" s="38"/>
      <c r="R398" s="39">
        <v>91001</v>
      </c>
      <c r="S398" s="39" t="s">
        <v>600</v>
      </c>
      <c r="T398" s="40">
        <v>42059</v>
      </c>
      <c r="U398" s="38">
        <v>7549</v>
      </c>
      <c r="V398" s="53"/>
      <c r="W398" s="54"/>
      <c r="X398" s="53"/>
      <c r="Y398" s="53"/>
      <c r="Z398" s="53"/>
      <c r="AA398" s="43"/>
      <c r="AB398" s="24"/>
      <c r="AC398" s="24"/>
      <c r="AD398" s="24"/>
      <c r="AE398" s="24"/>
      <c r="AF398" s="24"/>
      <c r="AG398" s="24"/>
    </row>
    <row r="399" spans="1:33" ht="14.25" hidden="1" customHeight="1" x14ac:dyDescent="0.2">
      <c r="A399" s="38">
        <v>7244</v>
      </c>
      <c r="B399" s="29" t="s">
        <v>3008</v>
      </c>
      <c r="C399" s="139">
        <v>690907003</v>
      </c>
      <c r="D399" s="27" t="s">
        <v>2838</v>
      </c>
      <c r="E399" s="27" t="s">
        <v>2855</v>
      </c>
      <c r="F399" s="37" t="s">
        <v>27</v>
      </c>
      <c r="G399" s="37" t="s">
        <v>2856</v>
      </c>
      <c r="H399" s="37" t="s">
        <v>29</v>
      </c>
      <c r="I399" s="27"/>
      <c r="J399" s="27"/>
      <c r="K399" s="27" t="s">
        <v>3009</v>
      </c>
      <c r="L399" s="27" t="s">
        <v>3010</v>
      </c>
      <c r="M399" s="29" t="s">
        <v>6116</v>
      </c>
      <c r="N399" s="38" t="s">
        <v>3011</v>
      </c>
      <c r="O399" s="38"/>
      <c r="P399" s="39"/>
      <c r="Q399" s="38"/>
      <c r="R399" s="39">
        <v>91001</v>
      </c>
      <c r="S399" s="39" t="s">
        <v>2859</v>
      </c>
      <c r="T399" s="40">
        <v>38722</v>
      </c>
      <c r="U399" s="38">
        <v>7244</v>
      </c>
      <c r="V399" s="53"/>
      <c r="W399" s="54"/>
      <c r="X399" s="53"/>
      <c r="Y399" s="53"/>
      <c r="Z399" s="53"/>
      <c r="AA399" s="43"/>
      <c r="AB399" s="24"/>
      <c r="AC399" s="24"/>
      <c r="AD399" s="24"/>
      <c r="AE399" s="24"/>
      <c r="AF399" s="24"/>
      <c r="AG399" s="24"/>
    </row>
    <row r="400" spans="1:33" ht="14.25" hidden="1" customHeight="1" x14ac:dyDescent="0.2">
      <c r="A400" s="38">
        <v>7491</v>
      </c>
      <c r="B400" s="29" t="s">
        <v>3018</v>
      </c>
      <c r="C400" s="139">
        <v>692647009</v>
      </c>
      <c r="D400" s="27" t="s">
        <v>2838</v>
      </c>
      <c r="E400" s="27" t="s">
        <v>626</v>
      </c>
      <c r="F400" s="37" t="s">
        <v>27</v>
      </c>
      <c r="G400" s="37" t="s">
        <v>627</v>
      </c>
      <c r="H400" s="37" t="s">
        <v>29</v>
      </c>
      <c r="I400" s="27"/>
      <c r="J400" s="27"/>
      <c r="K400" s="27" t="s">
        <v>3019</v>
      </c>
      <c r="L400" s="27" t="s">
        <v>3020</v>
      </c>
      <c r="M400" s="29" t="s">
        <v>339</v>
      </c>
      <c r="N400" s="38" t="s">
        <v>3022</v>
      </c>
      <c r="O400" s="38" t="s">
        <v>3021</v>
      </c>
      <c r="P400" s="39"/>
      <c r="Q400" s="38"/>
      <c r="R400" s="39">
        <v>91001</v>
      </c>
      <c r="S400" s="39" t="s">
        <v>600</v>
      </c>
      <c r="T400" s="40">
        <v>41596</v>
      </c>
      <c r="U400" s="38">
        <v>7491</v>
      </c>
      <c r="V400" s="53"/>
      <c r="W400" s="54"/>
      <c r="X400" s="53"/>
      <c r="Y400" s="53"/>
      <c r="Z400" s="53"/>
      <c r="AA400" s="43"/>
      <c r="AB400" s="24"/>
      <c r="AC400" s="24"/>
      <c r="AD400" s="24"/>
      <c r="AE400" s="24"/>
      <c r="AF400" s="24"/>
      <c r="AG400" s="24"/>
    </row>
    <row r="401" spans="1:33" ht="14.25" hidden="1" customHeight="1" x14ac:dyDescent="0.2">
      <c r="A401" s="38">
        <v>7299</v>
      </c>
      <c r="B401" s="29" t="s">
        <v>3024</v>
      </c>
      <c r="C401" s="139">
        <v>692404009</v>
      </c>
      <c r="D401" s="27" t="s">
        <v>2838</v>
      </c>
      <c r="E401" s="27" t="s">
        <v>2855</v>
      </c>
      <c r="F401" s="37" t="s">
        <v>27</v>
      </c>
      <c r="G401" s="37" t="s">
        <v>2856</v>
      </c>
      <c r="H401" s="37" t="s">
        <v>29</v>
      </c>
      <c r="I401" s="27"/>
      <c r="J401" s="27"/>
      <c r="K401" s="27" t="s">
        <v>3025</v>
      </c>
      <c r="L401" s="27" t="s">
        <v>3026</v>
      </c>
      <c r="M401" s="29" t="s">
        <v>6112</v>
      </c>
      <c r="N401" s="38" t="s">
        <v>3028</v>
      </c>
      <c r="O401" s="38" t="s">
        <v>3027</v>
      </c>
      <c r="P401" s="39"/>
      <c r="Q401" s="38"/>
      <c r="R401" s="39">
        <v>91001</v>
      </c>
      <c r="S401" s="39" t="s">
        <v>3029</v>
      </c>
      <c r="T401" s="40">
        <v>38737</v>
      </c>
      <c r="U401" s="38">
        <v>7299</v>
      </c>
      <c r="V401" s="53"/>
      <c r="W401" s="54"/>
      <c r="X401" s="53"/>
      <c r="Y401" s="53"/>
      <c r="Z401" s="53"/>
      <c r="AA401" s="43"/>
      <c r="AB401" s="24"/>
      <c r="AC401" s="24"/>
      <c r="AD401" s="24"/>
      <c r="AE401" s="24"/>
      <c r="AF401" s="24"/>
      <c r="AG401" s="24"/>
    </row>
    <row r="402" spans="1:33" ht="14.25" hidden="1" customHeight="1" x14ac:dyDescent="0.2">
      <c r="A402" s="38">
        <v>7251</v>
      </c>
      <c r="B402" s="29" t="s">
        <v>3030</v>
      </c>
      <c r="C402" s="139">
        <v>691409007</v>
      </c>
      <c r="D402" s="27" t="s">
        <v>2838</v>
      </c>
      <c r="E402" s="27" t="s">
        <v>2855</v>
      </c>
      <c r="F402" s="37" t="s">
        <v>27</v>
      </c>
      <c r="G402" s="37" t="s">
        <v>2856</v>
      </c>
      <c r="H402" s="37" t="s">
        <v>29</v>
      </c>
      <c r="I402" s="27"/>
      <c r="J402" s="27"/>
      <c r="K402" s="27" t="s">
        <v>3031</v>
      </c>
      <c r="L402" s="27" t="s">
        <v>6141</v>
      </c>
      <c r="M402" s="29" t="s">
        <v>6114</v>
      </c>
      <c r="N402" s="38" t="s">
        <v>3033</v>
      </c>
      <c r="O402" s="38" t="s">
        <v>3032</v>
      </c>
      <c r="P402" s="39"/>
      <c r="Q402" s="38"/>
      <c r="R402" s="39">
        <v>91001</v>
      </c>
      <c r="S402" s="39" t="s">
        <v>3034</v>
      </c>
      <c r="T402" s="40">
        <v>38723</v>
      </c>
      <c r="U402" s="38">
        <v>7251</v>
      </c>
      <c r="V402" s="53"/>
      <c r="W402" s="54"/>
      <c r="X402" s="53"/>
      <c r="Y402" s="53"/>
      <c r="Z402" s="53"/>
      <c r="AA402" s="43"/>
      <c r="AB402" s="24"/>
      <c r="AC402" s="24"/>
      <c r="AD402" s="24"/>
      <c r="AE402" s="24"/>
      <c r="AF402" s="24"/>
      <c r="AG402" s="24"/>
    </row>
    <row r="403" spans="1:33" ht="14.25" hidden="1" customHeight="1" x14ac:dyDescent="0.2">
      <c r="A403" s="38">
        <v>7425</v>
      </c>
      <c r="B403" s="29" t="s">
        <v>3035</v>
      </c>
      <c r="C403" s="139">
        <v>692665007</v>
      </c>
      <c r="D403" s="27" t="s">
        <v>2838</v>
      </c>
      <c r="E403" s="27" t="s">
        <v>626</v>
      </c>
      <c r="F403" s="37" t="s">
        <v>27</v>
      </c>
      <c r="G403" s="37" t="s">
        <v>627</v>
      </c>
      <c r="H403" s="37" t="s">
        <v>29</v>
      </c>
      <c r="I403" s="27"/>
      <c r="J403" s="27"/>
      <c r="K403" s="27" t="s">
        <v>3036</v>
      </c>
      <c r="L403" s="27" t="s">
        <v>6142</v>
      </c>
      <c r="M403" s="29" t="s">
        <v>6114</v>
      </c>
      <c r="N403" s="38" t="s">
        <v>3037</v>
      </c>
      <c r="O403" s="38" t="s">
        <v>6253</v>
      </c>
      <c r="P403" s="59" t="s">
        <v>6254</v>
      </c>
      <c r="Q403" s="38"/>
      <c r="R403" s="39">
        <v>91001</v>
      </c>
      <c r="S403" s="39" t="s">
        <v>2859</v>
      </c>
      <c r="T403" s="40">
        <v>40249</v>
      </c>
      <c r="U403" s="38">
        <v>7425</v>
      </c>
      <c r="V403" s="53"/>
      <c r="W403" s="54"/>
      <c r="X403" s="53"/>
      <c r="Y403" s="53"/>
      <c r="Z403" s="53"/>
      <c r="AA403" s="43"/>
      <c r="AB403" s="24"/>
      <c r="AC403" s="24"/>
      <c r="AD403" s="24"/>
      <c r="AE403" s="24"/>
      <c r="AF403" s="24"/>
      <c r="AG403" s="24"/>
    </row>
    <row r="404" spans="1:33" ht="14.25" hidden="1" customHeight="1" x14ac:dyDescent="0.2">
      <c r="A404" s="38">
        <v>7112</v>
      </c>
      <c r="B404" s="29" t="s">
        <v>3038</v>
      </c>
      <c r="C404" s="139">
        <v>690903008</v>
      </c>
      <c r="D404" s="27" t="s">
        <v>2838</v>
      </c>
      <c r="E404" s="27" t="s">
        <v>2855</v>
      </c>
      <c r="F404" s="37" t="s">
        <v>27</v>
      </c>
      <c r="G404" s="37" t="s">
        <v>2856</v>
      </c>
      <c r="H404" s="37" t="s">
        <v>29</v>
      </c>
      <c r="I404" s="27"/>
      <c r="J404" s="27"/>
      <c r="K404" s="27" t="s">
        <v>3039</v>
      </c>
      <c r="L404" s="27" t="s">
        <v>3040</v>
      </c>
      <c r="M404" s="29" t="s">
        <v>6116</v>
      </c>
      <c r="N404" s="38" t="s">
        <v>3041</v>
      </c>
      <c r="O404" s="38" t="s">
        <v>6110</v>
      </c>
      <c r="P404" s="39" t="s">
        <v>6111</v>
      </c>
      <c r="Q404" s="38"/>
      <c r="R404" s="39">
        <v>91001</v>
      </c>
      <c r="S404" s="39" t="s">
        <v>2889</v>
      </c>
      <c r="T404" s="40">
        <v>37970</v>
      </c>
      <c r="U404" s="38">
        <v>7112</v>
      </c>
      <c r="V404" s="53"/>
      <c r="W404" s="54"/>
      <c r="X404" s="53"/>
      <c r="Y404" s="53"/>
      <c r="Z404" s="53"/>
      <c r="AA404" s="43"/>
      <c r="AB404" s="24"/>
      <c r="AC404" s="24"/>
      <c r="AD404" s="24"/>
      <c r="AE404" s="24"/>
      <c r="AF404" s="24"/>
      <c r="AG404" s="24"/>
    </row>
    <row r="405" spans="1:33" ht="14.25" hidden="1" customHeight="1" x14ac:dyDescent="0.2">
      <c r="A405" s="38">
        <v>7615</v>
      </c>
      <c r="B405" s="29" t="s">
        <v>3042</v>
      </c>
      <c r="C405" s="139" t="s">
        <v>7693</v>
      </c>
      <c r="D405" s="27" t="s">
        <v>2838</v>
      </c>
      <c r="E405" s="27" t="s">
        <v>2855</v>
      </c>
      <c r="F405" s="37" t="s">
        <v>27</v>
      </c>
      <c r="G405" s="37" t="s">
        <v>2856</v>
      </c>
      <c r="H405" s="37" t="s">
        <v>29</v>
      </c>
      <c r="I405" s="27"/>
      <c r="J405" s="27"/>
      <c r="K405" s="27" t="s">
        <v>3043</v>
      </c>
      <c r="L405" s="27" t="s">
        <v>3044</v>
      </c>
      <c r="M405" s="29" t="s">
        <v>50</v>
      </c>
      <c r="N405" s="38" t="s">
        <v>3045</v>
      </c>
      <c r="O405" s="38"/>
      <c r="P405" s="39" t="s">
        <v>3046</v>
      </c>
      <c r="Q405" s="38"/>
      <c r="R405" s="39">
        <v>91001</v>
      </c>
      <c r="S405" s="39" t="s">
        <v>2859</v>
      </c>
      <c r="T405" s="40">
        <v>42615</v>
      </c>
      <c r="U405" s="38">
        <v>7615</v>
      </c>
      <c r="V405" s="28"/>
      <c r="W405" s="29"/>
      <c r="X405" s="28"/>
      <c r="Y405" s="28"/>
      <c r="Z405" s="28"/>
      <c r="AA405" s="27"/>
      <c r="AB405" s="24"/>
      <c r="AC405" s="24"/>
      <c r="AD405" s="24"/>
      <c r="AE405" s="24"/>
      <c r="AF405" s="24"/>
      <c r="AG405" s="24"/>
    </row>
    <row r="406" spans="1:33" ht="14.25" hidden="1" customHeight="1" x14ac:dyDescent="0.2">
      <c r="A406" s="38">
        <v>7181</v>
      </c>
      <c r="B406" s="29" t="s">
        <v>3047</v>
      </c>
      <c r="C406" s="139">
        <v>692402006</v>
      </c>
      <c r="D406" s="27" t="s">
        <v>2838</v>
      </c>
      <c r="E406" s="27" t="s">
        <v>2855</v>
      </c>
      <c r="F406" s="37" t="s">
        <v>27</v>
      </c>
      <c r="G406" s="37" t="s">
        <v>2856</v>
      </c>
      <c r="H406" s="37" t="s">
        <v>29</v>
      </c>
      <c r="I406" s="27"/>
      <c r="J406" s="27"/>
      <c r="K406" s="27" t="s">
        <v>3048</v>
      </c>
      <c r="L406" s="27" t="s">
        <v>3049</v>
      </c>
      <c r="M406" s="29" t="s">
        <v>883</v>
      </c>
      <c r="N406" s="38" t="s">
        <v>3050</v>
      </c>
      <c r="O406" s="38"/>
      <c r="P406" s="39"/>
      <c r="Q406" s="38"/>
      <c r="R406" s="39">
        <v>91001</v>
      </c>
      <c r="S406" s="39" t="s">
        <v>2871</v>
      </c>
      <c r="T406" s="40">
        <v>38572</v>
      </c>
      <c r="U406" s="38">
        <v>7181</v>
      </c>
      <c r="V406" s="53"/>
      <c r="W406" s="54"/>
      <c r="X406" s="53"/>
      <c r="Y406" s="53"/>
      <c r="Z406" s="53"/>
      <c r="AA406" s="43"/>
      <c r="AB406" s="24"/>
      <c r="AC406" s="24"/>
      <c r="AD406" s="24"/>
      <c r="AE406" s="24"/>
      <c r="AF406" s="24"/>
      <c r="AG406" s="24"/>
    </row>
    <row r="407" spans="1:33" ht="14.25" hidden="1" customHeight="1" x14ac:dyDescent="0.2">
      <c r="A407" s="38">
        <v>7277</v>
      </c>
      <c r="B407" s="29" t="s">
        <v>3051</v>
      </c>
      <c r="C407" s="139">
        <v>691404005</v>
      </c>
      <c r="D407" s="27" t="s">
        <v>2838</v>
      </c>
      <c r="E407" s="27" t="s">
        <v>2855</v>
      </c>
      <c r="F407" s="37" t="s">
        <v>27</v>
      </c>
      <c r="G407" s="37" t="s">
        <v>2856</v>
      </c>
      <c r="H407" s="37" t="s">
        <v>29</v>
      </c>
      <c r="I407" s="27"/>
      <c r="J407" s="27"/>
      <c r="K407" s="27" t="s">
        <v>3052</v>
      </c>
      <c r="L407" s="27" t="s">
        <v>6169</v>
      </c>
      <c r="M407" s="29" t="s">
        <v>6114</v>
      </c>
      <c r="N407" s="38" t="s">
        <v>3054</v>
      </c>
      <c r="O407" s="38" t="s">
        <v>3053</v>
      </c>
      <c r="P407" s="39"/>
      <c r="Q407" s="38"/>
      <c r="R407" s="39">
        <v>91001</v>
      </c>
      <c r="S407" s="39" t="s">
        <v>2859</v>
      </c>
      <c r="T407" s="40">
        <v>38736</v>
      </c>
      <c r="U407" s="38">
        <v>7277</v>
      </c>
      <c r="V407" s="53"/>
      <c r="W407" s="54"/>
      <c r="X407" s="53"/>
      <c r="Y407" s="53"/>
      <c r="Z407" s="53"/>
      <c r="AA407" s="43"/>
      <c r="AB407" s="24"/>
      <c r="AC407" s="24"/>
      <c r="AD407" s="24"/>
      <c r="AE407" s="24"/>
      <c r="AF407" s="24"/>
      <c r="AG407" s="24"/>
    </row>
    <row r="408" spans="1:33" ht="14.25" hidden="1" customHeight="1" x14ac:dyDescent="0.2">
      <c r="A408" s="38">
        <v>7500</v>
      </c>
      <c r="B408" s="29" t="s">
        <v>3055</v>
      </c>
      <c r="C408" s="139">
        <v>692545001</v>
      </c>
      <c r="D408" s="27" t="s">
        <v>2838</v>
      </c>
      <c r="E408" s="27" t="s">
        <v>2866</v>
      </c>
      <c r="F408" s="37" t="s">
        <v>3056</v>
      </c>
      <c r="G408" s="37" t="s">
        <v>2867</v>
      </c>
      <c r="H408" s="37" t="s">
        <v>29</v>
      </c>
      <c r="I408" s="27"/>
      <c r="J408" s="27"/>
      <c r="K408" s="27" t="s">
        <v>3057</v>
      </c>
      <c r="L408" s="27" t="s">
        <v>3059</v>
      </c>
      <c r="M408" s="38" t="s">
        <v>883</v>
      </c>
      <c r="N408" s="29" t="s">
        <v>3060</v>
      </c>
      <c r="O408" s="38"/>
      <c r="P408" s="39" t="s">
        <v>3058</v>
      </c>
      <c r="Q408" s="38"/>
      <c r="R408" s="39">
        <v>91001</v>
      </c>
      <c r="S408" s="39" t="s">
        <v>600</v>
      </c>
      <c r="T408" s="40">
        <v>41793</v>
      </c>
      <c r="U408" s="38">
        <v>7500</v>
      </c>
      <c r="V408" s="53"/>
      <c r="W408" s="54"/>
      <c r="X408" s="53"/>
      <c r="Y408" s="53"/>
      <c r="Z408" s="53"/>
      <c r="AA408" s="43"/>
      <c r="AB408" s="24"/>
      <c r="AC408" s="24"/>
      <c r="AD408" s="24"/>
      <c r="AE408" s="24"/>
      <c r="AF408" s="24"/>
      <c r="AG408" s="24"/>
    </row>
    <row r="409" spans="1:33" ht="14.25" hidden="1" customHeight="1" x14ac:dyDescent="0.2">
      <c r="A409" s="38">
        <v>7162</v>
      </c>
      <c r="B409" s="29" t="s">
        <v>3061</v>
      </c>
      <c r="C409" s="139" t="s">
        <v>7694</v>
      </c>
      <c r="D409" s="27" t="s">
        <v>2838</v>
      </c>
      <c r="E409" s="27" t="s">
        <v>2855</v>
      </c>
      <c r="F409" s="37" t="s">
        <v>27</v>
      </c>
      <c r="G409" s="37" t="s">
        <v>2856</v>
      </c>
      <c r="H409" s="37" t="s">
        <v>29</v>
      </c>
      <c r="I409" s="27"/>
      <c r="J409" s="27"/>
      <c r="K409" s="27" t="s">
        <v>3062</v>
      </c>
      <c r="L409" s="27" t="s">
        <v>3063</v>
      </c>
      <c r="M409" s="27" t="s">
        <v>6116</v>
      </c>
      <c r="N409" s="38" t="s">
        <v>3065</v>
      </c>
      <c r="O409" s="38" t="s">
        <v>6230</v>
      </c>
      <c r="P409" s="39" t="s">
        <v>3064</v>
      </c>
      <c r="Q409" s="38"/>
      <c r="R409" s="39">
        <v>91001</v>
      </c>
      <c r="S409" s="39" t="s">
        <v>2859</v>
      </c>
      <c r="T409" s="40">
        <v>38443</v>
      </c>
      <c r="U409" s="38">
        <v>7162</v>
      </c>
      <c r="V409" s="53"/>
      <c r="W409" s="54"/>
      <c r="X409" s="53"/>
      <c r="Y409" s="53"/>
      <c r="Z409" s="53"/>
      <c r="AA409" s="43"/>
      <c r="AB409" s="24"/>
      <c r="AC409" s="24"/>
      <c r="AD409" s="24"/>
      <c r="AE409" s="24"/>
      <c r="AF409" s="24"/>
      <c r="AG409" s="24"/>
    </row>
    <row r="410" spans="1:33" ht="14.25" hidden="1" customHeight="1" x14ac:dyDescent="0.2">
      <c r="A410" s="38">
        <v>7259</v>
      </c>
      <c r="B410" s="29" t="s">
        <v>3066</v>
      </c>
      <c r="C410" s="139">
        <v>691502007</v>
      </c>
      <c r="D410" s="27" t="s">
        <v>2838</v>
      </c>
      <c r="E410" s="27" t="s">
        <v>2866</v>
      </c>
      <c r="F410" s="37" t="s">
        <v>1685</v>
      </c>
      <c r="G410" s="37" t="s">
        <v>2867</v>
      </c>
      <c r="H410" s="37"/>
      <c r="I410" s="27"/>
      <c r="J410" s="27"/>
      <c r="K410" s="27" t="s">
        <v>3067</v>
      </c>
      <c r="L410" s="27" t="s">
        <v>6143</v>
      </c>
      <c r="M410" s="29" t="s">
        <v>6114</v>
      </c>
      <c r="N410" s="38" t="s">
        <v>3068</v>
      </c>
      <c r="O410" s="38"/>
      <c r="P410" s="39"/>
      <c r="Q410" s="38"/>
      <c r="R410" s="39">
        <v>91001</v>
      </c>
      <c r="S410" s="39" t="s">
        <v>3029</v>
      </c>
      <c r="T410" s="40">
        <v>38734</v>
      </c>
      <c r="U410" s="38">
        <v>7259</v>
      </c>
      <c r="V410" s="53"/>
      <c r="W410" s="54"/>
      <c r="X410" s="53"/>
      <c r="Y410" s="53"/>
      <c r="Z410" s="53"/>
      <c r="AA410" s="43"/>
      <c r="AB410" s="24"/>
      <c r="AC410" s="24"/>
      <c r="AD410" s="24"/>
      <c r="AE410" s="24"/>
      <c r="AF410" s="24"/>
      <c r="AG410" s="24"/>
    </row>
    <row r="411" spans="1:33" ht="14.25" hidden="1" customHeight="1" x14ac:dyDescent="0.2">
      <c r="A411" s="38">
        <v>7538</v>
      </c>
      <c r="B411" s="29" t="s">
        <v>3069</v>
      </c>
      <c r="C411" s="139">
        <v>691411001</v>
      </c>
      <c r="D411" s="27" t="s">
        <v>2838</v>
      </c>
      <c r="E411" s="27" t="s">
        <v>626</v>
      </c>
      <c r="F411" s="37" t="s">
        <v>27</v>
      </c>
      <c r="G411" s="37" t="s">
        <v>627</v>
      </c>
      <c r="H411" s="37" t="s">
        <v>29</v>
      </c>
      <c r="I411" s="27"/>
      <c r="J411" s="27"/>
      <c r="K411" s="27" t="s">
        <v>3070</v>
      </c>
      <c r="L411" s="27" t="s">
        <v>6144</v>
      </c>
      <c r="M411" s="29" t="s">
        <v>6114</v>
      </c>
      <c r="N411" s="38" t="s">
        <v>3072</v>
      </c>
      <c r="O411" s="38" t="s">
        <v>3071</v>
      </c>
      <c r="P411" s="39"/>
      <c r="Q411" s="38"/>
      <c r="R411" s="39">
        <v>91001</v>
      </c>
      <c r="S411" s="39" t="s">
        <v>600</v>
      </c>
      <c r="T411" s="40">
        <v>42053</v>
      </c>
      <c r="U411" s="38">
        <v>7538</v>
      </c>
      <c r="V411" s="53"/>
      <c r="W411" s="54"/>
      <c r="X411" s="53"/>
      <c r="Y411" s="53"/>
      <c r="Z411" s="53"/>
      <c r="AA411" s="43"/>
      <c r="AB411" s="24"/>
      <c r="AC411" s="24"/>
      <c r="AD411" s="24"/>
      <c r="AE411" s="24"/>
      <c r="AF411" s="24"/>
      <c r="AG411" s="24"/>
    </row>
    <row r="412" spans="1:33" ht="14.25" hidden="1" customHeight="1" x14ac:dyDescent="0.2">
      <c r="A412" s="38">
        <v>7248</v>
      </c>
      <c r="B412" s="29" t="s">
        <v>3073</v>
      </c>
      <c r="C412" s="139">
        <v>690715007</v>
      </c>
      <c r="D412" s="27" t="s">
        <v>2838</v>
      </c>
      <c r="E412" s="27" t="s">
        <v>2855</v>
      </c>
      <c r="F412" s="37" t="s">
        <v>27</v>
      </c>
      <c r="G412" s="37" t="s">
        <v>2856</v>
      </c>
      <c r="H412" s="37" t="s">
        <v>29</v>
      </c>
      <c r="I412" s="27"/>
      <c r="J412" s="27"/>
      <c r="K412" s="27" t="s">
        <v>3074</v>
      </c>
      <c r="L412" s="27" t="s">
        <v>3075</v>
      </c>
      <c r="M412" s="29" t="s">
        <v>49</v>
      </c>
      <c r="N412" s="38"/>
      <c r="O412" s="38" t="s">
        <v>3076</v>
      </c>
      <c r="P412" s="39"/>
      <c r="Q412" s="38"/>
      <c r="R412" s="39">
        <v>91001</v>
      </c>
      <c r="S412" s="39" t="s">
        <v>2859</v>
      </c>
      <c r="T412" s="40">
        <v>38722</v>
      </c>
      <c r="U412" s="38">
        <v>7248</v>
      </c>
      <c r="V412" s="53"/>
      <c r="W412" s="54"/>
      <c r="X412" s="53"/>
      <c r="Y412" s="53"/>
      <c r="Z412" s="53"/>
      <c r="AA412" s="43"/>
      <c r="AB412" s="24"/>
      <c r="AC412" s="24"/>
      <c r="AD412" s="24"/>
      <c r="AE412" s="24"/>
      <c r="AF412" s="24"/>
      <c r="AG412" s="24"/>
    </row>
    <row r="413" spans="1:33" ht="14.25" hidden="1" customHeight="1" x14ac:dyDescent="0.2">
      <c r="A413" s="38">
        <v>7233</v>
      </c>
      <c r="B413" s="29" t="s">
        <v>3077</v>
      </c>
      <c r="C413" s="139" t="s">
        <v>7695</v>
      </c>
      <c r="D413" s="27" t="s">
        <v>2838</v>
      </c>
      <c r="E413" s="27" t="s">
        <v>626</v>
      </c>
      <c r="F413" s="37" t="s">
        <v>27</v>
      </c>
      <c r="G413" s="37" t="s">
        <v>627</v>
      </c>
      <c r="H413" s="37" t="s">
        <v>29</v>
      </c>
      <c r="I413" s="27"/>
      <c r="J413" s="27"/>
      <c r="K413" s="27" t="s">
        <v>3078</v>
      </c>
      <c r="L413" s="27" t="s">
        <v>3080</v>
      </c>
      <c r="M413" s="27" t="s">
        <v>50</v>
      </c>
      <c r="N413" s="27" t="s">
        <v>3082</v>
      </c>
      <c r="O413" s="27" t="s">
        <v>3081</v>
      </c>
      <c r="P413" s="39" t="s">
        <v>3079</v>
      </c>
      <c r="Q413" s="38"/>
      <c r="R413" s="39">
        <v>91001</v>
      </c>
      <c r="S413" s="39" t="s">
        <v>2889</v>
      </c>
      <c r="T413" s="40">
        <v>38705</v>
      </c>
      <c r="U413" s="38">
        <v>7233</v>
      </c>
      <c r="V413" s="53"/>
      <c r="W413" s="54"/>
      <c r="X413" s="53"/>
      <c r="Y413" s="53"/>
      <c r="Z413" s="53"/>
      <c r="AA413" s="43"/>
      <c r="AB413" s="24"/>
      <c r="AC413" s="24"/>
      <c r="AD413" s="24"/>
      <c r="AE413" s="24"/>
      <c r="AF413" s="24"/>
      <c r="AG413" s="24"/>
    </row>
    <row r="414" spans="1:33" ht="14.25" hidden="1" customHeight="1" x14ac:dyDescent="0.2">
      <c r="A414" s="38">
        <v>5070</v>
      </c>
      <c r="B414" s="29" t="s">
        <v>3083</v>
      </c>
      <c r="C414" s="139">
        <v>690411008</v>
      </c>
      <c r="D414" s="27" t="s">
        <v>2838</v>
      </c>
      <c r="E414" s="27" t="s">
        <v>2855</v>
      </c>
      <c r="F414" s="37" t="s">
        <v>27</v>
      </c>
      <c r="G414" s="37" t="s">
        <v>2856</v>
      </c>
      <c r="H414" s="37" t="s">
        <v>29</v>
      </c>
      <c r="I414" s="27"/>
      <c r="J414" s="27"/>
      <c r="K414" s="27" t="s">
        <v>3084</v>
      </c>
      <c r="L414" s="27" t="s">
        <v>3085</v>
      </c>
      <c r="M414" s="29" t="s">
        <v>6115</v>
      </c>
      <c r="N414" s="38" t="s">
        <v>3087</v>
      </c>
      <c r="O414" s="38" t="s">
        <v>3086</v>
      </c>
      <c r="P414" s="39"/>
      <c r="Q414" s="38"/>
      <c r="R414" s="39">
        <v>91001</v>
      </c>
      <c r="S414" s="39" t="s">
        <v>2871</v>
      </c>
      <c r="T414" s="40">
        <v>41394</v>
      </c>
      <c r="U414" s="38">
        <v>7476</v>
      </c>
      <c r="V414" s="53"/>
      <c r="W414" s="54"/>
      <c r="X414" s="53"/>
      <c r="Y414" s="53"/>
      <c r="Z414" s="53"/>
      <c r="AA414" s="63" t="s">
        <v>8565</v>
      </c>
      <c r="AB414" s="24"/>
      <c r="AC414" s="24"/>
      <c r="AD414" s="24"/>
      <c r="AE414" s="24"/>
      <c r="AF414" s="24"/>
      <c r="AG414" s="24" t="s">
        <v>8622</v>
      </c>
    </row>
    <row r="415" spans="1:33" ht="14.25" hidden="1" customHeight="1" x14ac:dyDescent="0.2">
      <c r="A415" s="38">
        <v>7285</v>
      </c>
      <c r="B415" s="29" t="s">
        <v>3088</v>
      </c>
      <c r="C415" s="139" t="s">
        <v>7696</v>
      </c>
      <c r="D415" s="27" t="s">
        <v>2838</v>
      </c>
      <c r="E415" s="27" t="s">
        <v>2855</v>
      </c>
      <c r="F415" s="37" t="s">
        <v>27</v>
      </c>
      <c r="G415" s="37" t="s">
        <v>2856</v>
      </c>
      <c r="H415" s="37" t="s">
        <v>29</v>
      </c>
      <c r="I415" s="27"/>
      <c r="J415" s="27"/>
      <c r="K415" s="27" t="s">
        <v>3089</v>
      </c>
      <c r="L415" s="27" t="s">
        <v>3091</v>
      </c>
      <c r="M415" s="29" t="s">
        <v>339</v>
      </c>
      <c r="N415" s="38" t="s">
        <v>1100</v>
      </c>
      <c r="O415" s="38" t="s">
        <v>3090</v>
      </c>
      <c r="P415" s="39"/>
      <c r="Q415" s="38"/>
      <c r="R415" s="39">
        <v>91001</v>
      </c>
      <c r="S415" s="39" t="s">
        <v>2859</v>
      </c>
      <c r="T415" s="40">
        <v>38737</v>
      </c>
      <c r="U415" s="38">
        <v>7285</v>
      </c>
      <c r="V415" s="53"/>
      <c r="W415" s="54"/>
      <c r="X415" s="53"/>
      <c r="Y415" s="53"/>
      <c r="Z415" s="53"/>
      <c r="AA415" s="43"/>
      <c r="AB415" s="24"/>
      <c r="AC415" s="24"/>
      <c r="AD415" s="24"/>
      <c r="AE415" s="24"/>
      <c r="AF415" s="24"/>
      <c r="AG415" s="24"/>
    </row>
    <row r="416" spans="1:33" ht="14.25" hidden="1" customHeight="1" x14ac:dyDescent="0.2">
      <c r="A416" s="38">
        <v>7544</v>
      </c>
      <c r="B416" s="29" t="s">
        <v>3092</v>
      </c>
      <c r="C416" s="139">
        <v>735686003</v>
      </c>
      <c r="D416" s="27" t="s">
        <v>2838</v>
      </c>
      <c r="E416" s="27" t="s">
        <v>626</v>
      </c>
      <c r="F416" s="37" t="s">
        <v>27</v>
      </c>
      <c r="G416" s="37" t="s">
        <v>627</v>
      </c>
      <c r="H416" s="37" t="s">
        <v>29</v>
      </c>
      <c r="I416" s="27"/>
      <c r="J416" s="27"/>
      <c r="K416" s="27" t="s">
        <v>3093</v>
      </c>
      <c r="L416" s="27" t="s">
        <v>3095</v>
      </c>
      <c r="M416" s="29" t="s">
        <v>623</v>
      </c>
      <c r="N416" s="38" t="s">
        <v>3097</v>
      </c>
      <c r="O416" s="38" t="s">
        <v>3094</v>
      </c>
      <c r="P416" s="39" t="s">
        <v>3096</v>
      </c>
      <c r="Q416" s="38"/>
      <c r="R416" s="39">
        <v>91001</v>
      </c>
      <c r="S416" s="39" t="s">
        <v>600</v>
      </c>
      <c r="T416" s="40">
        <v>42059</v>
      </c>
      <c r="U416" s="38">
        <v>7544</v>
      </c>
      <c r="V416" s="53"/>
      <c r="W416" s="54"/>
      <c r="X416" s="53"/>
      <c r="Y416" s="53"/>
      <c r="Z416" s="53"/>
      <c r="AA416" s="43"/>
      <c r="AB416" s="24"/>
      <c r="AC416" s="24"/>
      <c r="AD416" s="24"/>
      <c r="AE416" s="24"/>
      <c r="AF416" s="24"/>
      <c r="AG416" s="24"/>
    </row>
    <row r="417" spans="1:33" ht="14.25" hidden="1" customHeight="1" x14ac:dyDescent="0.2">
      <c r="A417" s="38">
        <v>6876</v>
      </c>
      <c r="B417" s="29" t="s">
        <v>3098</v>
      </c>
      <c r="C417" s="139">
        <v>691201007</v>
      </c>
      <c r="D417" s="27" t="s">
        <v>2838</v>
      </c>
      <c r="E417" s="27" t="s">
        <v>2855</v>
      </c>
      <c r="F417" s="37" t="s">
        <v>27</v>
      </c>
      <c r="G417" s="37" t="s">
        <v>2856</v>
      </c>
      <c r="H417" s="37" t="s">
        <v>29</v>
      </c>
      <c r="I417" s="27"/>
      <c r="J417" s="27"/>
      <c r="K417" s="27" t="s">
        <v>3099</v>
      </c>
      <c r="L417" s="27" t="s">
        <v>3100</v>
      </c>
      <c r="M417" s="29" t="s">
        <v>6117</v>
      </c>
      <c r="N417" s="38" t="s">
        <v>3101</v>
      </c>
      <c r="O417" s="38"/>
      <c r="P417" s="39"/>
      <c r="Q417" s="38"/>
      <c r="R417" s="39">
        <v>91001</v>
      </c>
      <c r="S417" s="39" t="s">
        <v>3102</v>
      </c>
      <c r="T417" s="40">
        <v>37970</v>
      </c>
      <c r="U417" s="38">
        <v>6876</v>
      </c>
      <c r="V417" s="28"/>
      <c r="W417" s="29"/>
      <c r="X417" s="28"/>
      <c r="Y417" s="28"/>
      <c r="Z417" s="28"/>
      <c r="AA417" s="27"/>
      <c r="AB417" s="24"/>
      <c r="AC417" s="24"/>
      <c r="AD417" s="24"/>
      <c r="AE417" s="24"/>
      <c r="AF417" s="24"/>
      <c r="AG417" s="24"/>
    </row>
    <row r="418" spans="1:33" ht="14.25" hidden="1" customHeight="1" x14ac:dyDescent="0.2">
      <c r="A418" s="38">
        <v>7295</v>
      </c>
      <c r="B418" s="29" t="s">
        <v>3103</v>
      </c>
      <c r="C418" s="139">
        <v>691606007</v>
      </c>
      <c r="D418" s="27" t="s">
        <v>2838</v>
      </c>
      <c r="E418" s="27" t="s">
        <v>2855</v>
      </c>
      <c r="F418" s="37" t="s">
        <v>27</v>
      </c>
      <c r="G418" s="37" t="s">
        <v>2856</v>
      </c>
      <c r="H418" s="37" t="s">
        <v>29</v>
      </c>
      <c r="I418" s="27"/>
      <c r="J418" s="27"/>
      <c r="K418" s="27" t="s">
        <v>3104</v>
      </c>
      <c r="L418" s="27" t="s">
        <v>3106</v>
      </c>
      <c r="M418" s="29" t="s">
        <v>339</v>
      </c>
      <c r="N418" s="38" t="s">
        <v>3108</v>
      </c>
      <c r="O418" s="38" t="s">
        <v>3107</v>
      </c>
      <c r="P418" s="39" t="s">
        <v>3105</v>
      </c>
      <c r="Q418" s="38"/>
      <c r="R418" s="39">
        <v>91001</v>
      </c>
      <c r="S418" s="39" t="s">
        <v>2859</v>
      </c>
      <c r="T418" s="40">
        <v>38751</v>
      </c>
      <c r="U418" s="38">
        <v>7295</v>
      </c>
      <c r="V418" s="28"/>
      <c r="W418" s="29"/>
      <c r="X418" s="28"/>
      <c r="Y418" s="28"/>
      <c r="Z418" s="28"/>
      <c r="AA418" s="27"/>
      <c r="AB418" s="24"/>
      <c r="AC418" s="24"/>
      <c r="AD418" s="24"/>
      <c r="AE418" s="24"/>
      <c r="AF418" s="24"/>
      <c r="AG418" s="24"/>
    </row>
    <row r="419" spans="1:33" ht="14.25" hidden="1" customHeight="1" x14ac:dyDescent="0.2">
      <c r="A419" s="38">
        <v>7083</v>
      </c>
      <c r="B419" s="29" t="s">
        <v>3109</v>
      </c>
      <c r="C419" s="139">
        <v>690302004</v>
      </c>
      <c r="D419" s="27" t="s">
        <v>2838</v>
      </c>
      <c r="E419" s="27" t="s">
        <v>2855</v>
      </c>
      <c r="F419" s="37" t="s">
        <v>27</v>
      </c>
      <c r="G419" s="37" t="s">
        <v>2856</v>
      </c>
      <c r="H419" s="37" t="s">
        <v>29</v>
      </c>
      <c r="I419" s="27"/>
      <c r="J419" s="27"/>
      <c r="K419" s="27" t="s">
        <v>3110</v>
      </c>
      <c r="L419" s="27" t="s">
        <v>3111</v>
      </c>
      <c r="M419" s="29" t="s">
        <v>6113</v>
      </c>
      <c r="N419" s="38" t="s">
        <v>179</v>
      </c>
      <c r="O419" s="38"/>
      <c r="P419" s="39"/>
      <c r="Q419" s="38"/>
      <c r="R419" s="39" t="s">
        <v>3112</v>
      </c>
      <c r="S419" s="39" t="s">
        <v>3113</v>
      </c>
      <c r="T419" s="40">
        <v>37970</v>
      </c>
      <c r="U419" s="38">
        <v>7083</v>
      </c>
      <c r="V419" s="53"/>
      <c r="W419" s="54"/>
      <c r="X419" s="53"/>
      <c r="Y419" s="53"/>
      <c r="Z419" s="53"/>
      <c r="AA419" s="43"/>
      <c r="AB419" s="24"/>
      <c r="AC419" s="24"/>
      <c r="AD419" s="24"/>
      <c r="AE419" s="24"/>
      <c r="AF419" s="24"/>
      <c r="AG419" s="24"/>
    </row>
    <row r="420" spans="1:33" ht="14.25" hidden="1" customHeight="1" x14ac:dyDescent="0.2">
      <c r="A420" s="38">
        <v>7483</v>
      </c>
      <c r="B420" s="29" t="s">
        <v>3114</v>
      </c>
      <c r="C420" s="139">
        <v>690702002</v>
      </c>
      <c r="D420" s="27" t="s">
        <v>2838</v>
      </c>
      <c r="E420" s="27" t="s">
        <v>2855</v>
      </c>
      <c r="F420" s="37" t="s">
        <v>27</v>
      </c>
      <c r="G420" s="37" t="s">
        <v>2856</v>
      </c>
      <c r="H420" s="37" t="s">
        <v>29</v>
      </c>
      <c r="I420" s="27"/>
      <c r="J420" s="27"/>
      <c r="K420" s="27" t="s">
        <v>3115</v>
      </c>
      <c r="L420" s="27" t="s">
        <v>3116</v>
      </c>
      <c r="M420" s="29" t="s">
        <v>49</v>
      </c>
      <c r="N420" s="38" t="s">
        <v>3117</v>
      </c>
      <c r="O420" s="38"/>
      <c r="P420" s="39"/>
      <c r="Q420" s="38"/>
      <c r="R420" s="39">
        <v>91001</v>
      </c>
      <c r="S420" s="39" t="s">
        <v>2859</v>
      </c>
      <c r="T420" s="40">
        <v>41500</v>
      </c>
      <c r="U420" s="38">
        <v>7483</v>
      </c>
      <c r="V420" s="28"/>
      <c r="W420" s="29"/>
      <c r="X420" s="28"/>
      <c r="Y420" s="28"/>
      <c r="Z420" s="28"/>
      <c r="AA420" s="27"/>
      <c r="AB420" s="24"/>
      <c r="AC420" s="24"/>
      <c r="AD420" s="24"/>
      <c r="AE420" s="24"/>
      <c r="AF420" s="24"/>
      <c r="AG420" s="24"/>
    </row>
    <row r="421" spans="1:33" ht="14.25" hidden="1" customHeight="1" x14ac:dyDescent="0.2">
      <c r="A421" s="38">
        <v>7072</v>
      </c>
      <c r="B421" s="29" t="s">
        <v>3118</v>
      </c>
      <c r="C421" s="139">
        <v>690403005</v>
      </c>
      <c r="D421" s="27" t="s">
        <v>2838</v>
      </c>
      <c r="E421" s="27" t="s">
        <v>2855</v>
      </c>
      <c r="F421" s="37" t="s">
        <v>27</v>
      </c>
      <c r="G421" s="37" t="s">
        <v>2856</v>
      </c>
      <c r="H421" s="37" t="s">
        <v>29</v>
      </c>
      <c r="I421" s="27"/>
      <c r="J421" s="27"/>
      <c r="K421" s="27" t="s">
        <v>3119</v>
      </c>
      <c r="L421" s="27" t="s">
        <v>3120</v>
      </c>
      <c r="M421" s="29" t="s">
        <v>6115</v>
      </c>
      <c r="N421" s="38" t="s">
        <v>984</v>
      </c>
      <c r="O421" s="38" t="s">
        <v>3121</v>
      </c>
      <c r="P421" s="39"/>
      <c r="Q421" s="38"/>
      <c r="R421" s="39">
        <v>91001</v>
      </c>
      <c r="S421" s="39" t="s">
        <v>2859</v>
      </c>
      <c r="T421" s="40">
        <v>37970</v>
      </c>
      <c r="U421" s="38">
        <v>7072</v>
      </c>
      <c r="V421" s="53"/>
      <c r="W421" s="54"/>
      <c r="X421" s="53"/>
      <c r="Y421" s="53"/>
      <c r="Z421" s="53"/>
      <c r="AA421" s="63" t="s">
        <v>8565</v>
      </c>
      <c r="AB421" s="24"/>
      <c r="AC421" s="24"/>
      <c r="AD421" s="24"/>
      <c r="AE421" s="24"/>
      <c r="AF421" s="24"/>
      <c r="AG421" s="24" t="s">
        <v>8622</v>
      </c>
    </row>
    <row r="422" spans="1:33" ht="14.25" hidden="1" customHeight="1" x14ac:dyDescent="0.2">
      <c r="A422" s="38">
        <v>7137</v>
      </c>
      <c r="B422" s="29" t="s">
        <v>3122</v>
      </c>
      <c r="C422" s="139">
        <v>691512002</v>
      </c>
      <c r="D422" s="27" t="s">
        <v>2838</v>
      </c>
      <c r="E422" s="27" t="s">
        <v>2855</v>
      </c>
      <c r="F422" s="37" t="s">
        <v>27</v>
      </c>
      <c r="G422" s="37" t="s">
        <v>2856</v>
      </c>
      <c r="H422" s="37" t="s">
        <v>29</v>
      </c>
      <c r="I422" s="27"/>
      <c r="J422" s="27"/>
      <c r="K422" s="27" t="s">
        <v>3123</v>
      </c>
      <c r="L422" s="27" t="s">
        <v>3124</v>
      </c>
      <c r="M422" s="29" t="s">
        <v>339</v>
      </c>
      <c r="N422" s="38" t="s">
        <v>1721</v>
      </c>
      <c r="O422" s="38"/>
      <c r="P422" s="39"/>
      <c r="Q422" s="38"/>
      <c r="R422" s="39" t="s">
        <v>3125</v>
      </c>
      <c r="S422" s="39" t="s">
        <v>613</v>
      </c>
      <c r="T422" s="40">
        <v>38159</v>
      </c>
      <c r="U422" s="38">
        <v>7137</v>
      </c>
      <c r="V422" s="53"/>
      <c r="W422" s="54"/>
      <c r="X422" s="53"/>
      <c r="Y422" s="53"/>
      <c r="Z422" s="53"/>
      <c r="AA422" s="43"/>
      <c r="AB422" s="24"/>
      <c r="AC422" s="24"/>
      <c r="AD422" s="24"/>
      <c r="AE422" s="24"/>
      <c r="AF422" s="24"/>
      <c r="AG422" s="24"/>
    </row>
    <row r="423" spans="1:33" ht="14.25" hidden="1" customHeight="1" x14ac:dyDescent="0.2">
      <c r="A423" s="38">
        <v>7521</v>
      </c>
      <c r="B423" s="29" t="s">
        <v>3126</v>
      </c>
      <c r="C423" s="139">
        <v>692002008</v>
      </c>
      <c r="D423" s="27" t="s">
        <v>2838</v>
      </c>
      <c r="E423" s="27" t="s">
        <v>626</v>
      </c>
      <c r="F423" s="37" t="s">
        <v>27</v>
      </c>
      <c r="G423" s="37" t="s">
        <v>627</v>
      </c>
      <c r="H423" s="37" t="s">
        <v>29</v>
      </c>
      <c r="I423" s="27"/>
      <c r="J423" s="27"/>
      <c r="K423" s="27" t="s">
        <v>3127</v>
      </c>
      <c r="L423" s="27" t="s">
        <v>3128</v>
      </c>
      <c r="M423" s="29" t="s">
        <v>6118</v>
      </c>
      <c r="N423" s="38" t="s">
        <v>3130</v>
      </c>
      <c r="O423" s="38" t="s">
        <v>3129</v>
      </c>
      <c r="P423" s="39" t="s">
        <v>6284</v>
      </c>
      <c r="Q423" s="38"/>
      <c r="R423" s="39">
        <v>91001</v>
      </c>
      <c r="S423" s="39" t="s">
        <v>600</v>
      </c>
      <c r="T423" s="40">
        <v>41996</v>
      </c>
      <c r="U423" s="38">
        <v>7521</v>
      </c>
      <c r="V423" s="53"/>
      <c r="W423" s="54"/>
      <c r="X423" s="53"/>
      <c r="Y423" s="53"/>
      <c r="Z423" s="53"/>
      <c r="AA423" s="43"/>
      <c r="AB423" s="24"/>
      <c r="AC423" s="24"/>
      <c r="AD423" s="24"/>
      <c r="AE423" s="24"/>
      <c r="AF423" s="24"/>
      <c r="AG423" s="24"/>
    </row>
    <row r="424" spans="1:33" ht="14.25" hidden="1" customHeight="1" x14ac:dyDescent="0.2">
      <c r="A424" s="38">
        <v>5150</v>
      </c>
      <c r="B424" s="29" t="s">
        <v>3131</v>
      </c>
      <c r="C424" s="139">
        <v>692403002</v>
      </c>
      <c r="D424" s="27" t="s">
        <v>2838</v>
      </c>
      <c r="E424" s="27" t="s">
        <v>2855</v>
      </c>
      <c r="F424" s="37" t="s">
        <v>27</v>
      </c>
      <c r="G424" s="37" t="s">
        <v>2856</v>
      </c>
      <c r="H424" s="37" t="s">
        <v>29</v>
      </c>
      <c r="I424" s="27"/>
      <c r="J424" s="27"/>
      <c r="K424" s="27" t="s">
        <v>3132</v>
      </c>
      <c r="L424" s="27" t="s">
        <v>3133</v>
      </c>
      <c r="M424" s="29" t="s">
        <v>883</v>
      </c>
      <c r="N424" s="38" t="s">
        <v>884</v>
      </c>
      <c r="O424" s="38"/>
      <c r="P424" s="39"/>
      <c r="Q424" s="38"/>
      <c r="R424" s="39">
        <v>91001</v>
      </c>
      <c r="S424" s="39" t="s">
        <v>2859</v>
      </c>
      <c r="T424" s="40">
        <v>37970</v>
      </c>
      <c r="U424" s="38">
        <v>5150</v>
      </c>
      <c r="V424" s="53"/>
      <c r="W424" s="54"/>
      <c r="X424" s="53"/>
      <c r="Y424" s="53"/>
      <c r="Z424" s="53"/>
      <c r="AA424" s="43"/>
      <c r="AB424" s="24"/>
      <c r="AC424" s="24"/>
      <c r="AD424" s="24"/>
      <c r="AE424" s="24"/>
      <c r="AF424" s="24"/>
      <c r="AG424" s="24"/>
    </row>
    <row r="425" spans="1:33" ht="14.25" hidden="1" customHeight="1" x14ac:dyDescent="0.2">
      <c r="A425" s="38">
        <v>7532</v>
      </c>
      <c r="B425" s="29" t="s">
        <v>3134</v>
      </c>
      <c r="C425" s="139">
        <v>691910008</v>
      </c>
      <c r="D425" s="27" t="s">
        <v>2838</v>
      </c>
      <c r="E425" s="27" t="s">
        <v>626</v>
      </c>
      <c r="F425" s="37" t="s">
        <v>27</v>
      </c>
      <c r="G425" s="37" t="s">
        <v>627</v>
      </c>
      <c r="H425" s="37" t="s">
        <v>29</v>
      </c>
      <c r="I425" s="27"/>
      <c r="J425" s="27"/>
      <c r="K425" s="27" t="s">
        <v>3135</v>
      </c>
      <c r="L425" s="27" t="s">
        <v>3137</v>
      </c>
      <c r="M425" s="29" t="s">
        <v>50</v>
      </c>
      <c r="N425" s="38" t="s">
        <v>3139</v>
      </c>
      <c r="O425" s="38" t="s">
        <v>3138</v>
      </c>
      <c r="P425" s="39" t="s">
        <v>3136</v>
      </c>
      <c r="Q425" s="38"/>
      <c r="R425" s="39">
        <v>91001</v>
      </c>
      <c r="S425" s="39" t="s">
        <v>2889</v>
      </c>
      <c r="T425" s="40">
        <v>42053</v>
      </c>
      <c r="U425" s="38">
        <v>7532</v>
      </c>
      <c r="V425" s="53"/>
      <c r="W425" s="54"/>
      <c r="X425" s="53"/>
      <c r="Y425" s="53"/>
      <c r="Z425" s="53"/>
      <c r="AA425" s="43"/>
      <c r="AB425" s="24"/>
      <c r="AC425" s="24"/>
      <c r="AD425" s="24"/>
      <c r="AE425" s="24"/>
      <c r="AF425" s="24"/>
      <c r="AG425" s="24"/>
    </row>
    <row r="426" spans="1:33" ht="14.25" hidden="1" customHeight="1" x14ac:dyDescent="0.2">
      <c r="A426" s="38">
        <v>7297</v>
      </c>
      <c r="B426" s="29" t="s">
        <v>3140</v>
      </c>
      <c r="C426" s="139">
        <v>691810003</v>
      </c>
      <c r="D426" s="27" t="s">
        <v>2838</v>
      </c>
      <c r="E426" s="27" t="s">
        <v>2855</v>
      </c>
      <c r="F426" s="37" t="s">
        <v>27</v>
      </c>
      <c r="G426" s="37" t="s">
        <v>2856</v>
      </c>
      <c r="H426" s="37" t="s">
        <v>29</v>
      </c>
      <c r="I426" s="27"/>
      <c r="J426" s="27"/>
      <c r="K426" s="27" t="s">
        <v>3141</v>
      </c>
      <c r="L426" s="27" t="s">
        <v>3142</v>
      </c>
      <c r="M426" s="38" t="s">
        <v>50</v>
      </c>
      <c r="N426" s="27" t="s">
        <v>3144</v>
      </c>
      <c r="O426" s="38" t="s">
        <v>3143</v>
      </c>
      <c r="P426" s="59" t="s">
        <v>6285</v>
      </c>
      <c r="Q426" s="38" t="s">
        <v>6286</v>
      </c>
      <c r="R426" s="39">
        <v>91001</v>
      </c>
      <c r="S426" s="39" t="s">
        <v>2859</v>
      </c>
      <c r="T426" s="40">
        <v>38755</v>
      </c>
      <c r="U426" s="38">
        <v>7297</v>
      </c>
      <c r="V426" s="53"/>
      <c r="W426" s="54"/>
      <c r="X426" s="53"/>
      <c r="Y426" s="53"/>
      <c r="Z426" s="53"/>
      <c r="AA426" s="43"/>
      <c r="AB426" s="24"/>
      <c r="AC426" s="24"/>
      <c r="AD426" s="24"/>
      <c r="AE426" s="24"/>
      <c r="AF426" s="24"/>
      <c r="AG426" s="24"/>
    </row>
    <row r="427" spans="1:33" ht="14.25" hidden="1" customHeight="1" x14ac:dyDescent="0.2">
      <c r="A427" s="38">
        <v>7480</v>
      </c>
      <c r="B427" s="29" t="s">
        <v>3145</v>
      </c>
      <c r="C427" s="139">
        <v>691602001</v>
      </c>
      <c r="D427" s="27" t="s">
        <v>2838</v>
      </c>
      <c r="E427" s="27" t="s">
        <v>2855</v>
      </c>
      <c r="F427" s="37" t="s">
        <v>27</v>
      </c>
      <c r="G427" s="37" t="s">
        <v>2856</v>
      </c>
      <c r="H427" s="37" t="s">
        <v>29</v>
      </c>
      <c r="I427" s="27"/>
      <c r="J427" s="27"/>
      <c r="K427" s="27" t="s">
        <v>3146</v>
      </c>
      <c r="L427" s="27" t="s">
        <v>3147</v>
      </c>
      <c r="M427" s="29" t="s">
        <v>339</v>
      </c>
      <c r="N427" s="38" t="s">
        <v>3149</v>
      </c>
      <c r="O427" s="38" t="s">
        <v>3148</v>
      </c>
      <c r="P427" s="39" t="s">
        <v>6269</v>
      </c>
      <c r="Q427" s="38"/>
      <c r="R427" s="39">
        <v>91001</v>
      </c>
      <c r="S427" s="39" t="s">
        <v>2859</v>
      </c>
      <c r="T427" s="40">
        <v>41443</v>
      </c>
      <c r="U427" s="38">
        <v>7480</v>
      </c>
      <c r="V427" s="53"/>
      <c r="W427" s="54"/>
      <c r="X427" s="53"/>
      <c r="Y427" s="53"/>
      <c r="Z427" s="53"/>
      <c r="AA427" s="43"/>
      <c r="AB427" s="24"/>
      <c r="AC427" s="24"/>
      <c r="AD427" s="24"/>
      <c r="AE427" s="24"/>
      <c r="AF427" s="24"/>
      <c r="AG427" s="24"/>
    </row>
    <row r="428" spans="1:33" ht="14.25" hidden="1" customHeight="1" x14ac:dyDescent="0.2">
      <c r="A428" s="38">
        <v>7535</v>
      </c>
      <c r="B428" s="29" t="s">
        <v>3150</v>
      </c>
      <c r="C428" s="139">
        <v>690739003</v>
      </c>
      <c r="D428" s="27" t="s">
        <v>2838</v>
      </c>
      <c r="E428" s="27" t="s">
        <v>626</v>
      </c>
      <c r="F428" s="37" t="s">
        <v>27</v>
      </c>
      <c r="G428" s="37" t="s">
        <v>627</v>
      </c>
      <c r="H428" s="37" t="s">
        <v>29</v>
      </c>
      <c r="I428" s="27"/>
      <c r="J428" s="27"/>
      <c r="K428" s="27" t="s">
        <v>3151</v>
      </c>
      <c r="L428" s="27" t="s">
        <v>3153</v>
      </c>
      <c r="M428" s="29" t="s">
        <v>49</v>
      </c>
      <c r="N428" s="38" t="s">
        <v>3155</v>
      </c>
      <c r="O428" s="38" t="s">
        <v>3154</v>
      </c>
      <c r="P428" s="39" t="s">
        <v>3152</v>
      </c>
      <c r="Q428" s="38"/>
      <c r="R428" s="39">
        <v>91001</v>
      </c>
      <c r="S428" s="39" t="s">
        <v>600</v>
      </c>
      <c r="T428" s="40">
        <v>42053</v>
      </c>
      <c r="U428" s="38">
        <v>7535</v>
      </c>
      <c r="V428" s="53"/>
      <c r="W428" s="54"/>
      <c r="X428" s="53"/>
      <c r="Y428" s="53"/>
      <c r="Z428" s="53"/>
      <c r="AA428" s="43"/>
      <c r="AB428" s="24"/>
      <c r="AC428" s="24"/>
      <c r="AD428" s="24"/>
      <c r="AE428" s="24"/>
      <c r="AF428" s="24"/>
      <c r="AG428" s="24"/>
    </row>
    <row r="429" spans="1:33" ht="14.25" hidden="1" customHeight="1" x14ac:dyDescent="0.2">
      <c r="A429" s="38">
        <v>7557</v>
      </c>
      <c r="B429" s="29" t="s">
        <v>3156</v>
      </c>
      <c r="C429" s="139">
        <v>691103005</v>
      </c>
      <c r="D429" s="27" t="s">
        <v>2838</v>
      </c>
      <c r="E429" s="27" t="s">
        <v>626</v>
      </c>
      <c r="F429" s="37" t="s">
        <v>27</v>
      </c>
      <c r="G429" s="37" t="s">
        <v>627</v>
      </c>
      <c r="H429" s="37" t="s">
        <v>29</v>
      </c>
      <c r="I429" s="27"/>
      <c r="J429" s="27"/>
      <c r="K429" s="27" t="s">
        <v>3157</v>
      </c>
      <c r="L429" s="27" t="s">
        <v>3158</v>
      </c>
      <c r="M429" s="29" t="s">
        <v>6117</v>
      </c>
      <c r="N429" s="38" t="s">
        <v>1316</v>
      </c>
      <c r="O429" s="38" t="s">
        <v>3159</v>
      </c>
      <c r="P429" s="39"/>
      <c r="Q429" s="38"/>
      <c r="R429" s="39">
        <v>91001</v>
      </c>
      <c r="S429" s="39" t="s">
        <v>600</v>
      </c>
      <c r="T429" s="40">
        <v>42068</v>
      </c>
      <c r="U429" s="38">
        <v>7557</v>
      </c>
      <c r="V429" s="53"/>
      <c r="W429" s="54"/>
      <c r="X429" s="53"/>
      <c r="Y429" s="53"/>
      <c r="Z429" s="53"/>
      <c r="AA429" s="43"/>
      <c r="AB429" s="24"/>
      <c r="AC429" s="24"/>
      <c r="AD429" s="24"/>
      <c r="AE429" s="24"/>
      <c r="AF429" s="24"/>
      <c r="AG429" s="24"/>
    </row>
    <row r="430" spans="1:33" ht="14.25" hidden="1" customHeight="1" x14ac:dyDescent="0.2">
      <c r="A430" s="38">
        <v>7253</v>
      </c>
      <c r="B430" s="29" t="s">
        <v>3160</v>
      </c>
      <c r="C430" s="139">
        <v>691001008</v>
      </c>
      <c r="D430" s="27" t="s">
        <v>2838</v>
      </c>
      <c r="E430" s="27" t="s">
        <v>2855</v>
      </c>
      <c r="F430" s="37" t="s">
        <v>27</v>
      </c>
      <c r="G430" s="37" t="s">
        <v>2856</v>
      </c>
      <c r="H430" s="37" t="s">
        <v>29</v>
      </c>
      <c r="I430" s="27"/>
      <c r="J430" s="27"/>
      <c r="K430" s="27" t="s">
        <v>3161</v>
      </c>
      <c r="L430" s="27" t="s">
        <v>3163</v>
      </c>
      <c r="M430" s="29" t="s">
        <v>6117</v>
      </c>
      <c r="N430" s="38" t="s">
        <v>1317</v>
      </c>
      <c r="O430" s="38" t="s">
        <v>6270</v>
      </c>
      <c r="P430" s="39" t="s">
        <v>3162</v>
      </c>
      <c r="Q430" s="38"/>
      <c r="R430" s="39">
        <v>91001</v>
      </c>
      <c r="S430" s="39" t="s">
        <v>2889</v>
      </c>
      <c r="T430" s="40">
        <v>38723</v>
      </c>
      <c r="U430" s="38">
        <v>7253</v>
      </c>
      <c r="V430" s="53"/>
      <c r="W430" s="54"/>
      <c r="X430" s="53"/>
      <c r="Y430" s="53"/>
      <c r="Z430" s="53"/>
      <c r="AA430" s="43"/>
      <c r="AB430" s="24"/>
      <c r="AC430" s="24"/>
      <c r="AD430" s="24"/>
      <c r="AE430" s="24"/>
      <c r="AF430" s="24"/>
      <c r="AG430" s="24"/>
    </row>
    <row r="431" spans="1:33" ht="14.25" hidden="1" customHeight="1" x14ac:dyDescent="0.2">
      <c r="A431" s="38">
        <v>7222</v>
      </c>
      <c r="B431" s="29" t="s">
        <v>3164</v>
      </c>
      <c r="C431" s="139" t="s">
        <v>7697</v>
      </c>
      <c r="D431" s="27" t="s">
        <v>2838</v>
      </c>
      <c r="E431" s="27" t="s">
        <v>2855</v>
      </c>
      <c r="F431" s="37" t="s">
        <v>27</v>
      </c>
      <c r="G431" s="37" t="s">
        <v>2856</v>
      </c>
      <c r="H431" s="37" t="s">
        <v>29</v>
      </c>
      <c r="I431" s="27"/>
      <c r="J431" s="27"/>
      <c r="K431" s="27" t="s">
        <v>3165</v>
      </c>
      <c r="L431" s="27" t="s">
        <v>3166</v>
      </c>
      <c r="M431" s="29" t="s">
        <v>6113</v>
      </c>
      <c r="N431" s="38" t="s">
        <v>3168</v>
      </c>
      <c r="O431" s="38" t="s">
        <v>3167</v>
      </c>
      <c r="P431" s="39"/>
      <c r="Q431" s="38"/>
      <c r="R431" s="39">
        <v>91001</v>
      </c>
      <c r="S431" s="39" t="s">
        <v>600</v>
      </c>
      <c r="T431" s="40">
        <v>38687</v>
      </c>
      <c r="U431" s="38">
        <v>7222</v>
      </c>
      <c r="V431" s="28"/>
      <c r="W431" s="29"/>
      <c r="X431" s="28"/>
      <c r="Y431" s="28"/>
      <c r="Z431" s="28"/>
      <c r="AA431" s="27"/>
      <c r="AB431" s="24"/>
      <c r="AC431" s="24"/>
      <c r="AD431" s="24"/>
      <c r="AE431" s="24"/>
      <c r="AF431" s="24"/>
      <c r="AG431" s="24"/>
    </row>
    <row r="432" spans="1:33" ht="14.25" hidden="1" customHeight="1" x14ac:dyDescent="0.2">
      <c r="A432" s="38">
        <v>7507</v>
      </c>
      <c r="B432" s="29" t="s">
        <v>3169</v>
      </c>
      <c r="C432" s="139">
        <v>690806002</v>
      </c>
      <c r="D432" s="27" t="s">
        <v>2838</v>
      </c>
      <c r="E432" s="27" t="s">
        <v>626</v>
      </c>
      <c r="F432" s="37" t="s">
        <v>27</v>
      </c>
      <c r="G432" s="37" t="s">
        <v>627</v>
      </c>
      <c r="H432" s="37" t="s">
        <v>29</v>
      </c>
      <c r="I432" s="27"/>
      <c r="J432" s="27"/>
      <c r="K432" s="27" t="s">
        <v>3170</v>
      </c>
      <c r="L432" s="27" t="s">
        <v>3171</v>
      </c>
      <c r="M432" s="29" t="s">
        <v>6116</v>
      </c>
      <c r="N432" s="38" t="s">
        <v>3172</v>
      </c>
      <c r="O432" s="38">
        <v>722462921</v>
      </c>
      <c r="P432" s="39"/>
      <c r="Q432" s="38"/>
      <c r="R432" s="39">
        <v>91001</v>
      </c>
      <c r="S432" s="39" t="s">
        <v>600</v>
      </c>
      <c r="T432" s="40">
        <v>41898</v>
      </c>
      <c r="U432" s="38">
        <v>7507</v>
      </c>
      <c r="V432" s="53"/>
      <c r="W432" s="54"/>
      <c r="X432" s="53"/>
      <c r="Y432" s="53"/>
      <c r="Z432" s="53"/>
      <c r="AA432" s="43"/>
      <c r="AB432" s="24"/>
      <c r="AC432" s="24"/>
      <c r="AD432" s="24"/>
      <c r="AE432" s="24"/>
      <c r="AF432" s="24"/>
      <c r="AG432" s="24"/>
    </row>
    <row r="433" spans="1:33" ht="14.25" hidden="1" customHeight="1" x14ac:dyDescent="0.2">
      <c r="A433" s="38">
        <v>7200</v>
      </c>
      <c r="B433" s="29" t="s">
        <v>3173</v>
      </c>
      <c r="C433" s="139">
        <v>692553004</v>
      </c>
      <c r="D433" s="27" t="s">
        <v>2838</v>
      </c>
      <c r="E433" s="27" t="s">
        <v>2855</v>
      </c>
      <c r="F433" s="37" t="s">
        <v>27</v>
      </c>
      <c r="G433" s="37" t="s">
        <v>2856</v>
      </c>
      <c r="H433" s="37" t="s">
        <v>29</v>
      </c>
      <c r="I433" s="27"/>
      <c r="J433" s="27"/>
      <c r="K433" s="27" t="s">
        <v>3174</v>
      </c>
      <c r="L433" s="27" t="s">
        <v>3175</v>
      </c>
      <c r="M433" s="29" t="s">
        <v>49</v>
      </c>
      <c r="N433" s="38" t="s">
        <v>3177</v>
      </c>
      <c r="O433" s="38" t="s">
        <v>3176</v>
      </c>
      <c r="P433" s="39"/>
      <c r="Q433" s="38"/>
      <c r="R433" s="39">
        <v>91001</v>
      </c>
      <c r="S433" s="39" t="s">
        <v>2859</v>
      </c>
      <c r="T433" s="40">
        <v>38624</v>
      </c>
      <c r="U433" s="38">
        <v>7200</v>
      </c>
      <c r="V433" s="53"/>
      <c r="W433" s="54"/>
      <c r="X433" s="53"/>
      <c r="Y433" s="53"/>
      <c r="Z433" s="53"/>
      <c r="AA433" s="43"/>
      <c r="AB433" s="24"/>
      <c r="AC433" s="24"/>
      <c r="AD433" s="24"/>
      <c r="AE433" s="24"/>
      <c r="AF433" s="24"/>
      <c r="AG433" s="24"/>
    </row>
    <row r="434" spans="1:33" ht="14.25" hidden="1" customHeight="1" x14ac:dyDescent="0.2">
      <c r="A434" s="38">
        <v>7427</v>
      </c>
      <c r="B434" s="29" t="s">
        <v>3178</v>
      </c>
      <c r="C434" s="139" t="s">
        <v>7698</v>
      </c>
      <c r="D434" s="27" t="s">
        <v>3179</v>
      </c>
      <c r="E434" s="27" t="s">
        <v>626</v>
      </c>
      <c r="F434" s="37" t="s">
        <v>27</v>
      </c>
      <c r="G434" s="37" t="s">
        <v>627</v>
      </c>
      <c r="H434" s="37" t="s">
        <v>29</v>
      </c>
      <c r="I434" s="27"/>
      <c r="J434" s="27"/>
      <c r="K434" s="27" t="s">
        <v>3180</v>
      </c>
      <c r="L434" s="27" t="s">
        <v>6170</v>
      </c>
      <c r="M434" s="29" t="s">
        <v>6114</v>
      </c>
      <c r="N434" s="38" t="s">
        <v>2314</v>
      </c>
      <c r="O434" s="38" t="s">
        <v>6273</v>
      </c>
      <c r="P434" s="39" t="s">
        <v>6274</v>
      </c>
      <c r="Q434" s="38"/>
      <c r="R434" s="39" t="s">
        <v>3181</v>
      </c>
      <c r="S434" s="39" t="s">
        <v>3182</v>
      </c>
      <c r="T434" s="40">
        <v>40346</v>
      </c>
      <c r="U434" s="38">
        <v>7427</v>
      </c>
      <c r="V434" s="53"/>
      <c r="W434" s="54"/>
      <c r="X434" s="53"/>
      <c r="Y434" s="53"/>
      <c r="Z434" s="53"/>
      <c r="AA434" s="43"/>
      <c r="AB434" s="24"/>
      <c r="AC434" s="24"/>
      <c r="AD434" s="24"/>
      <c r="AE434" s="24"/>
      <c r="AF434" s="24"/>
      <c r="AG434" s="24"/>
    </row>
    <row r="435" spans="1:33" ht="14.25" hidden="1" customHeight="1" x14ac:dyDescent="0.2">
      <c r="A435" s="38">
        <v>7279</v>
      </c>
      <c r="B435" s="29" t="s">
        <v>3183</v>
      </c>
      <c r="C435" s="139">
        <v>690730006</v>
      </c>
      <c r="D435" s="27" t="s">
        <v>2838</v>
      </c>
      <c r="E435" s="27" t="s">
        <v>2855</v>
      </c>
      <c r="F435" s="37" t="s">
        <v>27</v>
      </c>
      <c r="G435" s="37" t="s">
        <v>2856</v>
      </c>
      <c r="H435" s="37" t="s">
        <v>29</v>
      </c>
      <c r="I435" s="27"/>
      <c r="J435" s="27"/>
      <c r="K435" s="27" t="s">
        <v>3184</v>
      </c>
      <c r="L435" s="27" t="s">
        <v>3185</v>
      </c>
      <c r="M435" s="29" t="s">
        <v>49</v>
      </c>
      <c r="N435" s="38" t="s">
        <v>3187</v>
      </c>
      <c r="O435" s="38" t="s">
        <v>3186</v>
      </c>
      <c r="P435" s="39"/>
      <c r="Q435" s="38"/>
      <c r="R435" s="39">
        <v>91001</v>
      </c>
      <c r="S435" s="39" t="s">
        <v>2871</v>
      </c>
      <c r="T435" s="40">
        <v>38737</v>
      </c>
      <c r="U435" s="38">
        <v>7279</v>
      </c>
      <c r="V435" s="53"/>
      <c r="W435" s="54"/>
      <c r="X435" s="53"/>
      <c r="Y435" s="53"/>
      <c r="Z435" s="53"/>
      <c r="AA435" s="43"/>
      <c r="AB435" s="24"/>
      <c r="AC435" s="24"/>
      <c r="AD435" s="24"/>
      <c r="AE435" s="24"/>
      <c r="AF435" s="24"/>
      <c r="AG435" s="24"/>
    </row>
    <row r="436" spans="1:33" ht="14.25" hidden="1" customHeight="1" x14ac:dyDescent="0.2">
      <c r="A436" s="38">
        <v>7577</v>
      </c>
      <c r="B436" s="29" t="s">
        <v>3188</v>
      </c>
      <c r="C436" s="139">
        <v>690617005</v>
      </c>
      <c r="D436" s="27" t="s">
        <v>2838</v>
      </c>
      <c r="E436" s="27" t="s">
        <v>3189</v>
      </c>
      <c r="F436" s="37" t="s">
        <v>27</v>
      </c>
      <c r="G436" s="37" t="s">
        <v>627</v>
      </c>
      <c r="H436" s="37" t="s">
        <v>29</v>
      </c>
      <c r="I436" s="27"/>
      <c r="J436" s="27"/>
      <c r="K436" s="27" t="s">
        <v>3190</v>
      </c>
      <c r="L436" s="27" t="s">
        <v>3191</v>
      </c>
      <c r="M436" s="29" t="s">
        <v>623</v>
      </c>
      <c r="N436" s="38" t="s">
        <v>3193</v>
      </c>
      <c r="O436" s="38" t="s">
        <v>6322</v>
      </c>
      <c r="P436" s="39" t="s">
        <v>3192</v>
      </c>
      <c r="Q436" s="38"/>
      <c r="R436" s="39">
        <v>91001</v>
      </c>
      <c r="S436" s="39" t="s">
        <v>600</v>
      </c>
      <c r="T436" s="40">
        <v>42215</v>
      </c>
      <c r="U436" s="38">
        <v>7577</v>
      </c>
      <c r="V436" s="53"/>
      <c r="W436" s="54"/>
      <c r="X436" s="53"/>
      <c r="Y436" s="53"/>
      <c r="Z436" s="53"/>
      <c r="AA436" s="43"/>
      <c r="AB436" s="24"/>
      <c r="AC436" s="24"/>
      <c r="AD436" s="24"/>
      <c r="AE436" s="24"/>
      <c r="AF436" s="24"/>
      <c r="AG436" s="24"/>
    </row>
    <row r="437" spans="1:33" ht="14.25" hidden="1" customHeight="1" x14ac:dyDescent="0.2">
      <c r="A437" s="38">
        <v>7596</v>
      </c>
      <c r="B437" s="29" t="s">
        <v>3194</v>
      </c>
      <c r="C437" s="139">
        <v>690737000</v>
      </c>
      <c r="D437" s="27" t="s">
        <v>2838</v>
      </c>
      <c r="E437" s="27" t="s">
        <v>626</v>
      </c>
      <c r="F437" s="37" t="s">
        <v>27</v>
      </c>
      <c r="G437" s="37" t="s">
        <v>627</v>
      </c>
      <c r="H437" s="37" t="s">
        <v>29</v>
      </c>
      <c r="I437" s="27"/>
      <c r="J437" s="27"/>
      <c r="K437" s="27" t="s">
        <v>3195</v>
      </c>
      <c r="L437" s="27" t="s">
        <v>3196</v>
      </c>
      <c r="M437" s="29" t="s">
        <v>623</v>
      </c>
      <c r="N437" s="38" t="s">
        <v>3198</v>
      </c>
      <c r="O437" s="38" t="s">
        <v>3197</v>
      </c>
      <c r="P437" s="39"/>
      <c r="Q437" s="38"/>
      <c r="R437" s="39">
        <v>91001</v>
      </c>
      <c r="S437" s="39" t="s">
        <v>600</v>
      </c>
      <c r="T437" s="40">
        <v>42410</v>
      </c>
      <c r="U437" s="38">
        <v>7596</v>
      </c>
      <c r="V437" s="53"/>
      <c r="W437" s="54"/>
      <c r="X437" s="53"/>
      <c r="Y437" s="53"/>
      <c r="Z437" s="53"/>
      <c r="AA437" s="43"/>
      <c r="AB437" s="24"/>
      <c r="AC437" s="24"/>
      <c r="AD437" s="24"/>
      <c r="AE437" s="24"/>
      <c r="AF437" s="24"/>
      <c r="AG437" s="24"/>
    </row>
    <row r="438" spans="1:33" ht="14.25" hidden="1" customHeight="1" x14ac:dyDescent="0.2">
      <c r="A438" s="38">
        <v>6998</v>
      </c>
      <c r="B438" s="29" t="s">
        <v>3199</v>
      </c>
      <c r="C438" s="139">
        <v>692543009</v>
      </c>
      <c r="D438" s="27" t="s">
        <v>2838</v>
      </c>
      <c r="E438" s="27" t="s">
        <v>2855</v>
      </c>
      <c r="F438" s="37" t="s">
        <v>27</v>
      </c>
      <c r="G438" s="37" t="s">
        <v>2856</v>
      </c>
      <c r="H438" s="37" t="s">
        <v>29</v>
      </c>
      <c r="I438" s="27"/>
      <c r="J438" s="27"/>
      <c r="K438" s="27" t="s">
        <v>8653</v>
      </c>
      <c r="L438" s="27" t="s">
        <v>3200</v>
      </c>
      <c r="M438" s="29" t="s">
        <v>49</v>
      </c>
      <c r="N438" s="38" t="s">
        <v>1878</v>
      </c>
      <c r="O438" s="38"/>
      <c r="P438" s="39"/>
      <c r="Q438" s="38"/>
      <c r="R438" s="39">
        <v>91001</v>
      </c>
      <c r="S438" s="39" t="s">
        <v>2859</v>
      </c>
      <c r="T438" s="40">
        <v>37970</v>
      </c>
      <c r="U438" s="38">
        <v>6998</v>
      </c>
      <c r="V438" s="53"/>
      <c r="W438" s="54"/>
      <c r="X438" s="53"/>
      <c r="Y438" s="53"/>
      <c r="Z438" s="53"/>
      <c r="AA438" s="43"/>
      <c r="AB438" s="24"/>
      <c r="AC438" s="24"/>
      <c r="AD438" s="24"/>
      <c r="AE438" s="24"/>
      <c r="AF438" s="24"/>
      <c r="AG438" s="24"/>
    </row>
    <row r="439" spans="1:33" ht="14.25" hidden="1" customHeight="1" x14ac:dyDescent="0.2">
      <c r="A439" s="38">
        <v>7290</v>
      </c>
      <c r="B439" s="29" t="s">
        <v>3201</v>
      </c>
      <c r="C439" s="139">
        <v>691507009</v>
      </c>
      <c r="D439" s="27" t="s">
        <v>2838</v>
      </c>
      <c r="E439" s="27" t="s">
        <v>2855</v>
      </c>
      <c r="F439" s="37" t="s">
        <v>27</v>
      </c>
      <c r="G439" s="37" t="s">
        <v>2856</v>
      </c>
      <c r="H439" s="37" t="s">
        <v>29</v>
      </c>
      <c r="I439" s="27"/>
      <c r="J439" s="27"/>
      <c r="K439" s="27" t="s">
        <v>3202</v>
      </c>
      <c r="L439" s="27" t="s">
        <v>3204</v>
      </c>
      <c r="M439" s="29" t="s">
        <v>339</v>
      </c>
      <c r="N439" s="38" t="s">
        <v>3206</v>
      </c>
      <c r="O439" s="38" t="s">
        <v>3205</v>
      </c>
      <c r="P439" s="39" t="s">
        <v>3203</v>
      </c>
      <c r="Q439" s="38"/>
      <c r="R439" s="39">
        <v>91001</v>
      </c>
      <c r="S439" s="39" t="s">
        <v>2871</v>
      </c>
      <c r="T439" s="40">
        <v>38744</v>
      </c>
      <c r="U439" s="38">
        <v>7290</v>
      </c>
      <c r="V439" s="53"/>
      <c r="W439" s="54"/>
      <c r="X439" s="53"/>
      <c r="Y439" s="53"/>
      <c r="Z439" s="53"/>
      <c r="AA439" s="43"/>
      <c r="AB439" s="24"/>
      <c r="AC439" s="24"/>
      <c r="AD439" s="24"/>
      <c r="AE439" s="24"/>
      <c r="AF439" s="24"/>
      <c r="AG439" s="24"/>
    </row>
    <row r="440" spans="1:33" ht="14.25" hidden="1" customHeight="1" x14ac:dyDescent="0.2">
      <c r="A440" s="38">
        <v>7150</v>
      </c>
      <c r="B440" s="29" t="s">
        <v>3207</v>
      </c>
      <c r="C440" s="139" t="s">
        <v>7699</v>
      </c>
      <c r="D440" s="27" t="s">
        <v>2838</v>
      </c>
      <c r="E440" s="27" t="s">
        <v>2855</v>
      </c>
      <c r="F440" s="37" t="s">
        <v>27</v>
      </c>
      <c r="G440" s="37" t="s">
        <v>2856</v>
      </c>
      <c r="H440" s="37" t="s">
        <v>29</v>
      </c>
      <c r="I440" s="27"/>
      <c r="J440" s="27"/>
      <c r="K440" s="27" t="s">
        <v>3208</v>
      </c>
      <c r="L440" s="27" t="s">
        <v>3209</v>
      </c>
      <c r="M440" s="29" t="s">
        <v>50</v>
      </c>
      <c r="N440" s="38" t="s">
        <v>3211</v>
      </c>
      <c r="O440" s="38" t="s">
        <v>3210</v>
      </c>
      <c r="P440" s="39"/>
      <c r="Q440" s="38"/>
      <c r="R440" s="39">
        <v>91001</v>
      </c>
      <c r="S440" s="39" t="s">
        <v>2932</v>
      </c>
      <c r="T440" s="40">
        <v>38315</v>
      </c>
      <c r="U440" s="38">
        <v>7150</v>
      </c>
      <c r="V440" s="53"/>
      <c r="W440" s="54"/>
      <c r="X440" s="53"/>
      <c r="Y440" s="53"/>
      <c r="Z440" s="53"/>
      <c r="AA440" s="43"/>
      <c r="AB440" s="24"/>
      <c r="AC440" s="24"/>
      <c r="AD440" s="24"/>
      <c r="AE440" s="24"/>
      <c r="AF440" s="24"/>
      <c r="AG440" s="24"/>
    </row>
    <row r="441" spans="1:33" ht="14.25" hidden="1" customHeight="1" x14ac:dyDescent="0.2">
      <c r="A441" s="38">
        <v>7546</v>
      </c>
      <c r="B441" s="29" t="s">
        <v>3212</v>
      </c>
      <c r="C441" s="139" t="s">
        <v>7700</v>
      </c>
      <c r="D441" s="27" t="s">
        <v>2838</v>
      </c>
      <c r="E441" s="27" t="s">
        <v>626</v>
      </c>
      <c r="F441" s="37" t="s">
        <v>27</v>
      </c>
      <c r="G441" s="37" t="s">
        <v>627</v>
      </c>
      <c r="H441" s="37" t="s">
        <v>29</v>
      </c>
      <c r="I441" s="27"/>
      <c r="J441" s="27"/>
      <c r="K441" s="27" t="s">
        <v>3213</v>
      </c>
      <c r="L441" s="27" t="s">
        <v>3215</v>
      </c>
      <c r="M441" s="29" t="s">
        <v>6113</v>
      </c>
      <c r="N441" s="38" t="s">
        <v>3217</v>
      </c>
      <c r="O441" s="38" t="s">
        <v>3216</v>
      </c>
      <c r="P441" s="39" t="s">
        <v>3214</v>
      </c>
      <c r="Q441" s="38"/>
      <c r="R441" s="39">
        <v>91001</v>
      </c>
      <c r="S441" s="39" t="s">
        <v>600</v>
      </c>
      <c r="T441" s="40">
        <v>42059</v>
      </c>
      <c r="U441" s="38">
        <v>7546</v>
      </c>
      <c r="V441" s="53"/>
      <c r="W441" s="54"/>
      <c r="X441" s="53"/>
      <c r="Y441" s="53"/>
      <c r="Z441" s="53"/>
      <c r="AA441" s="43"/>
      <c r="AB441" s="24"/>
      <c r="AC441" s="24"/>
      <c r="AD441" s="24"/>
      <c r="AE441" s="24"/>
      <c r="AF441" s="24"/>
      <c r="AG441" s="24"/>
    </row>
    <row r="442" spans="1:33" ht="14.25" hidden="1" customHeight="1" x14ac:dyDescent="0.2">
      <c r="A442" s="38">
        <v>7487</v>
      </c>
      <c r="B442" s="29" t="s">
        <v>3218</v>
      </c>
      <c r="C442" s="139" t="s">
        <v>7701</v>
      </c>
      <c r="D442" s="27" t="s">
        <v>2838</v>
      </c>
      <c r="E442" s="27" t="s">
        <v>626</v>
      </c>
      <c r="F442" s="37" t="s">
        <v>27</v>
      </c>
      <c r="G442" s="37" t="s">
        <v>627</v>
      </c>
      <c r="H442" s="37" t="s">
        <v>29</v>
      </c>
      <c r="I442" s="27"/>
      <c r="J442" s="27"/>
      <c r="K442" s="27" t="s">
        <v>3219</v>
      </c>
      <c r="L442" s="27" t="s">
        <v>3221</v>
      </c>
      <c r="M442" s="29" t="s">
        <v>6112</v>
      </c>
      <c r="N442" s="38" t="s">
        <v>3223</v>
      </c>
      <c r="O442" s="38" t="s">
        <v>3222</v>
      </c>
      <c r="P442" s="39" t="s">
        <v>3220</v>
      </c>
      <c r="Q442" s="38"/>
      <c r="R442" s="39">
        <v>91001</v>
      </c>
      <c r="S442" s="39" t="s">
        <v>600</v>
      </c>
      <c r="T442" s="40">
        <v>41547</v>
      </c>
      <c r="U442" s="38">
        <v>7487</v>
      </c>
      <c r="V442" s="28"/>
      <c r="W442" s="29"/>
      <c r="X442" s="28"/>
      <c r="Y442" s="28"/>
      <c r="Z442" s="28"/>
      <c r="AA442" s="27"/>
      <c r="AB442" s="24"/>
      <c r="AC442" s="24"/>
      <c r="AD442" s="24"/>
      <c r="AE442" s="24"/>
      <c r="AF442" s="24"/>
      <c r="AG442" s="24"/>
    </row>
    <row r="443" spans="1:33" ht="14.25" hidden="1" customHeight="1" x14ac:dyDescent="0.2">
      <c r="A443" s="38">
        <v>7215</v>
      </c>
      <c r="B443" s="29" t="s">
        <v>3224</v>
      </c>
      <c r="C443" s="139">
        <v>692207009</v>
      </c>
      <c r="D443" s="27" t="s">
        <v>2838</v>
      </c>
      <c r="E443" s="27" t="s">
        <v>626</v>
      </c>
      <c r="F443" s="37" t="s">
        <v>27</v>
      </c>
      <c r="G443" s="37" t="s">
        <v>2959</v>
      </c>
      <c r="H443" s="37" t="s">
        <v>29</v>
      </c>
      <c r="I443" s="27"/>
      <c r="J443" s="27"/>
      <c r="K443" s="27" t="s">
        <v>3225</v>
      </c>
      <c r="L443" s="27" t="s">
        <v>3226</v>
      </c>
      <c r="M443" s="29" t="s">
        <v>6112</v>
      </c>
      <c r="N443" s="38" t="s">
        <v>3227</v>
      </c>
      <c r="O443" s="38"/>
      <c r="P443" s="39"/>
      <c r="Q443" s="38"/>
      <c r="R443" s="39">
        <v>91001</v>
      </c>
      <c r="S443" s="27" t="s">
        <v>2859</v>
      </c>
      <c r="T443" s="40">
        <v>38663</v>
      </c>
      <c r="U443" s="38">
        <v>7215</v>
      </c>
      <c r="V443" s="53"/>
      <c r="W443" s="54"/>
      <c r="X443" s="53"/>
      <c r="Y443" s="53"/>
      <c r="Z443" s="53"/>
      <c r="AA443" s="43"/>
      <c r="AB443" s="24"/>
      <c r="AC443" s="24"/>
      <c r="AD443" s="24"/>
      <c r="AE443" s="24"/>
      <c r="AF443" s="24"/>
      <c r="AG443" s="24"/>
    </row>
    <row r="444" spans="1:33" ht="14.25" hidden="1" customHeight="1" x14ac:dyDescent="0.2">
      <c r="A444" s="38">
        <v>7523</v>
      </c>
      <c r="B444" s="29" t="s">
        <v>3228</v>
      </c>
      <c r="C444" s="139" t="s">
        <v>7702</v>
      </c>
      <c r="D444" s="27" t="s">
        <v>2838</v>
      </c>
      <c r="E444" s="27" t="s">
        <v>626</v>
      </c>
      <c r="F444" s="37" t="s">
        <v>27</v>
      </c>
      <c r="G444" s="37" t="s">
        <v>627</v>
      </c>
      <c r="H444" s="37" t="s">
        <v>29</v>
      </c>
      <c r="I444" s="27"/>
      <c r="J444" s="27"/>
      <c r="K444" s="27" t="s">
        <v>8654</v>
      </c>
      <c r="L444" s="27" t="s">
        <v>3230</v>
      </c>
      <c r="M444" s="29" t="s">
        <v>6118</v>
      </c>
      <c r="N444" s="38" t="s">
        <v>6171</v>
      </c>
      <c r="O444" s="38"/>
      <c r="P444" s="39" t="s">
        <v>3229</v>
      </c>
      <c r="Q444" s="38"/>
      <c r="R444" s="39">
        <v>91001</v>
      </c>
      <c r="S444" s="39" t="s">
        <v>2889</v>
      </c>
      <c r="T444" s="40">
        <v>42032</v>
      </c>
      <c r="U444" s="38">
        <v>7523</v>
      </c>
      <c r="V444" s="53"/>
      <c r="W444" s="54"/>
      <c r="X444" s="53"/>
      <c r="Y444" s="53"/>
      <c r="Z444" s="53"/>
      <c r="AA444" s="43"/>
      <c r="AB444" s="24"/>
      <c r="AC444" s="24"/>
      <c r="AD444" s="24"/>
      <c r="AE444" s="24"/>
      <c r="AF444" s="24"/>
      <c r="AG444" s="24"/>
    </row>
    <row r="445" spans="1:33" ht="14.25" hidden="1" customHeight="1" x14ac:dyDescent="0.2">
      <c r="A445" s="38">
        <v>7095</v>
      </c>
      <c r="B445" s="29" t="s">
        <v>3231</v>
      </c>
      <c r="C445" s="139">
        <v>691902005</v>
      </c>
      <c r="D445" s="27" t="s">
        <v>2838</v>
      </c>
      <c r="E445" s="27" t="s">
        <v>2855</v>
      </c>
      <c r="F445" s="37" t="s">
        <v>27</v>
      </c>
      <c r="G445" s="37" t="s">
        <v>2856</v>
      </c>
      <c r="H445" s="37" t="s">
        <v>29</v>
      </c>
      <c r="I445" s="27"/>
      <c r="J445" s="27"/>
      <c r="K445" s="27" t="s">
        <v>3232</v>
      </c>
      <c r="L445" s="27" t="s">
        <v>3233</v>
      </c>
      <c r="M445" s="29" t="s">
        <v>50</v>
      </c>
      <c r="N445" s="38" t="s">
        <v>3234</v>
      </c>
      <c r="O445" s="38"/>
      <c r="P445" s="39"/>
      <c r="Q445" s="38"/>
      <c r="R445" s="39">
        <v>91001</v>
      </c>
      <c r="S445" s="39" t="s">
        <v>3235</v>
      </c>
      <c r="T445" s="40">
        <v>37970</v>
      </c>
      <c r="U445" s="38">
        <v>7095</v>
      </c>
      <c r="V445" s="28"/>
      <c r="W445" s="29"/>
      <c r="X445" s="28"/>
      <c r="Y445" s="28"/>
      <c r="Z445" s="28"/>
      <c r="AA445" s="27"/>
      <c r="AB445" s="24"/>
      <c r="AC445" s="24"/>
      <c r="AD445" s="24"/>
      <c r="AE445" s="24"/>
      <c r="AF445" s="24"/>
      <c r="AG445" s="24"/>
    </row>
    <row r="446" spans="1:33" ht="14.25" hidden="1" customHeight="1" x14ac:dyDescent="0.2">
      <c r="A446" s="38">
        <v>7174</v>
      </c>
      <c r="B446" s="29" t="s">
        <v>3236</v>
      </c>
      <c r="C446" s="139">
        <v>691912000</v>
      </c>
      <c r="D446" s="27" t="s">
        <v>2838</v>
      </c>
      <c r="E446" s="27" t="s">
        <v>2855</v>
      </c>
      <c r="F446" s="37" t="s">
        <v>27</v>
      </c>
      <c r="G446" s="37" t="s">
        <v>2856</v>
      </c>
      <c r="H446" s="37" t="s">
        <v>29</v>
      </c>
      <c r="I446" s="27"/>
      <c r="J446" s="27"/>
      <c r="K446" s="27" t="s">
        <v>3237</v>
      </c>
      <c r="L446" s="27" t="s">
        <v>3238</v>
      </c>
      <c r="M446" s="29" t="s">
        <v>50</v>
      </c>
      <c r="N446" s="38" t="s">
        <v>3240</v>
      </c>
      <c r="O446" s="38" t="s">
        <v>3239</v>
      </c>
      <c r="P446" s="39"/>
      <c r="Q446" s="38"/>
      <c r="R446" s="39">
        <v>91001</v>
      </c>
      <c r="S446" s="39" t="s">
        <v>2916</v>
      </c>
      <c r="T446" s="40">
        <v>38518</v>
      </c>
      <c r="U446" s="38">
        <v>7174</v>
      </c>
      <c r="V446" s="53"/>
      <c r="W446" s="54"/>
      <c r="X446" s="53"/>
      <c r="Y446" s="53"/>
      <c r="Z446" s="53"/>
      <c r="AA446" s="43"/>
      <c r="AB446" s="24"/>
      <c r="AC446" s="24"/>
      <c r="AD446" s="24"/>
      <c r="AE446" s="24"/>
      <c r="AF446" s="24"/>
      <c r="AG446" s="24"/>
    </row>
    <row r="447" spans="1:33" ht="14.25" hidden="1" customHeight="1" x14ac:dyDescent="0.2">
      <c r="A447" s="38">
        <v>7091</v>
      </c>
      <c r="B447" s="29" t="s">
        <v>3241</v>
      </c>
      <c r="C447" s="139">
        <v>690803003</v>
      </c>
      <c r="D447" s="27" t="s">
        <v>2838</v>
      </c>
      <c r="E447" s="27" t="s">
        <v>2855</v>
      </c>
      <c r="F447" s="37" t="s">
        <v>27</v>
      </c>
      <c r="G447" s="37" t="s">
        <v>2856</v>
      </c>
      <c r="H447" s="37" t="s">
        <v>29</v>
      </c>
      <c r="I447" s="27"/>
      <c r="J447" s="27"/>
      <c r="K447" s="27" t="s">
        <v>3242</v>
      </c>
      <c r="L447" s="27" t="s">
        <v>3243</v>
      </c>
      <c r="M447" s="29" t="s">
        <v>6116</v>
      </c>
      <c r="N447" s="38" t="s">
        <v>3244</v>
      </c>
      <c r="O447" s="38"/>
      <c r="P447" s="39"/>
      <c r="Q447" s="38"/>
      <c r="R447" s="39">
        <v>91001</v>
      </c>
      <c r="S447" s="39" t="s">
        <v>2871</v>
      </c>
      <c r="T447" s="40">
        <v>37970</v>
      </c>
      <c r="U447" s="38">
        <v>7091</v>
      </c>
      <c r="V447" s="53"/>
      <c r="W447" s="54"/>
      <c r="X447" s="53"/>
      <c r="Y447" s="53"/>
      <c r="Z447" s="53"/>
      <c r="AA447" s="43"/>
      <c r="AB447" s="24"/>
      <c r="AC447" s="24"/>
      <c r="AD447" s="24"/>
      <c r="AE447" s="24"/>
      <c r="AF447" s="24"/>
      <c r="AG447" s="24"/>
    </row>
    <row r="448" spans="1:33" ht="14.25" hidden="1" customHeight="1" x14ac:dyDescent="0.2">
      <c r="A448" s="38">
        <v>7249</v>
      </c>
      <c r="B448" s="29" t="s">
        <v>3245</v>
      </c>
      <c r="C448" s="139" t="s">
        <v>7703</v>
      </c>
      <c r="D448" s="27" t="s">
        <v>2838</v>
      </c>
      <c r="E448" s="27" t="s">
        <v>2855</v>
      </c>
      <c r="F448" s="37" t="s">
        <v>27</v>
      </c>
      <c r="G448" s="37" t="s">
        <v>2856</v>
      </c>
      <c r="H448" s="37" t="s">
        <v>29</v>
      </c>
      <c r="I448" s="27"/>
      <c r="J448" s="27"/>
      <c r="K448" s="27" t="s">
        <v>3246</v>
      </c>
      <c r="L448" s="27" t="s">
        <v>3247</v>
      </c>
      <c r="M448" s="29" t="s">
        <v>6117</v>
      </c>
      <c r="N448" s="38" t="s">
        <v>3249</v>
      </c>
      <c r="O448" s="38" t="s">
        <v>3248</v>
      </c>
      <c r="P448" s="39"/>
      <c r="Q448" s="38"/>
      <c r="R448" s="39">
        <v>91001</v>
      </c>
      <c r="S448" s="39" t="s">
        <v>3250</v>
      </c>
      <c r="T448" s="40">
        <v>38722</v>
      </c>
      <c r="U448" s="38">
        <v>7249</v>
      </c>
      <c r="V448" s="28"/>
      <c r="W448" s="29"/>
      <c r="X448" s="28"/>
      <c r="Y448" s="28"/>
      <c r="Z448" s="28"/>
      <c r="AA448" s="27"/>
      <c r="AB448" s="24"/>
      <c r="AC448" s="24"/>
      <c r="AD448" s="24"/>
      <c r="AE448" s="24"/>
      <c r="AF448" s="24"/>
      <c r="AG448" s="24"/>
    </row>
    <row r="449" spans="1:33" ht="14.25" hidden="1" customHeight="1" x14ac:dyDescent="0.2">
      <c r="A449" s="38">
        <v>7283</v>
      </c>
      <c r="B449" s="29" t="s">
        <v>3251</v>
      </c>
      <c r="C449" s="139" t="s">
        <v>7704</v>
      </c>
      <c r="D449" s="27" t="s">
        <v>2838</v>
      </c>
      <c r="E449" s="27" t="s">
        <v>626</v>
      </c>
      <c r="F449" s="37" t="s">
        <v>27</v>
      </c>
      <c r="G449" s="37" t="s">
        <v>627</v>
      </c>
      <c r="H449" s="37" t="s">
        <v>29</v>
      </c>
      <c r="I449" s="27"/>
      <c r="J449" s="27"/>
      <c r="K449" s="27" t="s">
        <v>3252</v>
      </c>
      <c r="L449" s="27" t="s">
        <v>3253</v>
      </c>
      <c r="M449" s="29" t="s">
        <v>339</v>
      </c>
      <c r="N449" s="38" t="s">
        <v>3255</v>
      </c>
      <c r="O449" s="38" t="s">
        <v>3254</v>
      </c>
      <c r="P449" s="39"/>
      <c r="Q449" s="38"/>
      <c r="R449" s="39">
        <v>91001</v>
      </c>
      <c r="S449" s="39" t="s">
        <v>3256</v>
      </c>
      <c r="T449" s="40">
        <v>38737</v>
      </c>
      <c r="U449" s="38">
        <v>7283</v>
      </c>
      <c r="V449" s="28"/>
      <c r="W449" s="29"/>
      <c r="X449" s="28"/>
      <c r="Y449" s="28"/>
      <c r="Z449" s="28"/>
      <c r="AA449" s="27"/>
      <c r="AB449" s="24"/>
      <c r="AC449" s="24"/>
      <c r="AD449" s="24"/>
      <c r="AE449" s="24"/>
      <c r="AF449" s="24"/>
      <c r="AG449" s="24"/>
    </row>
    <row r="450" spans="1:33" ht="14.25" hidden="1" customHeight="1" x14ac:dyDescent="0.2">
      <c r="A450" s="38">
        <v>7309</v>
      </c>
      <c r="B450" s="29" t="s">
        <v>3260</v>
      </c>
      <c r="C450" s="139">
        <v>691506002</v>
      </c>
      <c r="D450" s="27" t="s">
        <v>2838</v>
      </c>
      <c r="E450" s="27" t="s">
        <v>626</v>
      </c>
      <c r="F450" s="37" t="s">
        <v>27</v>
      </c>
      <c r="G450" s="37" t="s">
        <v>627</v>
      </c>
      <c r="H450" s="37" t="s">
        <v>29</v>
      </c>
      <c r="I450" s="27"/>
      <c r="J450" s="27"/>
      <c r="K450" s="27" t="s">
        <v>3261</v>
      </c>
      <c r="L450" s="27" t="s">
        <v>3263</v>
      </c>
      <c r="M450" s="29" t="s">
        <v>339</v>
      </c>
      <c r="N450" s="29" t="s">
        <v>5842</v>
      </c>
      <c r="O450" s="38"/>
      <c r="P450" s="39" t="s">
        <v>3262</v>
      </c>
      <c r="Q450" s="38"/>
      <c r="R450" s="39">
        <v>91001</v>
      </c>
      <c r="S450" s="39" t="s">
        <v>2859</v>
      </c>
      <c r="T450" s="40">
        <v>38768</v>
      </c>
      <c r="U450" s="38">
        <v>7309</v>
      </c>
      <c r="V450" s="53"/>
      <c r="W450" s="54"/>
      <c r="X450" s="53"/>
      <c r="Y450" s="53"/>
      <c r="Z450" s="53"/>
      <c r="AA450" s="43"/>
      <c r="AB450" s="24"/>
      <c r="AC450" s="24"/>
      <c r="AD450" s="24"/>
      <c r="AE450" s="24"/>
      <c r="AF450" s="24"/>
      <c r="AG450" s="24"/>
    </row>
    <row r="451" spans="1:33" ht="14.25" hidden="1" customHeight="1" x14ac:dyDescent="0.2">
      <c r="A451" s="38">
        <v>7513</v>
      </c>
      <c r="B451" s="29" t="s">
        <v>3264</v>
      </c>
      <c r="C451" s="139">
        <v>690102005</v>
      </c>
      <c r="D451" s="27" t="s">
        <v>2838</v>
      </c>
      <c r="E451" s="27" t="s">
        <v>626</v>
      </c>
      <c r="F451" s="37" t="s">
        <v>27</v>
      </c>
      <c r="G451" s="37" t="s">
        <v>627</v>
      </c>
      <c r="H451" s="37" t="s">
        <v>29</v>
      </c>
      <c r="I451" s="27"/>
      <c r="J451" s="27"/>
      <c r="K451" s="27" t="s">
        <v>3265</v>
      </c>
      <c r="L451" s="27" t="s">
        <v>3267</v>
      </c>
      <c r="M451" s="38" t="s">
        <v>611</v>
      </c>
      <c r="N451" s="38" t="s">
        <v>3268</v>
      </c>
      <c r="O451" s="38" t="s">
        <v>3266</v>
      </c>
      <c r="P451" s="39"/>
      <c r="Q451" s="38"/>
      <c r="R451" s="39">
        <v>91001</v>
      </c>
      <c r="S451" s="39" t="s">
        <v>3023</v>
      </c>
      <c r="T451" s="40">
        <v>41927</v>
      </c>
      <c r="U451" s="38">
        <v>7513</v>
      </c>
      <c r="V451" s="53"/>
      <c r="W451" s="54"/>
      <c r="X451" s="53"/>
      <c r="Y451" s="53"/>
      <c r="Z451" s="53"/>
      <c r="AA451" s="43"/>
      <c r="AB451" s="24"/>
      <c r="AC451" s="24"/>
      <c r="AD451" s="24"/>
      <c r="AE451" s="24"/>
      <c r="AF451" s="24"/>
      <c r="AG451" s="24"/>
    </row>
    <row r="452" spans="1:33" ht="14.25" hidden="1" customHeight="1" x14ac:dyDescent="0.2">
      <c r="A452" s="38">
        <v>7586</v>
      </c>
      <c r="B452" s="29" t="s">
        <v>3269</v>
      </c>
      <c r="C452" s="139">
        <v>690307006</v>
      </c>
      <c r="D452" s="27" t="s">
        <v>2838</v>
      </c>
      <c r="E452" s="27" t="s">
        <v>3189</v>
      </c>
      <c r="F452" s="37" t="s">
        <v>27</v>
      </c>
      <c r="G452" s="37" t="s">
        <v>627</v>
      </c>
      <c r="H452" s="37" t="s">
        <v>29</v>
      </c>
      <c r="I452" s="27"/>
      <c r="J452" s="27"/>
      <c r="K452" s="27" t="s">
        <v>3270</v>
      </c>
      <c r="L452" s="27" t="s">
        <v>3272</v>
      </c>
      <c r="M452" s="29" t="s">
        <v>6113</v>
      </c>
      <c r="N452" s="38" t="s">
        <v>3274</v>
      </c>
      <c r="O452" s="38" t="s">
        <v>3271</v>
      </c>
      <c r="P452" s="39" t="s">
        <v>3273</v>
      </c>
      <c r="Q452" s="38"/>
      <c r="R452" s="39">
        <v>91001</v>
      </c>
      <c r="S452" s="39" t="s">
        <v>600</v>
      </c>
      <c r="T452" s="40">
        <v>42347</v>
      </c>
      <c r="U452" s="38">
        <v>7586</v>
      </c>
      <c r="V452" s="53"/>
      <c r="W452" s="54"/>
      <c r="X452" s="53"/>
      <c r="Y452" s="53"/>
      <c r="Z452" s="53"/>
      <c r="AA452" s="43"/>
      <c r="AB452" s="24"/>
      <c r="AC452" s="24"/>
      <c r="AD452" s="24"/>
      <c r="AE452" s="24"/>
      <c r="AF452" s="24"/>
      <c r="AG452" s="24"/>
    </row>
    <row r="453" spans="1:33" ht="14.25" hidden="1" customHeight="1" x14ac:dyDescent="0.2">
      <c r="A453" s="38">
        <v>7208</v>
      </c>
      <c r="B453" s="29" t="s">
        <v>3275</v>
      </c>
      <c r="C453" s="139">
        <v>692554000</v>
      </c>
      <c r="D453" s="27" t="s">
        <v>2838</v>
      </c>
      <c r="E453" s="27" t="s">
        <v>2855</v>
      </c>
      <c r="F453" s="37" t="s">
        <v>27</v>
      </c>
      <c r="G453" s="37" t="s">
        <v>2959</v>
      </c>
      <c r="H453" s="37" t="s">
        <v>29</v>
      </c>
      <c r="I453" s="27"/>
      <c r="J453" s="27"/>
      <c r="K453" s="27" t="s">
        <v>3276</v>
      </c>
      <c r="L453" s="27" t="s">
        <v>3277</v>
      </c>
      <c r="M453" s="29" t="s">
        <v>49</v>
      </c>
      <c r="N453" s="38" t="s">
        <v>1854</v>
      </c>
      <c r="O453" s="38" t="s">
        <v>3278</v>
      </c>
      <c r="P453" s="81" t="s">
        <v>6287</v>
      </c>
      <c r="Q453" s="38"/>
      <c r="R453" s="39">
        <v>91001</v>
      </c>
      <c r="S453" s="39" t="s">
        <v>3279</v>
      </c>
      <c r="T453" s="40">
        <v>38649</v>
      </c>
      <c r="U453" s="38">
        <v>7208</v>
      </c>
      <c r="V453" s="53"/>
      <c r="W453" s="54"/>
      <c r="X453" s="53"/>
      <c r="Y453" s="53"/>
      <c r="Z453" s="53"/>
      <c r="AA453" s="43"/>
      <c r="AB453" s="24"/>
      <c r="AC453" s="24"/>
      <c r="AD453" s="24"/>
      <c r="AE453" s="24"/>
      <c r="AF453" s="24"/>
      <c r="AG453" s="24"/>
    </row>
    <row r="454" spans="1:33" ht="14.25" hidden="1" customHeight="1" x14ac:dyDescent="0.2">
      <c r="A454" s="38">
        <v>7117</v>
      </c>
      <c r="B454" s="29" t="s">
        <v>3280</v>
      </c>
      <c r="C454" s="139">
        <v>690412004</v>
      </c>
      <c r="D454" s="27" t="s">
        <v>2838</v>
      </c>
      <c r="E454" s="27" t="s">
        <v>2855</v>
      </c>
      <c r="F454" s="37" t="s">
        <v>27</v>
      </c>
      <c r="G454" s="37" t="s">
        <v>2856</v>
      </c>
      <c r="H454" s="37" t="s">
        <v>29</v>
      </c>
      <c r="I454" s="27"/>
      <c r="J454" s="27"/>
      <c r="K454" s="27" t="s">
        <v>3281</v>
      </c>
      <c r="L454" s="27" t="s">
        <v>3282</v>
      </c>
      <c r="M454" s="29" t="s">
        <v>6115</v>
      </c>
      <c r="N454" s="38" t="s">
        <v>3283</v>
      </c>
      <c r="O454" s="38">
        <v>532662300</v>
      </c>
      <c r="P454" s="59" t="s">
        <v>6288</v>
      </c>
      <c r="Q454" s="38"/>
      <c r="R454" s="39">
        <v>91001</v>
      </c>
      <c r="S454" s="39" t="s">
        <v>2859</v>
      </c>
      <c r="T454" s="40">
        <v>37970</v>
      </c>
      <c r="U454" s="38">
        <v>7117</v>
      </c>
      <c r="V454" s="53"/>
      <c r="W454" s="54"/>
      <c r="X454" s="53"/>
      <c r="Y454" s="53"/>
      <c r="Z454" s="53"/>
      <c r="AA454" s="43"/>
      <c r="AB454" s="24"/>
      <c r="AC454" s="24"/>
      <c r="AD454" s="24"/>
      <c r="AE454" s="24"/>
      <c r="AF454" s="24"/>
      <c r="AG454" s="24"/>
    </row>
    <row r="455" spans="1:33" ht="14.25" hidden="1" customHeight="1" x14ac:dyDescent="0.2">
      <c r="A455" s="38">
        <v>7231</v>
      </c>
      <c r="B455" s="29" t="s">
        <v>3284</v>
      </c>
      <c r="C455" s="139">
        <v>692555007</v>
      </c>
      <c r="D455" s="27" t="s">
        <v>2838</v>
      </c>
      <c r="E455" s="27" t="s">
        <v>626</v>
      </c>
      <c r="F455" s="37" t="s">
        <v>27</v>
      </c>
      <c r="G455" s="37" t="s">
        <v>627</v>
      </c>
      <c r="H455" s="37" t="s">
        <v>29</v>
      </c>
      <c r="I455" s="27"/>
      <c r="J455" s="27"/>
      <c r="K455" s="27" t="s">
        <v>3285</v>
      </c>
      <c r="L455" s="27" t="s">
        <v>3287</v>
      </c>
      <c r="M455" s="29" t="s">
        <v>49</v>
      </c>
      <c r="N455" s="38" t="s">
        <v>1466</v>
      </c>
      <c r="O455" s="38" t="s">
        <v>3288</v>
      </c>
      <c r="P455" s="39" t="s">
        <v>3286</v>
      </c>
      <c r="Q455" s="38"/>
      <c r="R455" s="39">
        <v>91001</v>
      </c>
      <c r="S455" s="39" t="s">
        <v>2859</v>
      </c>
      <c r="T455" s="40">
        <v>38700</v>
      </c>
      <c r="U455" s="38">
        <v>7231</v>
      </c>
      <c r="V455" s="53"/>
      <c r="W455" s="54"/>
      <c r="X455" s="53"/>
      <c r="Y455" s="53"/>
      <c r="Z455" s="53"/>
      <c r="AA455" s="43"/>
      <c r="AB455" s="24"/>
      <c r="AC455" s="24"/>
      <c r="AD455" s="24"/>
      <c r="AE455" s="24"/>
      <c r="AF455" s="24"/>
      <c r="AG455" s="24"/>
    </row>
    <row r="456" spans="1:33" ht="14.25" hidden="1" customHeight="1" x14ac:dyDescent="0.2">
      <c r="A456" s="38">
        <v>7138</v>
      </c>
      <c r="B456" s="29" t="s">
        <v>3289</v>
      </c>
      <c r="C456" s="139">
        <v>690103001</v>
      </c>
      <c r="D456" s="27" t="s">
        <v>2838</v>
      </c>
      <c r="E456" s="27" t="s">
        <v>2855</v>
      </c>
      <c r="F456" s="37" t="s">
        <v>27</v>
      </c>
      <c r="G456" s="37" t="s">
        <v>2856</v>
      </c>
      <c r="H456" s="37" t="s">
        <v>29</v>
      </c>
      <c r="I456" s="27"/>
      <c r="J456" s="27"/>
      <c r="K456" s="27" t="s">
        <v>3290</v>
      </c>
      <c r="L456" s="27" t="s">
        <v>3291</v>
      </c>
      <c r="M456" s="38" t="s">
        <v>611</v>
      </c>
      <c r="N456" s="38" t="s">
        <v>2556</v>
      </c>
      <c r="O456" s="38"/>
      <c r="P456" s="39"/>
      <c r="Q456" s="38"/>
      <c r="R456" s="39">
        <v>91001</v>
      </c>
      <c r="S456" s="39" t="s">
        <v>2859</v>
      </c>
      <c r="T456" s="40">
        <v>38159</v>
      </c>
      <c r="U456" s="38">
        <v>7138</v>
      </c>
      <c r="V456" s="28"/>
      <c r="W456" s="29"/>
      <c r="X456" s="28"/>
      <c r="Y456" s="28"/>
      <c r="Z456" s="28"/>
      <c r="AA456" s="27"/>
      <c r="AB456" s="24"/>
      <c r="AC456" s="24"/>
      <c r="AD456" s="24"/>
      <c r="AE456" s="24"/>
      <c r="AF456" s="24"/>
      <c r="AG456" s="24"/>
    </row>
    <row r="457" spans="1:33" ht="14.25" hidden="1" customHeight="1" x14ac:dyDescent="0.2">
      <c r="A457" s="38">
        <v>7236</v>
      </c>
      <c r="B457" s="29" t="s">
        <v>3292</v>
      </c>
      <c r="C457" s="139">
        <v>690719002</v>
      </c>
      <c r="D457" s="27" t="s">
        <v>2838</v>
      </c>
      <c r="E457" s="27" t="s">
        <v>2855</v>
      </c>
      <c r="F457" s="37" t="s">
        <v>27</v>
      </c>
      <c r="G457" s="37" t="s">
        <v>2856</v>
      </c>
      <c r="H457" s="37" t="s">
        <v>29</v>
      </c>
      <c r="I457" s="27"/>
      <c r="J457" s="27"/>
      <c r="K457" s="27" t="s">
        <v>3293</v>
      </c>
      <c r="L457" s="27" t="s">
        <v>3294</v>
      </c>
      <c r="M457" s="29" t="s">
        <v>49</v>
      </c>
      <c r="N457" s="38" t="s">
        <v>3296</v>
      </c>
      <c r="O457" s="38" t="s">
        <v>3295</v>
      </c>
      <c r="P457" s="39"/>
      <c r="Q457" s="38"/>
      <c r="R457" s="39">
        <v>91001</v>
      </c>
      <c r="S457" s="39" t="s">
        <v>2859</v>
      </c>
      <c r="T457" s="40">
        <v>38712</v>
      </c>
      <c r="U457" s="38">
        <v>7236</v>
      </c>
      <c r="V457" s="28"/>
      <c r="W457" s="29"/>
      <c r="X457" s="28"/>
      <c r="Y457" s="28"/>
      <c r="Z457" s="28"/>
      <c r="AA457" s="27"/>
      <c r="AB457" s="24"/>
      <c r="AC457" s="24"/>
      <c r="AD457" s="24"/>
      <c r="AE457" s="24"/>
      <c r="AF457" s="24"/>
      <c r="AG457" s="24"/>
    </row>
    <row r="458" spans="1:33" ht="14.25" hidden="1" customHeight="1" x14ac:dyDescent="0.2">
      <c r="A458" s="38">
        <v>7421</v>
      </c>
      <c r="B458" s="29" t="s">
        <v>3297</v>
      </c>
      <c r="C458" s="139">
        <v>690618001</v>
      </c>
      <c r="D458" s="27" t="s">
        <v>2838</v>
      </c>
      <c r="E458" s="27" t="s">
        <v>626</v>
      </c>
      <c r="F458" s="37" t="s">
        <v>27</v>
      </c>
      <c r="G458" s="37" t="s">
        <v>627</v>
      </c>
      <c r="H458" s="37" t="s">
        <v>29</v>
      </c>
      <c r="I458" s="27"/>
      <c r="J458" s="27"/>
      <c r="K458" s="27" t="s">
        <v>3298</v>
      </c>
      <c r="L458" s="27" t="s">
        <v>3299</v>
      </c>
      <c r="M458" s="29" t="s">
        <v>623</v>
      </c>
      <c r="N458" s="38" t="s">
        <v>2293</v>
      </c>
      <c r="O458" s="38" t="s">
        <v>3300</v>
      </c>
      <c r="P458" s="39"/>
      <c r="Q458" s="38"/>
      <c r="R458" s="39">
        <v>91001</v>
      </c>
      <c r="S458" s="39" t="s">
        <v>3301</v>
      </c>
      <c r="T458" s="40">
        <v>40190</v>
      </c>
      <c r="U458" s="38">
        <v>7421</v>
      </c>
      <c r="V458" s="53"/>
      <c r="W458" s="54"/>
      <c r="X458" s="53"/>
      <c r="Y458" s="53"/>
      <c r="Z458" s="53"/>
      <c r="AA458" s="43"/>
      <c r="AB458" s="24"/>
      <c r="AC458" s="24"/>
      <c r="AD458" s="24"/>
      <c r="AE458" s="24"/>
      <c r="AF458" s="24"/>
      <c r="AG458" s="24"/>
    </row>
    <row r="459" spans="1:33" ht="14.25" hidden="1" customHeight="1" x14ac:dyDescent="0.2">
      <c r="A459" s="38">
        <v>7311</v>
      </c>
      <c r="B459" s="29" t="s">
        <v>3302</v>
      </c>
      <c r="C459" s="139">
        <v>690603004</v>
      </c>
      <c r="D459" s="27" t="s">
        <v>2838</v>
      </c>
      <c r="E459" s="27" t="s">
        <v>2855</v>
      </c>
      <c r="F459" s="37" t="s">
        <v>27</v>
      </c>
      <c r="G459" s="37" t="s">
        <v>2856</v>
      </c>
      <c r="H459" s="37" t="s">
        <v>29</v>
      </c>
      <c r="I459" s="27"/>
      <c r="J459" s="27"/>
      <c r="K459" s="27" t="s">
        <v>3303</v>
      </c>
      <c r="L459" s="27" t="s">
        <v>3304</v>
      </c>
      <c r="M459" s="29" t="s">
        <v>623</v>
      </c>
      <c r="N459" s="38" t="s">
        <v>3306</v>
      </c>
      <c r="O459" s="38" t="s">
        <v>3305</v>
      </c>
      <c r="P459" s="39"/>
      <c r="Q459" s="38"/>
      <c r="R459" s="39">
        <v>91001</v>
      </c>
      <c r="S459" s="39" t="s">
        <v>2859</v>
      </c>
      <c r="T459" s="40">
        <v>38786</v>
      </c>
      <c r="U459" s="38">
        <v>7311</v>
      </c>
      <c r="V459" s="53"/>
      <c r="W459" s="54"/>
      <c r="X459" s="53"/>
      <c r="Y459" s="53"/>
      <c r="Z459" s="53"/>
      <c r="AA459" s="43"/>
      <c r="AB459" s="24"/>
      <c r="AC459" s="24"/>
      <c r="AD459" s="24"/>
      <c r="AE459" s="24"/>
      <c r="AF459" s="24"/>
      <c r="AG459" s="24"/>
    </row>
    <row r="460" spans="1:33" ht="14.25" hidden="1" customHeight="1" x14ac:dyDescent="0.2">
      <c r="A460" s="38">
        <v>7196</v>
      </c>
      <c r="B460" s="29" t="s">
        <v>3307</v>
      </c>
      <c r="C460" s="139">
        <v>690720000</v>
      </c>
      <c r="D460" s="27" t="s">
        <v>2838</v>
      </c>
      <c r="E460" s="27" t="s">
        <v>2855</v>
      </c>
      <c r="F460" s="37" t="s">
        <v>27</v>
      </c>
      <c r="G460" s="37" t="s">
        <v>2856</v>
      </c>
      <c r="H460" s="37" t="s">
        <v>29</v>
      </c>
      <c r="I460" s="27"/>
      <c r="J460" s="27"/>
      <c r="K460" s="27" t="s">
        <v>3308</v>
      </c>
      <c r="L460" s="27" t="s">
        <v>3309</v>
      </c>
      <c r="M460" s="29" t="s">
        <v>49</v>
      </c>
      <c r="N460" s="38" t="s">
        <v>3310</v>
      </c>
      <c r="O460" s="38" t="s">
        <v>6272</v>
      </c>
      <c r="P460" s="59" t="s">
        <v>6271</v>
      </c>
      <c r="Q460" s="38"/>
      <c r="R460" s="39">
        <v>91001</v>
      </c>
      <c r="S460" s="39" t="s">
        <v>2859</v>
      </c>
      <c r="T460" s="40">
        <v>38624</v>
      </c>
      <c r="U460" s="38">
        <v>7196</v>
      </c>
      <c r="V460" s="53"/>
      <c r="W460" s="54"/>
      <c r="X460" s="53"/>
      <c r="Y460" s="53"/>
      <c r="Z460" s="53"/>
      <c r="AA460" s="43"/>
      <c r="AB460" s="24"/>
      <c r="AC460" s="24"/>
      <c r="AD460" s="24"/>
      <c r="AE460" s="24"/>
      <c r="AF460" s="24"/>
      <c r="AG460" s="24"/>
    </row>
    <row r="461" spans="1:33" ht="14.25" hidden="1" customHeight="1" x14ac:dyDescent="0.2">
      <c r="A461" s="38">
        <v>7514</v>
      </c>
      <c r="B461" s="29" t="s">
        <v>3311</v>
      </c>
      <c r="C461" s="139">
        <v>692011007</v>
      </c>
      <c r="D461" s="27" t="s">
        <v>2838</v>
      </c>
      <c r="E461" s="27" t="s">
        <v>626</v>
      </c>
      <c r="F461" s="37" t="s">
        <v>27</v>
      </c>
      <c r="G461" s="37" t="s">
        <v>627</v>
      </c>
      <c r="H461" s="37" t="s">
        <v>29</v>
      </c>
      <c r="I461" s="27"/>
      <c r="J461" s="27"/>
      <c r="K461" s="27" t="s">
        <v>3312</v>
      </c>
      <c r="L461" s="27" t="s">
        <v>3313</v>
      </c>
      <c r="M461" s="29" t="s">
        <v>6112</v>
      </c>
      <c r="N461" s="38" t="s">
        <v>3314</v>
      </c>
      <c r="O461" s="38"/>
      <c r="P461" s="39"/>
      <c r="Q461" s="38"/>
      <c r="R461" s="39">
        <v>91001</v>
      </c>
      <c r="S461" s="39" t="s">
        <v>600</v>
      </c>
      <c r="T461" s="40">
        <v>41939</v>
      </c>
      <c r="U461" s="38">
        <v>7514</v>
      </c>
      <c r="V461" s="53"/>
      <c r="W461" s="54"/>
      <c r="X461" s="53"/>
      <c r="Y461" s="53"/>
      <c r="Z461" s="53"/>
      <c r="AA461" s="43"/>
      <c r="AB461" s="24"/>
      <c r="AC461" s="24"/>
      <c r="AD461" s="24"/>
      <c r="AE461" s="24"/>
      <c r="AF461" s="24"/>
      <c r="AG461" s="24"/>
    </row>
    <row r="462" spans="1:33" ht="14.25" hidden="1" customHeight="1" x14ac:dyDescent="0.2">
      <c r="A462" s="38">
        <v>7220</v>
      </c>
      <c r="B462" s="29" t="s">
        <v>3315</v>
      </c>
      <c r="C462" s="139">
        <v>690714000</v>
      </c>
      <c r="D462" s="27" t="s">
        <v>2838</v>
      </c>
      <c r="E462" s="27" t="s">
        <v>626</v>
      </c>
      <c r="F462" s="37" t="s">
        <v>27</v>
      </c>
      <c r="G462" s="37" t="s">
        <v>627</v>
      </c>
      <c r="H462" s="37" t="s">
        <v>29</v>
      </c>
      <c r="I462" s="27"/>
      <c r="J462" s="27"/>
      <c r="K462" s="27" t="s">
        <v>3316</v>
      </c>
      <c r="L462" s="27" t="s">
        <v>3317</v>
      </c>
      <c r="M462" s="29" t="s">
        <v>49</v>
      </c>
      <c r="N462" s="38" t="s">
        <v>1330</v>
      </c>
      <c r="O462" s="38" t="s">
        <v>6399</v>
      </c>
      <c r="P462" s="39" t="s">
        <v>6400</v>
      </c>
      <c r="Q462" s="38"/>
      <c r="R462" s="39">
        <v>91001</v>
      </c>
      <c r="S462" s="39" t="s">
        <v>600</v>
      </c>
      <c r="T462" s="40">
        <v>38686</v>
      </c>
      <c r="U462" s="38">
        <v>7220</v>
      </c>
      <c r="V462" s="53"/>
      <c r="W462" s="54"/>
      <c r="X462" s="53"/>
      <c r="Y462" s="53"/>
      <c r="Z462" s="53"/>
      <c r="AA462" s="43"/>
      <c r="AB462" s="24"/>
      <c r="AC462" s="24"/>
      <c r="AD462" s="24"/>
      <c r="AE462" s="24"/>
      <c r="AF462" s="24"/>
      <c r="AG462" s="24"/>
    </row>
    <row r="463" spans="1:33" ht="14.25" hidden="1" customHeight="1" x14ac:dyDescent="0.2">
      <c r="A463" s="38">
        <v>7503</v>
      </c>
      <c r="B463" s="29" t="s">
        <v>3318</v>
      </c>
      <c r="C463" s="139">
        <v>692003004</v>
      </c>
      <c r="D463" s="27" t="s">
        <v>2838</v>
      </c>
      <c r="E463" s="27" t="s">
        <v>626</v>
      </c>
      <c r="F463" s="37" t="s">
        <v>27</v>
      </c>
      <c r="G463" s="37" t="s">
        <v>627</v>
      </c>
      <c r="H463" s="37" t="s">
        <v>29</v>
      </c>
      <c r="I463" s="27"/>
      <c r="J463" s="27"/>
      <c r="K463" s="27" t="s">
        <v>3319</v>
      </c>
      <c r="L463" s="27" t="s">
        <v>3321</v>
      </c>
      <c r="M463" s="29" t="s">
        <v>6118</v>
      </c>
      <c r="N463" s="38" t="s">
        <v>3323</v>
      </c>
      <c r="O463" s="38" t="s">
        <v>3322</v>
      </c>
      <c r="P463" s="39" t="s">
        <v>3320</v>
      </c>
      <c r="Q463" s="38"/>
      <c r="R463" s="39">
        <v>91001</v>
      </c>
      <c r="S463" s="39" t="s">
        <v>600</v>
      </c>
      <c r="T463" s="40">
        <v>41872</v>
      </c>
      <c r="U463" s="38">
        <v>7503</v>
      </c>
      <c r="V463" s="28"/>
      <c r="W463" s="29"/>
      <c r="X463" s="28"/>
      <c r="Y463" s="28"/>
      <c r="Z463" s="28"/>
      <c r="AA463" s="27"/>
      <c r="AB463" s="24"/>
      <c r="AC463" s="24"/>
      <c r="AD463" s="24"/>
      <c r="AE463" s="24"/>
      <c r="AF463" s="24"/>
      <c r="AG463" s="24"/>
    </row>
    <row r="464" spans="1:33" ht="14.25" hidden="1" customHeight="1" x14ac:dyDescent="0.2">
      <c r="A464" s="38">
        <v>7221</v>
      </c>
      <c r="B464" s="29" t="s">
        <v>3324</v>
      </c>
      <c r="C464" s="139">
        <v>690704005</v>
      </c>
      <c r="D464" s="27" t="s">
        <v>2838</v>
      </c>
      <c r="E464" s="27" t="s">
        <v>626</v>
      </c>
      <c r="F464" s="37" t="s">
        <v>27</v>
      </c>
      <c r="G464" s="37" t="s">
        <v>627</v>
      </c>
      <c r="H464" s="37" t="s">
        <v>29</v>
      </c>
      <c r="I464" s="27"/>
      <c r="J464" s="27"/>
      <c r="K464" s="27" t="s">
        <v>6625</v>
      </c>
      <c r="L464" s="27" t="s">
        <v>3326</v>
      </c>
      <c r="M464" s="29" t="s">
        <v>49</v>
      </c>
      <c r="N464" s="38" t="s">
        <v>3328</v>
      </c>
      <c r="O464" s="38" t="s">
        <v>3327</v>
      </c>
      <c r="P464" s="39" t="s">
        <v>3325</v>
      </c>
      <c r="Q464" s="38"/>
      <c r="R464" s="27">
        <v>91001</v>
      </c>
      <c r="S464" s="39" t="s">
        <v>600</v>
      </c>
      <c r="T464" s="40">
        <v>38686</v>
      </c>
      <c r="U464" s="38">
        <v>7221</v>
      </c>
      <c r="V464" s="53"/>
      <c r="W464" s="54"/>
      <c r="X464" s="53"/>
      <c r="Y464" s="53"/>
      <c r="Z464" s="53"/>
      <c r="AA464" s="43"/>
      <c r="AB464" s="24"/>
      <c r="AC464" s="24"/>
      <c r="AD464" s="24"/>
      <c r="AE464" s="24"/>
      <c r="AF464" s="24"/>
      <c r="AG464" s="24"/>
    </row>
    <row r="465" spans="1:33" ht="14.25" hidden="1" customHeight="1" x14ac:dyDescent="0.2">
      <c r="A465" s="38">
        <v>5200</v>
      </c>
      <c r="B465" s="29" t="s">
        <v>3329</v>
      </c>
      <c r="C465" s="139">
        <v>690707004</v>
      </c>
      <c r="D465" s="27" t="s">
        <v>3329</v>
      </c>
      <c r="E465" s="27" t="s">
        <v>2855</v>
      </c>
      <c r="F465" s="37" t="s">
        <v>27</v>
      </c>
      <c r="G465" s="37" t="s">
        <v>2856</v>
      </c>
      <c r="H465" s="37" t="s">
        <v>29</v>
      </c>
      <c r="I465" s="27"/>
      <c r="J465" s="27"/>
      <c r="K465" s="27" t="s">
        <v>3330</v>
      </c>
      <c r="L465" s="27" t="s">
        <v>3331</v>
      </c>
      <c r="M465" s="29" t="s">
        <v>49</v>
      </c>
      <c r="N465" s="38" t="s">
        <v>664</v>
      </c>
      <c r="O465" s="38" t="s">
        <v>3332</v>
      </c>
      <c r="P465" s="39"/>
      <c r="Q465" s="38"/>
      <c r="R465" s="39">
        <v>91001</v>
      </c>
      <c r="S465" s="39" t="s">
        <v>2859</v>
      </c>
      <c r="T465" s="40">
        <v>37970</v>
      </c>
      <c r="U465" s="38">
        <v>5200</v>
      </c>
      <c r="V465" s="53"/>
      <c r="W465" s="54"/>
      <c r="X465" s="53"/>
      <c r="Y465" s="53"/>
      <c r="Z465" s="53"/>
      <c r="AA465" s="43"/>
      <c r="AB465" s="24"/>
      <c r="AC465" s="24"/>
      <c r="AD465" s="24"/>
      <c r="AE465" s="24"/>
      <c r="AF465" s="24"/>
      <c r="AG465" s="24"/>
    </row>
    <row r="466" spans="1:33" ht="14.25" hidden="1" customHeight="1" x14ac:dyDescent="0.2">
      <c r="A466" s="38">
        <v>6997</v>
      </c>
      <c r="B466" s="29" t="s">
        <v>3333</v>
      </c>
      <c r="C466" s="139">
        <v>690724006</v>
      </c>
      <c r="D466" s="27" t="s">
        <v>2838</v>
      </c>
      <c r="E466" s="27" t="s">
        <v>2855</v>
      </c>
      <c r="F466" s="37" t="s">
        <v>27</v>
      </c>
      <c r="G466" s="37" t="s">
        <v>2856</v>
      </c>
      <c r="H466" s="37" t="s">
        <v>29</v>
      </c>
      <c r="I466" s="27"/>
      <c r="J466" s="27"/>
      <c r="K466" s="27" t="s">
        <v>6240</v>
      </c>
      <c r="L466" s="27" t="s">
        <v>3334</v>
      </c>
      <c r="M466" s="29" t="s">
        <v>49</v>
      </c>
      <c r="N466" s="38" t="s">
        <v>3336</v>
      </c>
      <c r="O466" s="38" t="s">
        <v>3335</v>
      </c>
      <c r="P466" s="39"/>
      <c r="Q466" s="38"/>
      <c r="R466" s="39">
        <v>91001</v>
      </c>
      <c r="S466" s="39" t="s">
        <v>2859</v>
      </c>
      <c r="T466" s="40">
        <v>37970</v>
      </c>
      <c r="U466" s="38">
        <v>6997</v>
      </c>
      <c r="V466" s="53"/>
      <c r="W466" s="54"/>
      <c r="X466" s="53"/>
      <c r="Y466" s="53"/>
      <c r="Z466" s="53"/>
      <c r="AA466" s="43"/>
      <c r="AB466" s="24"/>
      <c r="AC466" s="24"/>
      <c r="AD466" s="24"/>
      <c r="AE466" s="24"/>
      <c r="AF466" s="24"/>
      <c r="AG466" s="24"/>
    </row>
    <row r="467" spans="1:33" ht="14.25" hidden="1" customHeight="1" x14ac:dyDescent="0.2">
      <c r="A467" s="38">
        <v>7601</v>
      </c>
      <c r="B467" s="29" t="s">
        <v>3337</v>
      </c>
      <c r="C467" s="139">
        <v>690402009</v>
      </c>
      <c r="D467" s="27" t="s">
        <v>2838</v>
      </c>
      <c r="E467" s="27" t="s">
        <v>3338</v>
      </c>
      <c r="F467" s="37" t="s">
        <v>27</v>
      </c>
      <c r="G467" s="37" t="s">
        <v>627</v>
      </c>
      <c r="H467" s="37" t="s">
        <v>29</v>
      </c>
      <c r="I467" s="27"/>
      <c r="J467" s="27"/>
      <c r="K467" s="27" t="s">
        <v>3339</v>
      </c>
      <c r="L467" s="27" t="s">
        <v>3340</v>
      </c>
      <c r="M467" s="29" t="s">
        <v>6115</v>
      </c>
      <c r="N467" s="38" t="s">
        <v>3342</v>
      </c>
      <c r="O467" s="38" t="s">
        <v>3341</v>
      </c>
      <c r="P467" s="39"/>
      <c r="Q467" s="38"/>
      <c r="R467" s="39">
        <v>91001</v>
      </c>
      <c r="S467" s="39" t="s">
        <v>600</v>
      </c>
      <c r="T467" s="40">
        <v>42422</v>
      </c>
      <c r="U467" s="38">
        <v>7601</v>
      </c>
      <c r="V467" s="53"/>
      <c r="W467" s="54"/>
      <c r="X467" s="53"/>
      <c r="Y467" s="53"/>
      <c r="Z467" s="53"/>
      <c r="AA467" s="43"/>
      <c r="AB467" s="24"/>
      <c r="AC467" s="24"/>
      <c r="AD467" s="24"/>
      <c r="AE467" s="24"/>
      <c r="AF467" s="24"/>
      <c r="AG467" s="24"/>
    </row>
    <row r="468" spans="1:33" ht="14.25" hidden="1" customHeight="1" x14ac:dyDescent="0.2">
      <c r="A468" s="38">
        <v>7110</v>
      </c>
      <c r="B468" s="29" t="s">
        <v>3343</v>
      </c>
      <c r="C468" s="139">
        <v>690501007</v>
      </c>
      <c r="D468" s="27" t="s">
        <v>2838</v>
      </c>
      <c r="E468" s="27" t="s">
        <v>2855</v>
      </c>
      <c r="F468" s="37" t="s">
        <v>27</v>
      </c>
      <c r="G468" s="37" t="s">
        <v>2856</v>
      </c>
      <c r="H468" s="37" t="s">
        <v>29</v>
      </c>
      <c r="I468" s="27"/>
      <c r="J468" s="27"/>
      <c r="K468" s="27" t="s">
        <v>3344</v>
      </c>
      <c r="L468" s="27" t="s">
        <v>3345</v>
      </c>
      <c r="M468" s="29" t="s">
        <v>623</v>
      </c>
      <c r="N468" s="38" t="s">
        <v>3346</v>
      </c>
      <c r="O468" s="38"/>
      <c r="P468" s="39"/>
      <c r="Q468" s="38"/>
      <c r="R468" s="39">
        <v>91001</v>
      </c>
      <c r="S468" s="39" t="s">
        <v>2859</v>
      </c>
      <c r="T468" s="40">
        <v>37970</v>
      </c>
      <c r="U468" s="38">
        <v>7110</v>
      </c>
      <c r="V468" s="53"/>
      <c r="W468" s="54"/>
      <c r="X468" s="53"/>
      <c r="Y468" s="53"/>
      <c r="Z468" s="53"/>
      <c r="AA468" s="43"/>
      <c r="AB468" s="24"/>
      <c r="AC468" s="24"/>
      <c r="AD468" s="24"/>
      <c r="AE468" s="24"/>
      <c r="AF468" s="24"/>
      <c r="AG468" s="24"/>
    </row>
    <row r="469" spans="1:33" ht="14.25" hidden="1" customHeight="1" x14ac:dyDescent="0.2">
      <c r="A469" s="38">
        <v>7051</v>
      </c>
      <c r="B469" s="29" t="s">
        <v>3347</v>
      </c>
      <c r="C469" s="139">
        <v>692538005</v>
      </c>
      <c r="D469" s="27" t="s">
        <v>2838</v>
      </c>
      <c r="E469" s="27" t="s">
        <v>2855</v>
      </c>
      <c r="F469" s="37" t="s">
        <v>27</v>
      </c>
      <c r="G469" s="37" t="s">
        <v>2856</v>
      </c>
      <c r="H469" s="37" t="s">
        <v>29</v>
      </c>
      <c r="I469" s="27"/>
      <c r="J469" s="27"/>
      <c r="K469" s="27" t="s">
        <v>3348</v>
      </c>
      <c r="L469" s="27" t="s">
        <v>3349</v>
      </c>
      <c r="M469" s="29" t="s">
        <v>49</v>
      </c>
      <c r="N469" s="38" t="s">
        <v>899</v>
      </c>
      <c r="O469" s="38"/>
      <c r="P469" s="39"/>
      <c r="Q469" s="38"/>
      <c r="R469" s="39">
        <v>91001</v>
      </c>
      <c r="S469" s="39" t="s">
        <v>3350</v>
      </c>
      <c r="T469" s="40">
        <v>37970</v>
      </c>
      <c r="U469" s="38">
        <v>7051</v>
      </c>
      <c r="V469" s="53"/>
      <c r="W469" s="54"/>
      <c r="X469" s="53"/>
      <c r="Y469" s="53"/>
      <c r="Z469" s="53"/>
      <c r="AA469" s="43"/>
      <c r="AB469" s="24"/>
      <c r="AC469" s="24"/>
      <c r="AD469" s="24"/>
      <c r="AE469" s="24"/>
      <c r="AF469" s="24"/>
      <c r="AG469" s="24"/>
    </row>
    <row r="470" spans="1:33" ht="14.25" hidden="1" customHeight="1" x14ac:dyDescent="0.2">
      <c r="A470" s="38">
        <v>7502</v>
      </c>
      <c r="B470" s="29" t="s">
        <v>3351</v>
      </c>
      <c r="C470" s="139">
        <v>690706008</v>
      </c>
      <c r="D470" s="27" t="s">
        <v>2838</v>
      </c>
      <c r="E470" s="27" t="s">
        <v>626</v>
      </c>
      <c r="F470" s="37" t="s">
        <v>27</v>
      </c>
      <c r="G470" s="37" t="s">
        <v>627</v>
      </c>
      <c r="H470" s="37" t="s">
        <v>29</v>
      </c>
      <c r="I470" s="27"/>
      <c r="J470" s="27"/>
      <c r="K470" s="27" t="s">
        <v>3352</v>
      </c>
      <c r="L470" s="27" t="s">
        <v>6317</v>
      </c>
      <c r="M470" s="29" t="s">
        <v>49</v>
      </c>
      <c r="N470" s="38" t="s">
        <v>3353</v>
      </c>
      <c r="O470" s="38" t="s">
        <v>6318</v>
      </c>
      <c r="P470" s="39" t="s">
        <v>6319</v>
      </c>
      <c r="Q470" s="38"/>
      <c r="R470" s="39">
        <v>91001</v>
      </c>
      <c r="S470" s="39" t="s">
        <v>3350</v>
      </c>
      <c r="T470" s="40">
        <v>41848</v>
      </c>
      <c r="U470" s="38">
        <v>7502</v>
      </c>
      <c r="V470" s="53"/>
      <c r="W470" s="54"/>
      <c r="X470" s="53"/>
      <c r="Y470" s="53"/>
      <c r="Z470" s="53"/>
      <c r="AA470" s="43"/>
      <c r="AB470" s="24"/>
      <c r="AC470" s="24"/>
      <c r="AD470" s="24"/>
      <c r="AE470" s="24"/>
      <c r="AF470" s="24"/>
      <c r="AG470" s="24"/>
    </row>
    <row r="471" spans="1:33" ht="14.25" hidden="1" customHeight="1" x14ac:dyDescent="0.2">
      <c r="A471" s="38">
        <v>7118</v>
      </c>
      <c r="B471" s="29" t="s">
        <v>3354</v>
      </c>
      <c r="C471" s="139">
        <v>690401002</v>
      </c>
      <c r="D471" s="27" t="s">
        <v>2838</v>
      </c>
      <c r="E471" s="27" t="s">
        <v>2855</v>
      </c>
      <c r="F471" s="37" t="s">
        <v>27</v>
      </c>
      <c r="G471" s="37" t="s">
        <v>2856</v>
      </c>
      <c r="H471" s="37" t="s">
        <v>29</v>
      </c>
      <c r="I471" s="27"/>
      <c r="J471" s="27"/>
      <c r="K471" s="27" t="s">
        <v>3355</v>
      </c>
      <c r="L471" s="27" t="s">
        <v>3356</v>
      </c>
      <c r="M471" s="29" t="s">
        <v>6115</v>
      </c>
      <c r="N471" s="38" t="s">
        <v>1577</v>
      </c>
      <c r="O471" s="38"/>
      <c r="P471" s="39"/>
      <c r="Q471" s="38"/>
      <c r="R471" s="39">
        <v>91001</v>
      </c>
      <c r="S471" s="39" t="s">
        <v>2859</v>
      </c>
      <c r="T471" s="40">
        <v>37970</v>
      </c>
      <c r="U471" s="38">
        <v>7118</v>
      </c>
      <c r="V471" s="53"/>
      <c r="W471" s="54"/>
      <c r="X471" s="53"/>
      <c r="Y471" s="53"/>
      <c r="Z471" s="53"/>
      <c r="AA471" s="43"/>
      <c r="AB471" s="24"/>
      <c r="AC471" s="24"/>
      <c r="AD471" s="24"/>
      <c r="AE471" s="24"/>
      <c r="AF471" s="24"/>
      <c r="AG471" s="24"/>
    </row>
    <row r="472" spans="1:33" ht="14.25" hidden="1" customHeight="1" x14ac:dyDescent="0.2">
      <c r="A472" s="38">
        <v>7355</v>
      </c>
      <c r="B472" s="29" t="s">
        <v>3357</v>
      </c>
      <c r="C472" s="139">
        <v>692008006</v>
      </c>
      <c r="D472" s="27" t="s">
        <v>2838</v>
      </c>
      <c r="E472" s="27" t="s">
        <v>2855</v>
      </c>
      <c r="F472" s="37" t="s">
        <v>27</v>
      </c>
      <c r="G472" s="37" t="s">
        <v>2856</v>
      </c>
      <c r="H472" s="37" t="s">
        <v>29</v>
      </c>
      <c r="I472" s="27"/>
      <c r="J472" s="27"/>
      <c r="K472" s="27" t="s">
        <v>8655</v>
      </c>
      <c r="L472" s="27" t="s">
        <v>3358</v>
      </c>
      <c r="M472" s="29" t="s">
        <v>6112</v>
      </c>
      <c r="N472" s="38" t="s">
        <v>3360</v>
      </c>
      <c r="O472" s="38" t="s">
        <v>3359</v>
      </c>
      <c r="P472" s="39"/>
      <c r="Q472" s="38"/>
      <c r="R472" s="39">
        <v>91001</v>
      </c>
      <c r="S472" s="39" t="s">
        <v>2859</v>
      </c>
      <c r="T472" s="40">
        <v>39212</v>
      </c>
      <c r="U472" s="38">
        <v>7355</v>
      </c>
      <c r="V472" s="53"/>
      <c r="W472" s="54"/>
      <c r="X472" s="53"/>
      <c r="Y472" s="53"/>
      <c r="Z472" s="53"/>
      <c r="AA472" s="43"/>
      <c r="AB472" s="24"/>
      <c r="AC472" s="24"/>
      <c r="AD472" s="24"/>
      <c r="AE472" s="24"/>
      <c r="AF472" s="24"/>
      <c r="AG472" s="24"/>
    </row>
    <row r="473" spans="1:33" ht="14.25" hidden="1" customHeight="1" x14ac:dyDescent="0.2">
      <c r="A473" s="38">
        <v>7590</v>
      </c>
      <c r="B473" s="29" t="s">
        <v>3361</v>
      </c>
      <c r="C473" s="139">
        <v>692530004</v>
      </c>
      <c r="D473" s="27" t="s">
        <v>2838</v>
      </c>
      <c r="E473" s="27" t="s">
        <v>3189</v>
      </c>
      <c r="F473" s="37" t="s">
        <v>27</v>
      </c>
      <c r="G473" s="37" t="s">
        <v>627</v>
      </c>
      <c r="H473" s="37" t="s">
        <v>29</v>
      </c>
      <c r="I473" s="27"/>
      <c r="J473" s="27"/>
      <c r="K473" s="27" t="s">
        <v>3362</v>
      </c>
      <c r="L473" s="27" t="s">
        <v>3364</v>
      </c>
      <c r="M473" s="29" t="s">
        <v>883</v>
      </c>
      <c r="N473" s="38" t="s">
        <v>3366</v>
      </c>
      <c r="O473" s="38" t="s">
        <v>3363</v>
      </c>
      <c r="P473" s="39" t="s">
        <v>3365</v>
      </c>
      <c r="Q473" s="38"/>
      <c r="R473" s="39">
        <v>91001</v>
      </c>
      <c r="S473" s="39" t="s">
        <v>600</v>
      </c>
      <c r="T473" s="40">
        <v>42356</v>
      </c>
      <c r="U473" s="38">
        <v>7590</v>
      </c>
      <c r="V473" s="28"/>
      <c r="W473" s="29"/>
      <c r="X473" s="28"/>
      <c r="Y473" s="28"/>
      <c r="Z473" s="28"/>
      <c r="AA473" s="27"/>
      <c r="AB473" s="24"/>
      <c r="AC473" s="24"/>
      <c r="AD473" s="24"/>
      <c r="AE473" s="24"/>
      <c r="AF473" s="24"/>
      <c r="AG473" s="24"/>
    </row>
    <row r="474" spans="1:33" ht="14.25" hidden="1" customHeight="1" x14ac:dyDescent="0.2">
      <c r="A474" s="38">
        <v>7255</v>
      </c>
      <c r="B474" s="29" t="s">
        <v>3367</v>
      </c>
      <c r="C474" s="139">
        <v>691901009</v>
      </c>
      <c r="D474" s="27" t="s">
        <v>2838</v>
      </c>
      <c r="E474" s="27" t="s">
        <v>2855</v>
      </c>
      <c r="F474" s="37" t="s">
        <v>27</v>
      </c>
      <c r="G474" s="37" t="s">
        <v>2856</v>
      </c>
      <c r="H474" s="37" t="s">
        <v>29</v>
      </c>
      <c r="I474" s="27"/>
      <c r="J474" s="27"/>
      <c r="K474" s="27" t="s">
        <v>3368</v>
      </c>
      <c r="L474" s="27" t="s">
        <v>3371</v>
      </c>
      <c r="M474" s="29" t="s">
        <v>50</v>
      </c>
      <c r="N474" s="38" t="s">
        <v>3370</v>
      </c>
      <c r="O474" s="38" t="s">
        <v>3369</v>
      </c>
      <c r="P474" s="39"/>
      <c r="Q474" s="38"/>
      <c r="R474" s="39">
        <v>91001</v>
      </c>
      <c r="S474" s="39" t="s">
        <v>2859</v>
      </c>
      <c r="T474" s="40">
        <v>38729</v>
      </c>
      <c r="U474" s="38">
        <v>7255</v>
      </c>
      <c r="V474" s="53"/>
      <c r="W474" s="54"/>
      <c r="X474" s="53"/>
      <c r="Y474" s="53"/>
      <c r="Z474" s="53"/>
      <c r="AA474" s="43"/>
      <c r="AB474" s="24"/>
      <c r="AC474" s="24"/>
      <c r="AD474" s="24"/>
      <c r="AE474" s="24"/>
      <c r="AF474" s="24"/>
      <c r="AG474" s="24"/>
    </row>
    <row r="475" spans="1:33" ht="14.25" hidden="1" customHeight="1" x14ac:dyDescent="0.2">
      <c r="A475" s="38">
        <v>7282</v>
      </c>
      <c r="B475" s="29" t="s">
        <v>3372</v>
      </c>
      <c r="C475" s="139">
        <v>691603008</v>
      </c>
      <c r="D475" s="27" t="s">
        <v>2838</v>
      </c>
      <c r="E475" s="27" t="s">
        <v>2855</v>
      </c>
      <c r="F475" s="37" t="s">
        <v>27</v>
      </c>
      <c r="G475" s="37" t="s">
        <v>2856</v>
      </c>
      <c r="H475" s="37" t="s">
        <v>29</v>
      </c>
      <c r="I475" s="27"/>
      <c r="J475" s="27"/>
      <c r="K475" s="27" t="s">
        <v>3373</v>
      </c>
      <c r="L475" s="27" t="s">
        <v>3374</v>
      </c>
      <c r="M475" s="29" t="s">
        <v>339</v>
      </c>
      <c r="N475" s="38" t="s">
        <v>3375</v>
      </c>
      <c r="O475" s="38" t="s">
        <v>6401</v>
      </c>
      <c r="P475" s="59" t="s">
        <v>6402</v>
      </c>
      <c r="Q475" s="38"/>
      <c r="R475" s="39">
        <v>91001</v>
      </c>
      <c r="S475" s="39" t="s">
        <v>2859</v>
      </c>
      <c r="T475" s="40">
        <v>38737</v>
      </c>
      <c r="U475" s="38">
        <v>7282</v>
      </c>
      <c r="V475" s="53"/>
      <c r="W475" s="54"/>
      <c r="X475" s="53"/>
      <c r="Y475" s="53"/>
      <c r="Z475" s="53"/>
      <c r="AA475" s="43"/>
      <c r="AB475" s="24"/>
      <c r="AC475" s="24"/>
      <c r="AD475" s="24"/>
      <c r="AE475" s="24"/>
      <c r="AF475" s="24"/>
      <c r="AG475" s="24"/>
    </row>
    <row r="476" spans="1:33" ht="14.25" hidden="1" customHeight="1" x14ac:dyDescent="0.2">
      <c r="A476" s="38">
        <v>7257</v>
      </c>
      <c r="B476" s="29" t="s">
        <v>3376</v>
      </c>
      <c r="C476" s="139">
        <v>691005003</v>
      </c>
      <c r="D476" s="27" t="s">
        <v>2838</v>
      </c>
      <c r="E476" s="27" t="s">
        <v>2866</v>
      </c>
      <c r="F476" s="37" t="s">
        <v>1685</v>
      </c>
      <c r="G476" s="37" t="s">
        <v>2867</v>
      </c>
      <c r="H476" s="37" t="s">
        <v>29</v>
      </c>
      <c r="I476" s="27"/>
      <c r="J476" s="27"/>
      <c r="K476" s="27" t="s">
        <v>3377</v>
      </c>
      <c r="L476" s="27" t="s">
        <v>3378</v>
      </c>
      <c r="M476" s="29" t="s">
        <v>6117</v>
      </c>
      <c r="N476" s="38" t="s">
        <v>3379</v>
      </c>
      <c r="O476" s="38"/>
      <c r="P476" s="39"/>
      <c r="Q476" s="38"/>
      <c r="R476" s="39">
        <v>91001</v>
      </c>
      <c r="S476" s="39" t="s">
        <v>2859</v>
      </c>
      <c r="T476" s="40">
        <v>38729</v>
      </c>
      <c r="U476" s="38">
        <v>7257</v>
      </c>
      <c r="V476" s="28"/>
      <c r="W476" s="29"/>
      <c r="X476" s="28"/>
      <c r="Y476" s="28"/>
      <c r="Z476" s="28"/>
      <c r="AA476" s="27"/>
      <c r="AB476" s="24"/>
      <c r="AC476" s="24"/>
      <c r="AD476" s="24"/>
      <c r="AE476" s="24"/>
      <c r="AF476" s="24"/>
      <c r="AG476" s="24"/>
    </row>
    <row r="477" spans="1:33" ht="14.25" hidden="1" customHeight="1" x14ac:dyDescent="0.2">
      <c r="A477" s="38">
        <v>7488</v>
      </c>
      <c r="B477" s="29" t="s">
        <v>3380</v>
      </c>
      <c r="C477" s="139">
        <v>690611007</v>
      </c>
      <c r="D477" s="27" t="s">
        <v>2838</v>
      </c>
      <c r="E477" s="27" t="s">
        <v>626</v>
      </c>
      <c r="F477" s="37" t="s">
        <v>27</v>
      </c>
      <c r="G477" s="37" t="s">
        <v>627</v>
      </c>
      <c r="H477" s="37" t="s">
        <v>29</v>
      </c>
      <c r="I477" s="27"/>
      <c r="J477" s="27"/>
      <c r="K477" s="27" t="s">
        <v>3381</v>
      </c>
      <c r="L477" s="27" t="s">
        <v>3382</v>
      </c>
      <c r="M477" s="29" t="s">
        <v>623</v>
      </c>
      <c r="N477" s="38" t="s">
        <v>3384</v>
      </c>
      <c r="O477" s="38" t="s">
        <v>3383</v>
      </c>
      <c r="P477" s="39"/>
      <c r="Q477" s="38"/>
      <c r="R477" s="39">
        <v>91001</v>
      </c>
      <c r="S477" s="39" t="s">
        <v>3023</v>
      </c>
      <c r="T477" s="40">
        <v>41563</v>
      </c>
      <c r="U477" s="38">
        <v>7488</v>
      </c>
      <c r="V477" s="28"/>
      <c r="W477" s="29"/>
      <c r="X477" s="28"/>
      <c r="Y477" s="28"/>
      <c r="Z477" s="28"/>
      <c r="AA477" s="27"/>
      <c r="AB477" s="24"/>
      <c r="AC477" s="24"/>
      <c r="AD477" s="24"/>
      <c r="AE477" s="24"/>
      <c r="AF477" s="24"/>
      <c r="AG477" s="24"/>
    </row>
    <row r="478" spans="1:33" ht="14.25" hidden="1" customHeight="1" x14ac:dyDescent="0.2">
      <c r="A478" s="38">
        <v>7390</v>
      </c>
      <c r="B478" s="29" t="s">
        <v>3385</v>
      </c>
      <c r="C478" s="139">
        <v>691303004</v>
      </c>
      <c r="D478" s="27" t="s">
        <v>2838</v>
      </c>
      <c r="E478" s="27" t="s">
        <v>2866</v>
      </c>
      <c r="F478" s="37" t="s">
        <v>1685</v>
      </c>
      <c r="G478" s="37" t="s">
        <v>2867</v>
      </c>
      <c r="H478" s="37" t="s">
        <v>29</v>
      </c>
      <c r="I478" s="27"/>
      <c r="J478" s="27"/>
      <c r="K478" s="27" t="s">
        <v>3386</v>
      </c>
      <c r="L478" s="27" t="s">
        <v>3387</v>
      </c>
      <c r="M478" s="29" t="s">
        <v>6117</v>
      </c>
      <c r="N478" s="38" t="s">
        <v>1682</v>
      </c>
      <c r="O478" s="38" t="s">
        <v>3388</v>
      </c>
      <c r="P478" s="27"/>
      <c r="Q478" s="38"/>
      <c r="R478" s="39">
        <v>91001</v>
      </c>
      <c r="S478" s="39" t="s">
        <v>2859</v>
      </c>
      <c r="T478" s="40">
        <v>39581</v>
      </c>
      <c r="U478" s="38">
        <v>7390</v>
      </c>
      <c r="V478" s="28"/>
      <c r="W478" s="29"/>
      <c r="X478" s="28"/>
      <c r="Y478" s="28"/>
      <c r="Z478" s="28"/>
      <c r="AA478" s="27"/>
      <c r="AB478" s="24"/>
      <c r="AC478" s="24"/>
      <c r="AD478" s="24"/>
      <c r="AE478" s="24"/>
      <c r="AF478" s="24"/>
      <c r="AG478" s="24"/>
    </row>
    <row r="479" spans="1:33" ht="14.25" hidden="1" customHeight="1" x14ac:dyDescent="0.2">
      <c r="A479" s="38">
        <v>7237</v>
      </c>
      <c r="B479" s="29" t="s">
        <v>3389</v>
      </c>
      <c r="C479" s="139">
        <v>690911000</v>
      </c>
      <c r="D479" s="27" t="s">
        <v>2838</v>
      </c>
      <c r="E479" s="27" t="s">
        <v>2855</v>
      </c>
      <c r="F479" s="27" t="s">
        <v>27</v>
      </c>
      <c r="G479" s="37" t="s">
        <v>2856</v>
      </c>
      <c r="H479" s="37" t="s">
        <v>29</v>
      </c>
      <c r="I479" s="27"/>
      <c r="J479" s="27"/>
      <c r="K479" s="27" t="s">
        <v>3390</v>
      </c>
      <c r="L479" s="27" t="s">
        <v>3391</v>
      </c>
      <c r="M479" s="29" t="s">
        <v>6116</v>
      </c>
      <c r="N479" s="38" t="s">
        <v>3392</v>
      </c>
      <c r="O479" s="38"/>
      <c r="P479" s="39"/>
      <c r="Q479" s="38"/>
      <c r="R479" s="39">
        <v>91001</v>
      </c>
      <c r="S479" s="39" t="s">
        <v>3393</v>
      </c>
      <c r="T479" s="40">
        <v>38712</v>
      </c>
      <c r="U479" s="38">
        <v>7237</v>
      </c>
      <c r="V479" s="28"/>
      <c r="W479" s="29"/>
      <c r="X479" s="28"/>
      <c r="Y479" s="28"/>
      <c r="Z479" s="28"/>
      <c r="AA479" s="27"/>
      <c r="AB479" s="24"/>
      <c r="AC479" s="24"/>
      <c r="AD479" s="24"/>
      <c r="AE479" s="24"/>
      <c r="AF479" s="24"/>
      <c r="AG479" s="24"/>
    </row>
    <row r="480" spans="1:33" ht="14.25" hidden="1" customHeight="1" x14ac:dyDescent="0.2">
      <c r="A480" s="38">
        <v>7555</v>
      </c>
      <c r="B480" s="29" t="s">
        <v>3394</v>
      </c>
      <c r="C480" s="139">
        <v>692203003</v>
      </c>
      <c r="D480" s="27" t="s">
        <v>2838</v>
      </c>
      <c r="E480" s="27" t="s">
        <v>626</v>
      </c>
      <c r="F480" s="37" t="s">
        <v>27</v>
      </c>
      <c r="G480" s="37" t="s">
        <v>627</v>
      </c>
      <c r="H480" s="37" t="s">
        <v>29</v>
      </c>
      <c r="I480" s="27"/>
      <c r="J480" s="27"/>
      <c r="K480" s="27" t="s">
        <v>8656</v>
      </c>
      <c r="L480" s="27" t="s">
        <v>3395</v>
      </c>
      <c r="M480" s="29" t="s">
        <v>6112</v>
      </c>
      <c r="N480" s="38" t="s">
        <v>3397</v>
      </c>
      <c r="O480" s="38" t="s">
        <v>3396</v>
      </c>
      <c r="P480" s="39" t="s">
        <v>3401</v>
      </c>
      <c r="Q480" s="38"/>
      <c r="R480" s="39">
        <v>91001</v>
      </c>
      <c r="S480" s="39" t="s">
        <v>3023</v>
      </c>
      <c r="T480" s="40">
        <v>42061</v>
      </c>
      <c r="U480" s="38">
        <v>7555</v>
      </c>
      <c r="V480" s="53"/>
      <c r="W480" s="54"/>
      <c r="X480" s="53"/>
      <c r="Y480" s="53"/>
      <c r="Z480" s="53"/>
      <c r="AA480" s="43"/>
      <c r="AB480" s="24"/>
      <c r="AC480" s="24"/>
      <c r="AD480" s="24"/>
      <c r="AE480" s="24"/>
      <c r="AF480" s="24"/>
      <c r="AG480" s="24"/>
    </row>
    <row r="481" spans="1:33" ht="14.25" hidden="1" customHeight="1" x14ac:dyDescent="0.2">
      <c r="A481" s="38">
        <v>7199</v>
      </c>
      <c r="B481" s="29" t="s">
        <v>3398</v>
      </c>
      <c r="C481" s="139">
        <v>692552008</v>
      </c>
      <c r="D481" s="27" t="s">
        <v>2838</v>
      </c>
      <c r="E481" s="27" t="s">
        <v>2855</v>
      </c>
      <c r="F481" s="37" t="s">
        <v>27</v>
      </c>
      <c r="G481" s="37" t="s">
        <v>2856</v>
      </c>
      <c r="H481" s="37" t="s">
        <v>29</v>
      </c>
      <c r="I481" s="27"/>
      <c r="J481" s="27"/>
      <c r="K481" s="27" t="s">
        <v>7189</v>
      </c>
      <c r="L481" s="27" t="s">
        <v>3399</v>
      </c>
      <c r="M481" s="29" t="s">
        <v>49</v>
      </c>
      <c r="N481" s="38" t="s">
        <v>3400</v>
      </c>
      <c r="O481" s="38" t="s">
        <v>6320</v>
      </c>
      <c r="P481" s="59" t="s">
        <v>6321</v>
      </c>
      <c r="Q481" s="38"/>
      <c r="R481" s="39">
        <v>91001</v>
      </c>
      <c r="S481" s="39" t="s">
        <v>3402</v>
      </c>
      <c r="T481" s="40">
        <v>38624</v>
      </c>
      <c r="U481" s="38">
        <v>7199</v>
      </c>
      <c r="V481" s="53"/>
      <c r="W481" s="54"/>
      <c r="X481" s="53"/>
      <c r="Y481" s="53"/>
      <c r="Z481" s="53"/>
      <c r="AA481" s="43"/>
      <c r="AB481" s="24"/>
      <c r="AC481" s="24"/>
      <c r="AD481" s="24"/>
      <c r="AE481" s="24"/>
      <c r="AF481" s="24"/>
      <c r="AG481" s="24"/>
    </row>
    <row r="482" spans="1:33" ht="14.25" hidden="1" customHeight="1" x14ac:dyDescent="0.2">
      <c r="A482" s="38">
        <v>7395</v>
      </c>
      <c r="B482" s="29" t="s">
        <v>3403</v>
      </c>
      <c r="C482" s="139">
        <v>692551001</v>
      </c>
      <c r="D482" s="27" t="s">
        <v>2838</v>
      </c>
      <c r="E482" s="27" t="s">
        <v>2855</v>
      </c>
      <c r="F482" s="37" t="s">
        <v>27</v>
      </c>
      <c r="G482" s="37" t="s">
        <v>2856</v>
      </c>
      <c r="H482" s="37" t="s">
        <v>29</v>
      </c>
      <c r="I482" s="27"/>
      <c r="J482" s="27"/>
      <c r="K482" s="27" t="s">
        <v>8657</v>
      </c>
      <c r="L482" s="27" t="s">
        <v>6398</v>
      </c>
      <c r="M482" s="29" t="s">
        <v>49</v>
      </c>
      <c r="N482" s="38" t="s">
        <v>3405</v>
      </c>
      <c r="O482" s="38" t="s">
        <v>3404</v>
      </c>
      <c r="P482" s="39" t="s">
        <v>6397</v>
      </c>
      <c r="Q482" s="38"/>
      <c r="R482" s="39">
        <v>91001</v>
      </c>
      <c r="S482" s="39" t="s">
        <v>3250</v>
      </c>
      <c r="T482" s="40">
        <v>39612</v>
      </c>
      <c r="U482" s="38">
        <v>7395</v>
      </c>
      <c r="V482" s="53"/>
      <c r="W482" s="54"/>
      <c r="X482" s="53"/>
      <c r="Y482" s="53"/>
      <c r="Z482" s="53"/>
      <c r="AA482" s="43"/>
      <c r="AB482" s="24"/>
      <c r="AC482" s="24"/>
      <c r="AD482" s="24"/>
      <c r="AE482" s="24"/>
      <c r="AF482" s="24"/>
      <c r="AG482" s="24"/>
    </row>
    <row r="483" spans="1:33" ht="14.25" hidden="1" customHeight="1" x14ac:dyDescent="0.2">
      <c r="A483" s="38">
        <v>7289</v>
      </c>
      <c r="B483" s="29" t="s">
        <v>3406</v>
      </c>
      <c r="C483" s="139">
        <v>691306003</v>
      </c>
      <c r="D483" s="27" t="s">
        <v>2838</v>
      </c>
      <c r="E483" s="27" t="s">
        <v>2866</v>
      </c>
      <c r="F483" s="37" t="s">
        <v>1685</v>
      </c>
      <c r="G483" s="37" t="s">
        <v>2867</v>
      </c>
      <c r="H483" s="37" t="s">
        <v>29</v>
      </c>
      <c r="I483" s="27"/>
      <c r="J483" s="27"/>
      <c r="K483" s="27" t="s">
        <v>3407</v>
      </c>
      <c r="L483" s="27" t="s">
        <v>3408</v>
      </c>
      <c r="M483" s="29" t="s">
        <v>6117</v>
      </c>
      <c r="N483" s="38" t="s">
        <v>3409</v>
      </c>
      <c r="O483" s="38"/>
      <c r="P483" s="39"/>
      <c r="Q483" s="38"/>
      <c r="R483" s="39">
        <v>91001</v>
      </c>
      <c r="S483" s="39" t="s">
        <v>2859</v>
      </c>
      <c r="T483" s="40">
        <v>38744</v>
      </c>
      <c r="U483" s="38">
        <v>7289</v>
      </c>
      <c r="V483" s="53"/>
      <c r="W483" s="54"/>
      <c r="X483" s="53"/>
      <c r="Y483" s="53"/>
      <c r="Z483" s="53"/>
      <c r="AA483" s="43"/>
      <c r="AB483" s="24"/>
      <c r="AC483" s="24"/>
      <c r="AD483" s="24"/>
      <c r="AE483" s="24"/>
      <c r="AF483" s="24"/>
      <c r="AG483" s="24"/>
    </row>
    <row r="484" spans="1:33" ht="14.25" hidden="1" customHeight="1" x14ac:dyDescent="0.2">
      <c r="A484" s="38"/>
      <c r="B484" s="29" t="s">
        <v>8658</v>
      </c>
      <c r="C484" s="139" t="s">
        <v>8761</v>
      </c>
      <c r="D484" s="27" t="s">
        <v>2838</v>
      </c>
      <c r="E484" s="27" t="s">
        <v>2866</v>
      </c>
      <c r="F484" s="37" t="s">
        <v>1685</v>
      </c>
      <c r="G484" s="37" t="s">
        <v>2867</v>
      </c>
      <c r="H484" s="37" t="s">
        <v>29</v>
      </c>
      <c r="I484" s="27"/>
      <c r="J484" s="27"/>
      <c r="K484" s="27" t="s">
        <v>8659</v>
      </c>
      <c r="L484" s="27" t="s">
        <v>8660</v>
      </c>
      <c r="M484" s="29" t="s">
        <v>50</v>
      </c>
      <c r="N484" s="38" t="s">
        <v>8661</v>
      </c>
      <c r="O484" s="38" t="s">
        <v>8662</v>
      </c>
      <c r="P484" s="59" t="s">
        <v>8663</v>
      </c>
      <c r="Q484" s="38"/>
      <c r="R484" s="39">
        <v>91001</v>
      </c>
      <c r="S484" s="39" t="s">
        <v>2859</v>
      </c>
      <c r="T484" s="40">
        <v>44300</v>
      </c>
      <c r="U484" s="38">
        <v>7731</v>
      </c>
      <c r="V484" s="73"/>
      <c r="W484" s="74"/>
      <c r="X484" s="73"/>
      <c r="Y484" s="73"/>
      <c r="Z484" s="73"/>
      <c r="AA484" s="75"/>
      <c r="AB484" s="24"/>
      <c r="AC484" s="24"/>
      <c r="AD484" s="24"/>
      <c r="AE484" s="24"/>
      <c r="AF484" s="24"/>
      <c r="AG484" s="24"/>
    </row>
    <row r="485" spans="1:33" ht="14.25" hidden="1" customHeight="1" x14ac:dyDescent="0.2">
      <c r="A485" s="38">
        <v>7071</v>
      </c>
      <c r="B485" s="29" t="s">
        <v>3410</v>
      </c>
      <c r="C485" s="139">
        <v>692541006</v>
      </c>
      <c r="D485" s="27" t="s">
        <v>2838</v>
      </c>
      <c r="E485" s="27" t="s">
        <v>2855</v>
      </c>
      <c r="F485" s="37" t="s">
        <v>27</v>
      </c>
      <c r="G485" s="37" t="s">
        <v>2856</v>
      </c>
      <c r="H485" s="37" t="s">
        <v>29</v>
      </c>
      <c r="I485" s="27"/>
      <c r="J485" s="27"/>
      <c r="K485" s="27" t="s">
        <v>3411</v>
      </c>
      <c r="L485" s="27" t="s">
        <v>3412</v>
      </c>
      <c r="M485" s="29" t="s">
        <v>49</v>
      </c>
      <c r="N485" s="38" t="s">
        <v>3413</v>
      </c>
      <c r="O485" s="38"/>
      <c r="P485" s="39"/>
      <c r="Q485" s="38"/>
      <c r="R485" s="39">
        <v>91001</v>
      </c>
      <c r="S485" s="39" t="s">
        <v>2859</v>
      </c>
      <c r="T485" s="40">
        <v>37970</v>
      </c>
      <c r="U485" s="38">
        <v>7071</v>
      </c>
      <c r="V485" s="53"/>
      <c r="W485" s="54"/>
      <c r="X485" s="53"/>
      <c r="Y485" s="53"/>
      <c r="Z485" s="53"/>
      <c r="AA485" s="43"/>
      <c r="AB485" s="24"/>
      <c r="AC485" s="24"/>
      <c r="AD485" s="24"/>
      <c r="AE485" s="24"/>
      <c r="AF485" s="24"/>
      <c r="AG485" s="24"/>
    </row>
    <row r="486" spans="1:33" ht="14.25" hidden="1" customHeight="1" x14ac:dyDescent="0.2">
      <c r="A486" s="38">
        <v>7305</v>
      </c>
      <c r="B486" s="29" t="s">
        <v>3414</v>
      </c>
      <c r="C486" s="139">
        <v>691604004</v>
      </c>
      <c r="D486" s="27" t="s">
        <v>2838</v>
      </c>
      <c r="E486" s="27" t="s">
        <v>626</v>
      </c>
      <c r="F486" s="37" t="s">
        <v>27</v>
      </c>
      <c r="G486" s="37" t="s">
        <v>2959</v>
      </c>
      <c r="H486" s="37" t="s">
        <v>29</v>
      </c>
      <c r="I486" s="27"/>
      <c r="J486" s="27"/>
      <c r="K486" s="27" t="s">
        <v>3415</v>
      </c>
      <c r="L486" s="27" t="s">
        <v>3416</v>
      </c>
      <c r="M486" s="29" t="s">
        <v>339</v>
      </c>
      <c r="N486" s="38" t="s">
        <v>3418</v>
      </c>
      <c r="O486" s="38" t="s">
        <v>3417</v>
      </c>
      <c r="P486" s="39"/>
      <c r="Q486" s="38"/>
      <c r="R486" s="39">
        <v>91001</v>
      </c>
      <c r="S486" s="39" t="s">
        <v>3419</v>
      </c>
      <c r="T486" s="40">
        <v>38768</v>
      </c>
      <c r="U486" s="38">
        <v>7305</v>
      </c>
      <c r="V486" s="28"/>
      <c r="W486" s="29"/>
      <c r="X486" s="28"/>
      <c r="Y486" s="28"/>
      <c r="Z486" s="28"/>
      <c r="AA486" s="27"/>
      <c r="AB486" s="24"/>
      <c r="AC486" s="24"/>
      <c r="AD486" s="24"/>
      <c r="AE486" s="24"/>
      <c r="AF486" s="24"/>
      <c r="AG486" s="24"/>
    </row>
    <row r="487" spans="1:33" ht="14.25" hidden="1" customHeight="1" x14ac:dyDescent="0.2">
      <c r="A487" s="38">
        <v>7128</v>
      </c>
      <c r="B487" s="29" t="s">
        <v>3420</v>
      </c>
      <c r="C487" s="139">
        <v>690511002</v>
      </c>
      <c r="D487" s="27" t="s">
        <v>2838</v>
      </c>
      <c r="E487" s="27" t="s">
        <v>2855</v>
      </c>
      <c r="F487" s="37" t="s">
        <v>27</v>
      </c>
      <c r="G487" s="37" t="s">
        <v>2856</v>
      </c>
      <c r="H487" s="37" t="s">
        <v>29</v>
      </c>
      <c r="I487" s="27"/>
      <c r="J487" s="27"/>
      <c r="K487" s="27" t="s">
        <v>6289</v>
      </c>
      <c r="L487" s="27" t="s">
        <v>3421</v>
      </c>
      <c r="M487" s="29" t="s">
        <v>623</v>
      </c>
      <c r="N487" s="38" t="s">
        <v>786</v>
      </c>
      <c r="O487" s="38" t="s">
        <v>6290</v>
      </c>
      <c r="P487" s="59" t="s">
        <v>6291</v>
      </c>
      <c r="Q487" s="38"/>
      <c r="R487" s="39" t="s">
        <v>3125</v>
      </c>
      <c r="S487" s="39" t="s">
        <v>2859</v>
      </c>
      <c r="T487" s="40">
        <v>38159</v>
      </c>
      <c r="U487" s="38">
        <v>7128</v>
      </c>
      <c r="V487" s="53"/>
      <c r="W487" s="54"/>
      <c r="X487" s="53"/>
      <c r="Y487" s="53"/>
      <c r="Z487" s="53"/>
      <c r="AA487" s="43"/>
      <c r="AB487" s="24"/>
      <c r="AC487" s="24"/>
      <c r="AD487" s="24"/>
      <c r="AE487" s="24"/>
      <c r="AF487" s="24"/>
      <c r="AG487" s="24"/>
    </row>
    <row r="488" spans="1:33" ht="14.25" hidden="1" customHeight="1" x14ac:dyDescent="0.2">
      <c r="A488" s="38">
        <v>7267</v>
      </c>
      <c r="B488" s="29" t="s">
        <v>3422</v>
      </c>
      <c r="C488" s="139" t="s">
        <v>7705</v>
      </c>
      <c r="D488" s="27" t="s">
        <v>2838</v>
      </c>
      <c r="E488" s="27" t="s">
        <v>2855</v>
      </c>
      <c r="F488" s="37" t="s">
        <v>27</v>
      </c>
      <c r="G488" s="37" t="s">
        <v>2856</v>
      </c>
      <c r="H488" s="37" t="s">
        <v>29</v>
      </c>
      <c r="I488" s="27"/>
      <c r="J488" s="27"/>
      <c r="K488" s="27" t="s">
        <v>3423</v>
      </c>
      <c r="L488" s="27" t="s">
        <v>3424</v>
      </c>
      <c r="M488" s="29" t="s">
        <v>339</v>
      </c>
      <c r="N488" s="38" t="s">
        <v>3426</v>
      </c>
      <c r="O488" s="38" t="s">
        <v>3425</v>
      </c>
      <c r="P488" s="39"/>
      <c r="Q488" s="38"/>
      <c r="R488" s="39">
        <v>91001</v>
      </c>
      <c r="S488" s="39" t="s">
        <v>3427</v>
      </c>
      <c r="T488" s="40">
        <v>38736</v>
      </c>
      <c r="U488" s="38">
        <v>7267</v>
      </c>
      <c r="V488" s="28"/>
      <c r="W488" s="29"/>
      <c r="X488" s="28"/>
      <c r="Y488" s="28"/>
      <c r="Z488" s="28"/>
      <c r="AA488" s="27"/>
      <c r="AB488" s="24"/>
      <c r="AC488" s="24"/>
      <c r="AD488" s="24"/>
      <c r="AE488" s="24"/>
      <c r="AF488" s="24"/>
      <c r="AG488" s="24"/>
    </row>
    <row r="489" spans="1:33" ht="14.25" hidden="1" customHeight="1" x14ac:dyDescent="0.2">
      <c r="A489" s="38">
        <v>7636</v>
      </c>
      <c r="B489" s="29" t="s">
        <v>3428</v>
      </c>
      <c r="C489" s="139">
        <v>692006003</v>
      </c>
      <c r="D489" s="27" t="s">
        <v>2838</v>
      </c>
      <c r="E489" s="27" t="s">
        <v>2855</v>
      </c>
      <c r="F489" s="37" t="s">
        <v>27</v>
      </c>
      <c r="G489" s="37" t="s">
        <v>2856</v>
      </c>
      <c r="H489" s="37" t="s">
        <v>29</v>
      </c>
      <c r="I489" s="27"/>
      <c r="J489" s="27"/>
      <c r="K489" s="27" t="s">
        <v>3429</v>
      </c>
      <c r="L489" s="27" t="s">
        <v>3430</v>
      </c>
      <c r="M489" s="29" t="s">
        <v>6118</v>
      </c>
      <c r="N489" s="38" t="s">
        <v>1228</v>
      </c>
      <c r="O489" s="38" t="s">
        <v>6323</v>
      </c>
      <c r="P489" s="39" t="s">
        <v>6324</v>
      </c>
      <c r="Q489" s="38"/>
      <c r="R489" s="39">
        <v>91001</v>
      </c>
      <c r="S489" s="39" t="s">
        <v>2859</v>
      </c>
      <c r="T489" s="40">
        <v>42991</v>
      </c>
      <c r="U489" s="38">
        <v>7636</v>
      </c>
      <c r="V489" s="53"/>
      <c r="W489" s="54"/>
      <c r="X489" s="53"/>
      <c r="Y489" s="53"/>
      <c r="Z489" s="53"/>
      <c r="AA489" s="43"/>
      <c r="AB489" s="24"/>
      <c r="AC489" s="24"/>
      <c r="AD489" s="24"/>
      <c r="AE489" s="24"/>
      <c r="AF489" s="24"/>
      <c r="AG489" s="24"/>
    </row>
    <row r="490" spans="1:33" ht="14.25" hidden="1" customHeight="1" x14ac:dyDescent="0.2">
      <c r="A490" s="38">
        <v>7534</v>
      </c>
      <c r="B490" s="29" t="s">
        <v>3431</v>
      </c>
      <c r="C490" s="139">
        <v>690415003</v>
      </c>
      <c r="D490" s="27" t="s">
        <v>2838</v>
      </c>
      <c r="E490" s="27" t="s">
        <v>626</v>
      </c>
      <c r="F490" s="37" t="s">
        <v>27</v>
      </c>
      <c r="G490" s="37" t="s">
        <v>627</v>
      </c>
      <c r="H490" s="37" t="s">
        <v>29</v>
      </c>
      <c r="I490" s="27"/>
      <c r="J490" s="27"/>
      <c r="K490" s="27" t="s">
        <v>3432</v>
      </c>
      <c r="L490" s="27" t="s">
        <v>3434</v>
      </c>
      <c r="M490" s="29" t="s">
        <v>6115</v>
      </c>
      <c r="N490" s="38"/>
      <c r="O490" s="38" t="s">
        <v>3435</v>
      </c>
      <c r="P490" s="39" t="s">
        <v>3433</v>
      </c>
      <c r="Q490" s="38"/>
      <c r="R490" s="39">
        <v>91001</v>
      </c>
      <c r="S490" s="39" t="s">
        <v>2932</v>
      </c>
      <c r="T490" s="40">
        <v>42053</v>
      </c>
      <c r="U490" s="38">
        <v>7534</v>
      </c>
      <c r="V490" s="53"/>
      <c r="W490" s="54"/>
      <c r="X490" s="53"/>
      <c r="Y490" s="53"/>
      <c r="Z490" s="53"/>
      <c r="AA490" s="43"/>
      <c r="AB490" s="24"/>
      <c r="AC490" s="24"/>
      <c r="AD490" s="24"/>
      <c r="AE490" s="24"/>
      <c r="AF490" s="24"/>
      <c r="AG490" s="24"/>
    </row>
    <row r="491" spans="1:33" ht="14.25" hidden="1" customHeight="1" x14ac:dyDescent="0.2">
      <c r="A491" s="38">
        <v>7090</v>
      </c>
      <c r="B491" s="29" t="s">
        <v>3436</v>
      </c>
      <c r="C491" s="139">
        <v>691513009</v>
      </c>
      <c r="D491" s="27" t="s">
        <v>2838</v>
      </c>
      <c r="E491" s="27" t="s">
        <v>2855</v>
      </c>
      <c r="F491" s="37" t="s">
        <v>27</v>
      </c>
      <c r="G491" s="37" t="s">
        <v>2856</v>
      </c>
      <c r="H491" s="37" t="s">
        <v>29</v>
      </c>
      <c r="I491" s="27"/>
      <c r="J491" s="27"/>
      <c r="K491" s="37" t="s">
        <v>3437</v>
      </c>
      <c r="L491" s="27" t="s">
        <v>3439</v>
      </c>
      <c r="M491" s="29" t="s">
        <v>339</v>
      </c>
      <c r="N491" s="38" t="s">
        <v>3441</v>
      </c>
      <c r="O491" s="38" t="s">
        <v>3440</v>
      </c>
      <c r="P491" s="27" t="s">
        <v>3438</v>
      </c>
      <c r="Q491" s="38"/>
      <c r="R491" s="39">
        <v>91001</v>
      </c>
      <c r="S491" s="39" t="s">
        <v>2859</v>
      </c>
      <c r="T491" s="40">
        <v>37970</v>
      </c>
      <c r="U491" s="38">
        <v>7090</v>
      </c>
      <c r="V491" s="53"/>
      <c r="W491" s="54"/>
      <c r="X491" s="53"/>
      <c r="Y491" s="53"/>
      <c r="Z491" s="53"/>
      <c r="AA491" s="43"/>
      <c r="AB491" s="24"/>
      <c r="AC491" s="24"/>
      <c r="AD491" s="24"/>
      <c r="AE491" s="24"/>
      <c r="AF491" s="24"/>
      <c r="AG491" s="24"/>
    </row>
    <row r="492" spans="1:33" ht="14.25" hidden="1" customHeight="1" x14ac:dyDescent="0.2">
      <c r="A492" s="38">
        <v>7300</v>
      </c>
      <c r="B492" s="29" t="s">
        <v>3442</v>
      </c>
      <c r="C492" s="139">
        <v>690604000</v>
      </c>
      <c r="D492" s="27" t="s">
        <v>2838</v>
      </c>
      <c r="E492" s="27" t="s">
        <v>2855</v>
      </c>
      <c r="F492" s="37" t="s">
        <v>27</v>
      </c>
      <c r="G492" s="37" t="s">
        <v>2856</v>
      </c>
      <c r="H492" s="37" t="s">
        <v>29</v>
      </c>
      <c r="I492" s="27"/>
      <c r="J492" s="27"/>
      <c r="K492" s="27" t="s">
        <v>3443</v>
      </c>
      <c r="L492" s="27" t="s">
        <v>3444</v>
      </c>
      <c r="M492" s="29" t="s">
        <v>623</v>
      </c>
      <c r="N492" s="38" t="s">
        <v>3446</v>
      </c>
      <c r="O492" s="38" t="s">
        <v>3445</v>
      </c>
      <c r="P492" s="39"/>
      <c r="Q492" s="38"/>
      <c r="R492" s="39">
        <v>91001</v>
      </c>
      <c r="S492" s="39" t="s">
        <v>2859</v>
      </c>
      <c r="T492" s="40">
        <v>38737</v>
      </c>
      <c r="U492" s="38">
        <v>7300</v>
      </c>
      <c r="V492" s="28"/>
      <c r="W492" s="29"/>
      <c r="X492" s="28"/>
      <c r="Y492" s="28"/>
      <c r="Z492" s="28"/>
      <c r="AA492" s="27"/>
      <c r="AB492" s="24"/>
      <c r="AC492" s="24"/>
      <c r="AD492" s="24"/>
      <c r="AE492" s="24"/>
      <c r="AF492" s="24"/>
      <c r="AG492" s="24"/>
    </row>
    <row r="493" spans="1:33" ht="14.25" hidden="1" customHeight="1" x14ac:dyDescent="0.2">
      <c r="A493" s="38">
        <v>7235</v>
      </c>
      <c r="B493" s="29" t="s">
        <v>3447</v>
      </c>
      <c r="C493" s="139">
        <v>690802007</v>
      </c>
      <c r="D493" s="27" t="s">
        <v>2838</v>
      </c>
      <c r="E493" s="27" t="s">
        <v>2855</v>
      </c>
      <c r="F493" s="37" t="s">
        <v>27</v>
      </c>
      <c r="G493" s="37" t="s">
        <v>2856</v>
      </c>
      <c r="H493" s="37" t="s">
        <v>29</v>
      </c>
      <c r="I493" s="27"/>
      <c r="J493" s="27"/>
      <c r="K493" s="27" t="s">
        <v>3448</v>
      </c>
      <c r="L493" s="27" t="s">
        <v>3449</v>
      </c>
      <c r="M493" s="29" t="s">
        <v>6116</v>
      </c>
      <c r="N493" s="38" t="s">
        <v>3451</v>
      </c>
      <c r="O493" s="38" t="s">
        <v>3450</v>
      </c>
      <c r="P493" s="39"/>
      <c r="Q493" s="38"/>
      <c r="R493" s="39">
        <v>91001</v>
      </c>
      <c r="S493" s="39" t="s">
        <v>2859</v>
      </c>
      <c r="T493" s="40">
        <v>38712</v>
      </c>
      <c r="U493" s="38">
        <v>7235</v>
      </c>
      <c r="V493" s="53"/>
      <c r="W493" s="54"/>
      <c r="X493" s="53"/>
      <c r="Y493" s="53"/>
      <c r="Z493" s="53"/>
      <c r="AA493" s="43"/>
      <c r="AB493" s="24"/>
      <c r="AC493" s="24"/>
      <c r="AD493" s="24"/>
      <c r="AE493" s="24"/>
      <c r="AF493" s="24"/>
      <c r="AG493" s="24"/>
    </row>
    <row r="494" spans="1:33" ht="14.25" hidden="1" customHeight="1" x14ac:dyDescent="0.2">
      <c r="A494" s="38">
        <v>7081</v>
      </c>
      <c r="B494" s="29" t="s">
        <v>3452</v>
      </c>
      <c r="C494" s="139">
        <v>692537009</v>
      </c>
      <c r="D494" s="27" t="s">
        <v>3453</v>
      </c>
      <c r="E494" s="27" t="s">
        <v>2855</v>
      </c>
      <c r="F494" s="37" t="s">
        <v>3454</v>
      </c>
      <c r="G494" s="37" t="s">
        <v>2856</v>
      </c>
      <c r="H494" s="27" t="s">
        <v>29</v>
      </c>
      <c r="I494" s="27"/>
      <c r="J494" s="27"/>
      <c r="K494" s="27" t="s">
        <v>3455</v>
      </c>
      <c r="L494" s="27" t="s">
        <v>3457</v>
      </c>
      <c r="M494" s="38" t="s">
        <v>49</v>
      </c>
      <c r="N494" s="27" t="s">
        <v>1874</v>
      </c>
      <c r="O494" s="29" t="s">
        <v>3456</v>
      </c>
      <c r="P494" s="39" t="s">
        <v>6292</v>
      </c>
      <c r="Q494" s="27"/>
      <c r="R494" s="27">
        <v>91001</v>
      </c>
      <c r="S494" s="39" t="s">
        <v>2859</v>
      </c>
      <c r="T494" s="40">
        <v>37970</v>
      </c>
      <c r="U494" s="38">
        <v>7081</v>
      </c>
      <c r="V494" s="53"/>
      <c r="W494" s="54"/>
      <c r="X494" s="53"/>
      <c r="Y494" s="53"/>
      <c r="Z494" s="53"/>
      <c r="AA494" s="43"/>
      <c r="AB494" s="24"/>
      <c r="AC494" s="24"/>
      <c r="AD494" s="24"/>
      <c r="AE494" s="24"/>
      <c r="AF494" s="24"/>
      <c r="AG494" s="24"/>
    </row>
    <row r="495" spans="1:33" ht="14.25" hidden="1" customHeight="1" x14ac:dyDescent="0.2">
      <c r="A495" s="38">
        <v>7515</v>
      </c>
      <c r="B495" s="27" t="s">
        <v>3458</v>
      </c>
      <c r="C495" s="139">
        <v>692005007</v>
      </c>
      <c r="D495" s="27" t="s">
        <v>2838</v>
      </c>
      <c r="E495" s="27" t="s">
        <v>626</v>
      </c>
      <c r="F495" s="37" t="s">
        <v>27</v>
      </c>
      <c r="G495" s="37" t="s">
        <v>627</v>
      </c>
      <c r="H495" s="37" t="s">
        <v>29</v>
      </c>
      <c r="I495" s="27"/>
      <c r="J495" s="27"/>
      <c r="K495" s="27" t="s">
        <v>6041</v>
      </c>
      <c r="L495" s="27" t="s">
        <v>6042</v>
      </c>
      <c r="M495" s="29" t="s">
        <v>6118</v>
      </c>
      <c r="N495" s="38" t="s">
        <v>6043</v>
      </c>
      <c r="O495" s="38"/>
      <c r="P495" s="39"/>
      <c r="Q495" s="38"/>
      <c r="R495" s="39">
        <v>91001</v>
      </c>
      <c r="S495" s="39" t="s">
        <v>3023</v>
      </c>
      <c r="T495" s="40">
        <v>41939</v>
      </c>
      <c r="U495" s="38">
        <v>7515</v>
      </c>
      <c r="V495" s="53"/>
      <c r="W495" s="54"/>
      <c r="X495" s="53"/>
      <c r="Y495" s="53"/>
      <c r="Z495" s="53"/>
      <c r="AA495" s="43"/>
      <c r="AB495" s="24"/>
      <c r="AC495" s="24"/>
      <c r="AD495" s="24"/>
      <c r="AE495" s="24"/>
      <c r="AF495" s="24"/>
      <c r="AG495" s="24"/>
    </row>
    <row r="496" spans="1:33" ht="14.25" hidden="1" customHeight="1" x14ac:dyDescent="0.2">
      <c r="A496" s="38">
        <v>7176</v>
      </c>
      <c r="B496" s="29" t="s">
        <v>3459</v>
      </c>
      <c r="C496" s="139">
        <v>690709007</v>
      </c>
      <c r="D496" s="27" t="s">
        <v>2838</v>
      </c>
      <c r="E496" s="27" t="s">
        <v>2855</v>
      </c>
      <c r="F496" s="37" t="s">
        <v>27</v>
      </c>
      <c r="G496" s="37" t="s">
        <v>2856</v>
      </c>
      <c r="H496" s="37" t="s">
        <v>29</v>
      </c>
      <c r="I496" s="27"/>
      <c r="J496" s="27"/>
      <c r="K496" s="27" t="s">
        <v>3460</v>
      </c>
      <c r="L496" s="27" t="s">
        <v>3461</v>
      </c>
      <c r="M496" s="29" t="s">
        <v>49</v>
      </c>
      <c r="N496" s="38" t="s">
        <v>3463</v>
      </c>
      <c r="O496" s="38" t="s">
        <v>3462</v>
      </c>
      <c r="P496" s="39"/>
      <c r="Q496" s="38"/>
      <c r="R496" s="39">
        <v>91001</v>
      </c>
      <c r="S496" s="39" t="s">
        <v>2889</v>
      </c>
      <c r="T496" s="40">
        <v>38531</v>
      </c>
      <c r="U496" s="38">
        <v>7176</v>
      </c>
      <c r="V496" s="53"/>
      <c r="W496" s="54"/>
      <c r="X496" s="53"/>
      <c r="Y496" s="53"/>
      <c r="Z496" s="53"/>
      <c r="AA496" s="43"/>
      <c r="AB496" s="24"/>
      <c r="AC496" s="24"/>
      <c r="AD496" s="24"/>
      <c r="AE496" s="24"/>
      <c r="AF496" s="24"/>
      <c r="AG496" s="24"/>
    </row>
    <row r="497" spans="1:33" ht="14.25" hidden="1" customHeight="1" x14ac:dyDescent="0.2">
      <c r="A497" s="38">
        <v>7508</v>
      </c>
      <c r="B497" s="29" t="s">
        <v>3464</v>
      </c>
      <c r="C497" s="139">
        <v>690815001</v>
      </c>
      <c r="D497" s="27" t="s">
        <v>2838</v>
      </c>
      <c r="E497" s="27" t="s">
        <v>626</v>
      </c>
      <c r="F497" s="37" t="s">
        <v>27</v>
      </c>
      <c r="G497" s="37" t="s">
        <v>627</v>
      </c>
      <c r="H497" s="37" t="s">
        <v>29</v>
      </c>
      <c r="I497" s="27"/>
      <c r="J497" s="27"/>
      <c r="K497" s="27" t="s">
        <v>6334</v>
      </c>
      <c r="L497" s="27" t="s">
        <v>3465</v>
      </c>
      <c r="M497" s="29" t="s">
        <v>6116</v>
      </c>
      <c r="N497" s="38" t="s">
        <v>3466</v>
      </c>
      <c r="O497" s="38" t="s">
        <v>6335</v>
      </c>
      <c r="P497" s="39" t="s">
        <v>6336</v>
      </c>
      <c r="Q497" s="38"/>
      <c r="R497" s="39">
        <v>91001</v>
      </c>
      <c r="S497" s="39" t="s">
        <v>3023</v>
      </c>
      <c r="T497" s="40">
        <v>41906</v>
      </c>
      <c r="U497" s="38">
        <v>7508</v>
      </c>
      <c r="V497" s="53"/>
      <c r="W497" s="54"/>
      <c r="X497" s="53"/>
      <c r="Y497" s="53"/>
      <c r="Z497" s="53"/>
      <c r="AA497" s="43"/>
      <c r="AB497" s="24"/>
      <c r="AC497" s="24"/>
      <c r="AD497" s="24"/>
      <c r="AE497" s="24"/>
      <c r="AF497" s="24"/>
      <c r="AG497" s="24"/>
    </row>
    <row r="498" spans="1:33" ht="14.25" hidden="1" customHeight="1" x14ac:dyDescent="0.2">
      <c r="A498" s="38">
        <v>7172</v>
      </c>
      <c r="B498" s="145" t="s">
        <v>8773</v>
      </c>
      <c r="C498" s="139">
        <v>690733005</v>
      </c>
      <c r="D498" s="27" t="s">
        <v>2838</v>
      </c>
      <c r="E498" s="27" t="s">
        <v>2855</v>
      </c>
      <c r="F498" s="37" t="s">
        <v>27</v>
      </c>
      <c r="G498" s="37" t="s">
        <v>2856</v>
      </c>
      <c r="H498" s="37" t="s">
        <v>29</v>
      </c>
      <c r="I498" s="27"/>
      <c r="J498" s="27"/>
      <c r="K498" s="27" t="s">
        <v>3467</v>
      </c>
      <c r="L498" s="27" t="s">
        <v>3469</v>
      </c>
      <c r="M498" s="29" t="s">
        <v>49</v>
      </c>
      <c r="N498" s="38" t="s">
        <v>3471</v>
      </c>
      <c r="O498" s="38" t="s">
        <v>3470</v>
      </c>
      <c r="P498" s="39" t="s">
        <v>3468</v>
      </c>
      <c r="Q498" s="38"/>
      <c r="R498" s="39">
        <v>91001</v>
      </c>
      <c r="S498" s="39" t="s">
        <v>2859</v>
      </c>
      <c r="T498" s="40">
        <v>38509</v>
      </c>
      <c r="U498" s="38">
        <v>7171</v>
      </c>
      <c r="V498" s="53"/>
      <c r="W498" s="54"/>
      <c r="X498" s="53"/>
      <c r="Y498" s="53"/>
      <c r="Z498" s="53"/>
      <c r="AA498" s="43"/>
      <c r="AB498" s="24"/>
      <c r="AC498" s="24"/>
      <c r="AD498" s="24"/>
      <c r="AE498" s="24"/>
      <c r="AF498" s="24"/>
      <c r="AG498" s="24"/>
    </row>
    <row r="499" spans="1:33" ht="14.25" hidden="1" customHeight="1" x14ac:dyDescent="0.2">
      <c r="A499" s="38">
        <v>7520</v>
      </c>
      <c r="B499" s="29" t="s">
        <v>3472</v>
      </c>
      <c r="C499" s="139">
        <v>692004000</v>
      </c>
      <c r="D499" s="27" t="s">
        <v>2838</v>
      </c>
      <c r="E499" s="27" t="s">
        <v>626</v>
      </c>
      <c r="F499" s="37" t="s">
        <v>27</v>
      </c>
      <c r="G499" s="37" t="s">
        <v>627</v>
      </c>
      <c r="H499" s="37" t="s">
        <v>3473</v>
      </c>
      <c r="I499" s="27"/>
      <c r="J499" s="27"/>
      <c r="K499" s="27" t="s">
        <v>3474</v>
      </c>
      <c r="L499" s="27" t="s">
        <v>3476</v>
      </c>
      <c r="M499" s="29" t="s">
        <v>6118</v>
      </c>
      <c r="N499" s="38" t="s">
        <v>3478</v>
      </c>
      <c r="O499" s="38" t="s">
        <v>3477</v>
      </c>
      <c r="P499" s="39" t="s">
        <v>3475</v>
      </c>
      <c r="Q499" s="38"/>
      <c r="R499" s="39">
        <v>91001</v>
      </c>
      <c r="S499" s="39" t="s">
        <v>3023</v>
      </c>
      <c r="T499" s="40">
        <v>41996</v>
      </c>
      <c r="U499" s="38">
        <v>7520</v>
      </c>
      <c r="V499" s="28"/>
      <c r="W499" s="29"/>
      <c r="X499" s="28"/>
      <c r="Y499" s="28"/>
      <c r="Z499" s="28"/>
      <c r="AA499" s="27"/>
      <c r="AB499" s="24"/>
      <c r="AC499" s="24"/>
      <c r="AD499" s="24"/>
      <c r="AE499" s="24"/>
      <c r="AF499" s="24"/>
      <c r="AG499" s="24"/>
    </row>
    <row r="500" spans="1:33" ht="14.25" hidden="1" customHeight="1" x14ac:dyDescent="0.2">
      <c r="A500" s="38">
        <v>7234</v>
      </c>
      <c r="B500" s="29" t="s">
        <v>3479</v>
      </c>
      <c r="C500" s="139">
        <v>691109003</v>
      </c>
      <c r="D500" s="27" t="s">
        <v>2838</v>
      </c>
      <c r="E500" s="27" t="s">
        <v>2855</v>
      </c>
      <c r="F500" s="37" t="s">
        <v>27</v>
      </c>
      <c r="G500" s="37" t="s">
        <v>2856</v>
      </c>
      <c r="H500" s="37" t="s">
        <v>29</v>
      </c>
      <c r="I500" s="27"/>
      <c r="J500" s="27"/>
      <c r="K500" s="27" t="s">
        <v>3480</v>
      </c>
      <c r="L500" s="27" t="s">
        <v>3482</v>
      </c>
      <c r="M500" s="29" t="s">
        <v>6117</v>
      </c>
      <c r="N500" s="38" t="s">
        <v>3484</v>
      </c>
      <c r="O500" s="38" t="s">
        <v>3483</v>
      </c>
      <c r="P500" s="39" t="s">
        <v>3481</v>
      </c>
      <c r="Q500" s="38"/>
      <c r="R500" s="39">
        <v>91001</v>
      </c>
      <c r="S500" s="39" t="s">
        <v>2859</v>
      </c>
      <c r="T500" s="40">
        <v>38709</v>
      </c>
      <c r="U500" s="38">
        <v>7234</v>
      </c>
      <c r="V500" s="53"/>
      <c r="W500" s="54"/>
      <c r="X500" s="53"/>
      <c r="Y500" s="53"/>
      <c r="Z500" s="53"/>
      <c r="AA500" s="43"/>
      <c r="AB500" s="24"/>
      <c r="AC500" s="24"/>
      <c r="AD500" s="24"/>
      <c r="AE500" s="24"/>
      <c r="AF500" s="24"/>
      <c r="AG500" s="24"/>
    </row>
    <row r="501" spans="1:33" ht="14.25" hidden="1" customHeight="1" x14ac:dyDescent="0.2">
      <c r="A501" s="38">
        <v>6995</v>
      </c>
      <c r="B501" s="29" t="s">
        <v>3485</v>
      </c>
      <c r="C501" s="139">
        <v>692205006</v>
      </c>
      <c r="D501" s="27" t="s">
        <v>2838</v>
      </c>
      <c r="E501" s="27" t="s">
        <v>2855</v>
      </c>
      <c r="F501" s="37" t="s">
        <v>27</v>
      </c>
      <c r="G501" s="37" t="s">
        <v>2856</v>
      </c>
      <c r="H501" s="37" t="s">
        <v>29</v>
      </c>
      <c r="I501" s="27"/>
      <c r="J501" s="27"/>
      <c r="K501" s="27" t="s">
        <v>6517</v>
      </c>
      <c r="L501" s="27" t="s">
        <v>3486</v>
      </c>
      <c r="M501" s="29" t="s">
        <v>6112</v>
      </c>
      <c r="N501" s="38" t="s">
        <v>3487</v>
      </c>
      <c r="O501" s="38" t="s">
        <v>6518</v>
      </c>
      <c r="P501" s="39" t="s">
        <v>6519</v>
      </c>
      <c r="Q501" s="38"/>
      <c r="R501" s="39">
        <v>91001</v>
      </c>
      <c r="S501" s="39" t="s">
        <v>3488</v>
      </c>
      <c r="T501" s="40">
        <v>37970</v>
      </c>
      <c r="U501" s="38">
        <v>6995</v>
      </c>
      <c r="V501" s="53"/>
      <c r="W501" s="54"/>
      <c r="X501" s="53"/>
      <c r="Y501" s="53"/>
      <c r="Z501" s="53"/>
      <c r="AA501" s="43"/>
      <c r="AB501" s="24"/>
      <c r="AC501" s="24"/>
      <c r="AD501" s="24"/>
      <c r="AE501" s="24"/>
      <c r="AF501" s="24"/>
      <c r="AG501" s="24"/>
    </row>
    <row r="502" spans="1:33" ht="14.25" hidden="1" customHeight="1" x14ac:dyDescent="0.2">
      <c r="A502" s="38">
        <v>7194</v>
      </c>
      <c r="B502" s="29" t="s">
        <v>3489</v>
      </c>
      <c r="C502" s="139">
        <v>690204002</v>
      </c>
      <c r="D502" s="27" t="s">
        <v>2838</v>
      </c>
      <c r="E502" s="27" t="s">
        <v>626</v>
      </c>
      <c r="F502" s="37" t="s">
        <v>27</v>
      </c>
      <c r="G502" s="37" t="s">
        <v>627</v>
      </c>
      <c r="H502" s="37" t="s">
        <v>29</v>
      </c>
      <c r="I502" s="27"/>
      <c r="J502" s="27"/>
      <c r="K502" s="27" t="s">
        <v>3490</v>
      </c>
      <c r="L502" s="27" t="s">
        <v>3492</v>
      </c>
      <c r="M502" s="29" t="s">
        <v>6113</v>
      </c>
      <c r="N502" s="38" t="s">
        <v>3494</v>
      </c>
      <c r="O502" s="38" t="s">
        <v>3493</v>
      </c>
      <c r="P502" s="39" t="s">
        <v>3491</v>
      </c>
      <c r="Q502" s="38"/>
      <c r="R502" s="39">
        <v>91001</v>
      </c>
      <c r="S502" s="39" t="s">
        <v>2889</v>
      </c>
      <c r="T502" s="40">
        <v>38618</v>
      </c>
      <c r="U502" s="38">
        <v>7194</v>
      </c>
      <c r="V502" s="53"/>
      <c r="W502" s="54"/>
      <c r="X502" s="53"/>
      <c r="Y502" s="53"/>
      <c r="Z502" s="53"/>
      <c r="AA502" s="43"/>
      <c r="AB502" s="24"/>
      <c r="AC502" s="24"/>
      <c r="AD502" s="24"/>
      <c r="AE502" s="24"/>
      <c r="AF502" s="24"/>
      <c r="AG502" s="24"/>
    </row>
    <row r="503" spans="1:33" ht="14.25" hidden="1" customHeight="1" x14ac:dyDescent="0.2">
      <c r="A503" s="38">
        <v>7136</v>
      </c>
      <c r="B503" s="29" t="s">
        <v>3495</v>
      </c>
      <c r="C503" s="139">
        <v>690729008</v>
      </c>
      <c r="D503" s="27" t="s">
        <v>2838</v>
      </c>
      <c r="E503" s="27" t="s">
        <v>2855</v>
      </c>
      <c r="F503" s="37" t="s">
        <v>27</v>
      </c>
      <c r="G503" s="37" t="s">
        <v>2856</v>
      </c>
      <c r="H503" s="37" t="s">
        <v>29</v>
      </c>
      <c r="I503" s="27"/>
      <c r="J503" s="27"/>
      <c r="K503" s="27" t="s">
        <v>6339</v>
      </c>
      <c r="L503" s="27" t="s">
        <v>3496</v>
      </c>
      <c r="M503" s="29" t="s">
        <v>6172</v>
      </c>
      <c r="N503" s="38" t="s">
        <v>3497</v>
      </c>
      <c r="O503" s="38" t="s">
        <v>6340</v>
      </c>
      <c r="P503" s="39" t="s">
        <v>6341</v>
      </c>
      <c r="Q503" s="38"/>
      <c r="R503" s="39">
        <v>91001</v>
      </c>
      <c r="S503" s="39" t="s">
        <v>2889</v>
      </c>
      <c r="T503" s="40">
        <v>37970</v>
      </c>
      <c r="U503" s="38">
        <v>7136</v>
      </c>
      <c r="V503" s="53"/>
      <c r="W503" s="54"/>
      <c r="X503" s="53"/>
      <c r="Y503" s="53"/>
      <c r="Z503" s="53"/>
      <c r="AA503" s="43"/>
      <c r="AB503" s="24"/>
      <c r="AC503" s="24"/>
      <c r="AD503" s="24"/>
      <c r="AE503" s="24"/>
      <c r="AF503" s="24"/>
      <c r="AG503" s="24"/>
    </row>
    <row r="504" spans="1:33" ht="14.25" hidden="1" customHeight="1" x14ac:dyDescent="0.2">
      <c r="A504" s="38">
        <v>7276</v>
      </c>
      <c r="B504" s="29" t="s">
        <v>3498</v>
      </c>
      <c r="C504" s="139">
        <v>691101002</v>
      </c>
      <c r="D504" s="27" t="s">
        <v>2838</v>
      </c>
      <c r="E504" s="27" t="s">
        <v>2855</v>
      </c>
      <c r="F504" s="37" t="s">
        <v>27</v>
      </c>
      <c r="G504" s="37" t="s">
        <v>2856</v>
      </c>
      <c r="H504" s="37" t="s">
        <v>29</v>
      </c>
      <c r="I504" s="27"/>
      <c r="J504" s="27"/>
      <c r="K504" s="27" t="s">
        <v>3499</v>
      </c>
      <c r="L504" s="27" t="s">
        <v>3500</v>
      </c>
      <c r="M504" s="29" t="s">
        <v>6117</v>
      </c>
      <c r="N504" s="38" t="s">
        <v>3502</v>
      </c>
      <c r="O504" s="38" t="s">
        <v>3501</v>
      </c>
      <c r="P504" s="39"/>
      <c r="Q504" s="38"/>
      <c r="R504" s="39">
        <v>91001</v>
      </c>
      <c r="S504" s="39" t="s">
        <v>2859</v>
      </c>
      <c r="T504" s="40">
        <v>38736</v>
      </c>
      <c r="U504" s="38">
        <v>7276</v>
      </c>
      <c r="V504" s="28"/>
      <c r="W504" s="29"/>
      <c r="X504" s="28"/>
      <c r="Y504" s="28"/>
      <c r="Z504" s="28"/>
      <c r="AA504" s="27"/>
      <c r="AB504" s="24"/>
      <c r="AC504" s="24"/>
      <c r="AD504" s="24"/>
      <c r="AE504" s="24"/>
      <c r="AF504" s="24"/>
      <c r="AG504" s="24"/>
    </row>
    <row r="505" spans="1:33" ht="14.25" hidden="1" customHeight="1" x14ac:dyDescent="0.2">
      <c r="A505" s="38">
        <v>7212</v>
      </c>
      <c r="B505" s="29" t="s">
        <v>3503</v>
      </c>
      <c r="C505" s="139">
        <v>690408007</v>
      </c>
      <c r="D505" s="27" t="s">
        <v>2838</v>
      </c>
      <c r="E505" s="27" t="s">
        <v>626</v>
      </c>
      <c r="F505" s="37" t="s">
        <v>27</v>
      </c>
      <c r="G505" s="37" t="s">
        <v>627</v>
      </c>
      <c r="H505" s="37" t="s">
        <v>29</v>
      </c>
      <c r="I505" s="27"/>
      <c r="J505" s="27"/>
      <c r="K505" s="27" t="s">
        <v>3504</v>
      </c>
      <c r="L505" s="28" t="s">
        <v>3506</v>
      </c>
      <c r="M505" s="29" t="s">
        <v>6115</v>
      </c>
      <c r="N505" s="38" t="s">
        <v>3508</v>
      </c>
      <c r="O505" s="38" t="s">
        <v>3507</v>
      </c>
      <c r="P505" s="39" t="s">
        <v>3505</v>
      </c>
      <c r="Q505" s="38"/>
      <c r="R505" s="39">
        <v>91001</v>
      </c>
      <c r="S505" s="39" t="s">
        <v>2859</v>
      </c>
      <c r="T505" s="40">
        <v>38658</v>
      </c>
      <c r="U505" s="38">
        <v>7212</v>
      </c>
      <c r="V505" s="86"/>
      <c r="W505" s="54"/>
      <c r="X505" s="53"/>
      <c r="Y505" s="53"/>
      <c r="Z505" s="53"/>
      <c r="AA505" s="43"/>
      <c r="AB505" s="24"/>
      <c r="AC505" s="24"/>
      <c r="AD505" s="24"/>
      <c r="AE505" s="24"/>
      <c r="AF505" s="24"/>
      <c r="AG505" s="24"/>
    </row>
    <row r="506" spans="1:33" ht="14.25" hidden="1" customHeight="1" x14ac:dyDescent="0.2">
      <c r="A506" s="38">
        <v>7261</v>
      </c>
      <c r="B506" s="29" t="s">
        <v>3509</v>
      </c>
      <c r="C506" s="139">
        <v>690805006</v>
      </c>
      <c r="D506" s="27" t="s">
        <v>2838</v>
      </c>
      <c r="E506" s="27" t="s">
        <v>2866</v>
      </c>
      <c r="F506" s="37" t="s">
        <v>1685</v>
      </c>
      <c r="G506" s="37" t="s">
        <v>2867</v>
      </c>
      <c r="H506" s="37" t="s">
        <v>29</v>
      </c>
      <c r="I506" s="27"/>
      <c r="J506" s="27"/>
      <c r="K506" s="27" t="s">
        <v>3510</v>
      </c>
      <c r="L506" s="27" t="s">
        <v>3512</v>
      </c>
      <c r="M506" s="29" t="s">
        <v>6116</v>
      </c>
      <c r="N506" s="38" t="s">
        <v>3514</v>
      </c>
      <c r="O506" s="38" t="s">
        <v>3513</v>
      </c>
      <c r="P506" s="39" t="s">
        <v>3511</v>
      </c>
      <c r="Q506" s="38"/>
      <c r="R506" s="39">
        <v>91001</v>
      </c>
      <c r="S506" s="39" t="s">
        <v>600</v>
      </c>
      <c r="T506" s="40">
        <v>38729</v>
      </c>
      <c r="U506" s="38">
        <v>7261</v>
      </c>
      <c r="V506" s="53"/>
      <c r="W506" s="54"/>
      <c r="X506" s="53"/>
      <c r="Y506" s="53"/>
      <c r="Z506" s="53"/>
      <c r="AA506" s="43"/>
      <c r="AB506" s="24"/>
      <c r="AC506" s="24"/>
      <c r="AD506" s="24"/>
      <c r="AE506" s="24"/>
      <c r="AF506" s="24"/>
      <c r="AG506" s="24"/>
    </row>
    <row r="507" spans="1:33" ht="14.25" hidden="1" customHeight="1" x14ac:dyDescent="0.2">
      <c r="A507" s="38">
        <v>7537</v>
      </c>
      <c r="B507" s="29" t="s">
        <v>3515</v>
      </c>
      <c r="C507" s="139">
        <v>691705005</v>
      </c>
      <c r="D507" s="27" t="s">
        <v>2838</v>
      </c>
      <c r="E507" s="27" t="s">
        <v>626</v>
      </c>
      <c r="F507" s="37" t="s">
        <v>27</v>
      </c>
      <c r="G507" s="37" t="s">
        <v>627</v>
      </c>
      <c r="H507" s="37" t="s">
        <v>29</v>
      </c>
      <c r="I507" s="27"/>
      <c r="J507" s="27"/>
      <c r="K507" s="27" t="s">
        <v>3516</v>
      </c>
      <c r="L507" s="27" t="s">
        <v>3517</v>
      </c>
      <c r="M507" s="29" t="s">
        <v>339</v>
      </c>
      <c r="N507" s="38" t="s">
        <v>3519</v>
      </c>
      <c r="O507" s="38" t="s">
        <v>3518</v>
      </c>
      <c r="P507" s="39"/>
      <c r="Q507" s="38"/>
      <c r="R507" s="39">
        <v>91001</v>
      </c>
      <c r="S507" s="39" t="s">
        <v>600</v>
      </c>
      <c r="T507" s="40">
        <v>42053</v>
      </c>
      <c r="U507" s="38">
        <v>7537</v>
      </c>
      <c r="V507" s="53"/>
      <c r="W507" s="54"/>
      <c r="X507" s="53"/>
      <c r="Y507" s="53"/>
      <c r="Z507" s="53"/>
      <c r="AA507" s="43"/>
      <c r="AB507" s="24"/>
      <c r="AC507" s="24"/>
      <c r="AD507" s="24"/>
      <c r="AE507" s="24"/>
      <c r="AF507" s="24"/>
      <c r="AG507" s="24"/>
    </row>
    <row r="508" spans="1:33" ht="14.25" hidden="1" customHeight="1" x14ac:dyDescent="0.2">
      <c r="A508" s="38">
        <v>7252</v>
      </c>
      <c r="B508" s="29" t="s">
        <v>3520</v>
      </c>
      <c r="C508" s="139">
        <v>691707008</v>
      </c>
      <c r="D508" s="27" t="s">
        <v>2838</v>
      </c>
      <c r="E508" s="27" t="s">
        <v>2855</v>
      </c>
      <c r="F508" s="37" t="s">
        <v>27</v>
      </c>
      <c r="G508" s="37" t="s">
        <v>2856</v>
      </c>
      <c r="H508" s="37" t="s">
        <v>29</v>
      </c>
      <c r="I508" s="27"/>
      <c r="J508" s="27"/>
      <c r="K508" s="27" t="s">
        <v>3521</v>
      </c>
      <c r="L508" s="27" t="s">
        <v>3523</v>
      </c>
      <c r="M508" s="29" t="s">
        <v>339</v>
      </c>
      <c r="N508" s="38" t="s">
        <v>3525</v>
      </c>
      <c r="O508" s="38" t="s">
        <v>3524</v>
      </c>
      <c r="P508" s="39" t="s">
        <v>3522</v>
      </c>
      <c r="Q508" s="38"/>
      <c r="R508" s="39">
        <v>91001</v>
      </c>
      <c r="S508" s="39" t="s">
        <v>3250</v>
      </c>
      <c r="T508" s="40">
        <v>38723</v>
      </c>
      <c r="U508" s="38">
        <v>7252</v>
      </c>
      <c r="V508" s="53"/>
      <c r="W508" s="54"/>
      <c r="X508" s="53"/>
      <c r="Y508" s="53"/>
      <c r="Z508" s="53"/>
      <c r="AA508" s="43"/>
      <c r="AB508" s="24"/>
      <c r="AC508" s="24"/>
      <c r="AD508" s="24"/>
      <c r="AE508" s="24"/>
      <c r="AF508" s="24"/>
      <c r="AG508" s="24"/>
    </row>
    <row r="509" spans="1:33" ht="14.25" hidden="1" customHeight="1" x14ac:dyDescent="0.2">
      <c r="A509" s="38">
        <v>7624</v>
      </c>
      <c r="B509" s="29" t="s">
        <v>3526</v>
      </c>
      <c r="C509" s="139">
        <v>690606003</v>
      </c>
      <c r="D509" s="27" t="s">
        <v>2838</v>
      </c>
      <c r="E509" s="27" t="s">
        <v>2855</v>
      </c>
      <c r="F509" s="37" t="s">
        <v>27</v>
      </c>
      <c r="G509" s="37" t="s">
        <v>2856</v>
      </c>
      <c r="H509" s="37" t="s">
        <v>29</v>
      </c>
      <c r="I509" s="27"/>
      <c r="J509" s="27"/>
      <c r="K509" s="27" t="s">
        <v>3527</v>
      </c>
      <c r="L509" s="27" t="s">
        <v>3528</v>
      </c>
      <c r="M509" s="29" t="s">
        <v>623</v>
      </c>
      <c r="N509" s="38" t="s">
        <v>3529</v>
      </c>
      <c r="O509" s="38"/>
      <c r="P509" s="39"/>
      <c r="Q509" s="38"/>
      <c r="R509" s="39">
        <v>91001</v>
      </c>
      <c r="S509" s="39" t="s">
        <v>2859</v>
      </c>
      <c r="T509" s="40">
        <v>42739</v>
      </c>
      <c r="U509" s="38">
        <v>7624</v>
      </c>
      <c r="V509" s="53"/>
      <c r="W509" s="54"/>
      <c r="X509" s="53"/>
      <c r="Y509" s="53"/>
      <c r="Z509" s="53"/>
      <c r="AA509" s="43"/>
      <c r="AB509" s="24"/>
      <c r="AC509" s="24"/>
      <c r="AD509" s="24"/>
      <c r="AE509" s="24"/>
      <c r="AF509" s="24"/>
      <c r="AG509" s="24"/>
    </row>
    <row r="510" spans="1:33" ht="14.25" hidden="1" customHeight="1" x14ac:dyDescent="0.2">
      <c r="A510" s="38">
        <v>7179</v>
      </c>
      <c r="B510" s="29" t="s">
        <v>3530</v>
      </c>
      <c r="C510" s="139">
        <v>691904008</v>
      </c>
      <c r="D510" s="27" t="s">
        <v>2838</v>
      </c>
      <c r="E510" s="27" t="s">
        <v>2855</v>
      </c>
      <c r="F510" s="37" t="s">
        <v>27</v>
      </c>
      <c r="G510" s="37" t="s">
        <v>2856</v>
      </c>
      <c r="H510" s="37" t="s">
        <v>29</v>
      </c>
      <c r="I510" s="27"/>
      <c r="J510" s="27"/>
      <c r="K510" s="27" t="s">
        <v>3531</v>
      </c>
      <c r="L510" s="27" t="s">
        <v>3533</v>
      </c>
      <c r="M510" s="29" t="s">
        <v>50</v>
      </c>
      <c r="N510" s="38" t="s">
        <v>3535</v>
      </c>
      <c r="O510" s="38" t="s">
        <v>3534</v>
      </c>
      <c r="P510" s="39" t="s">
        <v>3532</v>
      </c>
      <c r="Q510" s="38"/>
      <c r="R510" s="39">
        <v>91001</v>
      </c>
      <c r="S510" s="39" t="s">
        <v>2859</v>
      </c>
      <c r="T510" s="40">
        <v>38568</v>
      </c>
      <c r="U510" s="38">
        <v>7179</v>
      </c>
      <c r="V510" s="53"/>
      <c r="W510" s="54"/>
      <c r="X510" s="53"/>
      <c r="Y510" s="53"/>
      <c r="Z510" s="53"/>
      <c r="AA510" s="43"/>
      <c r="AB510" s="24"/>
      <c r="AC510" s="24"/>
      <c r="AD510" s="24"/>
      <c r="AE510" s="24"/>
      <c r="AF510" s="24"/>
      <c r="AG510" s="24"/>
    </row>
    <row r="511" spans="1:33" ht="14.25" hidden="1" customHeight="1" x14ac:dyDescent="0.2">
      <c r="A511" s="38">
        <v>7066</v>
      </c>
      <c r="B511" s="29" t="s">
        <v>3536</v>
      </c>
      <c r="C511" s="139">
        <v>690705001</v>
      </c>
      <c r="D511" s="27" t="s">
        <v>2838</v>
      </c>
      <c r="E511" s="27" t="s">
        <v>2855</v>
      </c>
      <c r="F511" s="37" t="s">
        <v>27</v>
      </c>
      <c r="G511" s="37" t="s">
        <v>2856</v>
      </c>
      <c r="H511" s="37" t="s">
        <v>29</v>
      </c>
      <c r="I511" s="27"/>
      <c r="J511" s="27"/>
      <c r="K511" s="27" t="s">
        <v>3537</v>
      </c>
      <c r="L511" s="27" t="s">
        <v>3538</v>
      </c>
      <c r="M511" s="29" t="s">
        <v>49</v>
      </c>
      <c r="N511" s="38" t="s">
        <v>1825</v>
      </c>
      <c r="O511" s="38" t="s">
        <v>6279</v>
      </c>
      <c r="P511" s="39" t="s">
        <v>6280</v>
      </c>
      <c r="Q511" s="38"/>
      <c r="R511" s="39">
        <v>91001</v>
      </c>
      <c r="S511" s="39" t="s">
        <v>3250</v>
      </c>
      <c r="T511" s="40">
        <v>37970</v>
      </c>
      <c r="U511" s="38">
        <v>7066</v>
      </c>
      <c r="V511" s="53"/>
      <c r="W511" s="54"/>
      <c r="X511" s="53"/>
      <c r="Y511" s="53"/>
      <c r="Z511" s="53"/>
      <c r="AA511" s="43"/>
      <c r="AB511" s="24"/>
      <c r="AC511" s="24"/>
      <c r="AD511" s="24"/>
      <c r="AE511" s="24"/>
      <c r="AF511" s="24"/>
      <c r="AG511" s="24"/>
    </row>
    <row r="512" spans="1:33" ht="14.25" hidden="1" customHeight="1" x14ac:dyDescent="0.2">
      <c r="A512" s="38">
        <v>7317</v>
      </c>
      <c r="B512" s="29" t="s">
        <v>3539</v>
      </c>
      <c r="C512" s="139">
        <v>691403009</v>
      </c>
      <c r="D512" s="27" t="s">
        <v>2838</v>
      </c>
      <c r="E512" s="27" t="s">
        <v>2855</v>
      </c>
      <c r="F512" s="37" t="s">
        <v>27</v>
      </c>
      <c r="G512" s="37" t="s">
        <v>2856</v>
      </c>
      <c r="H512" s="37" t="s">
        <v>29</v>
      </c>
      <c r="I512" s="27"/>
      <c r="J512" s="27"/>
      <c r="K512" s="27" t="s">
        <v>3540</v>
      </c>
      <c r="L512" s="27" t="s">
        <v>3541</v>
      </c>
      <c r="M512" s="29" t="s">
        <v>6114</v>
      </c>
      <c r="N512" s="38" t="s">
        <v>6173</v>
      </c>
      <c r="O512" s="38" t="s">
        <v>3542</v>
      </c>
      <c r="P512" s="39"/>
      <c r="Q512" s="38" t="s">
        <v>6145</v>
      </c>
      <c r="R512" s="39">
        <v>91001</v>
      </c>
      <c r="S512" s="39" t="s">
        <v>3250</v>
      </c>
      <c r="T512" s="40">
        <v>38813</v>
      </c>
      <c r="U512" s="38">
        <v>7317</v>
      </c>
      <c r="V512" s="28"/>
      <c r="W512" s="29"/>
      <c r="X512" s="28"/>
      <c r="Y512" s="28"/>
      <c r="Z512" s="28"/>
      <c r="AA512" s="27"/>
      <c r="AB512" s="24"/>
      <c r="AC512" s="24"/>
      <c r="AD512" s="24"/>
      <c r="AE512" s="24"/>
      <c r="AF512" s="24"/>
      <c r="AG512" s="24"/>
    </row>
    <row r="513" spans="1:33" ht="14.25" hidden="1" customHeight="1" x14ac:dyDescent="0.2">
      <c r="A513" s="38">
        <v>7310</v>
      </c>
      <c r="B513" s="29" t="s">
        <v>3543</v>
      </c>
      <c r="C513" s="139">
        <v>691406008</v>
      </c>
      <c r="D513" s="27" t="s">
        <v>2838</v>
      </c>
      <c r="E513" s="27" t="s">
        <v>626</v>
      </c>
      <c r="F513" s="37" t="s">
        <v>27</v>
      </c>
      <c r="G513" s="37" t="s">
        <v>627</v>
      </c>
      <c r="H513" s="37" t="s">
        <v>29</v>
      </c>
      <c r="I513" s="27"/>
      <c r="J513" s="27"/>
      <c r="K513" s="27" t="s">
        <v>3544</v>
      </c>
      <c r="L513" s="27" t="s">
        <v>6174</v>
      </c>
      <c r="M513" s="29" t="s">
        <v>6114</v>
      </c>
      <c r="N513" s="38" t="s">
        <v>3546</v>
      </c>
      <c r="O513" s="38"/>
      <c r="P513" s="39" t="s">
        <v>3545</v>
      </c>
      <c r="Q513" s="38"/>
      <c r="R513" s="39">
        <v>91001</v>
      </c>
      <c r="S513" s="39" t="s">
        <v>3250</v>
      </c>
      <c r="T513" s="40">
        <v>38776</v>
      </c>
      <c r="U513" s="38">
        <v>7310</v>
      </c>
      <c r="V513" s="28"/>
      <c r="W513" s="29"/>
      <c r="X513" s="28"/>
      <c r="Y513" s="28"/>
      <c r="Z513" s="28"/>
      <c r="AA513" s="27"/>
      <c r="AB513" s="24"/>
      <c r="AC513" s="24"/>
      <c r="AD513" s="24"/>
      <c r="AE513" s="24"/>
      <c r="AF513" s="24"/>
      <c r="AG513" s="24"/>
    </row>
    <row r="514" spans="1:33" ht="14.25" hidden="1" customHeight="1" x14ac:dyDescent="0.2">
      <c r="A514" s="38">
        <v>7688</v>
      </c>
      <c r="B514" s="29" t="s">
        <v>6655</v>
      </c>
      <c r="C514" s="139">
        <v>690814005</v>
      </c>
      <c r="D514" s="27"/>
      <c r="E514" s="27" t="s">
        <v>8664</v>
      </c>
      <c r="F514" s="37" t="s">
        <v>27</v>
      </c>
      <c r="G514" s="37" t="s">
        <v>627</v>
      </c>
      <c r="H514" s="37" t="s">
        <v>29</v>
      </c>
      <c r="I514" s="27"/>
      <c r="J514" s="27"/>
      <c r="K514" s="27" t="s">
        <v>6656</v>
      </c>
      <c r="L514" s="27" t="s">
        <v>6657</v>
      </c>
      <c r="M514" s="29" t="s">
        <v>6116</v>
      </c>
      <c r="N514" s="38" t="s">
        <v>6658</v>
      </c>
      <c r="O514" s="38" t="s">
        <v>6659</v>
      </c>
      <c r="P514" s="59" t="s">
        <v>6660</v>
      </c>
      <c r="Q514" s="38"/>
      <c r="R514" s="39">
        <v>91001</v>
      </c>
      <c r="S514" s="39" t="s">
        <v>3250</v>
      </c>
      <c r="T514" s="40">
        <v>43717</v>
      </c>
      <c r="U514" s="38">
        <v>7688</v>
      </c>
      <c r="V514" s="73"/>
      <c r="W514" s="74"/>
      <c r="X514" s="73"/>
      <c r="Y514" s="73"/>
      <c r="Z514" s="73"/>
      <c r="AA514" s="75"/>
      <c r="AB514" s="24"/>
      <c r="AC514" s="24"/>
      <c r="AD514" s="24"/>
      <c r="AE514" s="24"/>
      <c r="AF514" s="24"/>
      <c r="AG514" s="24"/>
    </row>
    <row r="515" spans="1:33" ht="14.25" hidden="1" customHeight="1" x14ac:dyDescent="0.2">
      <c r="A515" s="38">
        <v>7423</v>
      </c>
      <c r="B515" s="29" t="s">
        <v>3547</v>
      </c>
      <c r="C515" s="139">
        <v>690612003</v>
      </c>
      <c r="D515" s="27" t="s">
        <v>2838</v>
      </c>
      <c r="E515" s="27" t="s">
        <v>626</v>
      </c>
      <c r="F515" s="37" t="s">
        <v>27</v>
      </c>
      <c r="G515" s="37" t="s">
        <v>627</v>
      </c>
      <c r="H515" s="37" t="s">
        <v>29</v>
      </c>
      <c r="I515" s="27"/>
      <c r="J515" s="27"/>
      <c r="K515" s="27" t="s">
        <v>3548</v>
      </c>
      <c r="L515" s="27" t="s">
        <v>3550</v>
      </c>
      <c r="M515" s="29" t="s">
        <v>623</v>
      </c>
      <c r="N515" s="38"/>
      <c r="O515" s="38" t="s">
        <v>3551</v>
      </c>
      <c r="P515" s="39" t="s">
        <v>3549</v>
      </c>
      <c r="Q515" s="38"/>
      <c r="R515" s="39">
        <v>91001</v>
      </c>
      <c r="S515" s="39" t="s">
        <v>2859</v>
      </c>
      <c r="T515" s="40">
        <v>40190</v>
      </c>
      <c r="U515" s="38">
        <v>7423</v>
      </c>
      <c r="V515" s="28"/>
      <c r="W515" s="29"/>
      <c r="X515" s="28"/>
      <c r="Y515" s="28"/>
      <c r="Z515" s="28"/>
      <c r="AA515" s="27"/>
      <c r="AB515" s="24"/>
      <c r="AC515" s="24"/>
      <c r="AD515" s="24"/>
      <c r="AE515" s="24"/>
      <c r="AF515" s="24"/>
      <c r="AG515" s="24"/>
    </row>
    <row r="516" spans="1:33" ht="14.25" hidden="1" customHeight="1" x14ac:dyDescent="0.2">
      <c r="A516" s="38">
        <v>7143</v>
      </c>
      <c r="B516" s="27" t="s">
        <v>3552</v>
      </c>
      <c r="C516" s="139">
        <v>692101006</v>
      </c>
      <c r="D516" s="27" t="s">
        <v>2838</v>
      </c>
      <c r="E516" s="27" t="s">
        <v>2855</v>
      </c>
      <c r="F516" s="37" t="s">
        <v>27</v>
      </c>
      <c r="G516" s="37" t="s">
        <v>2959</v>
      </c>
      <c r="H516" s="37" t="s">
        <v>29</v>
      </c>
      <c r="I516" s="27"/>
      <c r="J516" s="27"/>
      <c r="K516" s="27" t="s">
        <v>3553</v>
      </c>
      <c r="L516" s="27" t="s">
        <v>3554</v>
      </c>
      <c r="M516" s="29" t="s">
        <v>6112</v>
      </c>
      <c r="N516" s="38" t="s">
        <v>2822</v>
      </c>
      <c r="O516" s="38" t="s">
        <v>6363</v>
      </c>
      <c r="P516" s="39" t="s">
        <v>6364</v>
      </c>
      <c r="Q516" s="38"/>
      <c r="R516" s="39">
        <v>91001</v>
      </c>
      <c r="S516" s="39" t="s">
        <v>2859</v>
      </c>
      <c r="T516" s="40">
        <v>37970</v>
      </c>
      <c r="U516" s="38">
        <v>7143</v>
      </c>
      <c r="V516" s="53"/>
      <c r="W516" s="54"/>
      <c r="X516" s="53"/>
      <c r="Y516" s="53"/>
      <c r="Z516" s="53"/>
      <c r="AA516" s="43"/>
      <c r="AB516" s="24"/>
      <c r="AC516" s="24"/>
      <c r="AD516" s="24"/>
      <c r="AE516" s="24"/>
      <c r="AF516" s="24"/>
      <c r="AG516" s="24"/>
    </row>
    <row r="517" spans="1:33" ht="14.25" hidden="1" customHeight="1" x14ac:dyDescent="0.2">
      <c r="A517" s="38">
        <v>7175</v>
      </c>
      <c r="B517" s="29" t="s">
        <v>3555</v>
      </c>
      <c r="C517" s="139">
        <v>690407000</v>
      </c>
      <c r="D517" s="27" t="s">
        <v>2838</v>
      </c>
      <c r="E517" s="27" t="s">
        <v>2855</v>
      </c>
      <c r="F517" s="37" t="s">
        <v>27</v>
      </c>
      <c r="G517" s="37" t="s">
        <v>2856</v>
      </c>
      <c r="H517" s="37" t="s">
        <v>29</v>
      </c>
      <c r="I517" s="27"/>
      <c r="J517" s="27"/>
      <c r="K517" s="27" t="s">
        <v>3556</v>
      </c>
      <c r="L517" s="27" t="s">
        <v>3557</v>
      </c>
      <c r="M517" s="29" t="s">
        <v>6115</v>
      </c>
      <c r="N517" s="38" t="s">
        <v>3558</v>
      </c>
      <c r="O517" s="38" t="s">
        <v>6356</v>
      </c>
      <c r="P517" s="39" t="s">
        <v>6357</v>
      </c>
      <c r="Q517" s="38"/>
      <c r="R517" s="39">
        <v>91001</v>
      </c>
      <c r="S517" s="39" t="s">
        <v>6044</v>
      </c>
      <c r="T517" s="40">
        <v>38526</v>
      </c>
      <c r="U517" s="38">
        <v>7175</v>
      </c>
      <c r="V517" s="53"/>
      <c r="W517" s="54"/>
      <c r="X517" s="53"/>
      <c r="Y517" s="53"/>
      <c r="Z517" s="53"/>
      <c r="AA517" s="43"/>
      <c r="AB517" s="24"/>
      <c r="AC517" s="24"/>
      <c r="AD517" s="24"/>
      <c r="AE517" s="24"/>
      <c r="AF517" s="24"/>
      <c r="AG517" s="24"/>
    </row>
    <row r="518" spans="1:33" ht="14.25" hidden="1" customHeight="1" x14ac:dyDescent="0.2">
      <c r="A518" s="38">
        <v>7354</v>
      </c>
      <c r="B518" s="29" t="s">
        <v>3559</v>
      </c>
      <c r="C518" s="139">
        <v>692614003</v>
      </c>
      <c r="D518" s="27" t="s">
        <v>2838</v>
      </c>
      <c r="E518" s="27" t="s">
        <v>2866</v>
      </c>
      <c r="F518" s="37" t="s">
        <v>1685</v>
      </c>
      <c r="G518" s="37" t="s">
        <v>2867</v>
      </c>
      <c r="H518" s="37" t="s">
        <v>29</v>
      </c>
      <c r="I518" s="27"/>
      <c r="J518" s="27"/>
      <c r="K518" s="27" t="s">
        <v>3560</v>
      </c>
      <c r="L518" s="27" t="s">
        <v>3562</v>
      </c>
      <c r="M518" s="29" t="s">
        <v>49</v>
      </c>
      <c r="N518" s="38" t="s">
        <v>3564</v>
      </c>
      <c r="O518" s="38" t="s">
        <v>3563</v>
      </c>
      <c r="P518" s="39" t="s">
        <v>3561</v>
      </c>
      <c r="Q518" s="38"/>
      <c r="R518" s="39">
        <v>91001</v>
      </c>
      <c r="S518" s="39" t="s">
        <v>2889</v>
      </c>
      <c r="T518" s="40">
        <v>39212</v>
      </c>
      <c r="U518" s="38">
        <v>7354</v>
      </c>
      <c r="V518" s="53"/>
      <c r="W518" s="54"/>
      <c r="X518" s="53"/>
      <c r="Y518" s="53"/>
      <c r="Z518" s="53"/>
      <c r="AA518" s="43"/>
      <c r="AB518" s="24"/>
      <c r="AC518" s="24"/>
      <c r="AD518" s="24"/>
      <c r="AE518" s="24"/>
      <c r="AF518" s="24"/>
      <c r="AG518" s="24"/>
    </row>
    <row r="519" spans="1:33" ht="14.25" hidden="1" customHeight="1" x14ac:dyDescent="0.2">
      <c r="A519" s="38">
        <v>7495</v>
      </c>
      <c r="B519" s="27" t="s">
        <v>3565</v>
      </c>
      <c r="C519" s="139">
        <v>619550005</v>
      </c>
      <c r="D519" s="27" t="s">
        <v>2838</v>
      </c>
      <c r="E519" s="27" t="s">
        <v>626</v>
      </c>
      <c r="F519" s="37" t="s">
        <v>27</v>
      </c>
      <c r="G519" s="37" t="s">
        <v>627</v>
      </c>
      <c r="H519" s="37" t="s">
        <v>29</v>
      </c>
      <c r="I519" s="27"/>
      <c r="J519" s="27"/>
      <c r="K519" s="27" t="s">
        <v>3566</v>
      </c>
      <c r="L519" s="27" t="s">
        <v>3568</v>
      </c>
      <c r="M519" s="29" t="s">
        <v>50</v>
      </c>
      <c r="N519" s="38" t="s">
        <v>3570</v>
      </c>
      <c r="O519" s="38" t="s">
        <v>3569</v>
      </c>
      <c r="P519" s="39" t="s">
        <v>3567</v>
      </c>
      <c r="Q519" s="38"/>
      <c r="R519" s="39">
        <v>91001</v>
      </c>
      <c r="S519" s="39" t="s">
        <v>3023</v>
      </c>
      <c r="T519" s="40">
        <v>41614</v>
      </c>
      <c r="U519" s="38">
        <v>7495</v>
      </c>
      <c r="V519" s="28"/>
      <c r="W519" s="29"/>
      <c r="X519" s="28"/>
      <c r="Y519" s="28"/>
      <c r="Z519" s="28"/>
      <c r="AA519" s="27"/>
      <c r="AB519" s="24"/>
      <c r="AC519" s="24"/>
      <c r="AD519" s="24"/>
      <c r="AE519" s="24"/>
      <c r="AF519" s="24"/>
      <c r="AG519" s="24"/>
    </row>
    <row r="520" spans="1:33" ht="14.25" hidden="1" customHeight="1" x14ac:dyDescent="0.2">
      <c r="A520" s="39">
        <v>7598</v>
      </c>
      <c r="B520" s="27" t="s">
        <v>3571</v>
      </c>
      <c r="C520" s="139">
        <v>690406004</v>
      </c>
      <c r="D520" s="27" t="s">
        <v>2838</v>
      </c>
      <c r="E520" s="27" t="s">
        <v>3572</v>
      </c>
      <c r="F520" s="37" t="s">
        <v>27</v>
      </c>
      <c r="G520" s="37" t="s">
        <v>627</v>
      </c>
      <c r="H520" s="37" t="s">
        <v>29</v>
      </c>
      <c r="I520" s="27"/>
      <c r="J520" s="27"/>
      <c r="K520" s="27" t="s">
        <v>6684</v>
      </c>
      <c r="L520" s="27" t="s">
        <v>3573</v>
      </c>
      <c r="M520" s="27" t="s">
        <v>6115</v>
      </c>
      <c r="N520" s="39" t="s">
        <v>6685</v>
      </c>
      <c r="O520" s="39" t="s">
        <v>3574</v>
      </c>
      <c r="P520" s="39" t="s">
        <v>6686</v>
      </c>
      <c r="Q520" s="39"/>
      <c r="R520" s="39">
        <v>91001</v>
      </c>
      <c r="S520" s="39" t="s">
        <v>600</v>
      </c>
      <c r="T520" s="45">
        <v>42416</v>
      </c>
      <c r="U520" s="39">
        <v>7598</v>
      </c>
      <c r="V520" s="87"/>
      <c r="W520" s="43"/>
      <c r="X520" s="87"/>
      <c r="Y520" s="87"/>
      <c r="Z520" s="87"/>
      <c r="AA520" s="43"/>
      <c r="AB520" s="24"/>
      <c r="AC520" s="24"/>
      <c r="AD520" s="24"/>
      <c r="AE520" s="24"/>
      <c r="AF520" s="24"/>
      <c r="AG520" s="24"/>
    </row>
    <row r="521" spans="1:33" ht="14.25" hidden="1" customHeight="1" x14ac:dyDescent="0.2">
      <c r="A521" s="38">
        <v>7504</v>
      </c>
      <c r="B521" s="29" t="s">
        <v>3575</v>
      </c>
      <c r="C521" s="139">
        <v>692009002</v>
      </c>
      <c r="D521" s="27" t="s">
        <v>2838</v>
      </c>
      <c r="E521" s="27" t="s">
        <v>626</v>
      </c>
      <c r="F521" s="37" t="s">
        <v>27</v>
      </c>
      <c r="G521" s="37" t="s">
        <v>627</v>
      </c>
      <c r="H521" s="37" t="s">
        <v>29</v>
      </c>
      <c r="I521" s="27"/>
      <c r="J521" s="27"/>
      <c r="K521" s="27" t="s">
        <v>3576</v>
      </c>
      <c r="L521" s="27" t="s">
        <v>3578</v>
      </c>
      <c r="M521" s="29" t="s">
        <v>6118</v>
      </c>
      <c r="N521" s="38" t="s">
        <v>3580</v>
      </c>
      <c r="O521" s="38" t="s">
        <v>3579</v>
      </c>
      <c r="P521" s="39" t="s">
        <v>3577</v>
      </c>
      <c r="Q521" s="38"/>
      <c r="R521" s="39">
        <v>91001</v>
      </c>
      <c r="S521" s="39" t="s">
        <v>3023</v>
      </c>
      <c r="T521" s="40">
        <v>41872</v>
      </c>
      <c r="U521" s="38">
        <v>7504</v>
      </c>
      <c r="V521" s="53"/>
      <c r="W521" s="54"/>
      <c r="X521" s="53"/>
      <c r="Y521" s="53"/>
      <c r="Z521" s="53"/>
      <c r="AA521" s="43"/>
      <c r="AB521" s="24"/>
      <c r="AC521" s="24"/>
      <c r="AD521" s="24"/>
      <c r="AE521" s="24"/>
      <c r="AF521" s="24"/>
      <c r="AG521" s="24"/>
    </row>
    <row r="522" spans="1:33" ht="14.25" hidden="1" customHeight="1" x14ac:dyDescent="0.2">
      <c r="A522" s="38">
        <v>7195</v>
      </c>
      <c r="B522" s="29" t="s">
        <v>3581</v>
      </c>
      <c r="C522" s="139">
        <v>690726009</v>
      </c>
      <c r="D522" s="27" t="s">
        <v>2838</v>
      </c>
      <c r="E522" s="27" t="s">
        <v>2855</v>
      </c>
      <c r="F522" s="37" t="s">
        <v>27</v>
      </c>
      <c r="G522" s="37" t="s">
        <v>2856</v>
      </c>
      <c r="H522" s="37" t="s">
        <v>29</v>
      </c>
      <c r="I522" s="27"/>
      <c r="J522" s="27"/>
      <c r="K522" s="27" t="s">
        <v>3582</v>
      </c>
      <c r="L522" s="27" t="s">
        <v>3583</v>
      </c>
      <c r="M522" s="29" t="s">
        <v>49</v>
      </c>
      <c r="N522" s="38" t="s">
        <v>3584</v>
      </c>
      <c r="O522" s="38" t="s">
        <v>6361</v>
      </c>
      <c r="P522" s="39" t="s">
        <v>6362</v>
      </c>
      <c r="Q522" s="38"/>
      <c r="R522" s="39">
        <v>91001</v>
      </c>
      <c r="S522" s="39" t="s">
        <v>2932</v>
      </c>
      <c r="T522" s="40">
        <v>38624</v>
      </c>
      <c r="U522" s="38">
        <v>7195</v>
      </c>
      <c r="V522" s="53"/>
      <c r="W522" s="54"/>
      <c r="X522" s="53"/>
      <c r="Y522" s="53"/>
      <c r="Z522" s="53"/>
      <c r="AA522" s="43"/>
      <c r="AB522" s="24"/>
      <c r="AC522" s="24"/>
      <c r="AD522" s="24"/>
      <c r="AE522" s="24"/>
      <c r="AF522" s="24"/>
      <c r="AG522" s="24"/>
    </row>
    <row r="523" spans="1:33" ht="14.25" hidden="1" customHeight="1" x14ac:dyDescent="0.2">
      <c r="A523" s="38">
        <v>7450</v>
      </c>
      <c r="B523" s="29" t="s">
        <v>3585</v>
      </c>
      <c r="C523" s="139">
        <v>692313003</v>
      </c>
      <c r="D523" s="27" t="s">
        <v>2838</v>
      </c>
      <c r="E523" s="27" t="s">
        <v>2855</v>
      </c>
      <c r="F523" s="37" t="s">
        <v>27</v>
      </c>
      <c r="G523" s="37" t="s">
        <v>2856</v>
      </c>
      <c r="H523" s="37" t="s">
        <v>29</v>
      </c>
      <c r="I523" s="27"/>
      <c r="J523" s="27"/>
      <c r="K523" s="27" t="s">
        <v>6358</v>
      </c>
      <c r="L523" s="27" t="s">
        <v>3586</v>
      </c>
      <c r="M523" s="29" t="s">
        <v>6112</v>
      </c>
      <c r="N523" s="38" t="s">
        <v>3587</v>
      </c>
      <c r="O523" s="38" t="s">
        <v>6359</v>
      </c>
      <c r="P523" s="39" t="s">
        <v>6360</v>
      </c>
      <c r="Q523" s="38"/>
      <c r="R523" s="39">
        <v>91001</v>
      </c>
      <c r="S523" s="39" t="s">
        <v>2859</v>
      </c>
      <c r="T523" s="40">
        <v>40683</v>
      </c>
      <c r="U523" s="38">
        <v>7450</v>
      </c>
      <c r="V523" s="53"/>
      <c r="W523" s="54"/>
      <c r="X523" s="53"/>
      <c r="Y523" s="53"/>
      <c r="Z523" s="53"/>
      <c r="AA523" s="43"/>
      <c r="AB523" s="24"/>
      <c r="AC523" s="24"/>
      <c r="AD523" s="24"/>
      <c r="AE523" s="24"/>
      <c r="AF523" s="24"/>
      <c r="AG523" s="24"/>
    </row>
    <row r="524" spans="1:33" ht="14.25" hidden="1" customHeight="1" x14ac:dyDescent="0.2">
      <c r="A524" s="38">
        <v>7559</v>
      </c>
      <c r="B524" s="29" t="s">
        <v>3588</v>
      </c>
      <c r="C524" s="139">
        <v>690910004</v>
      </c>
      <c r="D524" s="27" t="s">
        <v>2838</v>
      </c>
      <c r="E524" s="27" t="s">
        <v>626</v>
      </c>
      <c r="F524" s="37" t="s">
        <v>27</v>
      </c>
      <c r="G524" s="37" t="s">
        <v>627</v>
      </c>
      <c r="H524" s="37" t="s">
        <v>29</v>
      </c>
      <c r="I524" s="27"/>
      <c r="J524" s="27"/>
      <c r="K524" s="27" t="s">
        <v>3589</v>
      </c>
      <c r="L524" s="27" t="s">
        <v>3591</v>
      </c>
      <c r="M524" s="29" t="s">
        <v>6116</v>
      </c>
      <c r="N524" s="38" t="s">
        <v>3592</v>
      </c>
      <c r="O524" s="38"/>
      <c r="P524" s="39" t="s">
        <v>3590</v>
      </c>
      <c r="Q524" s="38"/>
      <c r="R524" s="39">
        <v>91001</v>
      </c>
      <c r="S524" s="39" t="s">
        <v>600</v>
      </c>
      <c r="T524" s="40">
        <v>42080</v>
      </c>
      <c r="U524" s="38">
        <v>7559</v>
      </c>
      <c r="V524" s="53"/>
      <c r="W524" s="54"/>
      <c r="X524" s="53"/>
      <c r="Y524" s="53"/>
      <c r="Z524" s="53"/>
      <c r="AA524" s="43"/>
      <c r="AB524" s="24"/>
      <c r="AC524" s="24"/>
      <c r="AD524" s="24"/>
      <c r="AE524" s="24"/>
      <c r="AF524" s="24"/>
      <c r="AG524" s="24"/>
    </row>
    <row r="525" spans="1:33" ht="14.25" hidden="1" customHeight="1" x14ac:dyDescent="0.2">
      <c r="A525" s="38">
        <v>7436</v>
      </c>
      <c r="B525" s="29" t="s">
        <v>3593</v>
      </c>
      <c r="C525" s="139">
        <v>692012003</v>
      </c>
      <c r="D525" s="27" t="s">
        <v>2838</v>
      </c>
      <c r="E525" s="27" t="s">
        <v>2855</v>
      </c>
      <c r="F525" s="37" t="s">
        <v>27</v>
      </c>
      <c r="G525" s="37" t="s">
        <v>2856</v>
      </c>
      <c r="H525" s="37" t="s">
        <v>29</v>
      </c>
      <c r="I525" s="27"/>
      <c r="J525" s="27"/>
      <c r="K525" s="27" t="s">
        <v>8665</v>
      </c>
      <c r="L525" s="27" t="s">
        <v>3594</v>
      </c>
      <c r="M525" s="29" t="s">
        <v>6118</v>
      </c>
      <c r="N525" s="38" t="s">
        <v>3595</v>
      </c>
      <c r="O525" s="38" t="s">
        <v>6520</v>
      </c>
      <c r="P525" s="39"/>
      <c r="Q525" s="38"/>
      <c r="R525" s="39">
        <v>91001</v>
      </c>
      <c r="S525" s="39" t="s">
        <v>3029</v>
      </c>
      <c r="T525" s="40">
        <v>40500</v>
      </c>
      <c r="U525" s="38">
        <v>7436</v>
      </c>
      <c r="V525" s="53"/>
      <c r="W525" s="54"/>
      <c r="X525" s="53"/>
      <c r="Y525" s="53"/>
      <c r="Z525" s="53"/>
      <c r="AA525" s="43"/>
      <c r="AB525" s="24"/>
      <c r="AC525" s="24"/>
      <c r="AD525" s="24"/>
      <c r="AE525" s="24"/>
      <c r="AF525" s="24"/>
      <c r="AG525" s="24"/>
    </row>
    <row r="526" spans="1:33" ht="14.25" hidden="1" customHeight="1" x14ac:dyDescent="0.2">
      <c r="A526" s="38">
        <v>7579</v>
      </c>
      <c r="B526" s="29" t="s">
        <v>3596</v>
      </c>
      <c r="C526" s="139">
        <v>690508001</v>
      </c>
      <c r="D526" s="27" t="s">
        <v>2838</v>
      </c>
      <c r="E526" s="27" t="s">
        <v>3189</v>
      </c>
      <c r="F526" s="37" t="s">
        <v>27</v>
      </c>
      <c r="G526" s="37" t="s">
        <v>627</v>
      </c>
      <c r="H526" s="37" t="s">
        <v>29</v>
      </c>
      <c r="I526" s="27"/>
      <c r="J526" s="27"/>
      <c r="K526" s="27" t="s">
        <v>3597</v>
      </c>
      <c r="L526" s="27" t="s">
        <v>3598</v>
      </c>
      <c r="M526" s="29" t="s">
        <v>623</v>
      </c>
      <c r="N526" s="38" t="s">
        <v>3599</v>
      </c>
      <c r="O526" s="38"/>
      <c r="P526" s="39"/>
      <c r="Q526" s="38"/>
      <c r="R526" s="39">
        <v>91001</v>
      </c>
      <c r="S526" s="39" t="s">
        <v>600</v>
      </c>
      <c r="T526" s="40">
        <v>42216</v>
      </c>
      <c r="U526" s="38">
        <v>7579</v>
      </c>
      <c r="V526" s="53"/>
      <c r="W526" s="54"/>
      <c r="X526" s="53"/>
      <c r="Y526" s="53"/>
      <c r="Z526" s="53"/>
      <c r="AA526" s="43"/>
      <c r="AB526" s="24"/>
      <c r="AC526" s="24"/>
      <c r="AD526" s="24"/>
      <c r="AE526" s="24"/>
      <c r="AF526" s="24"/>
      <c r="AG526" s="24"/>
    </row>
    <row r="527" spans="1:33" ht="14.25" hidden="1" customHeight="1" x14ac:dyDescent="0.2">
      <c r="A527" s="38">
        <v>7288</v>
      </c>
      <c r="B527" s="29" t="s">
        <v>3600</v>
      </c>
      <c r="C527" s="139" t="s">
        <v>7706</v>
      </c>
      <c r="D527" s="27" t="s">
        <v>2838</v>
      </c>
      <c r="E527" s="27" t="s">
        <v>2866</v>
      </c>
      <c r="F527" s="37" t="s">
        <v>1685</v>
      </c>
      <c r="G527" s="37" t="s">
        <v>2867</v>
      </c>
      <c r="H527" s="37" t="s">
        <v>29</v>
      </c>
      <c r="I527" s="27"/>
      <c r="J527" s="27"/>
      <c r="K527" s="27" t="s">
        <v>3601</v>
      </c>
      <c r="L527" s="27" t="s">
        <v>3602</v>
      </c>
      <c r="M527" s="29" t="s">
        <v>6117</v>
      </c>
      <c r="N527" s="38" t="s">
        <v>3604</v>
      </c>
      <c r="O527" s="38" t="s">
        <v>3603</v>
      </c>
      <c r="P527" s="39"/>
      <c r="Q527" s="38"/>
      <c r="R527" s="39">
        <v>91001</v>
      </c>
      <c r="S527" s="39" t="s">
        <v>2859</v>
      </c>
      <c r="T527" s="40">
        <v>38743</v>
      </c>
      <c r="U527" s="38">
        <v>7288</v>
      </c>
      <c r="V527" s="28"/>
      <c r="W527" s="29"/>
      <c r="X527" s="28"/>
      <c r="Y527" s="28"/>
      <c r="Z527" s="28"/>
      <c r="AA527" s="27"/>
      <c r="AB527" s="24"/>
      <c r="AC527" s="24"/>
      <c r="AD527" s="24"/>
      <c r="AE527" s="24"/>
      <c r="AF527" s="24"/>
      <c r="AG527" s="24"/>
    </row>
    <row r="528" spans="1:33" ht="14.25" hidden="1" customHeight="1" x14ac:dyDescent="0.2">
      <c r="A528" s="38">
        <v>7245</v>
      </c>
      <c r="B528" s="29" t="s">
        <v>3605</v>
      </c>
      <c r="C528" s="139">
        <v>692549007</v>
      </c>
      <c r="D528" s="27" t="s">
        <v>2838</v>
      </c>
      <c r="E528" s="27" t="s">
        <v>2855</v>
      </c>
      <c r="F528" s="37" t="s">
        <v>27</v>
      </c>
      <c r="G528" s="37" t="s">
        <v>2856</v>
      </c>
      <c r="H528" s="37" t="s">
        <v>29</v>
      </c>
      <c r="I528" s="27"/>
      <c r="J528" s="27"/>
      <c r="K528" s="27" t="s">
        <v>8666</v>
      </c>
      <c r="L528" s="27" t="s">
        <v>3606</v>
      </c>
      <c r="M528" s="29" t="s">
        <v>49</v>
      </c>
      <c r="N528" s="38" t="s">
        <v>914</v>
      </c>
      <c r="O528" s="38" t="s">
        <v>3607</v>
      </c>
      <c r="P528" s="39"/>
      <c r="Q528" s="38"/>
      <c r="R528" s="27">
        <v>91001</v>
      </c>
      <c r="S528" s="39" t="s">
        <v>2932</v>
      </c>
      <c r="T528" s="40">
        <v>38722</v>
      </c>
      <c r="U528" s="38">
        <v>7245</v>
      </c>
      <c r="V528" s="53"/>
      <c r="W528" s="54"/>
      <c r="X528" s="53"/>
      <c r="Y528" s="53"/>
      <c r="Z528" s="53"/>
      <c r="AA528" s="43"/>
      <c r="AB528" s="24"/>
      <c r="AC528" s="24"/>
      <c r="AD528" s="24"/>
      <c r="AE528" s="24"/>
      <c r="AF528" s="24"/>
      <c r="AG528" s="24"/>
    </row>
    <row r="529" spans="1:33" ht="14.25" hidden="1" customHeight="1" x14ac:dyDescent="0.2">
      <c r="A529" s="38">
        <v>7284</v>
      </c>
      <c r="B529" s="29" t="s">
        <v>3608</v>
      </c>
      <c r="C529" s="139">
        <v>691505006</v>
      </c>
      <c r="D529" s="27" t="s">
        <v>2838</v>
      </c>
      <c r="E529" s="27" t="s">
        <v>2866</v>
      </c>
      <c r="F529" s="37" t="s">
        <v>1685</v>
      </c>
      <c r="G529" s="37" t="s">
        <v>3609</v>
      </c>
      <c r="H529" s="37" t="s">
        <v>29</v>
      </c>
      <c r="I529" s="27"/>
      <c r="J529" s="27"/>
      <c r="K529" s="78" t="s">
        <v>3610</v>
      </c>
      <c r="L529" s="27" t="s">
        <v>3611</v>
      </c>
      <c r="M529" s="29" t="s">
        <v>339</v>
      </c>
      <c r="N529" s="38" t="s">
        <v>3612</v>
      </c>
      <c r="O529" s="38" t="s">
        <v>6688</v>
      </c>
      <c r="P529" s="39" t="s">
        <v>6687</v>
      </c>
      <c r="Q529" s="38"/>
      <c r="R529" s="39">
        <v>91001</v>
      </c>
      <c r="S529" s="39" t="s">
        <v>2859</v>
      </c>
      <c r="T529" s="40">
        <v>38737</v>
      </c>
      <c r="U529" s="38">
        <v>7284</v>
      </c>
      <c r="V529" s="53"/>
      <c r="W529" s="54"/>
      <c r="X529" s="53"/>
      <c r="Y529" s="53"/>
      <c r="Z529" s="53"/>
      <c r="AA529" s="43"/>
      <c r="AB529" s="24"/>
      <c r="AC529" s="24"/>
      <c r="AD529" s="24"/>
      <c r="AE529" s="24"/>
      <c r="AF529" s="24"/>
      <c r="AG529" s="24"/>
    </row>
    <row r="530" spans="1:33" ht="14.25" hidden="1" customHeight="1" x14ac:dyDescent="0.2">
      <c r="A530" s="38">
        <v>7458</v>
      </c>
      <c r="B530" s="29" t="s">
        <v>3613</v>
      </c>
      <c r="C530" s="139" t="s">
        <v>7707</v>
      </c>
      <c r="D530" s="27" t="s">
        <v>2838</v>
      </c>
      <c r="E530" s="27" t="s">
        <v>2855</v>
      </c>
      <c r="F530" s="37" t="s">
        <v>27</v>
      </c>
      <c r="G530" s="37" t="s">
        <v>2856</v>
      </c>
      <c r="H530" s="37" t="s">
        <v>29</v>
      </c>
      <c r="I530" s="27"/>
      <c r="J530" s="27"/>
      <c r="K530" s="27" t="s">
        <v>3614</v>
      </c>
      <c r="L530" s="27" t="s">
        <v>3615</v>
      </c>
      <c r="M530" s="29" t="s">
        <v>49</v>
      </c>
      <c r="N530" s="38" t="s">
        <v>2395</v>
      </c>
      <c r="O530" s="38" t="s">
        <v>3616</v>
      </c>
      <c r="P530" s="39"/>
      <c r="Q530" s="38"/>
      <c r="R530" s="39">
        <v>91001</v>
      </c>
      <c r="S530" s="39" t="s">
        <v>3617</v>
      </c>
      <c r="T530" s="40">
        <v>40875</v>
      </c>
      <c r="U530" s="38">
        <v>7458</v>
      </c>
      <c r="V530" s="53"/>
      <c r="W530" s="54"/>
      <c r="X530" s="53"/>
      <c r="Y530" s="53"/>
      <c r="Z530" s="53"/>
      <c r="AA530" s="43"/>
      <c r="AB530" s="24"/>
      <c r="AC530" s="24"/>
      <c r="AD530" s="24"/>
      <c r="AE530" s="24"/>
      <c r="AF530" s="24"/>
      <c r="AG530" s="24"/>
    </row>
    <row r="531" spans="1:33" ht="14.25" hidden="1" customHeight="1" x14ac:dyDescent="0.2">
      <c r="A531" s="38">
        <v>7168</v>
      </c>
      <c r="B531" s="29" t="s">
        <v>3618</v>
      </c>
      <c r="C531" s="139" t="s">
        <v>7708</v>
      </c>
      <c r="D531" s="27" t="s">
        <v>2838</v>
      </c>
      <c r="E531" s="27" t="s">
        <v>2866</v>
      </c>
      <c r="F531" s="37" t="s">
        <v>1685</v>
      </c>
      <c r="G531" s="37" t="s">
        <v>3619</v>
      </c>
      <c r="H531" s="37" t="s">
        <v>29</v>
      </c>
      <c r="I531" s="27"/>
      <c r="J531" s="27"/>
      <c r="K531" s="27" t="s">
        <v>3620</v>
      </c>
      <c r="L531" s="27" t="s">
        <v>3621</v>
      </c>
      <c r="M531" s="29" t="s">
        <v>49</v>
      </c>
      <c r="N531" s="27" t="s">
        <v>925</v>
      </c>
      <c r="O531" s="38" t="s">
        <v>6277</v>
      </c>
      <c r="P531" s="39" t="s">
        <v>6278</v>
      </c>
      <c r="Q531" s="38"/>
      <c r="R531" s="39">
        <v>91001</v>
      </c>
      <c r="S531" s="39" t="s">
        <v>2859</v>
      </c>
      <c r="T531" s="40">
        <v>38478</v>
      </c>
      <c r="U531" s="38">
        <v>7168</v>
      </c>
      <c r="V531" s="53"/>
      <c r="W531" s="54"/>
      <c r="X531" s="53"/>
      <c r="Y531" s="53"/>
      <c r="Z531" s="53"/>
      <c r="AA531" s="43"/>
      <c r="AB531" s="24"/>
      <c r="AC531" s="24"/>
      <c r="AD531" s="24"/>
      <c r="AE531" s="24"/>
      <c r="AF531" s="24"/>
      <c r="AG531" s="24"/>
    </row>
    <row r="532" spans="1:33" ht="14.25" hidden="1" customHeight="1" x14ac:dyDescent="0.2">
      <c r="A532" s="38">
        <v>7148</v>
      </c>
      <c r="B532" s="29" t="s">
        <v>3622</v>
      </c>
      <c r="C532" s="139">
        <v>690915006</v>
      </c>
      <c r="D532" s="27" t="s">
        <v>2838</v>
      </c>
      <c r="E532" s="27" t="s">
        <v>2855</v>
      </c>
      <c r="F532" s="37" t="s">
        <v>27</v>
      </c>
      <c r="G532" s="37" t="s">
        <v>2856</v>
      </c>
      <c r="H532" s="37" t="s">
        <v>29</v>
      </c>
      <c r="I532" s="27"/>
      <c r="J532" s="27"/>
      <c r="K532" s="27" t="s">
        <v>3623</v>
      </c>
      <c r="L532" s="27" t="s">
        <v>3624</v>
      </c>
      <c r="M532" s="29" t="s">
        <v>6116</v>
      </c>
      <c r="N532" s="38" t="s">
        <v>3625</v>
      </c>
      <c r="O532" s="38"/>
      <c r="P532" s="39"/>
      <c r="Q532" s="38"/>
      <c r="R532" s="39">
        <v>91001</v>
      </c>
      <c r="S532" s="39" t="s">
        <v>2859</v>
      </c>
      <c r="T532" s="40">
        <v>38301</v>
      </c>
      <c r="U532" s="38">
        <v>7148</v>
      </c>
      <c r="V532" s="53"/>
      <c r="W532" s="54"/>
      <c r="X532" s="53"/>
      <c r="Y532" s="53"/>
      <c r="Z532" s="53"/>
      <c r="AA532" s="43"/>
      <c r="AB532" s="24"/>
      <c r="AC532" s="24"/>
      <c r="AD532" s="24"/>
      <c r="AE532" s="24"/>
      <c r="AF532" s="24"/>
      <c r="AG532" s="24"/>
    </row>
    <row r="533" spans="1:33" ht="14.25" hidden="1" customHeight="1" x14ac:dyDescent="0.2">
      <c r="A533" s="38">
        <v>7604</v>
      </c>
      <c r="B533" s="29" t="s">
        <v>3626</v>
      </c>
      <c r="C533" s="139">
        <v>691903001</v>
      </c>
      <c r="D533" s="27" t="s">
        <v>2838</v>
      </c>
      <c r="E533" s="27" t="s">
        <v>3572</v>
      </c>
      <c r="F533" s="37" t="s">
        <v>27</v>
      </c>
      <c r="G533" s="37" t="s">
        <v>627</v>
      </c>
      <c r="H533" s="37" t="s">
        <v>29</v>
      </c>
      <c r="I533" s="27"/>
      <c r="J533" s="27"/>
      <c r="K533" s="27" t="s">
        <v>3627</v>
      </c>
      <c r="L533" s="27" t="s">
        <v>3629</v>
      </c>
      <c r="M533" s="29" t="s">
        <v>50</v>
      </c>
      <c r="N533" s="38" t="s">
        <v>3631</v>
      </c>
      <c r="O533" s="38" t="s">
        <v>3630</v>
      </c>
      <c r="P533" s="39" t="s">
        <v>3628</v>
      </c>
      <c r="Q533" s="38"/>
      <c r="R533" s="39">
        <v>91001</v>
      </c>
      <c r="S533" s="39" t="s">
        <v>600</v>
      </c>
      <c r="T533" s="40">
        <v>42451</v>
      </c>
      <c r="U533" s="38">
        <v>7604</v>
      </c>
      <c r="V533" s="28"/>
      <c r="W533" s="29"/>
      <c r="X533" s="28"/>
      <c r="Y533" s="28"/>
      <c r="Z533" s="28"/>
      <c r="AA533" s="27"/>
      <c r="AB533" s="24"/>
      <c r="AC533" s="24"/>
      <c r="AD533" s="24"/>
      <c r="AE533" s="24"/>
      <c r="AF533" s="24"/>
      <c r="AG533" s="24"/>
    </row>
    <row r="534" spans="1:33" ht="14.25" hidden="1" customHeight="1" x14ac:dyDescent="0.2">
      <c r="A534" s="38">
        <v>7225</v>
      </c>
      <c r="B534" s="29" t="s">
        <v>3632</v>
      </c>
      <c r="C534" s="139">
        <v>690505002</v>
      </c>
      <c r="D534" s="27" t="s">
        <v>2838</v>
      </c>
      <c r="E534" s="27" t="s">
        <v>3189</v>
      </c>
      <c r="F534" s="37" t="s">
        <v>27</v>
      </c>
      <c r="G534" s="37" t="s">
        <v>2959</v>
      </c>
      <c r="H534" s="37" t="s">
        <v>29</v>
      </c>
      <c r="I534" s="27"/>
      <c r="J534" s="27"/>
      <c r="K534" s="27" t="s">
        <v>3633</v>
      </c>
      <c r="L534" s="27" t="s">
        <v>3634</v>
      </c>
      <c r="M534" s="29" t="s">
        <v>623</v>
      </c>
      <c r="N534" s="38" t="s">
        <v>3635</v>
      </c>
      <c r="O534" s="38"/>
      <c r="P534" s="39"/>
      <c r="Q534" s="38"/>
      <c r="R534" s="39">
        <v>91001</v>
      </c>
      <c r="S534" s="39" t="s">
        <v>2859</v>
      </c>
      <c r="T534" s="40">
        <v>38695</v>
      </c>
      <c r="U534" s="38">
        <v>7225</v>
      </c>
      <c r="V534" s="28"/>
      <c r="W534" s="29"/>
      <c r="X534" s="28"/>
      <c r="Y534" s="28"/>
      <c r="Z534" s="28"/>
      <c r="AA534" s="27"/>
      <c r="AB534" s="24"/>
      <c r="AC534" s="24"/>
      <c r="AD534" s="24"/>
      <c r="AE534" s="24"/>
      <c r="AF534" s="24"/>
      <c r="AG534" s="24"/>
    </row>
    <row r="535" spans="1:33" ht="14.25" hidden="1" customHeight="1" x14ac:dyDescent="0.2">
      <c r="A535" s="38">
        <v>7217</v>
      </c>
      <c r="B535" s="29" t="s">
        <v>3636</v>
      </c>
      <c r="C535" s="139">
        <v>690104008</v>
      </c>
      <c r="D535" s="27" t="s">
        <v>2838</v>
      </c>
      <c r="E535" s="27" t="s">
        <v>626</v>
      </c>
      <c r="F535" s="37" t="s">
        <v>27</v>
      </c>
      <c r="G535" s="37" t="s">
        <v>627</v>
      </c>
      <c r="H535" s="37" t="s">
        <v>29</v>
      </c>
      <c r="I535" s="27"/>
      <c r="J535" s="27"/>
      <c r="K535" s="27" t="s">
        <v>3637</v>
      </c>
      <c r="L535" s="27" t="s">
        <v>3639</v>
      </c>
      <c r="M535" s="38" t="s">
        <v>611</v>
      </c>
      <c r="N535" s="38" t="s">
        <v>3641</v>
      </c>
      <c r="O535" s="38" t="s">
        <v>3640</v>
      </c>
      <c r="P535" s="39" t="s">
        <v>3638</v>
      </c>
      <c r="Q535" s="38"/>
      <c r="R535" s="39">
        <v>91001</v>
      </c>
      <c r="S535" s="39" t="s">
        <v>3642</v>
      </c>
      <c r="T535" s="40">
        <v>38673</v>
      </c>
      <c r="U535" s="38">
        <v>7217</v>
      </c>
      <c r="V535" s="28"/>
      <c r="W535" s="29"/>
      <c r="X535" s="28"/>
      <c r="Y535" s="28"/>
      <c r="Z535" s="28"/>
      <c r="AA535" s="27"/>
      <c r="AB535" s="24"/>
      <c r="AC535" s="24"/>
      <c r="AD535" s="24"/>
      <c r="AE535" s="24"/>
      <c r="AF535" s="24"/>
      <c r="AG535" s="24"/>
    </row>
    <row r="536" spans="1:33" ht="14.25" hidden="1" customHeight="1" x14ac:dyDescent="0.2">
      <c r="A536" s="38">
        <v>7302</v>
      </c>
      <c r="B536" s="29" t="s">
        <v>3643</v>
      </c>
      <c r="C536" s="139">
        <v>690912007</v>
      </c>
      <c r="D536" s="27" t="s">
        <v>2838</v>
      </c>
      <c r="E536" s="27" t="s">
        <v>626</v>
      </c>
      <c r="F536" s="37" t="s">
        <v>27</v>
      </c>
      <c r="G536" s="37" t="s">
        <v>2959</v>
      </c>
      <c r="H536" s="37" t="s">
        <v>29</v>
      </c>
      <c r="I536" s="27"/>
      <c r="J536" s="27"/>
      <c r="K536" s="27" t="s">
        <v>3644</v>
      </c>
      <c r="L536" s="62" t="s">
        <v>3646</v>
      </c>
      <c r="M536" s="29" t="s">
        <v>6116</v>
      </c>
      <c r="N536" s="38" t="s">
        <v>3648</v>
      </c>
      <c r="O536" s="38" t="s">
        <v>3647</v>
      </c>
      <c r="P536" s="39" t="s">
        <v>3645</v>
      </c>
      <c r="Q536" s="38"/>
      <c r="R536" s="39">
        <v>91001</v>
      </c>
      <c r="S536" s="39" t="s">
        <v>2859</v>
      </c>
      <c r="T536" s="40">
        <v>38761</v>
      </c>
      <c r="U536" s="38">
        <v>7302</v>
      </c>
      <c r="V536" s="53"/>
      <c r="W536" s="54"/>
      <c r="X536" s="53"/>
      <c r="Y536" s="53"/>
      <c r="Z536" s="53"/>
      <c r="AA536" s="43"/>
      <c r="AB536" s="24"/>
      <c r="AC536" s="24"/>
      <c r="AD536" s="24"/>
      <c r="AE536" s="24"/>
      <c r="AF536" s="24"/>
      <c r="AG536" s="24"/>
    </row>
    <row r="537" spans="1:33" ht="14.25" hidden="1" customHeight="1" x14ac:dyDescent="0.2">
      <c r="A537" s="38">
        <v>6720</v>
      </c>
      <c r="B537" s="29" t="s">
        <v>3649</v>
      </c>
      <c r="C537" s="139">
        <v>690811006</v>
      </c>
      <c r="D537" s="27" t="s">
        <v>2838</v>
      </c>
      <c r="E537" s="27" t="s">
        <v>626</v>
      </c>
      <c r="F537" s="37" t="s">
        <v>27</v>
      </c>
      <c r="G537" s="37" t="s">
        <v>627</v>
      </c>
      <c r="H537" s="37" t="s">
        <v>29</v>
      </c>
      <c r="I537" s="27"/>
      <c r="J537" s="27"/>
      <c r="K537" s="27" t="s">
        <v>3650</v>
      </c>
      <c r="L537" s="27" t="s">
        <v>3652</v>
      </c>
      <c r="M537" s="29" t="s">
        <v>49</v>
      </c>
      <c r="N537" s="38" t="s">
        <v>1466</v>
      </c>
      <c r="O537" s="38" t="s">
        <v>3653</v>
      </c>
      <c r="P537" s="39" t="s">
        <v>3651</v>
      </c>
      <c r="Q537" s="38"/>
      <c r="R537" s="39">
        <v>91001</v>
      </c>
      <c r="S537" s="39" t="s">
        <v>3023</v>
      </c>
      <c r="T537" s="40">
        <v>42032</v>
      </c>
      <c r="U537" s="38">
        <v>7524</v>
      </c>
      <c r="V537" s="53"/>
      <c r="W537" s="54"/>
      <c r="X537" s="53"/>
      <c r="Y537" s="53"/>
      <c r="Z537" s="53"/>
      <c r="AA537" s="43"/>
      <c r="AB537" s="24"/>
      <c r="AC537" s="24"/>
      <c r="AD537" s="24"/>
      <c r="AE537" s="24"/>
      <c r="AF537" s="24"/>
      <c r="AG537" s="24"/>
    </row>
    <row r="538" spans="1:33" ht="14.25" hidden="1" customHeight="1" x14ac:dyDescent="0.2">
      <c r="A538" s="38">
        <v>7219</v>
      </c>
      <c r="B538" s="29" t="s">
        <v>3654</v>
      </c>
      <c r="C538" s="139">
        <v>690722003</v>
      </c>
      <c r="D538" s="27" t="s">
        <v>2838</v>
      </c>
      <c r="E538" s="27" t="s">
        <v>2855</v>
      </c>
      <c r="F538" s="37" t="s">
        <v>27</v>
      </c>
      <c r="G538" s="37" t="s">
        <v>2856</v>
      </c>
      <c r="H538" s="37" t="s">
        <v>29</v>
      </c>
      <c r="I538" s="27"/>
      <c r="J538" s="27"/>
      <c r="K538" s="27" t="s">
        <v>3655</v>
      </c>
      <c r="L538" s="27" t="s">
        <v>3656</v>
      </c>
      <c r="M538" s="29" t="s">
        <v>49</v>
      </c>
      <c r="N538" s="38" t="s">
        <v>3658</v>
      </c>
      <c r="O538" s="38" t="s">
        <v>3657</v>
      </c>
      <c r="P538" s="39"/>
      <c r="Q538" s="38"/>
      <c r="R538" s="39">
        <v>91001</v>
      </c>
      <c r="S538" s="39" t="s">
        <v>2932</v>
      </c>
      <c r="T538" s="40">
        <v>38686</v>
      </c>
      <c r="U538" s="38">
        <v>7219</v>
      </c>
      <c r="V538" s="53"/>
      <c r="W538" s="54"/>
      <c r="X538" s="53"/>
      <c r="Y538" s="53"/>
      <c r="Z538" s="53"/>
      <c r="AA538" s="43"/>
      <c r="AB538" s="24"/>
      <c r="AC538" s="24"/>
      <c r="AD538" s="24"/>
      <c r="AE538" s="24"/>
      <c r="AF538" s="24"/>
      <c r="AG538" s="24"/>
    </row>
    <row r="539" spans="1:33" ht="14.25" hidden="1" customHeight="1" x14ac:dyDescent="0.2">
      <c r="A539" s="38">
        <v>7603</v>
      </c>
      <c r="B539" s="29" t="s">
        <v>3659</v>
      </c>
      <c r="C539" s="139">
        <v>691913007</v>
      </c>
      <c r="D539" s="27" t="s">
        <v>2838</v>
      </c>
      <c r="E539" s="27" t="s">
        <v>2855</v>
      </c>
      <c r="F539" s="37" t="s">
        <v>27</v>
      </c>
      <c r="G539" s="37" t="s">
        <v>2856</v>
      </c>
      <c r="H539" s="37" t="s">
        <v>29</v>
      </c>
      <c r="I539" s="27"/>
      <c r="J539" s="27"/>
      <c r="K539" s="27" t="s">
        <v>3660</v>
      </c>
      <c r="L539" s="27" t="s">
        <v>3661</v>
      </c>
      <c r="M539" s="29" t="s">
        <v>50</v>
      </c>
      <c r="N539" s="38" t="s">
        <v>3662</v>
      </c>
      <c r="O539" s="38" t="s">
        <v>6275</v>
      </c>
      <c r="P539" s="39" t="s">
        <v>6276</v>
      </c>
      <c r="Q539" s="38"/>
      <c r="R539" s="39">
        <v>91001</v>
      </c>
      <c r="S539" s="39" t="s">
        <v>2859</v>
      </c>
      <c r="T539" s="40">
        <v>42446</v>
      </c>
      <c r="U539" s="38">
        <v>7603</v>
      </c>
      <c r="V539" s="53"/>
      <c r="W539" s="54"/>
      <c r="X539" s="53"/>
      <c r="Y539" s="53"/>
      <c r="Z539" s="53"/>
      <c r="AA539" s="43"/>
      <c r="AB539" s="24"/>
      <c r="AC539" s="24"/>
      <c r="AD539" s="24"/>
      <c r="AE539" s="24"/>
      <c r="AF539" s="24"/>
      <c r="AG539" s="24"/>
    </row>
    <row r="540" spans="1:33" ht="14.25" hidden="1" customHeight="1" x14ac:dyDescent="0.2">
      <c r="A540" s="38">
        <v>7271</v>
      </c>
      <c r="B540" s="29" t="s">
        <v>3663</v>
      </c>
      <c r="C540" s="139">
        <v>690902001</v>
      </c>
      <c r="D540" s="27" t="s">
        <v>2838</v>
      </c>
      <c r="E540" s="27" t="s">
        <v>2866</v>
      </c>
      <c r="F540" s="37" t="s">
        <v>1685</v>
      </c>
      <c r="G540" s="37" t="s">
        <v>2867</v>
      </c>
      <c r="H540" s="37" t="s">
        <v>29</v>
      </c>
      <c r="I540" s="27"/>
      <c r="J540" s="27"/>
      <c r="K540" s="27" t="s">
        <v>3664</v>
      </c>
      <c r="L540" s="27" t="s">
        <v>3665</v>
      </c>
      <c r="M540" s="29" t="s">
        <v>6116</v>
      </c>
      <c r="N540" s="38" t="s">
        <v>3666</v>
      </c>
      <c r="O540" s="38"/>
      <c r="P540" s="39"/>
      <c r="Q540" s="38"/>
      <c r="R540" s="39">
        <v>91001</v>
      </c>
      <c r="S540" s="39" t="s">
        <v>3667</v>
      </c>
      <c r="T540" s="40">
        <v>38736</v>
      </c>
      <c r="U540" s="38">
        <v>7271</v>
      </c>
      <c r="V540" s="53"/>
      <c r="W540" s="54"/>
      <c r="X540" s="53"/>
      <c r="Y540" s="53"/>
      <c r="Z540" s="53"/>
      <c r="AA540" s="43"/>
      <c r="AB540" s="24"/>
      <c r="AC540" s="24"/>
      <c r="AD540" s="24"/>
      <c r="AE540" s="24"/>
      <c r="AF540" s="24"/>
      <c r="AG540" s="24"/>
    </row>
    <row r="541" spans="1:33" ht="14.25" hidden="1" customHeight="1" x14ac:dyDescent="0.2">
      <c r="A541" s="38">
        <v>7550</v>
      </c>
      <c r="B541" s="29" t="s">
        <v>3668</v>
      </c>
      <c r="C541" s="139">
        <v>692503007</v>
      </c>
      <c r="D541" s="27" t="s">
        <v>2838</v>
      </c>
      <c r="E541" s="27" t="s">
        <v>626</v>
      </c>
      <c r="F541" s="37" t="s">
        <v>27</v>
      </c>
      <c r="G541" s="37" t="s">
        <v>627</v>
      </c>
      <c r="H541" s="37" t="s">
        <v>29</v>
      </c>
      <c r="I541" s="27"/>
      <c r="J541" s="27"/>
      <c r="K541" s="27" t="s">
        <v>3669</v>
      </c>
      <c r="L541" s="27" t="s">
        <v>3671</v>
      </c>
      <c r="M541" s="29" t="s">
        <v>6168</v>
      </c>
      <c r="N541" s="38" t="s">
        <v>3673</v>
      </c>
      <c r="O541" s="38" t="s">
        <v>3672</v>
      </c>
      <c r="P541" s="39" t="s">
        <v>3670</v>
      </c>
      <c r="Q541" s="38"/>
      <c r="R541" s="39">
        <v>91001</v>
      </c>
      <c r="S541" s="39" t="s">
        <v>3023</v>
      </c>
      <c r="T541" s="40">
        <v>42059</v>
      </c>
      <c r="U541" s="38">
        <v>7550</v>
      </c>
      <c r="V541" s="53"/>
      <c r="W541" s="54"/>
      <c r="X541" s="53"/>
      <c r="Y541" s="53"/>
      <c r="Z541" s="53"/>
      <c r="AA541" s="43"/>
      <c r="AB541" s="24"/>
      <c r="AC541" s="24"/>
      <c r="AD541" s="24"/>
      <c r="AE541" s="24"/>
      <c r="AF541" s="24"/>
      <c r="AG541" s="24"/>
    </row>
    <row r="542" spans="1:33" ht="14.25" hidden="1" customHeight="1" x14ac:dyDescent="0.2">
      <c r="A542" s="38">
        <v>7209</v>
      </c>
      <c r="B542" s="29" t="s">
        <v>3674</v>
      </c>
      <c r="C542" s="139">
        <v>830175008</v>
      </c>
      <c r="D542" s="27" t="s">
        <v>2838</v>
      </c>
      <c r="E542" s="27" t="s">
        <v>626</v>
      </c>
      <c r="F542" s="37" t="s">
        <v>27</v>
      </c>
      <c r="G542" s="37" t="s">
        <v>627</v>
      </c>
      <c r="H542" s="37" t="s">
        <v>29</v>
      </c>
      <c r="I542" s="27"/>
      <c r="J542" s="27"/>
      <c r="K542" s="27" t="s">
        <v>3675</v>
      </c>
      <c r="L542" s="27" t="s">
        <v>3676</v>
      </c>
      <c r="M542" s="38" t="s">
        <v>611</v>
      </c>
      <c r="N542" s="38" t="s">
        <v>3259</v>
      </c>
      <c r="O542" s="38" t="s">
        <v>3677</v>
      </c>
      <c r="P542" s="39"/>
      <c r="Q542" s="38"/>
      <c r="R542" s="39">
        <v>91001</v>
      </c>
      <c r="S542" s="39" t="s">
        <v>2859</v>
      </c>
      <c r="T542" s="40">
        <v>38649</v>
      </c>
      <c r="U542" s="38">
        <v>7209</v>
      </c>
      <c r="V542" s="28"/>
      <c r="W542" s="29"/>
      <c r="X542" s="28"/>
      <c r="Y542" s="28"/>
      <c r="Z542" s="28"/>
      <c r="AA542" s="27"/>
      <c r="AB542" s="24"/>
      <c r="AC542" s="24"/>
      <c r="AD542" s="24"/>
      <c r="AE542" s="24"/>
      <c r="AF542" s="24"/>
      <c r="AG542" s="24"/>
    </row>
    <row r="543" spans="1:33" ht="14.25" hidden="1" customHeight="1" x14ac:dyDescent="0.2">
      <c r="A543" s="38">
        <v>7599</v>
      </c>
      <c r="B543" s="29" t="s">
        <v>3678</v>
      </c>
      <c r="C543" s="139">
        <v>692513002</v>
      </c>
      <c r="D543" s="27" t="s">
        <v>2838</v>
      </c>
      <c r="E543" s="27" t="s">
        <v>3572</v>
      </c>
      <c r="F543" s="37" t="s">
        <v>27</v>
      </c>
      <c r="G543" s="37" t="s">
        <v>627</v>
      </c>
      <c r="H543" s="37" t="s">
        <v>29</v>
      </c>
      <c r="I543" s="27"/>
      <c r="J543" s="27"/>
      <c r="K543" s="27" t="s">
        <v>3679</v>
      </c>
      <c r="L543" s="27" t="s">
        <v>3681</v>
      </c>
      <c r="M543" s="29" t="s">
        <v>6168</v>
      </c>
      <c r="N543" s="27" t="s">
        <v>3683</v>
      </c>
      <c r="O543" s="38" t="s">
        <v>3682</v>
      </c>
      <c r="P543" s="38" t="s">
        <v>3680</v>
      </c>
      <c r="Q543" s="38"/>
      <c r="R543" s="39">
        <v>91001</v>
      </c>
      <c r="S543" s="39" t="s">
        <v>600</v>
      </c>
      <c r="T543" s="40">
        <v>42416</v>
      </c>
      <c r="U543" s="38">
        <v>7599</v>
      </c>
      <c r="V543" s="53"/>
      <c r="W543" s="54"/>
      <c r="X543" s="53"/>
      <c r="Y543" s="53"/>
      <c r="Z543" s="53"/>
      <c r="AA543" s="43"/>
      <c r="AB543" s="24"/>
      <c r="AC543" s="24"/>
      <c r="AD543" s="24"/>
      <c r="AE543" s="24"/>
      <c r="AF543" s="24"/>
      <c r="AG543" s="24"/>
    </row>
    <row r="544" spans="1:33" ht="14.25" hidden="1" customHeight="1" x14ac:dyDescent="0.2">
      <c r="A544" s="38">
        <v>7554</v>
      </c>
      <c r="B544" s="29" t="s">
        <v>3684</v>
      </c>
      <c r="C544" s="139">
        <v>690703009</v>
      </c>
      <c r="D544" s="27" t="s">
        <v>2838</v>
      </c>
      <c r="E544" s="27" t="s">
        <v>626</v>
      </c>
      <c r="F544" s="37" t="s">
        <v>27</v>
      </c>
      <c r="G544" s="37" t="s">
        <v>627</v>
      </c>
      <c r="H544" s="37" t="s">
        <v>29</v>
      </c>
      <c r="I544" s="27"/>
      <c r="J544" s="27"/>
      <c r="K544" s="27" t="s">
        <v>3685</v>
      </c>
      <c r="L544" s="27" t="s">
        <v>3686</v>
      </c>
      <c r="M544" s="29" t="s">
        <v>49</v>
      </c>
      <c r="N544" s="38" t="s">
        <v>845</v>
      </c>
      <c r="O544" s="38" t="s">
        <v>3687</v>
      </c>
      <c r="P544" s="39" t="s">
        <v>6596</v>
      </c>
      <c r="Q544" s="38"/>
      <c r="R544" s="39">
        <v>91001</v>
      </c>
      <c r="S544" s="39" t="s">
        <v>3023</v>
      </c>
      <c r="T544" s="40">
        <v>42061</v>
      </c>
      <c r="U544" s="38">
        <v>7554</v>
      </c>
      <c r="V544" s="53"/>
      <c r="W544" s="54"/>
      <c r="X544" s="53"/>
      <c r="Y544" s="53"/>
      <c r="Z544" s="53"/>
      <c r="AA544" s="43"/>
      <c r="AB544" s="24"/>
      <c r="AC544" s="24"/>
      <c r="AD544" s="24"/>
      <c r="AE544" s="24"/>
      <c r="AF544" s="24"/>
      <c r="AG544" s="24"/>
    </row>
    <row r="545" spans="1:33" ht="14.25" hidden="1" customHeight="1" x14ac:dyDescent="0.2">
      <c r="A545" s="38">
        <v>7545</v>
      </c>
      <c r="B545" s="29" t="s">
        <v>3688</v>
      </c>
      <c r="C545" s="139">
        <v>690608006</v>
      </c>
      <c r="D545" s="27" t="s">
        <v>2838</v>
      </c>
      <c r="E545" s="27" t="s">
        <v>626</v>
      </c>
      <c r="F545" s="37" t="s">
        <v>27</v>
      </c>
      <c r="G545" s="37" t="s">
        <v>627</v>
      </c>
      <c r="H545" s="37" t="s">
        <v>29</v>
      </c>
      <c r="I545" s="27"/>
      <c r="J545" s="27"/>
      <c r="K545" s="27" t="s">
        <v>3689</v>
      </c>
      <c r="L545" s="27" t="s">
        <v>3690</v>
      </c>
      <c r="M545" s="29" t="s">
        <v>623</v>
      </c>
      <c r="N545" s="38" t="s">
        <v>3692</v>
      </c>
      <c r="O545" s="38" t="s">
        <v>6555</v>
      </c>
      <c r="P545" s="39" t="s">
        <v>6556</v>
      </c>
      <c r="Q545" s="38"/>
      <c r="R545" s="39">
        <v>91001</v>
      </c>
      <c r="S545" s="39" t="s">
        <v>600</v>
      </c>
      <c r="T545" s="40">
        <v>42059</v>
      </c>
      <c r="U545" s="38">
        <v>7545</v>
      </c>
      <c r="V545" s="53"/>
      <c r="W545" s="54"/>
      <c r="X545" s="53"/>
      <c r="Y545" s="53"/>
      <c r="Z545" s="53"/>
      <c r="AA545" s="43"/>
      <c r="AB545" s="24"/>
      <c r="AC545" s="24"/>
      <c r="AD545" s="24"/>
      <c r="AE545" s="24"/>
      <c r="AF545" s="24"/>
      <c r="AG545" s="24"/>
    </row>
    <row r="546" spans="1:33" ht="14.25" hidden="1" customHeight="1" x14ac:dyDescent="0.2">
      <c r="A546" s="38">
        <v>7132</v>
      </c>
      <c r="B546" s="29" t="s">
        <v>3693</v>
      </c>
      <c r="C546" s="139">
        <v>691916006</v>
      </c>
      <c r="D546" s="27" t="s">
        <v>2838</v>
      </c>
      <c r="E546" s="27" t="s">
        <v>2855</v>
      </c>
      <c r="F546" s="37" t="s">
        <v>27</v>
      </c>
      <c r="G546" s="37" t="s">
        <v>2856</v>
      </c>
      <c r="H546" s="37" t="s">
        <v>29</v>
      </c>
      <c r="I546" s="27"/>
      <c r="J546" s="27"/>
      <c r="K546" s="27" t="s">
        <v>3694</v>
      </c>
      <c r="L546" s="27" t="s">
        <v>3695</v>
      </c>
      <c r="M546" s="29" t="s">
        <v>50</v>
      </c>
      <c r="N546" s="38" t="s">
        <v>2180</v>
      </c>
      <c r="O546" s="38"/>
      <c r="P546" s="39"/>
      <c r="Q546" s="38"/>
      <c r="R546" s="39">
        <v>91001</v>
      </c>
      <c r="S546" s="39" t="s">
        <v>3696</v>
      </c>
      <c r="T546" s="40">
        <v>38159</v>
      </c>
      <c r="U546" s="38">
        <v>7132</v>
      </c>
      <c r="V546" s="53"/>
      <c r="W546" s="54"/>
      <c r="X546" s="53"/>
      <c r="Y546" s="53"/>
      <c r="Z546" s="53"/>
      <c r="AA546" s="43"/>
      <c r="AB546" s="24"/>
      <c r="AC546" s="24"/>
      <c r="AD546" s="24"/>
      <c r="AE546" s="24"/>
      <c r="AF546" s="24"/>
      <c r="AG546" s="24"/>
    </row>
    <row r="547" spans="1:33" ht="14.25" hidden="1" customHeight="1" x14ac:dyDescent="0.2">
      <c r="A547" s="38">
        <v>7104</v>
      </c>
      <c r="B547" s="29" t="s">
        <v>3697</v>
      </c>
      <c r="C547" s="139">
        <v>690711001</v>
      </c>
      <c r="D547" s="27" t="s">
        <v>2838</v>
      </c>
      <c r="E547" s="27" t="s">
        <v>2855</v>
      </c>
      <c r="F547" s="37" t="s">
        <v>27</v>
      </c>
      <c r="G547" s="37" t="s">
        <v>2856</v>
      </c>
      <c r="H547" s="37" t="s">
        <v>29</v>
      </c>
      <c r="I547" s="27"/>
      <c r="J547" s="27"/>
      <c r="K547" s="27" t="s">
        <v>3698</v>
      </c>
      <c r="L547" s="27" t="s">
        <v>3699</v>
      </c>
      <c r="M547" s="29" t="s">
        <v>49</v>
      </c>
      <c r="N547" s="38" t="s">
        <v>1196</v>
      </c>
      <c r="O547" s="38"/>
      <c r="P547" s="39"/>
      <c r="Q547" s="38"/>
      <c r="R547" s="39">
        <v>91001</v>
      </c>
      <c r="S547" s="39" t="s">
        <v>2932</v>
      </c>
      <c r="T547" s="40">
        <v>37970</v>
      </c>
      <c r="U547" s="38">
        <v>7104</v>
      </c>
      <c r="V547" s="53"/>
      <c r="W547" s="54"/>
      <c r="X547" s="53"/>
      <c r="Y547" s="53"/>
      <c r="Z547" s="53"/>
      <c r="AA547" s="43"/>
      <c r="AB547" s="24"/>
      <c r="AC547" s="24"/>
      <c r="AD547" s="24"/>
      <c r="AE547" s="24"/>
      <c r="AF547" s="24"/>
      <c r="AG547" s="24"/>
    </row>
    <row r="548" spans="1:33" ht="14.25" hidden="1" customHeight="1" x14ac:dyDescent="0.2">
      <c r="A548" s="38">
        <v>7116</v>
      </c>
      <c r="B548" s="29" t="s">
        <v>3700</v>
      </c>
      <c r="C548" s="139">
        <v>690721007</v>
      </c>
      <c r="D548" s="27" t="s">
        <v>2838</v>
      </c>
      <c r="E548" s="27" t="s">
        <v>2855</v>
      </c>
      <c r="F548" s="37" t="s">
        <v>27</v>
      </c>
      <c r="G548" s="37" t="s">
        <v>2856</v>
      </c>
      <c r="H548" s="37" t="s">
        <v>29</v>
      </c>
      <c r="I548" s="27"/>
      <c r="J548" s="27"/>
      <c r="K548" s="27" t="s">
        <v>3701</v>
      </c>
      <c r="L548" s="27" t="s">
        <v>3702</v>
      </c>
      <c r="M548" s="29" t="s">
        <v>49</v>
      </c>
      <c r="N548" s="38" t="s">
        <v>1090</v>
      </c>
      <c r="O548" s="38"/>
      <c r="P548" s="39"/>
      <c r="Q548" s="38"/>
      <c r="R548" s="39">
        <v>91001</v>
      </c>
      <c r="S548" s="39" t="s">
        <v>2859</v>
      </c>
      <c r="T548" s="40">
        <v>37970</v>
      </c>
      <c r="U548" s="38">
        <v>7116</v>
      </c>
      <c r="V548" s="53"/>
      <c r="W548" s="54"/>
      <c r="X548" s="53"/>
      <c r="Y548" s="53"/>
      <c r="Z548" s="53"/>
      <c r="AA548" s="43"/>
      <c r="AB548" s="24"/>
      <c r="AC548" s="24"/>
      <c r="AD548" s="24"/>
      <c r="AE548" s="24"/>
      <c r="AF548" s="24"/>
      <c r="AG548" s="24"/>
    </row>
    <row r="549" spans="1:33" ht="14.25" hidden="1" customHeight="1" x14ac:dyDescent="0.2">
      <c r="A549" s="38">
        <v>7528</v>
      </c>
      <c r="B549" s="29" t="s">
        <v>3703</v>
      </c>
      <c r="C549" s="139">
        <v>690409003</v>
      </c>
      <c r="D549" s="27" t="s">
        <v>2838</v>
      </c>
      <c r="E549" s="27" t="s">
        <v>626</v>
      </c>
      <c r="F549" s="37" t="s">
        <v>27</v>
      </c>
      <c r="G549" s="37" t="s">
        <v>627</v>
      </c>
      <c r="H549" s="37" t="s">
        <v>29</v>
      </c>
      <c r="I549" s="27"/>
      <c r="J549" s="27"/>
      <c r="K549" s="27" t="s">
        <v>3704</v>
      </c>
      <c r="L549" s="27" t="s">
        <v>3706</v>
      </c>
      <c r="M549" s="29" t="s">
        <v>6115</v>
      </c>
      <c r="N549" s="38" t="s">
        <v>3708</v>
      </c>
      <c r="O549" s="38" t="s">
        <v>3707</v>
      </c>
      <c r="P549" s="39" t="s">
        <v>3705</v>
      </c>
      <c r="Q549" s="38"/>
      <c r="R549" s="39">
        <v>91001</v>
      </c>
      <c r="S549" s="39" t="s">
        <v>3023</v>
      </c>
      <c r="T549" s="40">
        <v>42052</v>
      </c>
      <c r="U549" s="38">
        <v>7528</v>
      </c>
      <c r="V549" s="53"/>
      <c r="W549" s="54"/>
      <c r="X549" s="53"/>
      <c r="Y549" s="53"/>
      <c r="Z549" s="53"/>
      <c r="AA549" s="43"/>
      <c r="AB549" s="24"/>
      <c r="AC549" s="24"/>
      <c r="AD549" s="24"/>
      <c r="AE549" s="24"/>
      <c r="AF549" s="24"/>
      <c r="AG549" s="24"/>
    </row>
    <row r="550" spans="1:33" ht="14.25" hidden="1" customHeight="1" x14ac:dyDescent="0.2">
      <c r="A550" s="38">
        <v>7106</v>
      </c>
      <c r="B550" s="29" t="s">
        <v>3709</v>
      </c>
      <c r="C550" s="139">
        <v>692201000</v>
      </c>
      <c r="D550" s="27" t="s">
        <v>2838</v>
      </c>
      <c r="E550" s="27" t="s">
        <v>2866</v>
      </c>
      <c r="F550" s="37" t="s">
        <v>1685</v>
      </c>
      <c r="G550" s="37" t="s">
        <v>3619</v>
      </c>
      <c r="H550" s="37" t="s">
        <v>29</v>
      </c>
      <c r="I550" s="27"/>
      <c r="J550" s="27"/>
      <c r="K550" s="37" t="s">
        <v>8667</v>
      </c>
      <c r="L550" s="27" t="s">
        <v>3712</v>
      </c>
      <c r="M550" s="29" t="s">
        <v>6112</v>
      </c>
      <c r="N550" s="38" t="s">
        <v>1710</v>
      </c>
      <c r="O550" s="38" t="s">
        <v>3711</v>
      </c>
      <c r="P550" s="39" t="s">
        <v>3710</v>
      </c>
      <c r="Q550" s="38"/>
      <c r="R550" s="39">
        <v>91001</v>
      </c>
      <c r="S550" s="39" t="s">
        <v>3713</v>
      </c>
      <c r="T550" s="40">
        <v>37970</v>
      </c>
      <c r="U550" s="38">
        <v>7106</v>
      </c>
      <c r="V550" s="53"/>
      <c r="W550" s="54"/>
      <c r="X550" s="53"/>
      <c r="Y550" s="53"/>
      <c r="Z550" s="53"/>
      <c r="AA550" s="43"/>
      <c r="AB550" s="24"/>
      <c r="AC550" s="24"/>
      <c r="AD550" s="24"/>
      <c r="AE550" s="24"/>
      <c r="AF550" s="24"/>
      <c r="AG550" s="24"/>
    </row>
    <row r="551" spans="1:33" ht="14.25" hidden="1" customHeight="1" x14ac:dyDescent="0.2">
      <c r="A551" s="38">
        <v>7218</v>
      </c>
      <c r="B551" s="29" t="s">
        <v>3714</v>
      </c>
      <c r="C551" s="139">
        <v>692104005</v>
      </c>
      <c r="D551" s="27" t="s">
        <v>2838</v>
      </c>
      <c r="E551" s="27" t="s">
        <v>626</v>
      </c>
      <c r="F551" s="37" t="s">
        <v>27</v>
      </c>
      <c r="G551" s="37" t="s">
        <v>2959</v>
      </c>
      <c r="H551" s="37" t="s">
        <v>29</v>
      </c>
      <c r="I551" s="27"/>
      <c r="J551" s="27"/>
      <c r="K551" s="27" t="s">
        <v>3715</v>
      </c>
      <c r="L551" s="27" t="s">
        <v>3716</v>
      </c>
      <c r="M551" s="29" t="s">
        <v>6112</v>
      </c>
      <c r="N551" s="38" t="s">
        <v>3717</v>
      </c>
      <c r="O551" s="38" t="s">
        <v>3719</v>
      </c>
      <c r="P551" s="39" t="s">
        <v>3718</v>
      </c>
      <c r="Q551" s="38"/>
      <c r="R551" s="39">
        <v>91001</v>
      </c>
      <c r="S551" s="39" t="s">
        <v>2871</v>
      </c>
      <c r="T551" s="40">
        <v>38674</v>
      </c>
      <c r="U551" s="38">
        <v>7218</v>
      </c>
      <c r="V551" s="53"/>
      <c r="W551" s="54"/>
      <c r="X551" s="53"/>
      <c r="Y551" s="53"/>
      <c r="Z551" s="53"/>
      <c r="AA551" s="43"/>
      <c r="AB551" s="24"/>
      <c r="AC551" s="24"/>
      <c r="AD551" s="24"/>
      <c r="AE551" s="24"/>
      <c r="AF551" s="24"/>
      <c r="AG551" s="24"/>
    </row>
    <row r="552" spans="1:33" ht="14.25" hidden="1" customHeight="1" x14ac:dyDescent="0.2">
      <c r="A552" s="38">
        <v>6984</v>
      </c>
      <c r="B552" s="29" t="s">
        <v>3720</v>
      </c>
      <c r="C552" s="139">
        <v>692202007</v>
      </c>
      <c r="D552" s="27" t="s">
        <v>2838</v>
      </c>
      <c r="E552" s="27" t="s">
        <v>2866</v>
      </c>
      <c r="F552" s="37" t="s">
        <v>1685</v>
      </c>
      <c r="G552" s="27" t="s">
        <v>3619</v>
      </c>
      <c r="H552" s="37" t="s">
        <v>29</v>
      </c>
      <c r="I552" s="27"/>
      <c r="J552" s="27"/>
      <c r="K552" s="27" t="s">
        <v>3721</v>
      </c>
      <c r="L552" s="27" t="s">
        <v>3723</v>
      </c>
      <c r="M552" s="29" t="s">
        <v>6112</v>
      </c>
      <c r="N552" s="38" t="s">
        <v>2170</v>
      </c>
      <c r="O552" s="38" t="s">
        <v>3724</v>
      </c>
      <c r="P552" s="39" t="s">
        <v>3722</v>
      </c>
      <c r="Q552" s="38"/>
      <c r="R552" s="39">
        <v>91001</v>
      </c>
      <c r="S552" s="39" t="s">
        <v>2889</v>
      </c>
      <c r="T552" s="40">
        <v>37970</v>
      </c>
      <c r="U552" s="38">
        <v>6984</v>
      </c>
      <c r="V552" s="28"/>
      <c r="W552" s="29"/>
      <c r="X552" s="28"/>
      <c r="Y552" s="28"/>
      <c r="Z552" s="28"/>
      <c r="AA552" s="27"/>
      <c r="AB552" s="24"/>
      <c r="AC552" s="24"/>
      <c r="AD552" s="24"/>
      <c r="AE552" s="24"/>
      <c r="AF552" s="24"/>
      <c r="AG552" s="24"/>
    </row>
    <row r="553" spans="1:33" ht="14.25" hidden="1" customHeight="1" x14ac:dyDescent="0.2">
      <c r="A553" s="38">
        <v>7120</v>
      </c>
      <c r="B553" s="29" t="s">
        <v>3725</v>
      </c>
      <c r="C553" s="139">
        <v>692502000</v>
      </c>
      <c r="D553" s="27" t="s">
        <v>2838</v>
      </c>
      <c r="E553" s="27" t="s">
        <v>3726</v>
      </c>
      <c r="F553" s="37" t="s">
        <v>1685</v>
      </c>
      <c r="G553" s="37" t="s">
        <v>3727</v>
      </c>
      <c r="H553" s="37" t="s">
        <v>29</v>
      </c>
      <c r="I553" s="27"/>
      <c r="J553" s="27"/>
      <c r="K553" s="27" t="s">
        <v>3728</v>
      </c>
      <c r="L553" s="27" t="s">
        <v>3730</v>
      </c>
      <c r="M553" s="29" t="s">
        <v>6168</v>
      </c>
      <c r="N553" s="38" t="s">
        <v>3732</v>
      </c>
      <c r="O553" s="38" t="s">
        <v>3731</v>
      </c>
      <c r="P553" s="39" t="s">
        <v>3729</v>
      </c>
      <c r="Q553" s="38"/>
      <c r="R553" s="39">
        <v>91001</v>
      </c>
      <c r="S553" s="39" t="s">
        <v>2859</v>
      </c>
      <c r="T553" s="40">
        <v>37970</v>
      </c>
      <c r="U553" s="38">
        <v>7120</v>
      </c>
      <c r="V553" s="53"/>
      <c r="W553" s="54"/>
      <c r="X553" s="53"/>
      <c r="Y553" s="53"/>
      <c r="Z553" s="53"/>
      <c r="AA553" s="43"/>
      <c r="AB553" s="24"/>
      <c r="AC553" s="24"/>
      <c r="AD553" s="24"/>
      <c r="AE553" s="24"/>
      <c r="AF553" s="24"/>
      <c r="AG553" s="24"/>
    </row>
    <row r="554" spans="1:33" ht="14.25" hidden="1" customHeight="1" x14ac:dyDescent="0.2">
      <c r="A554" s="38">
        <v>7526</v>
      </c>
      <c r="B554" s="29" t="s">
        <v>3733</v>
      </c>
      <c r="C554" s="139">
        <v>691802000</v>
      </c>
      <c r="D554" s="27" t="s">
        <v>2838</v>
      </c>
      <c r="E554" s="27" t="s">
        <v>626</v>
      </c>
      <c r="F554" s="37" t="s">
        <v>27</v>
      </c>
      <c r="G554" s="37" t="s">
        <v>627</v>
      </c>
      <c r="H554" s="37" t="s">
        <v>29</v>
      </c>
      <c r="I554" s="27"/>
      <c r="J554" s="27"/>
      <c r="K554" s="27" t="s">
        <v>3734</v>
      </c>
      <c r="L554" s="27" t="s">
        <v>3736</v>
      </c>
      <c r="M554" s="29" t="s">
        <v>50</v>
      </c>
      <c r="N554" s="38" t="s">
        <v>3738</v>
      </c>
      <c r="O554" s="38" t="s">
        <v>3737</v>
      </c>
      <c r="P554" s="39" t="s">
        <v>3735</v>
      </c>
      <c r="Q554" s="38"/>
      <c r="R554" s="39">
        <v>91001</v>
      </c>
      <c r="S554" s="39" t="s">
        <v>600</v>
      </c>
      <c r="T554" s="40">
        <v>42047</v>
      </c>
      <c r="U554" s="38">
        <v>7526</v>
      </c>
      <c r="V554" s="53"/>
      <c r="W554" s="54"/>
      <c r="X554" s="53"/>
      <c r="Y554" s="53"/>
      <c r="Z554" s="53"/>
      <c r="AA554" s="43"/>
      <c r="AB554" s="24"/>
      <c r="AC554" s="24"/>
      <c r="AD554" s="24"/>
      <c r="AE554" s="24"/>
      <c r="AF554" s="24"/>
      <c r="AG554" s="24"/>
    </row>
    <row r="555" spans="1:33" ht="14.25" hidden="1" customHeight="1" x14ac:dyDescent="0.2">
      <c r="A555" s="38">
        <v>7201</v>
      </c>
      <c r="B555" s="29" t="s">
        <v>3739</v>
      </c>
      <c r="C555" s="139">
        <v>692105001</v>
      </c>
      <c r="D555" s="27" t="s">
        <v>2838</v>
      </c>
      <c r="E555" s="27" t="s">
        <v>2855</v>
      </c>
      <c r="F555" s="37" t="s">
        <v>27</v>
      </c>
      <c r="G555" s="37" t="s">
        <v>2856</v>
      </c>
      <c r="H555" s="37" t="s">
        <v>29</v>
      </c>
      <c r="I555" s="27"/>
      <c r="J555" s="27"/>
      <c r="K555" s="27" t="s">
        <v>8668</v>
      </c>
      <c r="L555" s="27" t="s">
        <v>3740</v>
      </c>
      <c r="M555" s="29" t="s">
        <v>6112</v>
      </c>
      <c r="N555" s="38" t="s">
        <v>3741</v>
      </c>
      <c r="O555" s="38" t="s">
        <v>6343</v>
      </c>
      <c r="P555" s="39" t="s">
        <v>6342</v>
      </c>
      <c r="Q555" s="38"/>
      <c r="R555" s="39">
        <v>91001</v>
      </c>
      <c r="S555" s="39" t="s">
        <v>2859</v>
      </c>
      <c r="T555" s="40">
        <v>38624</v>
      </c>
      <c r="U555" s="38">
        <v>7201</v>
      </c>
      <c r="V555" s="53"/>
      <c r="W555" s="54"/>
      <c r="X555" s="53"/>
      <c r="Y555" s="53"/>
      <c r="Z555" s="53"/>
      <c r="AA555" s="43"/>
      <c r="AB555" s="24"/>
      <c r="AC555" s="24"/>
      <c r="AD555" s="24"/>
      <c r="AE555" s="24"/>
      <c r="AF555" s="24"/>
      <c r="AG555" s="24"/>
    </row>
    <row r="556" spans="1:33" ht="14.25" hidden="1" customHeight="1" x14ac:dyDescent="0.2">
      <c r="A556" s="38">
        <v>7584</v>
      </c>
      <c r="B556" s="29" t="s">
        <v>3742</v>
      </c>
      <c r="C556" s="139">
        <v>690507005</v>
      </c>
      <c r="D556" s="27" t="s">
        <v>2838</v>
      </c>
      <c r="E556" s="27" t="s">
        <v>3189</v>
      </c>
      <c r="F556" s="37" t="s">
        <v>27</v>
      </c>
      <c r="G556" s="37" t="s">
        <v>627</v>
      </c>
      <c r="H556" s="37" t="s">
        <v>29</v>
      </c>
      <c r="I556" s="27"/>
      <c r="J556" s="27"/>
      <c r="K556" s="27" t="s">
        <v>3743</v>
      </c>
      <c r="L556" s="27" t="s">
        <v>3745</v>
      </c>
      <c r="M556" s="29" t="s">
        <v>623</v>
      </c>
      <c r="N556" s="38" t="s">
        <v>3747</v>
      </c>
      <c r="O556" s="38" t="s">
        <v>3744</v>
      </c>
      <c r="P556" s="39" t="s">
        <v>3746</v>
      </c>
      <c r="Q556" s="38"/>
      <c r="R556" s="39">
        <v>91001</v>
      </c>
      <c r="S556" s="39" t="s">
        <v>600</v>
      </c>
      <c r="T556" s="40">
        <v>38641</v>
      </c>
      <c r="U556" s="38">
        <v>7584</v>
      </c>
      <c r="V556" s="53"/>
      <c r="W556" s="54"/>
      <c r="X556" s="53"/>
      <c r="Y556" s="53"/>
      <c r="Z556" s="53"/>
      <c r="AA556" s="43"/>
      <c r="AB556" s="24"/>
      <c r="AC556" s="24"/>
      <c r="AD556" s="24"/>
      <c r="AE556" s="24"/>
      <c r="AF556" s="24"/>
      <c r="AG556" s="24"/>
    </row>
    <row r="557" spans="1:33" ht="14.25" hidden="1" customHeight="1" x14ac:dyDescent="0.2">
      <c r="A557" s="38">
        <v>7501</v>
      </c>
      <c r="B557" s="29" t="s">
        <v>3748</v>
      </c>
      <c r="C557" s="139">
        <v>692508009</v>
      </c>
      <c r="D557" s="27" t="s">
        <v>2838</v>
      </c>
      <c r="E557" s="27" t="s">
        <v>626</v>
      </c>
      <c r="F557" s="37" t="s">
        <v>27</v>
      </c>
      <c r="G557" s="37" t="s">
        <v>627</v>
      </c>
      <c r="H557" s="37" t="s">
        <v>29</v>
      </c>
      <c r="I557" s="27"/>
      <c r="J557" s="27"/>
      <c r="K557" s="27" t="s">
        <v>3749</v>
      </c>
      <c r="L557" s="27" t="s">
        <v>3751</v>
      </c>
      <c r="M557" s="29" t="s">
        <v>214</v>
      </c>
      <c r="N557" s="27" t="s">
        <v>2789</v>
      </c>
      <c r="O557" s="38" t="s">
        <v>3752</v>
      </c>
      <c r="P557" s="38" t="s">
        <v>3750</v>
      </c>
      <c r="Q557" s="38"/>
      <c r="R557" s="39">
        <v>91001</v>
      </c>
      <c r="S557" s="39" t="s">
        <v>3023</v>
      </c>
      <c r="T557" s="40">
        <v>41807</v>
      </c>
      <c r="U557" s="38">
        <v>7501</v>
      </c>
      <c r="V557" s="53"/>
      <c r="W557" s="54"/>
      <c r="X557" s="53"/>
      <c r="Y557" s="53"/>
      <c r="Z557" s="53"/>
      <c r="AA557" s="43"/>
      <c r="AB557" s="24"/>
      <c r="AC557" s="24"/>
      <c r="AD557" s="24"/>
      <c r="AE557" s="24"/>
      <c r="AF557" s="24"/>
      <c r="AG557" s="24"/>
    </row>
    <row r="558" spans="1:33" ht="14.25" hidden="1" customHeight="1" x14ac:dyDescent="0.2">
      <c r="A558" s="38">
        <v>6982</v>
      </c>
      <c r="B558" s="29" t="s">
        <v>3753</v>
      </c>
      <c r="C558" s="139">
        <v>692307003</v>
      </c>
      <c r="D558" s="27" t="s">
        <v>2838</v>
      </c>
      <c r="E558" s="27" t="s">
        <v>2855</v>
      </c>
      <c r="F558" s="37" t="s">
        <v>27</v>
      </c>
      <c r="G558" s="37" t="s">
        <v>2856</v>
      </c>
      <c r="H558" s="37" t="s">
        <v>29</v>
      </c>
      <c r="I558" s="27"/>
      <c r="J558" s="27"/>
      <c r="K558" s="27" t="s">
        <v>8669</v>
      </c>
      <c r="L558" s="27" t="s">
        <v>3754</v>
      </c>
      <c r="M558" s="29" t="s">
        <v>6112</v>
      </c>
      <c r="N558" s="38" t="s">
        <v>1229</v>
      </c>
      <c r="O558" s="38" t="s">
        <v>8083</v>
      </c>
      <c r="P558" s="59" t="s">
        <v>8084</v>
      </c>
      <c r="Q558" s="38"/>
      <c r="R558" s="39">
        <v>91001</v>
      </c>
      <c r="S558" s="39" t="s">
        <v>2859</v>
      </c>
      <c r="T558" s="40">
        <v>37970</v>
      </c>
      <c r="U558" s="38">
        <v>6982</v>
      </c>
      <c r="V558" s="53"/>
      <c r="W558" s="54"/>
      <c r="X558" s="53"/>
      <c r="Y558" s="53"/>
      <c r="Z558" s="53"/>
      <c r="AA558" s="43"/>
      <c r="AB558" s="24"/>
      <c r="AC558" s="24"/>
      <c r="AD558" s="24"/>
      <c r="AE558" s="24"/>
      <c r="AF558" s="24"/>
      <c r="AG558" s="24"/>
    </row>
    <row r="559" spans="1:33" ht="14.25" hidden="1" customHeight="1" x14ac:dyDescent="0.2">
      <c r="A559" s="38">
        <v>7056</v>
      </c>
      <c r="B559" s="27" t="s">
        <v>3755</v>
      </c>
      <c r="C559" s="139">
        <v>690713004</v>
      </c>
      <c r="D559" s="27" t="s">
        <v>2838</v>
      </c>
      <c r="E559" s="27" t="s">
        <v>2855</v>
      </c>
      <c r="F559" s="37" t="s">
        <v>27</v>
      </c>
      <c r="G559" s="37" t="s">
        <v>2856</v>
      </c>
      <c r="H559" s="37" t="s">
        <v>29</v>
      </c>
      <c r="I559" s="27"/>
      <c r="J559" s="27"/>
      <c r="K559" s="27" t="s">
        <v>3756</v>
      </c>
      <c r="L559" s="27" t="s">
        <v>3757</v>
      </c>
      <c r="M559" s="29" t="s">
        <v>49</v>
      </c>
      <c r="N559" s="38" t="s">
        <v>2321</v>
      </c>
      <c r="O559" s="38" t="s">
        <v>3758</v>
      </c>
      <c r="P559" s="39"/>
      <c r="Q559" s="38"/>
      <c r="R559" s="39">
        <v>91001</v>
      </c>
      <c r="S559" s="39" t="s">
        <v>2859</v>
      </c>
      <c r="T559" s="40">
        <v>37970</v>
      </c>
      <c r="U559" s="38">
        <v>7056</v>
      </c>
      <c r="V559" s="28"/>
      <c r="W559" s="29"/>
      <c r="X559" s="28"/>
      <c r="Y559" s="28"/>
      <c r="Z559" s="28"/>
      <c r="AA559" s="27"/>
      <c r="AB559" s="24"/>
      <c r="AC559" s="24"/>
      <c r="AD559" s="24"/>
      <c r="AE559" s="24"/>
      <c r="AF559" s="24"/>
      <c r="AG559" s="24"/>
    </row>
    <row r="560" spans="1:33" ht="14.25" hidden="1" customHeight="1" x14ac:dyDescent="0.2">
      <c r="A560" s="38">
        <v>7298</v>
      </c>
      <c r="B560" s="29" t="s">
        <v>3759</v>
      </c>
      <c r="C560" s="139" t="s">
        <v>7709</v>
      </c>
      <c r="D560" s="27" t="s">
        <v>2838</v>
      </c>
      <c r="E560" s="27" t="s">
        <v>2855</v>
      </c>
      <c r="F560" s="37" t="s">
        <v>27</v>
      </c>
      <c r="G560" s="37" t="s">
        <v>2856</v>
      </c>
      <c r="H560" s="37" t="s">
        <v>29</v>
      </c>
      <c r="I560" s="27"/>
      <c r="J560" s="27"/>
      <c r="K560" s="27" t="s">
        <v>3760</v>
      </c>
      <c r="L560" s="27" t="s">
        <v>3761</v>
      </c>
      <c r="M560" s="29" t="s">
        <v>623</v>
      </c>
      <c r="N560" s="38" t="s">
        <v>1287</v>
      </c>
      <c r="O560" s="38" t="s">
        <v>3762</v>
      </c>
      <c r="P560" s="39"/>
      <c r="Q560" s="38"/>
      <c r="R560" s="39">
        <v>91001</v>
      </c>
      <c r="S560" s="39" t="s">
        <v>2859</v>
      </c>
      <c r="T560" s="40">
        <v>38755</v>
      </c>
      <c r="U560" s="38">
        <v>7298</v>
      </c>
      <c r="V560" s="28"/>
      <c r="W560" s="29"/>
      <c r="X560" s="28"/>
      <c r="Y560" s="28"/>
      <c r="Z560" s="28"/>
      <c r="AA560" s="27"/>
      <c r="AB560" s="24"/>
      <c r="AC560" s="24"/>
      <c r="AD560" s="24"/>
      <c r="AE560" s="24"/>
      <c r="AF560" s="24"/>
      <c r="AG560" s="24"/>
    </row>
    <row r="561" spans="1:33" ht="14.25" hidden="1" customHeight="1" x14ac:dyDescent="0.2">
      <c r="A561" s="38">
        <v>7273</v>
      </c>
      <c r="B561" s="27" t="s">
        <v>3763</v>
      </c>
      <c r="C561" s="139">
        <v>691414000</v>
      </c>
      <c r="D561" s="27" t="s">
        <v>2838</v>
      </c>
      <c r="E561" s="27" t="s">
        <v>2838</v>
      </c>
      <c r="F561" s="37" t="s">
        <v>27</v>
      </c>
      <c r="G561" s="37" t="s">
        <v>2856</v>
      </c>
      <c r="H561" s="37" t="s">
        <v>29</v>
      </c>
      <c r="I561" s="27"/>
      <c r="J561" s="27"/>
      <c r="K561" s="27" t="s">
        <v>3764</v>
      </c>
      <c r="L561" s="27" t="s">
        <v>6146</v>
      </c>
      <c r="M561" s="29" t="s">
        <v>6114</v>
      </c>
      <c r="N561" s="38" t="s">
        <v>3766</v>
      </c>
      <c r="O561" s="38" t="s">
        <v>3765</v>
      </c>
      <c r="P561" s="39"/>
      <c r="Q561" s="38"/>
      <c r="R561" s="39">
        <v>91001</v>
      </c>
      <c r="S561" s="39" t="s">
        <v>2859</v>
      </c>
      <c r="T561" s="40">
        <v>38736</v>
      </c>
      <c r="U561" s="38">
        <v>7273</v>
      </c>
      <c r="V561" s="28"/>
      <c r="W561" s="29"/>
      <c r="X561" s="28"/>
      <c r="Y561" s="28"/>
      <c r="Z561" s="28"/>
      <c r="AA561" s="27"/>
      <c r="AB561" s="24"/>
      <c r="AC561" s="24"/>
      <c r="AD561" s="24"/>
      <c r="AE561" s="24"/>
      <c r="AF561" s="24"/>
      <c r="AG561" s="24"/>
    </row>
    <row r="562" spans="1:33" ht="14.25" hidden="1" customHeight="1" x14ac:dyDescent="0.2">
      <c r="A562" s="38">
        <v>7064</v>
      </c>
      <c r="B562" s="29" t="s">
        <v>3767</v>
      </c>
      <c r="C562" s="139">
        <v>690601001</v>
      </c>
      <c r="D562" s="27" t="s">
        <v>2838</v>
      </c>
      <c r="E562" s="27" t="s">
        <v>2866</v>
      </c>
      <c r="F562" s="37" t="s">
        <v>1685</v>
      </c>
      <c r="G562" s="37" t="s">
        <v>3768</v>
      </c>
      <c r="H562" s="37" t="s">
        <v>29</v>
      </c>
      <c r="I562" s="27"/>
      <c r="J562" s="27"/>
      <c r="K562" s="27" t="s">
        <v>3769</v>
      </c>
      <c r="L562" s="27" t="s">
        <v>3770</v>
      </c>
      <c r="M562" s="29" t="s">
        <v>623</v>
      </c>
      <c r="N562" s="38" t="s">
        <v>1339</v>
      </c>
      <c r="O562" s="38"/>
      <c r="P562" s="39"/>
      <c r="Q562" s="38"/>
      <c r="R562" s="39">
        <v>91001</v>
      </c>
      <c r="S562" s="39" t="s">
        <v>2932</v>
      </c>
      <c r="T562" s="40">
        <v>37970</v>
      </c>
      <c r="U562" s="38">
        <v>7064</v>
      </c>
      <c r="V562" s="53"/>
      <c r="W562" s="54"/>
      <c r="X562" s="53"/>
      <c r="Y562" s="53"/>
      <c r="Z562" s="53"/>
      <c r="AA562" s="43"/>
      <c r="AB562" s="24"/>
      <c r="AC562" s="24"/>
      <c r="AD562" s="24"/>
      <c r="AE562" s="24"/>
      <c r="AF562" s="24"/>
      <c r="AG562" s="24"/>
    </row>
    <row r="563" spans="1:33" ht="14.25" hidden="1" customHeight="1" x14ac:dyDescent="0.2">
      <c r="A563" s="38">
        <v>7562</v>
      </c>
      <c r="B563" s="29" t="s">
        <v>3771</v>
      </c>
      <c r="C563" s="139">
        <v>692309006</v>
      </c>
      <c r="D563" s="27" t="s">
        <v>2838</v>
      </c>
      <c r="E563" s="27" t="s">
        <v>626</v>
      </c>
      <c r="F563" s="37" t="s">
        <v>27</v>
      </c>
      <c r="G563" s="37" t="s">
        <v>627</v>
      </c>
      <c r="H563" s="37" t="s">
        <v>29</v>
      </c>
      <c r="I563" s="27"/>
      <c r="J563" s="27"/>
      <c r="K563" s="27" t="s">
        <v>8670</v>
      </c>
      <c r="L563" s="27" t="s">
        <v>3773</v>
      </c>
      <c r="M563" s="29" t="s">
        <v>6112</v>
      </c>
      <c r="N563" s="38" t="s">
        <v>3775</v>
      </c>
      <c r="O563" s="38" t="s">
        <v>3772</v>
      </c>
      <c r="P563" s="39" t="s">
        <v>3774</v>
      </c>
      <c r="Q563" s="38"/>
      <c r="R563" s="39">
        <v>91001</v>
      </c>
      <c r="S563" s="39" t="s">
        <v>600</v>
      </c>
      <c r="T563" s="40">
        <v>42110</v>
      </c>
      <c r="U563" s="38">
        <v>7562</v>
      </c>
      <c r="V563" s="53"/>
      <c r="W563" s="54"/>
      <c r="X563" s="53"/>
      <c r="Y563" s="53"/>
      <c r="Z563" s="53"/>
      <c r="AA563" s="43"/>
      <c r="AB563" s="24"/>
      <c r="AC563" s="24"/>
      <c r="AD563" s="24"/>
      <c r="AE563" s="24"/>
      <c r="AF563" s="24"/>
      <c r="AG563" s="24"/>
    </row>
    <row r="564" spans="1:33" ht="14.25" hidden="1" customHeight="1" x14ac:dyDescent="0.2">
      <c r="A564" s="38">
        <v>7250</v>
      </c>
      <c r="B564" s="29" t="s">
        <v>3776</v>
      </c>
      <c r="C564" s="139">
        <v>690817004</v>
      </c>
      <c r="D564" s="27" t="s">
        <v>2838</v>
      </c>
      <c r="E564" s="27" t="s">
        <v>2855</v>
      </c>
      <c r="F564" s="37" t="s">
        <v>27</v>
      </c>
      <c r="G564" s="37" t="s">
        <v>2856</v>
      </c>
      <c r="H564" s="37" t="s">
        <v>29</v>
      </c>
      <c r="I564" s="27"/>
      <c r="J564" s="27"/>
      <c r="K564" s="27" t="s">
        <v>3777</v>
      </c>
      <c r="L564" s="27" t="s">
        <v>3779</v>
      </c>
      <c r="M564" s="29" t="s">
        <v>6116</v>
      </c>
      <c r="N564" s="38" t="s">
        <v>2204</v>
      </c>
      <c r="O564" s="38" t="s">
        <v>3780</v>
      </c>
      <c r="P564" s="39" t="s">
        <v>3778</v>
      </c>
      <c r="Q564" s="38"/>
      <c r="R564" s="39">
        <v>91001</v>
      </c>
      <c r="S564" s="39" t="s">
        <v>2859</v>
      </c>
      <c r="T564" s="40">
        <v>38722</v>
      </c>
      <c r="U564" s="38">
        <v>7250</v>
      </c>
      <c r="V564" s="53"/>
      <c r="W564" s="54"/>
      <c r="X564" s="53"/>
      <c r="Y564" s="53"/>
      <c r="Z564" s="53"/>
      <c r="AA564" s="43"/>
      <c r="AB564" s="24"/>
      <c r="AC564" s="24"/>
      <c r="AD564" s="24"/>
      <c r="AE564" s="24"/>
      <c r="AF564" s="24"/>
      <c r="AG564" s="24"/>
    </row>
    <row r="565" spans="1:33" ht="14.25" hidden="1" customHeight="1" x14ac:dyDescent="0.2">
      <c r="A565" s="38">
        <v>7125</v>
      </c>
      <c r="B565" s="29" t="s">
        <v>3781</v>
      </c>
      <c r="C565" s="139">
        <v>690710005</v>
      </c>
      <c r="D565" s="27" t="s">
        <v>2838</v>
      </c>
      <c r="E565" s="27" t="s">
        <v>2855</v>
      </c>
      <c r="F565" s="37" t="s">
        <v>27</v>
      </c>
      <c r="G565" s="37" t="s">
        <v>2856</v>
      </c>
      <c r="H565" s="37" t="s">
        <v>29</v>
      </c>
      <c r="I565" s="27"/>
      <c r="J565" s="27"/>
      <c r="K565" s="27" t="s">
        <v>3782</v>
      </c>
      <c r="L565" s="27" t="s">
        <v>3783</v>
      </c>
      <c r="M565" s="29" t="s">
        <v>49</v>
      </c>
      <c r="N565" s="38" t="s">
        <v>5363</v>
      </c>
      <c r="O565" s="38" t="s">
        <v>7187</v>
      </c>
      <c r="P565" s="59" t="s">
        <v>7186</v>
      </c>
      <c r="Q565" s="38"/>
      <c r="R565" s="39">
        <v>91001</v>
      </c>
      <c r="S565" s="39" t="s">
        <v>2859</v>
      </c>
      <c r="T565" s="40">
        <v>38159</v>
      </c>
      <c r="U565" s="38">
        <v>7125</v>
      </c>
      <c r="V565" s="53"/>
      <c r="W565" s="54"/>
      <c r="X565" s="53"/>
      <c r="Y565" s="53"/>
      <c r="Z565" s="53"/>
      <c r="AA565" s="43"/>
      <c r="AB565" s="24"/>
      <c r="AC565" s="24"/>
      <c r="AD565" s="24"/>
      <c r="AE565" s="24"/>
      <c r="AF565" s="24"/>
      <c r="AG565" s="24"/>
    </row>
    <row r="566" spans="1:33" ht="14.25" hidden="1" customHeight="1" x14ac:dyDescent="0.2">
      <c r="A566" s="40">
        <v>7224</v>
      </c>
      <c r="B566" s="29" t="s">
        <v>8671</v>
      </c>
      <c r="C566" s="139" t="s">
        <v>7710</v>
      </c>
      <c r="D566" s="27" t="s">
        <v>2838</v>
      </c>
      <c r="E566" s="27" t="s">
        <v>2855</v>
      </c>
      <c r="F566" s="37" t="s">
        <v>27</v>
      </c>
      <c r="G566" s="37" t="s">
        <v>2856</v>
      </c>
      <c r="H566" s="37" t="s">
        <v>29</v>
      </c>
      <c r="I566" s="27"/>
      <c r="J566" s="27"/>
      <c r="K566" s="27" t="s">
        <v>3784</v>
      </c>
      <c r="L566" s="27" t="s">
        <v>3785</v>
      </c>
      <c r="M566" s="29" t="s">
        <v>623</v>
      </c>
      <c r="N566" s="38" t="s">
        <v>3786</v>
      </c>
      <c r="O566" s="38" t="s">
        <v>6344</v>
      </c>
      <c r="P566" s="39" t="s">
        <v>6345</v>
      </c>
      <c r="Q566" s="38"/>
      <c r="R566" s="39">
        <v>91001</v>
      </c>
      <c r="S566" s="39" t="s">
        <v>3250</v>
      </c>
      <c r="T566" s="40">
        <v>38691</v>
      </c>
      <c r="U566" s="40">
        <v>7224</v>
      </c>
      <c r="V566" s="53"/>
      <c r="W566" s="54"/>
      <c r="X566" s="53"/>
      <c r="Y566" s="53"/>
      <c r="Z566" s="53"/>
      <c r="AA566" s="43"/>
      <c r="AB566" s="24"/>
      <c r="AC566" s="24"/>
      <c r="AD566" s="24"/>
      <c r="AE566" s="24"/>
      <c r="AF566" s="24"/>
      <c r="AG566" s="24"/>
    </row>
    <row r="567" spans="1:33" ht="14.25" hidden="1" customHeight="1" x14ac:dyDescent="0.2">
      <c r="A567" s="38">
        <v>7260</v>
      </c>
      <c r="B567" s="29" t="s">
        <v>3787</v>
      </c>
      <c r="C567" s="139">
        <v>691401006</v>
      </c>
      <c r="D567" s="27" t="s">
        <v>2838</v>
      </c>
      <c r="E567" s="27" t="s">
        <v>2866</v>
      </c>
      <c r="F567" s="37" t="s">
        <v>1685</v>
      </c>
      <c r="G567" s="37" t="s">
        <v>3619</v>
      </c>
      <c r="H567" s="37" t="s">
        <v>29</v>
      </c>
      <c r="I567" s="27"/>
      <c r="J567" s="27"/>
      <c r="K567" s="27" t="s">
        <v>3788</v>
      </c>
      <c r="L567" s="27" t="s">
        <v>6147</v>
      </c>
      <c r="M567" s="29" t="s">
        <v>6114</v>
      </c>
      <c r="N567" s="38" t="s">
        <v>1362</v>
      </c>
      <c r="O567" s="38" t="s">
        <v>3790</v>
      </c>
      <c r="P567" s="39" t="s">
        <v>3789</v>
      </c>
      <c r="Q567" s="38"/>
      <c r="R567" s="39">
        <v>91001</v>
      </c>
      <c r="S567" s="39" t="s">
        <v>2859</v>
      </c>
      <c r="T567" s="40">
        <v>38735</v>
      </c>
      <c r="U567" s="38">
        <v>7260</v>
      </c>
      <c r="V567" s="53"/>
      <c r="W567" s="54"/>
      <c r="X567" s="53"/>
      <c r="Y567" s="53"/>
      <c r="Z567" s="53"/>
      <c r="AA567" s="43"/>
      <c r="AB567" s="24"/>
      <c r="AC567" s="24"/>
      <c r="AD567" s="24"/>
      <c r="AE567" s="24"/>
      <c r="AF567" s="24"/>
      <c r="AG567" s="24"/>
    </row>
    <row r="568" spans="1:33" ht="14.25" hidden="1" customHeight="1" x14ac:dyDescent="0.2">
      <c r="A568" s="38">
        <v>7183</v>
      </c>
      <c r="B568" s="27" t="s">
        <v>3791</v>
      </c>
      <c r="C568" s="139">
        <v>690801000</v>
      </c>
      <c r="D568" s="27" t="s">
        <v>2838</v>
      </c>
      <c r="E568" s="27" t="s">
        <v>2866</v>
      </c>
      <c r="F568" s="37" t="s">
        <v>1685</v>
      </c>
      <c r="G568" s="37" t="s">
        <v>3609</v>
      </c>
      <c r="H568" s="37" t="s">
        <v>29</v>
      </c>
      <c r="I568" s="27"/>
      <c r="J568" s="27"/>
      <c r="K568" s="27" t="s">
        <v>3792</v>
      </c>
      <c r="L568" s="27" t="s">
        <v>3793</v>
      </c>
      <c r="M568" s="29" t="s">
        <v>6116</v>
      </c>
      <c r="N568" s="38" t="s">
        <v>2757</v>
      </c>
      <c r="O568" s="38" t="s">
        <v>6337</v>
      </c>
      <c r="P568" s="39" t="s">
        <v>6338</v>
      </c>
      <c r="Q568" s="38"/>
      <c r="R568" s="39">
        <v>91001</v>
      </c>
      <c r="S568" s="39" t="s">
        <v>2859</v>
      </c>
      <c r="T568" s="40">
        <v>38558</v>
      </c>
      <c r="U568" s="38">
        <v>7183</v>
      </c>
      <c r="V568" s="53"/>
      <c r="W568" s="54"/>
      <c r="X568" s="53"/>
      <c r="Y568" s="53"/>
      <c r="Z568" s="53"/>
      <c r="AA568" s="43"/>
      <c r="AB568" s="24"/>
      <c r="AC568" s="24"/>
      <c r="AD568" s="24"/>
      <c r="AE568" s="24"/>
      <c r="AF568" s="24"/>
      <c r="AG568" s="24"/>
    </row>
    <row r="569" spans="1:33" ht="14.25" hidden="1" customHeight="1" x14ac:dyDescent="0.2">
      <c r="A569" s="38">
        <v>7281</v>
      </c>
      <c r="B569" s="29" t="s">
        <v>3794</v>
      </c>
      <c r="C569" s="139">
        <v>691503003</v>
      </c>
      <c r="D569" s="27" t="s">
        <v>2838</v>
      </c>
      <c r="E569" s="27" t="s">
        <v>2855</v>
      </c>
      <c r="F569" s="37" t="s">
        <v>27</v>
      </c>
      <c r="G569" s="37" t="s">
        <v>2856</v>
      </c>
      <c r="H569" s="37" t="s">
        <v>29</v>
      </c>
      <c r="I569" s="27"/>
      <c r="J569" s="27"/>
      <c r="K569" s="27" t="s">
        <v>3795</v>
      </c>
      <c r="L569" s="27" t="s">
        <v>6148</v>
      </c>
      <c r="M569" s="29" t="s">
        <v>6114</v>
      </c>
      <c r="N569" s="38" t="s">
        <v>3797</v>
      </c>
      <c r="O569" s="38" t="s">
        <v>3796</v>
      </c>
      <c r="P569" s="39"/>
      <c r="Q569" s="38"/>
      <c r="R569" s="39">
        <v>91001</v>
      </c>
      <c r="S569" s="39" t="s">
        <v>2859</v>
      </c>
      <c r="T569" s="40">
        <v>38737</v>
      </c>
      <c r="U569" s="38">
        <v>7281</v>
      </c>
      <c r="V569" s="53"/>
      <c r="W569" s="54"/>
      <c r="X569" s="53"/>
      <c r="Y569" s="53"/>
      <c r="Z569" s="53"/>
      <c r="AA569" s="43"/>
      <c r="AB569" s="24"/>
      <c r="AC569" s="24"/>
      <c r="AD569" s="24"/>
      <c r="AE569" s="24"/>
      <c r="AF569" s="24"/>
      <c r="AG569" s="24"/>
    </row>
    <row r="570" spans="1:33" ht="14.25" hidden="1" customHeight="1" x14ac:dyDescent="0.2">
      <c r="A570" s="38">
        <v>7597</v>
      </c>
      <c r="B570" s="29" t="s">
        <v>3798</v>
      </c>
      <c r="C570" s="139">
        <v>691004007</v>
      </c>
      <c r="D570" s="27" t="s">
        <v>2838</v>
      </c>
      <c r="E570" s="27" t="s">
        <v>3572</v>
      </c>
      <c r="F570" s="37" t="s">
        <v>27</v>
      </c>
      <c r="G570" s="37" t="s">
        <v>627</v>
      </c>
      <c r="H570" s="37" t="s">
        <v>29</v>
      </c>
      <c r="I570" s="27"/>
      <c r="J570" s="27"/>
      <c r="K570" s="27" t="s">
        <v>3799</v>
      </c>
      <c r="L570" s="27" t="s">
        <v>3800</v>
      </c>
      <c r="M570" s="29" t="s">
        <v>6117</v>
      </c>
      <c r="N570" s="38" t="s">
        <v>3802</v>
      </c>
      <c r="O570" s="38" t="s">
        <v>3801</v>
      </c>
      <c r="P570" s="39"/>
      <c r="Q570" s="38"/>
      <c r="R570" s="39">
        <v>91001</v>
      </c>
      <c r="S570" s="39" t="s">
        <v>600</v>
      </c>
      <c r="T570" s="40">
        <v>42415</v>
      </c>
      <c r="U570" s="38">
        <v>7597</v>
      </c>
      <c r="V570" s="53"/>
      <c r="W570" s="54"/>
      <c r="X570" s="53"/>
      <c r="Y570" s="53"/>
      <c r="Z570" s="53"/>
      <c r="AA570" s="43"/>
      <c r="AB570" s="24"/>
      <c r="AC570" s="24"/>
      <c r="AD570" s="24"/>
      <c r="AE570" s="24"/>
      <c r="AF570" s="24"/>
      <c r="AG570" s="24"/>
    </row>
    <row r="571" spans="1:33" ht="14.25" hidden="1" customHeight="1" x14ac:dyDescent="0.2">
      <c r="A571" s="38">
        <v>7206</v>
      </c>
      <c r="B571" s="29" t="s">
        <v>3803</v>
      </c>
      <c r="C571" s="139">
        <v>692548000</v>
      </c>
      <c r="D571" s="27" t="s">
        <v>2838</v>
      </c>
      <c r="E571" s="27" t="s">
        <v>2866</v>
      </c>
      <c r="F571" s="37" t="s">
        <v>1685</v>
      </c>
      <c r="G571" s="37" t="s">
        <v>3619</v>
      </c>
      <c r="H571" s="37" t="s">
        <v>29</v>
      </c>
      <c r="I571" s="27"/>
      <c r="J571" s="27"/>
      <c r="K571" s="39" t="s">
        <v>6282</v>
      </c>
      <c r="L571" s="27" t="s">
        <v>3804</v>
      </c>
      <c r="M571" s="29" t="s">
        <v>49</v>
      </c>
      <c r="N571" s="38" t="s">
        <v>3805</v>
      </c>
      <c r="O571" s="88">
        <v>229457440</v>
      </c>
      <c r="P571" s="89" t="s">
        <v>6281</v>
      </c>
      <c r="Q571" s="38"/>
      <c r="R571" s="39">
        <v>91001</v>
      </c>
      <c r="S571" s="27" t="s">
        <v>2859</v>
      </c>
      <c r="T571" s="40">
        <v>38631</v>
      </c>
      <c r="U571" s="38">
        <v>7206</v>
      </c>
      <c r="V571" s="53"/>
      <c r="W571" s="54"/>
      <c r="X571" s="53"/>
      <c r="Y571" s="53"/>
      <c r="Z571" s="53"/>
      <c r="AA571" s="43"/>
      <c r="AB571" s="24"/>
      <c r="AC571" s="24"/>
      <c r="AD571" s="24"/>
      <c r="AE571" s="24"/>
      <c r="AF571" s="24"/>
      <c r="AG571" s="24"/>
    </row>
    <row r="572" spans="1:33" ht="14.25" hidden="1" customHeight="1" x14ac:dyDescent="0.2">
      <c r="A572" s="38">
        <v>7583</v>
      </c>
      <c r="B572" s="29" t="s">
        <v>3806</v>
      </c>
      <c r="C572" s="139">
        <v>691804003</v>
      </c>
      <c r="D572" s="27" t="s">
        <v>2838</v>
      </c>
      <c r="E572" s="27" t="s">
        <v>3189</v>
      </c>
      <c r="F572" s="37" t="s">
        <v>27</v>
      </c>
      <c r="G572" s="37" t="s">
        <v>627</v>
      </c>
      <c r="H572" s="37" t="s">
        <v>29</v>
      </c>
      <c r="I572" s="27"/>
      <c r="J572" s="27"/>
      <c r="K572" s="27" t="s">
        <v>3807</v>
      </c>
      <c r="L572" s="38" t="s">
        <v>3809</v>
      </c>
      <c r="M572" s="29" t="s">
        <v>50</v>
      </c>
      <c r="N572" s="38" t="s">
        <v>3811</v>
      </c>
      <c r="O572" s="38" t="s">
        <v>3810</v>
      </c>
      <c r="P572" s="39" t="s">
        <v>3808</v>
      </c>
      <c r="Q572" s="38"/>
      <c r="R572" s="39">
        <v>91001</v>
      </c>
      <c r="S572" s="39" t="s">
        <v>600</v>
      </c>
      <c r="T572" s="40">
        <v>42262</v>
      </c>
      <c r="U572" s="38">
        <v>7583</v>
      </c>
      <c r="V572" s="28"/>
      <c r="W572" s="29"/>
      <c r="X572" s="28"/>
      <c r="Y572" s="28"/>
      <c r="Z572" s="28"/>
      <c r="AA572" s="27"/>
      <c r="AB572" s="24"/>
      <c r="AC572" s="24"/>
      <c r="AD572" s="24"/>
      <c r="AE572" s="24"/>
      <c r="AF572" s="24"/>
      <c r="AG572" s="24"/>
    </row>
    <row r="573" spans="1:33" ht="14.25" hidden="1" customHeight="1" x14ac:dyDescent="0.2">
      <c r="A573" s="38">
        <v>7418</v>
      </c>
      <c r="B573" s="144" t="s">
        <v>3812</v>
      </c>
      <c r="C573" s="139">
        <v>690712008</v>
      </c>
      <c r="D573" s="27" t="s">
        <v>3813</v>
      </c>
      <c r="E573" s="27" t="s">
        <v>3814</v>
      </c>
      <c r="F573" s="37" t="s">
        <v>1685</v>
      </c>
      <c r="G573" s="37" t="s">
        <v>3815</v>
      </c>
      <c r="H573" s="37" t="s">
        <v>29</v>
      </c>
      <c r="I573" s="27"/>
      <c r="J573" s="27"/>
      <c r="K573" s="27" t="s">
        <v>3816</v>
      </c>
      <c r="L573" s="27" t="s">
        <v>3818</v>
      </c>
      <c r="M573" s="29" t="s">
        <v>49</v>
      </c>
      <c r="N573" s="38" t="s">
        <v>3820</v>
      </c>
      <c r="O573" s="27" t="s">
        <v>3819</v>
      </c>
      <c r="P573" s="39" t="s">
        <v>3817</v>
      </c>
      <c r="Q573" s="38"/>
      <c r="R573" s="39">
        <v>91001</v>
      </c>
      <c r="S573" s="39" t="s">
        <v>3821</v>
      </c>
      <c r="T573" s="40">
        <v>40057</v>
      </c>
      <c r="U573" s="38">
        <v>7418</v>
      </c>
      <c r="V573" s="53"/>
      <c r="W573" s="54"/>
      <c r="X573" s="53"/>
      <c r="Y573" s="53"/>
      <c r="Z573" s="53"/>
      <c r="AA573" s="43"/>
      <c r="AB573" s="24"/>
      <c r="AC573" s="24"/>
      <c r="AD573" s="24"/>
      <c r="AE573" s="24"/>
      <c r="AF573" s="24"/>
      <c r="AG573" s="24"/>
    </row>
    <row r="574" spans="1:33" ht="14.25" hidden="1" customHeight="1" x14ac:dyDescent="0.2">
      <c r="A574" s="38">
        <v>7052</v>
      </c>
      <c r="B574" s="29" t="s">
        <v>3822</v>
      </c>
      <c r="C574" s="139">
        <v>690812002</v>
      </c>
      <c r="D574" s="27" t="s">
        <v>2838</v>
      </c>
      <c r="E574" s="27" t="s">
        <v>2855</v>
      </c>
      <c r="F574" s="37" t="s">
        <v>27</v>
      </c>
      <c r="G574" s="37" t="s">
        <v>2856</v>
      </c>
      <c r="H574" s="37" t="s">
        <v>29</v>
      </c>
      <c r="I574" s="27"/>
      <c r="J574" s="27"/>
      <c r="K574" s="27" t="s">
        <v>3823</v>
      </c>
      <c r="L574" s="27" t="s">
        <v>3824</v>
      </c>
      <c r="M574" s="29" t="s">
        <v>6116</v>
      </c>
      <c r="N574" s="38" t="s">
        <v>3826</v>
      </c>
      <c r="O574" s="38" t="s">
        <v>3825</v>
      </c>
      <c r="P574" s="39"/>
      <c r="Q574" s="38"/>
      <c r="R574" s="39">
        <v>91001</v>
      </c>
      <c r="S574" s="39" t="s">
        <v>2859</v>
      </c>
      <c r="T574" s="40">
        <v>37970</v>
      </c>
      <c r="U574" s="38">
        <v>7052</v>
      </c>
      <c r="V574" s="53"/>
      <c r="W574" s="54"/>
      <c r="X574" s="53"/>
      <c r="Y574" s="53"/>
      <c r="Z574" s="53"/>
      <c r="AA574" s="43"/>
      <c r="AB574" s="24"/>
      <c r="AC574" s="24"/>
      <c r="AD574" s="24"/>
      <c r="AE574" s="24"/>
      <c r="AF574" s="24"/>
      <c r="AG574" s="24"/>
    </row>
    <row r="575" spans="1:33" ht="14.25" hidden="1" customHeight="1" x14ac:dyDescent="0.2">
      <c r="A575" s="38">
        <v>7246</v>
      </c>
      <c r="B575" s="29" t="s">
        <v>3827</v>
      </c>
      <c r="C575" s="139">
        <v>690813009</v>
      </c>
      <c r="D575" s="27" t="s">
        <v>2838</v>
      </c>
      <c r="E575" s="27" t="s">
        <v>2866</v>
      </c>
      <c r="F575" s="37" t="s">
        <v>2866</v>
      </c>
      <c r="G575" s="37" t="s">
        <v>2867</v>
      </c>
      <c r="H575" s="37" t="s">
        <v>29</v>
      </c>
      <c r="I575" s="27"/>
      <c r="J575" s="27"/>
      <c r="K575" s="27" t="s">
        <v>3828</v>
      </c>
      <c r="L575" s="27" t="s">
        <v>3829</v>
      </c>
      <c r="M575" s="29" t="s">
        <v>6116</v>
      </c>
      <c r="N575" s="38" t="s">
        <v>3831</v>
      </c>
      <c r="O575" s="38" t="s">
        <v>3830</v>
      </c>
      <c r="P575" s="39"/>
      <c r="Q575" s="38"/>
      <c r="R575" s="39">
        <v>91001</v>
      </c>
      <c r="S575" s="39" t="s">
        <v>3250</v>
      </c>
      <c r="T575" s="40">
        <v>38722</v>
      </c>
      <c r="U575" s="38">
        <v>7246</v>
      </c>
      <c r="V575" s="53"/>
      <c r="W575" s="54"/>
      <c r="X575" s="53"/>
      <c r="Y575" s="53"/>
      <c r="Z575" s="53"/>
      <c r="AA575" s="43"/>
      <c r="AB575" s="24"/>
      <c r="AC575" s="24"/>
      <c r="AD575" s="24"/>
      <c r="AE575" s="24"/>
      <c r="AF575" s="24"/>
      <c r="AG575" s="24"/>
    </row>
    <row r="576" spans="1:33" ht="14.25" hidden="1" customHeight="1" x14ac:dyDescent="0.2">
      <c r="A576" s="38">
        <v>7301</v>
      </c>
      <c r="B576" s="102" t="s">
        <v>6149</v>
      </c>
      <c r="C576" s="139">
        <v>691308006</v>
      </c>
      <c r="D576" s="27" t="s">
        <v>2838</v>
      </c>
      <c r="E576" s="27" t="s">
        <v>2855</v>
      </c>
      <c r="F576" s="37" t="s">
        <v>27</v>
      </c>
      <c r="G576" s="37" t="s">
        <v>2856</v>
      </c>
      <c r="H576" s="37" t="s">
        <v>29</v>
      </c>
      <c r="I576" s="27"/>
      <c r="J576" s="27"/>
      <c r="K576" s="27" t="s">
        <v>3832</v>
      </c>
      <c r="L576" s="27" t="s">
        <v>3833</v>
      </c>
      <c r="M576" s="29" t="s">
        <v>6117</v>
      </c>
      <c r="N576" s="38" t="s">
        <v>3834</v>
      </c>
      <c r="O576" s="38"/>
      <c r="P576" s="39"/>
      <c r="Q576" s="38"/>
      <c r="R576" s="39">
        <v>91001</v>
      </c>
      <c r="S576" s="39" t="s">
        <v>2859</v>
      </c>
      <c r="T576" s="40">
        <v>38761</v>
      </c>
      <c r="U576" s="38">
        <v>7301</v>
      </c>
      <c r="V576" s="53"/>
      <c r="W576" s="54"/>
      <c r="X576" s="53"/>
      <c r="Y576" s="53"/>
      <c r="Z576" s="53"/>
      <c r="AA576" s="43"/>
      <c r="AB576" s="24"/>
      <c r="AC576" s="24"/>
      <c r="AD576" s="24"/>
      <c r="AE576" s="24"/>
      <c r="AF576" s="24"/>
      <c r="AG576" s="24"/>
    </row>
    <row r="577" spans="1:33" ht="14.25" hidden="1" customHeight="1" x14ac:dyDescent="0.2">
      <c r="A577" s="38">
        <v>7512</v>
      </c>
      <c r="B577" s="29" t="s">
        <v>3835</v>
      </c>
      <c r="C577" s="139">
        <v>692531000</v>
      </c>
      <c r="D577" s="27" t="s">
        <v>2838</v>
      </c>
      <c r="E577" s="27" t="s">
        <v>2866</v>
      </c>
      <c r="F577" s="37" t="s">
        <v>1685</v>
      </c>
      <c r="G577" s="37" t="s">
        <v>2867</v>
      </c>
      <c r="H577" s="37" t="s">
        <v>29</v>
      </c>
      <c r="I577" s="27"/>
      <c r="J577" s="27"/>
      <c r="K577" s="27" t="s">
        <v>3836</v>
      </c>
      <c r="L577" s="27" t="s">
        <v>3838</v>
      </c>
      <c r="M577" s="29" t="s">
        <v>883</v>
      </c>
      <c r="N577" s="38" t="s">
        <v>3840</v>
      </c>
      <c r="O577" s="38" t="s">
        <v>3839</v>
      </c>
      <c r="P577" s="39" t="s">
        <v>3837</v>
      </c>
      <c r="Q577" s="38"/>
      <c r="R577" s="39">
        <v>91001</v>
      </c>
      <c r="S577" s="39" t="s">
        <v>2859</v>
      </c>
      <c r="T577" s="40">
        <v>41925</v>
      </c>
      <c r="U577" s="38">
        <v>7512</v>
      </c>
      <c r="V577" s="53"/>
      <c r="W577" s="54"/>
      <c r="X577" s="53"/>
      <c r="Y577" s="53"/>
      <c r="Z577" s="53"/>
      <c r="AA577" s="43"/>
      <c r="AB577" s="24"/>
      <c r="AC577" s="24"/>
      <c r="AD577" s="24"/>
      <c r="AE577" s="24"/>
      <c r="AF577" s="24"/>
      <c r="AG577" s="24"/>
    </row>
    <row r="578" spans="1:33" ht="14.25" hidden="1" customHeight="1" x14ac:dyDescent="0.2">
      <c r="A578" s="27">
        <v>7522</v>
      </c>
      <c r="B578" s="27" t="s">
        <v>3886</v>
      </c>
      <c r="C578" s="139">
        <v>692010000</v>
      </c>
      <c r="D578" s="27" t="s">
        <v>2838</v>
      </c>
      <c r="E578" s="27" t="s">
        <v>626</v>
      </c>
      <c r="F578" s="27" t="s">
        <v>27</v>
      </c>
      <c r="G578" s="27" t="s">
        <v>627</v>
      </c>
      <c r="H578" s="27" t="s">
        <v>29</v>
      </c>
      <c r="I578" s="27"/>
      <c r="J578" s="27"/>
      <c r="K578" s="27" t="s">
        <v>3887</v>
      </c>
      <c r="L578" s="27" t="s">
        <v>3889</v>
      </c>
      <c r="M578" s="27" t="s">
        <v>6118</v>
      </c>
      <c r="N578" s="27" t="s">
        <v>3891</v>
      </c>
      <c r="O578" s="27" t="s">
        <v>3890</v>
      </c>
      <c r="P578" s="27" t="s">
        <v>3888</v>
      </c>
      <c r="Q578" s="27"/>
      <c r="R578" s="27" t="s">
        <v>3891</v>
      </c>
      <c r="S578" s="27" t="s">
        <v>3023</v>
      </c>
      <c r="T578" s="50">
        <v>42027</v>
      </c>
      <c r="U578" s="27">
        <v>7522</v>
      </c>
      <c r="V578" s="53"/>
      <c r="W578" s="54"/>
      <c r="X578" s="53"/>
      <c r="Y578" s="53"/>
      <c r="Z578" s="53"/>
      <c r="AA578" s="43"/>
      <c r="AB578" s="24"/>
      <c r="AC578" s="24"/>
      <c r="AD578" s="24"/>
      <c r="AE578" s="24"/>
      <c r="AF578" s="24"/>
      <c r="AG578" s="24"/>
    </row>
    <row r="579" spans="1:33" ht="14.25" hidden="1" customHeight="1" x14ac:dyDescent="0.2">
      <c r="A579" s="38">
        <v>7216</v>
      </c>
      <c r="B579" s="29" t="s">
        <v>3841</v>
      </c>
      <c r="C579" s="139">
        <v>692103009</v>
      </c>
      <c r="D579" s="27" t="s">
        <v>2838</v>
      </c>
      <c r="E579" s="27" t="s">
        <v>626</v>
      </c>
      <c r="F579" s="37" t="s">
        <v>27</v>
      </c>
      <c r="G579" s="37" t="s">
        <v>2959</v>
      </c>
      <c r="H579" s="37" t="s">
        <v>29</v>
      </c>
      <c r="I579" s="27"/>
      <c r="J579" s="27"/>
      <c r="K579" s="27" t="s">
        <v>3843</v>
      </c>
      <c r="L579" s="27" t="s">
        <v>3842</v>
      </c>
      <c r="M579" s="29" t="s">
        <v>6112</v>
      </c>
      <c r="N579" s="38" t="s">
        <v>3844</v>
      </c>
      <c r="O579" s="55" t="s">
        <v>6214</v>
      </c>
      <c r="P579" s="39" t="s">
        <v>6213</v>
      </c>
      <c r="Q579" s="38"/>
      <c r="R579" s="39">
        <v>91001</v>
      </c>
      <c r="S579" s="39" t="s">
        <v>2859</v>
      </c>
      <c r="T579" s="40">
        <v>38672</v>
      </c>
      <c r="U579" s="38">
        <v>7216</v>
      </c>
      <c r="V579" s="53"/>
      <c r="W579" s="54"/>
      <c r="X579" s="53"/>
      <c r="Y579" s="53"/>
      <c r="Z579" s="53"/>
      <c r="AA579" s="43"/>
      <c r="AB579" s="24"/>
      <c r="AC579" s="24"/>
      <c r="AD579" s="24"/>
      <c r="AE579" s="24"/>
      <c r="AF579" s="24"/>
      <c r="AG579" s="24"/>
    </row>
    <row r="580" spans="1:33" ht="14.25" hidden="1" customHeight="1" x14ac:dyDescent="0.2">
      <c r="A580" s="38">
        <v>7593</v>
      </c>
      <c r="B580" s="29" t="s">
        <v>3845</v>
      </c>
      <c r="C580" s="139">
        <v>690513005</v>
      </c>
      <c r="D580" s="27" t="s">
        <v>2838</v>
      </c>
      <c r="E580" s="27" t="s">
        <v>626</v>
      </c>
      <c r="F580" s="37" t="s">
        <v>27</v>
      </c>
      <c r="G580" s="37" t="s">
        <v>627</v>
      </c>
      <c r="H580" s="37" t="s">
        <v>29</v>
      </c>
      <c r="I580" s="27"/>
      <c r="J580" s="27"/>
      <c r="K580" s="27" t="s">
        <v>3846</v>
      </c>
      <c r="L580" s="27" t="s">
        <v>3847</v>
      </c>
      <c r="M580" s="29" t="s">
        <v>623</v>
      </c>
      <c r="N580" s="38" t="s">
        <v>3849</v>
      </c>
      <c r="O580" s="38" t="s">
        <v>3848</v>
      </c>
      <c r="P580" s="39"/>
      <c r="Q580" s="38"/>
      <c r="R580" s="39">
        <v>91001</v>
      </c>
      <c r="S580" s="39" t="s">
        <v>600</v>
      </c>
      <c r="T580" s="40">
        <v>42402</v>
      </c>
      <c r="U580" s="38">
        <v>7593</v>
      </c>
      <c r="V580" s="53"/>
      <c r="W580" s="54"/>
      <c r="X580" s="53"/>
      <c r="Y580" s="53"/>
      <c r="Z580" s="53"/>
      <c r="AA580" s="43"/>
      <c r="AB580" s="24"/>
      <c r="AC580" s="24"/>
      <c r="AD580" s="24"/>
      <c r="AE580" s="24"/>
      <c r="AF580" s="24"/>
      <c r="AG580" s="24"/>
    </row>
    <row r="581" spans="1:33" ht="14.25" hidden="1" customHeight="1" x14ac:dyDescent="0.2">
      <c r="A581" s="38">
        <v>7594</v>
      </c>
      <c r="B581" s="29" t="s">
        <v>3850</v>
      </c>
      <c r="C581" s="139">
        <v>691002004</v>
      </c>
      <c r="D581" s="27" t="s">
        <v>2838</v>
      </c>
      <c r="E581" s="27" t="s">
        <v>626</v>
      </c>
      <c r="F581" s="37" t="s">
        <v>27</v>
      </c>
      <c r="G581" s="37" t="s">
        <v>627</v>
      </c>
      <c r="H581" s="37" t="s">
        <v>29</v>
      </c>
      <c r="I581" s="27"/>
      <c r="J581" s="27"/>
      <c r="K581" s="27" t="s">
        <v>3851</v>
      </c>
      <c r="L581" s="27" t="s">
        <v>3853</v>
      </c>
      <c r="M581" s="29" t="s">
        <v>6117</v>
      </c>
      <c r="N581" s="38" t="s">
        <v>3855</v>
      </c>
      <c r="O581" s="38" t="s">
        <v>3852</v>
      </c>
      <c r="P581" s="39" t="s">
        <v>3854</v>
      </c>
      <c r="Q581" s="38"/>
      <c r="R581" s="39">
        <v>91001</v>
      </c>
      <c r="S581" s="39" t="s">
        <v>600</v>
      </c>
      <c r="T581" s="40">
        <v>42402</v>
      </c>
      <c r="U581" s="38">
        <v>7594</v>
      </c>
      <c r="V581" s="28"/>
      <c r="W581" s="29"/>
      <c r="X581" s="28"/>
      <c r="Y581" s="28"/>
      <c r="Z581" s="28"/>
      <c r="AA581" s="27"/>
      <c r="AB581" s="24"/>
      <c r="AC581" s="24"/>
      <c r="AD581" s="24"/>
      <c r="AE581" s="24"/>
      <c r="AF581" s="24"/>
      <c r="AG581" s="24"/>
    </row>
    <row r="582" spans="1:33" ht="14.25" hidden="1" customHeight="1" x14ac:dyDescent="0.2">
      <c r="A582" s="38">
        <v>7239</v>
      </c>
      <c r="B582" s="29" t="s">
        <v>3856</v>
      </c>
      <c r="C582" s="139">
        <v>691906000</v>
      </c>
      <c r="D582" s="27" t="s">
        <v>2838</v>
      </c>
      <c r="E582" s="27" t="s">
        <v>3857</v>
      </c>
      <c r="F582" s="37" t="s">
        <v>27</v>
      </c>
      <c r="G582" s="37" t="s">
        <v>627</v>
      </c>
      <c r="H582" s="27"/>
      <c r="I582" s="27"/>
      <c r="J582" s="27"/>
      <c r="K582" s="37" t="s">
        <v>3858</v>
      </c>
      <c r="L582" s="27" t="s">
        <v>3860</v>
      </c>
      <c r="M582" s="29" t="s">
        <v>50</v>
      </c>
      <c r="N582" s="38" t="s">
        <v>3862</v>
      </c>
      <c r="O582" s="38" t="s">
        <v>3861</v>
      </c>
      <c r="P582" s="39" t="s">
        <v>3859</v>
      </c>
      <c r="Q582" s="38"/>
      <c r="R582" s="39">
        <v>91001</v>
      </c>
      <c r="S582" s="39" t="s">
        <v>613</v>
      </c>
      <c r="T582" s="40">
        <v>38714</v>
      </c>
      <c r="U582" s="38">
        <v>7239</v>
      </c>
      <c r="V582" s="53"/>
      <c r="W582" s="54"/>
      <c r="X582" s="53"/>
      <c r="Y582" s="53"/>
      <c r="Z582" s="53"/>
      <c r="AA582" s="43"/>
      <c r="AB582" s="24"/>
      <c r="AC582" s="24"/>
      <c r="AD582" s="24"/>
      <c r="AE582" s="24"/>
      <c r="AF582" s="24"/>
      <c r="AG582" s="24"/>
    </row>
    <row r="583" spans="1:33" ht="14.25" hidden="1" customHeight="1" x14ac:dyDescent="0.2">
      <c r="A583" s="38">
        <v>7197</v>
      </c>
      <c r="B583" s="29" t="s">
        <v>3863</v>
      </c>
      <c r="C583" s="139">
        <v>690414007</v>
      </c>
      <c r="D583" s="27" t="s">
        <v>2838</v>
      </c>
      <c r="E583" s="27" t="s">
        <v>2855</v>
      </c>
      <c r="F583" s="37" t="s">
        <v>27</v>
      </c>
      <c r="G583" s="37" t="s">
        <v>2856</v>
      </c>
      <c r="H583" s="37"/>
      <c r="I583" s="27"/>
      <c r="J583" s="27"/>
      <c r="K583" s="27" t="s">
        <v>3864</v>
      </c>
      <c r="L583" s="27" t="s">
        <v>3866</v>
      </c>
      <c r="M583" s="29" t="s">
        <v>6115</v>
      </c>
      <c r="N583" s="38" t="s">
        <v>3868</v>
      </c>
      <c r="O583" s="38" t="s">
        <v>3867</v>
      </c>
      <c r="P583" s="39" t="s">
        <v>3865</v>
      </c>
      <c r="Q583" s="38"/>
      <c r="R583" s="39">
        <v>91001</v>
      </c>
      <c r="S583" s="39" t="s">
        <v>2859</v>
      </c>
      <c r="T583" s="40">
        <v>38624</v>
      </c>
      <c r="U583" s="38">
        <v>7197</v>
      </c>
      <c r="V583" s="28"/>
      <c r="W583" s="29"/>
      <c r="X583" s="28"/>
      <c r="Y583" s="28"/>
      <c r="Z583" s="28"/>
      <c r="AA583" s="27"/>
      <c r="AB583" s="24"/>
      <c r="AC583" s="24"/>
      <c r="AD583" s="24"/>
      <c r="AE583" s="24"/>
      <c r="AF583" s="24"/>
      <c r="AG583" s="24"/>
    </row>
    <row r="584" spans="1:33" ht="14.25" hidden="1" customHeight="1" x14ac:dyDescent="0.2">
      <c r="A584" s="38">
        <v>6872</v>
      </c>
      <c r="B584" s="29" t="s">
        <v>3869</v>
      </c>
      <c r="C584" s="139">
        <v>690734001</v>
      </c>
      <c r="D584" s="27" t="s">
        <v>2838</v>
      </c>
      <c r="E584" s="27" t="s">
        <v>2855</v>
      </c>
      <c r="F584" s="37" t="s">
        <v>27</v>
      </c>
      <c r="G584" s="37" t="s">
        <v>2856</v>
      </c>
      <c r="H584" s="27"/>
      <c r="I584" s="27"/>
      <c r="J584" s="27"/>
      <c r="K584" s="27" t="s">
        <v>3871</v>
      </c>
      <c r="L584" s="37" t="s">
        <v>3870</v>
      </c>
      <c r="M584" s="29" t="s">
        <v>623</v>
      </c>
      <c r="N584" s="38" t="s">
        <v>3872</v>
      </c>
      <c r="O584" s="38"/>
      <c r="P584" s="39"/>
      <c r="Q584" s="38"/>
      <c r="R584" s="39">
        <v>91001</v>
      </c>
      <c r="S584" s="39" t="s">
        <v>3250</v>
      </c>
      <c r="T584" s="40">
        <v>38159</v>
      </c>
      <c r="U584" s="38">
        <v>6872</v>
      </c>
      <c r="V584" s="53"/>
      <c r="W584" s="54"/>
      <c r="X584" s="53"/>
      <c r="Y584" s="53"/>
      <c r="Z584" s="53"/>
      <c r="AA584" s="43"/>
      <c r="AB584" s="24"/>
      <c r="AC584" s="24"/>
      <c r="AD584" s="24"/>
      <c r="AE584" s="24"/>
      <c r="AF584" s="24"/>
      <c r="AG584" s="24"/>
    </row>
    <row r="585" spans="1:33" ht="14.25" hidden="1" customHeight="1" x14ac:dyDescent="0.2">
      <c r="A585" s="38">
        <v>7082</v>
      </c>
      <c r="B585" s="29" t="s">
        <v>3873</v>
      </c>
      <c r="C585" s="139">
        <v>690727005</v>
      </c>
      <c r="D585" s="27" t="s">
        <v>2838</v>
      </c>
      <c r="E585" s="27" t="s">
        <v>2855</v>
      </c>
      <c r="F585" s="37" t="s">
        <v>27</v>
      </c>
      <c r="G585" s="37" t="s">
        <v>2856</v>
      </c>
      <c r="H585" s="37" t="s">
        <v>29</v>
      </c>
      <c r="I585" s="27"/>
      <c r="J585" s="27"/>
      <c r="K585" s="27" t="s">
        <v>8672</v>
      </c>
      <c r="L585" s="27" t="s">
        <v>3874</v>
      </c>
      <c r="M585" s="29" t="s">
        <v>49</v>
      </c>
      <c r="N585" s="38" t="s">
        <v>3876</v>
      </c>
      <c r="O585" s="38" t="s">
        <v>3875</v>
      </c>
      <c r="P585" s="39"/>
      <c r="Q585" s="38"/>
      <c r="R585" s="39">
        <v>91001</v>
      </c>
      <c r="S585" s="39" t="s">
        <v>2889</v>
      </c>
      <c r="T585" s="40">
        <v>37970</v>
      </c>
      <c r="U585" s="38">
        <v>7082</v>
      </c>
      <c r="V585" s="53"/>
      <c r="W585" s="54"/>
      <c r="X585" s="53"/>
      <c r="Y585" s="53"/>
      <c r="Z585" s="53"/>
      <c r="AA585" s="43"/>
      <c r="AB585" s="24"/>
      <c r="AC585" s="24"/>
      <c r="AD585" s="24"/>
      <c r="AE585" s="24"/>
      <c r="AF585" s="24"/>
      <c r="AG585" s="24"/>
    </row>
    <row r="586" spans="1:33" ht="14.25" hidden="1" customHeight="1" x14ac:dyDescent="0.2">
      <c r="A586" s="38">
        <v>7139</v>
      </c>
      <c r="B586" s="29" t="s">
        <v>3877</v>
      </c>
      <c r="C586" s="139">
        <v>691405001</v>
      </c>
      <c r="D586" s="27" t="s">
        <v>2838</v>
      </c>
      <c r="E586" s="27" t="s">
        <v>3878</v>
      </c>
      <c r="F586" s="37" t="s">
        <v>1685</v>
      </c>
      <c r="G586" s="37" t="s">
        <v>3879</v>
      </c>
      <c r="H586" s="37" t="s">
        <v>29</v>
      </c>
      <c r="I586" s="27"/>
      <c r="J586" s="27"/>
      <c r="K586" s="27" t="s">
        <v>3880</v>
      </c>
      <c r="L586" s="27" t="s">
        <v>6150</v>
      </c>
      <c r="M586" s="29" t="s">
        <v>6114</v>
      </c>
      <c r="N586" s="38" t="s">
        <v>4305</v>
      </c>
      <c r="O586" s="38" t="s">
        <v>6151</v>
      </c>
      <c r="P586" s="39"/>
      <c r="Q586" s="38"/>
      <c r="R586" s="39">
        <v>91001</v>
      </c>
      <c r="S586" s="39" t="s">
        <v>3250</v>
      </c>
      <c r="T586" s="40">
        <v>37970</v>
      </c>
      <c r="U586" s="38">
        <v>7139</v>
      </c>
      <c r="V586" s="53"/>
      <c r="W586" s="54"/>
      <c r="X586" s="53"/>
      <c r="Y586" s="53"/>
      <c r="Z586" s="53"/>
      <c r="AA586" s="43"/>
      <c r="AB586" s="24"/>
      <c r="AC586" s="24"/>
      <c r="AD586" s="24"/>
      <c r="AE586" s="24"/>
      <c r="AF586" s="24"/>
      <c r="AG586" s="24"/>
    </row>
    <row r="587" spans="1:33" ht="14.25" hidden="1" customHeight="1" x14ac:dyDescent="0.2">
      <c r="A587" s="38">
        <v>7275</v>
      </c>
      <c r="B587" s="29" t="s">
        <v>3881</v>
      </c>
      <c r="C587" s="139">
        <v>691105008</v>
      </c>
      <c r="D587" s="27" t="s">
        <v>2838</v>
      </c>
      <c r="E587" s="27" t="s">
        <v>2855</v>
      </c>
      <c r="F587" s="37" t="s">
        <v>27</v>
      </c>
      <c r="G587" s="37" t="s">
        <v>2856</v>
      </c>
      <c r="H587" s="37" t="s">
        <v>29</v>
      </c>
      <c r="I587" s="27"/>
      <c r="J587" s="27"/>
      <c r="K587" s="27" t="s">
        <v>3882</v>
      </c>
      <c r="L587" s="27" t="s">
        <v>3883</v>
      </c>
      <c r="M587" s="29" t="s">
        <v>6117</v>
      </c>
      <c r="N587" s="38" t="s">
        <v>3885</v>
      </c>
      <c r="O587" s="38" t="s">
        <v>3884</v>
      </c>
      <c r="P587" s="39"/>
      <c r="Q587" s="38"/>
      <c r="R587" s="39">
        <v>91001</v>
      </c>
      <c r="S587" s="39" t="s">
        <v>2859</v>
      </c>
      <c r="T587" s="40">
        <v>38736</v>
      </c>
      <c r="U587" s="38">
        <v>7275</v>
      </c>
      <c r="V587" s="53"/>
      <c r="W587" s="54"/>
      <c r="X587" s="53"/>
      <c r="Y587" s="53"/>
      <c r="Z587" s="53"/>
      <c r="AA587" s="43"/>
      <c r="AB587" s="24"/>
      <c r="AC587" s="24"/>
      <c r="AD587" s="24"/>
      <c r="AE587" s="24"/>
      <c r="AF587" s="24"/>
      <c r="AG587" s="24"/>
    </row>
    <row r="588" spans="1:33" ht="14.25" hidden="1" customHeight="1" x14ac:dyDescent="0.2">
      <c r="A588" s="38">
        <v>7643</v>
      </c>
      <c r="B588" s="29" t="s">
        <v>3892</v>
      </c>
      <c r="C588" s="139">
        <v>691407004</v>
      </c>
      <c r="D588" s="27" t="s">
        <v>2838</v>
      </c>
      <c r="E588" s="27" t="s">
        <v>2855</v>
      </c>
      <c r="F588" s="37" t="s">
        <v>27</v>
      </c>
      <c r="G588" s="37" t="s">
        <v>2856</v>
      </c>
      <c r="H588" s="37" t="s">
        <v>29</v>
      </c>
      <c r="I588" s="27"/>
      <c r="J588" s="27"/>
      <c r="K588" s="27" t="s">
        <v>3893</v>
      </c>
      <c r="L588" s="27" t="s">
        <v>3894</v>
      </c>
      <c r="M588" s="29" t="s">
        <v>339</v>
      </c>
      <c r="N588" s="38" t="s">
        <v>3895</v>
      </c>
      <c r="O588" s="38" t="s">
        <v>6509</v>
      </c>
      <c r="P588" s="39" t="s">
        <v>6510</v>
      </c>
      <c r="Q588" s="38"/>
      <c r="R588" s="39">
        <v>91001</v>
      </c>
      <c r="S588" s="39" t="s">
        <v>2859</v>
      </c>
      <c r="T588" s="40">
        <v>43165</v>
      </c>
      <c r="U588" s="38">
        <v>7643</v>
      </c>
      <c r="V588" s="53"/>
      <c r="W588" s="54"/>
      <c r="X588" s="53"/>
      <c r="Y588" s="53"/>
      <c r="Z588" s="53"/>
      <c r="AA588" s="43"/>
      <c r="AB588" s="24"/>
      <c r="AC588" s="24"/>
      <c r="AD588" s="24"/>
      <c r="AE588" s="24"/>
      <c r="AF588" s="24"/>
      <c r="AG588" s="24"/>
    </row>
    <row r="589" spans="1:33" ht="14.25" hidden="1" customHeight="1" x14ac:dyDescent="0.2">
      <c r="A589" s="38">
        <v>7207</v>
      </c>
      <c r="B589" s="29" t="s">
        <v>3896</v>
      </c>
      <c r="C589" s="139">
        <v>690506009</v>
      </c>
      <c r="D589" s="27" t="s">
        <v>2838</v>
      </c>
      <c r="E589" s="27" t="s">
        <v>2866</v>
      </c>
      <c r="F589" s="37" t="s">
        <v>1685</v>
      </c>
      <c r="G589" s="37" t="s">
        <v>3609</v>
      </c>
      <c r="H589" s="37" t="s">
        <v>29</v>
      </c>
      <c r="I589" s="27"/>
      <c r="J589" s="27"/>
      <c r="K589" s="27" t="s">
        <v>3897</v>
      </c>
      <c r="L589" s="27" t="s">
        <v>3899</v>
      </c>
      <c r="M589" s="29" t="s">
        <v>623</v>
      </c>
      <c r="N589" s="38" t="s">
        <v>1588</v>
      </c>
      <c r="O589" s="38" t="s">
        <v>3900</v>
      </c>
      <c r="P589" s="39" t="s">
        <v>3898</v>
      </c>
      <c r="Q589" s="38"/>
      <c r="R589" s="39">
        <v>91001</v>
      </c>
      <c r="S589" s="39" t="s">
        <v>613</v>
      </c>
      <c r="T589" s="40">
        <v>38631</v>
      </c>
      <c r="U589" s="38">
        <v>7207</v>
      </c>
      <c r="V589" s="53"/>
      <c r="W589" s="54"/>
      <c r="X589" s="53"/>
      <c r="Y589" s="53"/>
      <c r="Z589" s="53"/>
      <c r="AA589" s="43"/>
      <c r="AB589" s="24"/>
      <c r="AC589" s="24"/>
      <c r="AD589" s="24"/>
      <c r="AE589" s="24"/>
      <c r="AF589" s="24"/>
      <c r="AG589" s="24"/>
    </row>
    <row r="590" spans="1:33" ht="14.25" hidden="1" customHeight="1" x14ac:dyDescent="0.2">
      <c r="A590" s="38">
        <v>7411</v>
      </c>
      <c r="B590" s="29" t="s">
        <v>3901</v>
      </c>
      <c r="C590" s="139">
        <v>690901005</v>
      </c>
      <c r="D590" s="27" t="s">
        <v>2838</v>
      </c>
      <c r="E590" s="27" t="s">
        <v>2855</v>
      </c>
      <c r="F590" s="37" t="s">
        <v>27</v>
      </c>
      <c r="G590" s="37" t="s">
        <v>2856</v>
      </c>
      <c r="H590" s="37" t="s">
        <v>29</v>
      </c>
      <c r="I590" s="27"/>
      <c r="J590" s="27"/>
      <c r="K590" s="27" t="s">
        <v>3902</v>
      </c>
      <c r="L590" s="27" t="s">
        <v>3903</v>
      </c>
      <c r="M590" s="29" t="s">
        <v>6116</v>
      </c>
      <c r="N590" s="38" t="s">
        <v>3904</v>
      </c>
      <c r="O590" s="38"/>
      <c r="P590" s="39"/>
      <c r="Q590" s="38"/>
      <c r="R590" s="39">
        <v>91001</v>
      </c>
      <c r="S590" s="39" t="s">
        <v>2859</v>
      </c>
      <c r="T590" s="40">
        <v>39912</v>
      </c>
      <c r="U590" s="38">
        <v>7411</v>
      </c>
      <c r="V590" s="53"/>
      <c r="W590" s="54"/>
      <c r="X590" s="53"/>
      <c r="Y590" s="53"/>
      <c r="Z590" s="53"/>
      <c r="AA590" s="43"/>
      <c r="AB590" s="24"/>
      <c r="AC590" s="24"/>
      <c r="AD590" s="24"/>
      <c r="AE590" s="24"/>
      <c r="AF590" s="24"/>
      <c r="AG590" s="24"/>
    </row>
    <row r="591" spans="1:33" ht="14.25" hidden="1" customHeight="1" x14ac:dyDescent="0.2">
      <c r="A591" s="38">
        <v>7482</v>
      </c>
      <c r="B591" s="29" t="s">
        <v>3905</v>
      </c>
      <c r="C591" s="139">
        <v>691413004</v>
      </c>
      <c r="D591" s="27" t="s">
        <v>2838</v>
      </c>
      <c r="E591" s="27" t="s">
        <v>2855</v>
      </c>
      <c r="F591" s="37" t="s">
        <v>27</v>
      </c>
      <c r="G591" s="37" t="s">
        <v>2856</v>
      </c>
      <c r="H591" s="37" t="s">
        <v>29</v>
      </c>
      <c r="I591" s="27"/>
      <c r="J591" s="27"/>
      <c r="K591" s="27" t="s">
        <v>3906</v>
      </c>
      <c r="L591" s="27" t="s">
        <v>6152</v>
      </c>
      <c r="M591" s="29" t="s">
        <v>6114</v>
      </c>
      <c r="N591" s="38"/>
      <c r="O591" s="38" t="s">
        <v>3908</v>
      </c>
      <c r="P591" s="39" t="s">
        <v>3907</v>
      </c>
      <c r="Q591" s="38"/>
      <c r="R591" s="39">
        <v>91001</v>
      </c>
      <c r="S591" s="39" t="s">
        <v>2859</v>
      </c>
      <c r="T591" s="40">
        <v>41495</v>
      </c>
      <c r="U591" s="38">
        <v>7482</v>
      </c>
      <c r="V591" s="28"/>
      <c r="W591" s="29"/>
      <c r="X591" s="28"/>
      <c r="Y591" s="28"/>
      <c r="Z591" s="28"/>
      <c r="AA591" s="27"/>
      <c r="AB591" s="24"/>
      <c r="AC591" s="24"/>
      <c r="AD591" s="24"/>
      <c r="AE591" s="24"/>
      <c r="AF591" s="24"/>
      <c r="AG591" s="24"/>
    </row>
    <row r="592" spans="1:33" ht="14.25" hidden="1" customHeight="1" x14ac:dyDescent="0.2">
      <c r="A592" s="38">
        <v>7270</v>
      </c>
      <c r="B592" s="29" t="s">
        <v>3909</v>
      </c>
      <c r="C592" s="139">
        <v>691301001</v>
      </c>
      <c r="D592" s="27" t="s">
        <v>2838</v>
      </c>
      <c r="E592" s="27" t="s">
        <v>2855</v>
      </c>
      <c r="F592" s="37" t="s">
        <v>27</v>
      </c>
      <c r="G592" s="37" t="s">
        <v>2856</v>
      </c>
      <c r="H592" s="37" t="s">
        <v>29</v>
      </c>
      <c r="I592" s="27"/>
      <c r="J592" s="27"/>
      <c r="K592" s="27" t="s">
        <v>3910</v>
      </c>
      <c r="L592" s="27" t="s">
        <v>3911</v>
      </c>
      <c r="M592" s="29" t="s">
        <v>6117</v>
      </c>
      <c r="N592" s="38" t="s">
        <v>3912</v>
      </c>
      <c r="O592" s="38"/>
      <c r="P592" s="39"/>
      <c r="Q592" s="38"/>
      <c r="R592" s="39">
        <v>91001</v>
      </c>
      <c r="S592" s="39" t="s">
        <v>2859</v>
      </c>
      <c r="T592" s="40">
        <v>38736</v>
      </c>
      <c r="U592" s="38">
        <v>7270</v>
      </c>
      <c r="V592" s="53"/>
      <c r="W592" s="54"/>
      <c r="X592" s="53"/>
      <c r="Y592" s="53"/>
      <c r="Z592" s="53"/>
      <c r="AA592" s="43"/>
      <c r="AB592" s="24"/>
      <c r="AC592" s="24"/>
      <c r="AD592" s="24"/>
      <c r="AE592" s="24"/>
      <c r="AF592" s="24"/>
      <c r="AG592" s="24"/>
    </row>
    <row r="593" spans="1:33" ht="14.25" hidden="1" customHeight="1" x14ac:dyDescent="0.2">
      <c r="A593" s="38">
        <v>7578</v>
      </c>
      <c r="B593" s="29" t="s">
        <v>3913</v>
      </c>
      <c r="C593" s="139">
        <v>692546008</v>
      </c>
      <c r="D593" s="27" t="s">
        <v>2838</v>
      </c>
      <c r="E593" s="27" t="s">
        <v>3189</v>
      </c>
      <c r="F593" s="37" t="s">
        <v>27</v>
      </c>
      <c r="G593" s="37" t="s">
        <v>627</v>
      </c>
      <c r="H593" s="37" t="s">
        <v>29</v>
      </c>
      <c r="I593" s="27"/>
      <c r="J593" s="27"/>
      <c r="K593" s="27" t="s">
        <v>3914</v>
      </c>
      <c r="L593" s="27" t="s">
        <v>3915</v>
      </c>
      <c r="M593" s="29" t="s">
        <v>49</v>
      </c>
      <c r="N593" s="38" t="s">
        <v>1202</v>
      </c>
      <c r="O593" s="38" t="s">
        <v>6267</v>
      </c>
      <c r="P593" s="39" t="s">
        <v>6268</v>
      </c>
      <c r="Q593" s="38"/>
      <c r="R593" s="39">
        <v>91001</v>
      </c>
      <c r="S593" s="39" t="s">
        <v>600</v>
      </c>
      <c r="T593" s="40">
        <v>42215</v>
      </c>
      <c r="U593" s="38">
        <v>7578</v>
      </c>
      <c r="V593" s="53"/>
      <c r="W593" s="54"/>
      <c r="X593" s="53"/>
      <c r="Y593" s="53"/>
      <c r="Z593" s="53"/>
      <c r="AA593" s="43"/>
      <c r="AB593" s="24"/>
      <c r="AC593" s="24"/>
      <c r="AD593" s="24"/>
      <c r="AE593" s="24"/>
      <c r="AF593" s="24"/>
      <c r="AG593" s="24"/>
    </row>
    <row r="594" spans="1:33" ht="14.25" hidden="1" customHeight="1" x14ac:dyDescent="0.2">
      <c r="A594" s="38">
        <v>7205</v>
      </c>
      <c r="B594" s="29" t="s">
        <v>3916</v>
      </c>
      <c r="C594" s="139" t="s">
        <v>7711</v>
      </c>
      <c r="D594" s="27" t="s">
        <v>2838</v>
      </c>
      <c r="E594" s="27" t="s">
        <v>2855</v>
      </c>
      <c r="F594" s="37" t="s">
        <v>27</v>
      </c>
      <c r="G594" s="37" t="s">
        <v>2856</v>
      </c>
      <c r="H594" s="37" t="s">
        <v>29</v>
      </c>
      <c r="I594" s="27"/>
      <c r="J594" s="27"/>
      <c r="K594" s="27" t="s">
        <v>3917</v>
      </c>
      <c r="L594" s="27" t="s">
        <v>3918</v>
      </c>
      <c r="M594" s="29" t="s">
        <v>49</v>
      </c>
      <c r="N594" s="38" t="s">
        <v>2456</v>
      </c>
      <c r="O594" s="90">
        <v>226784305</v>
      </c>
      <c r="P594" s="91" t="s">
        <v>6215</v>
      </c>
      <c r="Q594" s="38"/>
      <c r="R594" s="39">
        <v>91001</v>
      </c>
      <c r="S594" s="39" t="s">
        <v>3250</v>
      </c>
      <c r="T594" s="40">
        <v>38628</v>
      </c>
      <c r="U594" s="38">
        <v>7205</v>
      </c>
      <c r="V594" s="53"/>
      <c r="W594" s="54"/>
      <c r="X594" s="53"/>
      <c r="Y594" s="53"/>
      <c r="Z594" s="53"/>
      <c r="AA594" s="43"/>
      <c r="AB594" s="24"/>
      <c r="AC594" s="24"/>
      <c r="AD594" s="24"/>
      <c r="AE594" s="24"/>
      <c r="AF594" s="24"/>
      <c r="AG594" s="24"/>
    </row>
    <row r="595" spans="1:33" ht="14.25" hidden="1" customHeight="1" x14ac:dyDescent="0.2">
      <c r="A595" s="38">
        <v>7553</v>
      </c>
      <c r="B595" s="29" t="s">
        <v>3919</v>
      </c>
      <c r="C595" s="139">
        <v>692518004</v>
      </c>
      <c r="D595" s="27" t="s">
        <v>2838</v>
      </c>
      <c r="E595" s="27" t="s">
        <v>626</v>
      </c>
      <c r="F595" s="37" t="s">
        <v>27</v>
      </c>
      <c r="G595" s="37" t="s">
        <v>627</v>
      </c>
      <c r="H595" s="37" t="s">
        <v>29</v>
      </c>
      <c r="I595" s="27"/>
      <c r="J595" s="27"/>
      <c r="K595" s="27" t="s">
        <v>8673</v>
      </c>
      <c r="L595" s="27" t="s">
        <v>3921</v>
      </c>
      <c r="M595" s="29" t="s">
        <v>6112</v>
      </c>
      <c r="N595" s="38" t="s">
        <v>3923</v>
      </c>
      <c r="O595" s="38" t="s">
        <v>3922</v>
      </c>
      <c r="P595" s="39" t="s">
        <v>3920</v>
      </c>
      <c r="Q595" s="38"/>
      <c r="R595" s="39">
        <v>91001</v>
      </c>
      <c r="S595" s="39" t="s">
        <v>3023</v>
      </c>
      <c r="T595" s="40">
        <v>42061</v>
      </c>
      <c r="U595" s="38">
        <v>7553</v>
      </c>
      <c r="V595" s="53"/>
      <c r="W595" s="54"/>
      <c r="X595" s="53"/>
      <c r="Y595" s="53"/>
      <c r="Z595" s="53"/>
      <c r="AA595" s="43"/>
      <c r="AB595" s="24"/>
      <c r="AC595" s="24"/>
      <c r="AD595" s="24"/>
      <c r="AE595" s="24"/>
      <c r="AF595" s="24"/>
      <c r="AG595" s="24"/>
    </row>
    <row r="596" spans="1:33" ht="14.25" hidden="1" customHeight="1" x14ac:dyDescent="0.2">
      <c r="A596" s="38">
        <v>7203</v>
      </c>
      <c r="B596" s="29" t="s">
        <v>3924</v>
      </c>
      <c r="C596" s="139">
        <v>690708000</v>
      </c>
      <c r="D596" s="27" t="s">
        <v>2838</v>
      </c>
      <c r="E596" s="27" t="s">
        <v>2866</v>
      </c>
      <c r="F596" s="37" t="s">
        <v>1685</v>
      </c>
      <c r="G596" s="37" t="s">
        <v>3609</v>
      </c>
      <c r="H596" s="37" t="s">
        <v>29</v>
      </c>
      <c r="I596" s="27"/>
      <c r="J596" s="27"/>
      <c r="K596" s="62" t="s">
        <v>3925</v>
      </c>
      <c r="L596" s="27" t="s">
        <v>3926</v>
      </c>
      <c r="M596" s="29" t="s">
        <v>49</v>
      </c>
      <c r="N596" s="38" t="s">
        <v>3927</v>
      </c>
      <c r="O596" s="38" t="s">
        <v>6327</v>
      </c>
      <c r="P596" s="39" t="s">
        <v>6328</v>
      </c>
      <c r="Q596" s="38"/>
      <c r="R596" s="39">
        <v>91001</v>
      </c>
      <c r="S596" s="39" t="s">
        <v>2889</v>
      </c>
      <c r="T596" s="40">
        <v>38628</v>
      </c>
      <c r="U596" s="38">
        <v>7203</v>
      </c>
      <c r="V596" s="53"/>
      <c r="W596" s="54"/>
      <c r="X596" s="53"/>
      <c r="Y596" s="53"/>
      <c r="Z596" s="53"/>
      <c r="AA596" s="43"/>
      <c r="AB596" s="24"/>
      <c r="AC596" s="24"/>
      <c r="AD596" s="24"/>
      <c r="AE596" s="24"/>
      <c r="AF596" s="24"/>
      <c r="AG596" s="24"/>
    </row>
    <row r="597" spans="1:33" ht="14.25" hidden="1" customHeight="1" x14ac:dyDescent="0.2">
      <c r="A597" s="38">
        <v>7451</v>
      </c>
      <c r="B597" s="29" t="s">
        <v>3928</v>
      </c>
      <c r="C597" s="139">
        <v>691408000</v>
      </c>
      <c r="D597" s="27" t="s">
        <v>2838</v>
      </c>
      <c r="E597" s="27" t="s">
        <v>8674</v>
      </c>
      <c r="F597" s="37" t="s">
        <v>27</v>
      </c>
      <c r="G597" s="37" t="s">
        <v>2856</v>
      </c>
      <c r="H597" s="37" t="s">
        <v>29</v>
      </c>
      <c r="I597" s="27"/>
      <c r="J597" s="27"/>
      <c r="K597" s="27" t="s">
        <v>3929</v>
      </c>
      <c r="L597" s="27" t="s">
        <v>6153</v>
      </c>
      <c r="M597" s="29" t="s">
        <v>6114</v>
      </c>
      <c r="N597" s="38" t="s">
        <v>3931</v>
      </c>
      <c r="O597" s="38" t="s">
        <v>6251</v>
      </c>
      <c r="P597" s="39" t="s">
        <v>3930</v>
      </c>
      <c r="Q597" s="38"/>
      <c r="R597" s="39">
        <v>91001</v>
      </c>
      <c r="S597" s="39" t="s">
        <v>2859</v>
      </c>
      <c r="T597" s="40">
        <v>40764</v>
      </c>
      <c r="U597" s="38">
        <v>7451</v>
      </c>
      <c r="V597" s="53"/>
      <c r="W597" s="54"/>
      <c r="X597" s="53"/>
      <c r="Y597" s="53"/>
      <c r="Z597" s="53"/>
      <c r="AA597" s="43"/>
      <c r="AB597" s="24"/>
      <c r="AC597" s="24"/>
      <c r="AD597" s="24"/>
      <c r="AE597" s="24"/>
      <c r="AF597" s="24"/>
      <c r="AG597" s="24"/>
    </row>
    <row r="598" spans="1:33" ht="14.25" hidden="1" customHeight="1" x14ac:dyDescent="0.2">
      <c r="A598" s="38">
        <v>7356</v>
      </c>
      <c r="B598" s="29" t="s">
        <v>7191</v>
      </c>
      <c r="C598" s="139">
        <v>692102002</v>
      </c>
      <c r="D598" s="27" t="s">
        <v>3933</v>
      </c>
      <c r="E598" s="27" t="s">
        <v>2855</v>
      </c>
      <c r="F598" s="37" t="s">
        <v>1685</v>
      </c>
      <c r="G598" s="37" t="s">
        <v>2856</v>
      </c>
      <c r="H598" s="37" t="s">
        <v>29</v>
      </c>
      <c r="I598" s="27"/>
      <c r="J598" s="27"/>
      <c r="K598" s="27" t="s">
        <v>7192</v>
      </c>
      <c r="L598" s="27" t="s">
        <v>7193</v>
      </c>
      <c r="M598" s="29" t="s">
        <v>6112</v>
      </c>
      <c r="N598" s="38" t="s">
        <v>7194</v>
      </c>
      <c r="O598" s="38" t="s">
        <v>7195</v>
      </c>
      <c r="P598" s="39"/>
      <c r="Q598" s="38"/>
      <c r="R598" s="39">
        <v>91001</v>
      </c>
      <c r="S598" s="39" t="s">
        <v>2932</v>
      </c>
      <c r="T598" s="40">
        <v>39212</v>
      </c>
      <c r="U598" s="38">
        <v>7356</v>
      </c>
      <c r="V598" s="28"/>
      <c r="W598" s="29"/>
      <c r="X598" s="28"/>
      <c r="Y598" s="28"/>
      <c r="Z598" s="28"/>
      <c r="AA598" s="27"/>
      <c r="AB598" s="24"/>
      <c r="AC598" s="24"/>
      <c r="AD598" s="24"/>
      <c r="AE598" s="24"/>
      <c r="AF598" s="24"/>
      <c r="AG598" s="24"/>
    </row>
    <row r="599" spans="1:33" ht="14.25" hidden="1" customHeight="1" x14ac:dyDescent="0.2">
      <c r="A599" s="38">
        <v>7211</v>
      </c>
      <c r="B599" s="29" t="s">
        <v>3935</v>
      </c>
      <c r="C599" s="139">
        <v>690731002</v>
      </c>
      <c r="D599" s="27" t="s">
        <v>2838</v>
      </c>
      <c r="E599" s="27" t="s">
        <v>626</v>
      </c>
      <c r="F599" s="37" t="s">
        <v>27</v>
      </c>
      <c r="G599" s="37" t="s">
        <v>627</v>
      </c>
      <c r="H599" s="27" t="s">
        <v>3473</v>
      </c>
      <c r="I599" s="27"/>
      <c r="J599" s="27"/>
      <c r="K599" s="27" t="s">
        <v>3937</v>
      </c>
      <c r="L599" s="37" t="s">
        <v>3936</v>
      </c>
      <c r="M599" s="27" t="s">
        <v>49</v>
      </c>
      <c r="N599" s="38" t="s">
        <v>6331</v>
      </c>
      <c r="O599" s="38" t="s">
        <v>6332</v>
      </c>
      <c r="P599" s="39" t="s">
        <v>6333</v>
      </c>
      <c r="Q599" s="38"/>
      <c r="R599" s="39">
        <v>91001</v>
      </c>
      <c r="S599" s="39" t="s">
        <v>2859</v>
      </c>
      <c r="T599" s="40">
        <v>38656</v>
      </c>
      <c r="U599" s="38">
        <v>7211</v>
      </c>
      <c r="V599" s="53"/>
      <c r="W599" s="54"/>
      <c r="X599" s="53"/>
      <c r="Y599" s="53"/>
      <c r="Z599" s="53"/>
      <c r="AA599" s="43"/>
      <c r="AB599" s="24"/>
      <c r="AC599" s="24"/>
      <c r="AD599" s="24"/>
      <c r="AE599" s="24"/>
      <c r="AF599" s="24"/>
      <c r="AG599" s="24"/>
    </row>
    <row r="600" spans="1:33" ht="14.25" hidden="1" customHeight="1" x14ac:dyDescent="0.2">
      <c r="A600" s="38">
        <v>7180</v>
      </c>
      <c r="B600" s="29" t="s">
        <v>3938</v>
      </c>
      <c r="C600" s="139">
        <v>692525000</v>
      </c>
      <c r="D600" s="27" t="s">
        <v>2838</v>
      </c>
      <c r="E600" s="27" t="s">
        <v>2855</v>
      </c>
      <c r="F600" s="37" t="s">
        <v>27</v>
      </c>
      <c r="G600" s="37" t="s">
        <v>2856</v>
      </c>
      <c r="H600" s="37" t="s">
        <v>3473</v>
      </c>
      <c r="I600" s="27"/>
      <c r="J600" s="27"/>
      <c r="K600" s="27" t="s">
        <v>3939</v>
      </c>
      <c r="L600" s="27" t="s">
        <v>3941</v>
      </c>
      <c r="M600" s="29" t="s">
        <v>6113</v>
      </c>
      <c r="N600" s="38" t="s">
        <v>3943</v>
      </c>
      <c r="O600" s="38" t="s">
        <v>3942</v>
      </c>
      <c r="P600" s="39" t="s">
        <v>3940</v>
      </c>
      <c r="Q600" s="38"/>
      <c r="R600" s="39">
        <v>91001</v>
      </c>
      <c r="S600" s="39" t="s">
        <v>3944</v>
      </c>
      <c r="T600" s="40">
        <v>38553</v>
      </c>
      <c r="U600" s="38">
        <v>7180</v>
      </c>
      <c r="V600" s="28"/>
      <c r="W600" s="29"/>
      <c r="X600" s="28"/>
      <c r="Y600" s="28"/>
      <c r="Z600" s="28"/>
      <c r="AA600" s="27"/>
      <c r="AB600" s="24"/>
      <c r="AC600" s="24"/>
      <c r="AD600" s="24"/>
      <c r="AE600" s="24"/>
      <c r="AF600" s="24"/>
      <c r="AG600" s="24"/>
    </row>
    <row r="601" spans="1:33" ht="14.25" hidden="1" customHeight="1" x14ac:dyDescent="0.2">
      <c r="A601" s="38">
        <v>7243</v>
      </c>
      <c r="B601" s="29" t="s">
        <v>3945</v>
      </c>
      <c r="C601" s="139">
        <v>692648005</v>
      </c>
      <c r="D601" s="27" t="s">
        <v>2838</v>
      </c>
      <c r="E601" s="27" t="s">
        <v>2855</v>
      </c>
      <c r="F601" s="37" t="s">
        <v>27</v>
      </c>
      <c r="G601" s="37" t="s">
        <v>2856</v>
      </c>
      <c r="H601" s="37" t="s">
        <v>29</v>
      </c>
      <c r="I601" s="27"/>
      <c r="J601" s="27"/>
      <c r="K601" s="27" t="s">
        <v>3946</v>
      </c>
      <c r="L601" s="27" t="s">
        <v>3947</v>
      </c>
      <c r="M601" s="29" t="s">
        <v>339</v>
      </c>
      <c r="N601" s="38" t="s">
        <v>3949</v>
      </c>
      <c r="O601" s="38" t="s">
        <v>3948</v>
      </c>
      <c r="P601" s="39"/>
      <c r="Q601" s="38"/>
      <c r="R601" s="39">
        <v>91001</v>
      </c>
      <c r="S601" s="39" t="s">
        <v>2859</v>
      </c>
      <c r="T601" s="40">
        <v>38722</v>
      </c>
      <c r="U601" s="38">
        <v>7243</v>
      </c>
      <c r="V601" s="53"/>
      <c r="W601" s="54"/>
      <c r="X601" s="53"/>
      <c r="Y601" s="53"/>
      <c r="Z601" s="53"/>
      <c r="AA601" s="43"/>
      <c r="AB601" s="24"/>
      <c r="AC601" s="24"/>
      <c r="AD601" s="24"/>
      <c r="AE601" s="24"/>
      <c r="AF601" s="24"/>
      <c r="AG601" s="24"/>
    </row>
    <row r="602" spans="1:33" ht="14.25" hidden="1" customHeight="1" x14ac:dyDescent="0.2">
      <c r="A602" s="38">
        <v>7592</v>
      </c>
      <c r="B602" s="29" t="s">
        <v>3950</v>
      </c>
      <c r="C602" s="139">
        <v>692645006</v>
      </c>
      <c r="D602" s="27" t="s">
        <v>2838</v>
      </c>
      <c r="E602" s="27" t="s">
        <v>626</v>
      </c>
      <c r="F602" s="37" t="s">
        <v>27</v>
      </c>
      <c r="G602" s="37" t="s">
        <v>627</v>
      </c>
      <c r="H602" s="37" t="s">
        <v>29</v>
      </c>
      <c r="I602" s="27"/>
      <c r="J602" s="27"/>
      <c r="K602" s="27" t="s">
        <v>3951</v>
      </c>
      <c r="L602" s="27" t="s">
        <v>3952</v>
      </c>
      <c r="M602" s="29" t="s">
        <v>6117</v>
      </c>
      <c r="N602" s="38" t="s">
        <v>3954</v>
      </c>
      <c r="O602" s="38" t="s">
        <v>6266</v>
      </c>
      <c r="P602" s="39" t="s">
        <v>3953</v>
      </c>
      <c r="Q602" s="38"/>
      <c r="R602" s="39">
        <v>91001</v>
      </c>
      <c r="S602" s="39" t="s">
        <v>600</v>
      </c>
      <c r="T602" s="40">
        <v>42397</v>
      </c>
      <c r="U602" s="38">
        <v>7592</v>
      </c>
      <c r="V602" s="53"/>
      <c r="W602" s="54"/>
      <c r="X602" s="53"/>
      <c r="Y602" s="53"/>
      <c r="Z602" s="53"/>
      <c r="AA602" s="43"/>
      <c r="AB602" s="24"/>
      <c r="AC602" s="24"/>
      <c r="AD602" s="24"/>
      <c r="AE602" s="24"/>
      <c r="AF602" s="24"/>
      <c r="AG602" s="24"/>
    </row>
    <row r="603" spans="1:33" ht="14.25" hidden="1" customHeight="1" x14ac:dyDescent="0.2">
      <c r="A603" s="38">
        <v>7264</v>
      </c>
      <c r="B603" s="29" t="s">
        <v>3955</v>
      </c>
      <c r="C603" s="139">
        <v>691702006</v>
      </c>
      <c r="D603" s="27" t="s">
        <v>2838</v>
      </c>
      <c r="E603" s="27" t="s">
        <v>2855</v>
      </c>
      <c r="F603" s="37" t="s">
        <v>27</v>
      </c>
      <c r="G603" s="37" t="s">
        <v>2856</v>
      </c>
      <c r="H603" s="37" t="s">
        <v>29</v>
      </c>
      <c r="I603" s="27"/>
      <c r="J603" s="27"/>
      <c r="K603" s="27" t="s">
        <v>3956</v>
      </c>
      <c r="L603" s="27" t="s">
        <v>3957</v>
      </c>
      <c r="M603" s="29" t="s">
        <v>339</v>
      </c>
      <c r="N603" s="38" t="s">
        <v>3958</v>
      </c>
      <c r="O603" s="38"/>
      <c r="P603" s="39"/>
      <c r="Q603" s="38"/>
      <c r="R603" s="27">
        <v>91001</v>
      </c>
      <c r="S603" s="39" t="s">
        <v>2859</v>
      </c>
      <c r="T603" s="40">
        <v>38735</v>
      </c>
      <c r="U603" s="38">
        <v>7264</v>
      </c>
      <c r="V603" s="28"/>
      <c r="W603" s="29"/>
      <c r="X603" s="28"/>
      <c r="Y603" s="28"/>
      <c r="Z603" s="28"/>
      <c r="AA603" s="27"/>
      <c r="AB603" s="24"/>
      <c r="AC603" s="24"/>
      <c r="AD603" s="24"/>
      <c r="AE603" s="24"/>
      <c r="AF603" s="24"/>
      <c r="AG603" s="24"/>
    </row>
    <row r="604" spans="1:33" ht="14.25" hidden="1" customHeight="1" x14ac:dyDescent="0.2">
      <c r="A604" s="38">
        <v>7254</v>
      </c>
      <c r="B604" s="29" t="s">
        <v>3959</v>
      </c>
      <c r="C604" s="139">
        <v>690906007</v>
      </c>
      <c r="D604" s="27" t="s">
        <v>2838</v>
      </c>
      <c r="E604" s="27" t="s">
        <v>2855</v>
      </c>
      <c r="F604" s="37" t="s">
        <v>27</v>
      </c>
      <c r="G604" s="37" t="s">
        <v>2856</v>
      </c>
      <c r="H604" s="37" t="s">
        <v>29</v>
      </c>
      <c r="I604" s="27"/>
      <c r="J604" s="27"/>
      <c r="K604" s="27" t="s">
        <v>3960</v>
      </c>
      <c r="L604" s="27" t="s">
        <v>3961</v>
      </c>
      <c r="M604" s="29" t="s">
        <v>6116</v>
      </c>
      <c r="N604" s="38" t="s">
        <v>3963</v>
      </c>
      <c r="O604" s="38" t="s">
        <v>3962</v>
      </c>
      <c r="P604" s="39"/>
      <c r="Q604" s="38"/>
      <c r="R604" s="39" t="s">
        <v>3963</v>
      </c>
      <c r="S604" s="39" t="s">
        <v>2889</v>
      </c>
      <c r="T604" s="40">
        <v>38729</v>
      </c>
      <c r="U604" s="38">
        <v>7254</v>
      </c>
      <c r="V604" s="53"/>
      <c r="W604" s="54"/>
      <c r="X604" s="53"/>
      <c r="Y604" s="53"/>
      <c r="Z604" s="53"/>
      <c r="AA604" s="43"/>
      <c r="AB604" s="24"/>
      <c r="AC604" s="24"/>
      <c r="AD604" s="24"/>
      <c r="AE604" s="24"/>
      <c r="AF604" s="24"/>
      <c r="AG604" s="24"/>
    </row>
    <row r="605" spans="1:33" ht="14.25" hidden="1" customHeight="1" x14ac:dyDescent="0.2">
      <c r="A605" s="38">
        <v>7536</v>
      </c>
      <c r="B605" s="29" t="s">
        <v>3964</v>
      </c>
      <c r="C605" s="139">
        <v>691514005</v>
      </c>
      <c r="D605" s="27" t="s">
        <v>2838</v>
      </c>
      <c r="E605" s="27" t="s">
        <v>626</v>
      </c>
      <c r="F605" s="37" t="s">
        <v>27</v>
      </c>
      <c r="G605" s="37" t="s">
        <v>627</v>
      </c>
      <c r="H605" s="37" t="s">
        <v>29</v>
      </c>
      <c r="I605" s="27"/>
      <c r="J605" s="27"/>
      <c r="K605" s="27" t="s">
        <v>3965</v>
      </c>
      <c r="L605" s="27" t="s">
        <v>3966</v>
      </c>
      <c r="M605" s="29" t="s">
        <v>339</v>
      </c>
      <c r="N605" s="38" t="s">
        <v>3967</v>
      </c>
      <c r="O605" s="38" t="s">
        <v>6329</v>
      </c>
      <c r="P605" s="39" t="s">
        <v>6330</v>
      </c>
      <c r="Q605" s="38"/>
      <c r="R605" s="39">
        <v>91001</v>
      </c>
      <c r="S605" s="39" t="s">
        <v>600</v>
      </c>
      <c r="T605" s="40">
        <v>42053</v>
      </c>
      <c r="U605" s="38">
        <v>7536</v>
      </c>
      <c r="V605" s="53"/>
      <c r="W605" s="54"/>
      <c r="X605" s="53"/>
      <c r="Y605" s="53"/>
      <c r="Z605" s="53"/>
      <c r="AA605" s="43"/>
      <c r="AB605" s="24"/>
      <c r="AC605" s="24"/>
      <c r="AD605" s="24"/>
      <c r="AE605" s="24"/>
      <c r="AF605" s="24"/>
      <c r="AG605" s="24"/>
    </row>
    <row r="606" spans="1:33" ht="14.25" hidden="1" customHeight="1" x14ac:dyDescent="0.2">
      <c r="A606" s="38">
        <v>7572</v>
      </c>
      <c r="B606" s="29" t="s">
        <v>3968</v>
      </c>
      <c r="C606" s="139">
        <v>690510006</v>
      </c>
      <c r="D606" s="27" t="s">
        <v>2838</v>
      </c>
      <c r="E606" s="27" t="s">
        <v>3189</v>
      </c>
      <c r="F606" s="37" t="s">
        <v>27</v>
      </c>
      <c r="G606" s="37" t="s">
        <v>627</v>
      </c>
      <c r="H606" s="37" t="s">
        <v>29</v>
      </c>
      <c r="I606" s="27"/>
      <c r="J606" s="27"/>
      <c r="K606" s="27" t="s">
        <v>3969</v>
      </c>
      <c r="L606" s="27" t="s">
        <v>6237</v>
      </c>
      <c r="M606" s="29" t="s">
        <v>623</v>
      </c>
      <c r="N606" s="38" t="s">
        <v>3971</v>
      </c>
      <c r="O606" s="38" t="s">
        <v>6238</v>
      </c>
      <c r="P606" s="39" t="s">
        <v>3970</v>
      </c>
      <c r="Q606" s="38"/>
      <c r="R606" s="39">
        <v>91001</v>
      </c>
      <c r="S606" s="39" t="s">
        <v>600</v>
      </c>
      <c r="T606" s="40">
        <v>42195</v>
      </c>
      <c r="U606" s="38">
        <v>7572</v>
      </c>
      <c r="V606" s="53"/>
      <c r="W606" s="54"/>
      <c r="X606" s="53"/>
      <c r="Y606" s="53"/>
      <c r="Z606" s="53"/>
      <c r="AA606" s="43"/>
      <c r="AB606" s="24"/>
      <c r="AC606" s="24"/>
      <c r="AD606" s="24"/>
      <c r="AE606" s="24"/>
      <c r="AF606" s="24"/>
      <c r="AG606" s="24"/>
    </row>
    <row r="607" spans="1:33" ht="14.25" hidden="1" customHeight="1" x14ac:dyDescent="0.2">
      <c r="A607" s="38">
        <v>7475</v>
      </c>
      <c r="B607" s="29" t="s">
        <v>3972</v>
      </c>
      <c r="C607" s="139">
        <v>690701006</v>
      </c>
      <c r="D607" s="27" t="s">
        <v>2838</v>
      </c>
      <c r="E607" s="27" t="s">
        <v>2855</v>
      </c>
      <c r="F607" s="37" t="s">
        <v>27</v>
      </c>
      <c r="G607" s="37" t="s">
        <v>2856</v>
      </c>
      <c r="H607" s="37" t="s">
        <v>29</v>
      </c>
      <c r="I607" s="27"/>
      <c r="J607" s="27"/>
      <c r="K607" s="27" t="s">
        <v>3973</v>
      </c>
      <c r="L607" s="27" t="s">
        <v>3975</v>
      </c>
      <c r="M607" s="29" t="s">
        <v>49</v>
      </c>
      <c r="N607" s="38" t="s">
        <v>723</v>
      </c>
      <c r="O607" s="38" t="s">
        <v>3976</v>
      </c>
      <c r="P607" s="39" t="s">
        <v>3974</v>
      </c>
      <c r="Q607" s="38"/>
      <c r="R607" s="39">
        <v>91001</v>
      </c>
      <c r="S607" s="39" t="s">
        <v>2871</v>
      </c>
      <c r="T607" s="40">
        <v>41361</v>
      </c>
      <c r="U607" s="38">
        <v>7475</v>
      </c>
      <c r="V607" s="53"/>
      <c r="W607" s="54"/>
      <c r="X607" s="53"/>
      <c r="Y607" s="53"/>
      <c r="Z607" s="53"/>
      <c r="AA607" s="43"/>
      <c r="AB607" s="24"/>
      <c r="AC607" s="24"/>
      <c r="AD607" s="24"/>
      <c r="AE607" s="24"/>
      <c r="AF607" s="24"/>
      <c r="AG607" s="24"/>
    </row>
    <row r="608" spans="1:33" ht="14.25" hidden="1" customHeight="1" x14ac:dyDescent="0.2">
      <c r="A608" s="38">
        <v>7256</v>
      </c>
      <c r="B608" s="29" t="s">
        <v>3977</v>
      </c>
      <c r="C608" s="139">
        <v>692539001</v>
      </c>
      <c r="D608" s="27" t="s">
        <v>2838</v>
      </c>
      <c r="E608" s="27" t="s">
        <v>2855</v>
      </c>
      <c r="F608" s="37" t="s">
        <v>27</v>
      </c>
      <c r="G608" s="37" t="s">
        <v>2856</v>
      </c>
      <c r="H608" s="37" t="s">
        <v>29</v>
      </c>
      <c r="I608" s="27"/>
      <c r="J608" s="27"/>
      <c r="K608" s="27" t="s">
        <v>3978</v>
      </c>
      <c r="L608" s="27" t="s">
        <v>3979</v>
      </c>
      <c r="M608" s="29" t="s">
        <v>49</v>
      </c>
      <c r="N608" s="38" t="s">
        <v>3981</v>
      </c>
      <c r="O608" s="38" t="s">
        <v>3980</v>
      </c>
      <c r="P608" s="39"/>
      <c r="Q608" s="38"/>
      <c r="R608" s="39">
        <v>91001</v>
      </c>
      <c r="S608" s="39" t="s">
        <v>2871</v>
      </c>
      <c r="T608" s="40">
        <v>38729</v>
      </c>
      <c r="U608" s="38">
        <v>7256</v>
      </c>
      <c r="V608" s="53"/>
      <c r="W608" s="54"/>
      <c r="X608" s="53"/>
      <c r="Y608" s="53"/>
      <c r="Z608" s="53"/>
      <c r="AA608" s="43"/>
      <c r="AB608" s="24"/>
      <c r="AC608" s="24"/>
      <c r="AD608" s="24"/>
      <c r="AE608" s="24"/>
      <c r="AF608" s="24"/>
      <c r="AG608" s="24"/>
    </row>
    <row r="609" spans="1:33" ht="14.25" hidden="1" customHeight="1" x14ac:dyDescent="0.2">
      <c r="A609" s="38">
        <v>7315</v>
      </c>
      <c r="B609" s="29" t="s">
        <v>3982</v>
      </c>
      <c r="C609" s="139" t="s">
        <v>7712</v>
      </c>
      <c r="D609" s="27" t="s">
        <v>2838</v>
      </c>
      <c r="E609" s="27" t="s">
        <v>2866</v>
      </c>
      <c r="F609" s="37" t="s">
        <v>1685</v>
      </c>
      <c r="G609" s="37" t="s">
        <v>2867</v>
      </c>
      <c r="H609" s="37" t="s">
        <v>29</v>
      </c>
      <c r="I609" s="27"/>
      <c r="J609" s="27"/>
      <c r="K609" s="27" t="s">
        <v>3983</v>
      </c>
      <c r="L609" s="27" t="s">
        <v>3984</v>
      </c>
      <c r="M609" s="29" t="s">
        <v>6116</v>
      </c>
      <c r="N609" s="38" t="s">
        <v>3985</v>
      </c>
      <c r="O609" s="38"/>
      <c r="P609" s="39"/>
      <c r="Q609" s="38"/>
      <c r="R609" s="39">
        <v>91001</v>
      </c>
      <c r="S609" s="39" t="s">
        <v>3986</v>
      </c>
      <c r="T609" s="40">
        <v>38803</v>
      </c>
      <c r="U609" s="38">
        <v>7315</v>
      </c>
      <c r="V609" s="53"/>
      <c r="W609" s="54"/>
      <c r="X609" s="53"/>
      <c r="Y609" s="53"/>
      <c r="Z609" s="53"/>
      <c r="AA609" s="43"/>
      <c r="AB609" s="24"/>
      <c r="AC609" s="24"/>
      <c r="AD609" s="24"/>
      <c r="AE609" s="24"/>
      <c r="AF609" s="24"/>
      <c r="AG609" s="24"/>
    </row>
    <row r="610" spans="1:33" ht="14.25" hidden="1" customHeight="1" x14ac:dyDescent="0.2">
      <c r="A610" s="38">
        <v>7430</v>
      </c>
      <c r="B610" s="27" t="s">
        <v>3987</v>
      </c>
      <c r="C610" s="139">
        <v>692532007</v>
      </c>
      <c r="D610" s="27" t="s">
        <v>3179</v>
      </c>
      <c r="E610" s="27" t="s">
        <v>626</v>
      </c>
      <c r="F610" s="37" t="s">
        <v>27</v>
      </c>
      <c r="G610" s="37" t="s">
        <v>627</v>
      </c>
      <c r="H610" s="37" t="s">
        <v>29</v>
      </c>
      <c r="I610" s="27"/>
      <c r="J610" s="27"/>
      <c r="K610" s="27" t="s">
        <v>3988</v>
      </c>
      <c r="L610" s="27" t="s">
        <v>3990</v>
      </c>
      <c r="M610" s="29" t="s">
        <v>6113</v>
      </c>
      <c r="N610" s="38" t="s">
        <v>3991</v>
      </c>
      <c r="O610" s="38"/>
      <c r="P610" s="39" t="s">
        <v>3989</v>
      </c>
      <c r="Q610" s="38"/>
      <c r="R610" s="39" t="s">
        <v>3181</v>
      </c>
      <c r="S610" s="39" t="s">
        <v>3992</v>
      </c>
      <c r="T610" s="40">
        <v>40374</v>
      </c>
      <c r="U610" s="38">
        <v>7430</v>
      </c>
      <c r="V610" s="28"/>
      <c r="W610" s="29"/>
      <c r="X610" s="28"/>
      <c r="Y610" s="28"/>
      <c r="Z610" s="28"/>
      <c r="AA610" s="27"/>
      <c r="AB610" s="24"/>
      <c r="AC610" s="24"/>
      <c r="AD610" s="24"/>
      <c r="AE610" s="24"/>
      <c r="AF610" s="24"/>
      <c r="AG610" s="24"/>
    </row>
    <row r="611" spans="1:33" ht="14.25" hidden="1" customHeight="1" x14ac:dyDescent="0.2">
      <c r="A611" s="38">
        <v>7204</v>
      </c>
      <c r="B611" s="29" t="s">
        <v>3993</v>
      </c>
      <c r="C611" s="139">
        <v>690718006</v>
      </c>
      <c r="D611" s="27" t="s">
        <v>2838</v>
      </c>
      <c r="E611" s="27" t="s">
        <v>2855</v>
      </c>
      <c r="F611" s="37" t="s">
        <v>27</v>
      </c>
      <c r="G611" s="37" t="s">
        <v>2856</v>
      </c>
      <c r="H611" s="37" t="s">
        <v>29</v>
      </c>
      <c r="I611" s="27"/>
      <c r="J611" s="27"/>
      <c r="K611" s="27" t="s">
        <v>3994</v>
      </c>
      <c r="L611" s="27" t="s">
        <v>3995</v>
      </c>
      <c r="M611" s="29" t="s">
        <v>49</v>
      </c>
      <c r="N611" s="38" t="s">
        <v>1044</v>
      </c>
      <c r="O611" s="38" t="s">
        <v>6325</v>
      </c>
      <c r="P611" s="39" t="s">
        <v>6326</v>
      </c>
      <c r="Q611" s="38"/>
      <c r="R611" s="39">
        <v>91001</v>
      </c>
      <c r="S611" s="39" t="s">
        <v>2889</v>
      </c>
      <c r="T611" s="40">
        <v>38628</v>
      </c>
      <c r="U611" s="38">
        <v>7204</v>
      </c>
      <c r="V611" s="28"/>
      <c r="W611" s="29"/>
      <c r="X611" s="28"/>
      <c r="Y611" s="28"/>
      <c r="Z611" s="28"/>
      <c r="AA611" s="27"/>
      <c r="AB611" s="24"/>
      <c r="AC611" s="24"/>
      <c r="AD611" s="24"/>
      <c r="AE611" s="24"/>
      <c r="AF611" s="24"/>
      <c r="AG611" s="24"/>
    </row>
    <row r="612" spans="1:33" ht="14.25" hidden="1" customHeight="1" x14ac:dyDescent="0.2">
      <c r="A612" s="38">
        <v>7147</v>
      </c>
      <c r="B612" s="29" t="s">
        <v>3996</v>
      </c>
      <c r="C612" s="139">
        <v>691104001</v>
      </c>
      <c r="D612" s="27" t="s">
        <v>2838</v>
      </c>
      <c r="E612" s="27" t="s">
        <v>2855</v>
      </c>
      <c r="F612" s="37" t="s">
        <v>27</v>
      </c>
      <c r="G612" s="37" t="s">
        <v>2959</v>
      </c>
      <c r="H612" s="37" t="s">
        <v>29</v>
      </c>
      <c r="I612" s="27"/>
      <c r="J612" s="27"/>
      <c r="K612" s="27" t="s">
        <v>3997</v>
      </c>
      <c r="L612" s="27" t="s">
        <v>3998</v>
      </c>
      <c r="M612" s="29" t="s">
        <v>6117</v>
      </c>
      <c r="N612" s="38" t="s">
        <v>3999</v>
      </c>
      <c r="O612" s="38" t="s">
        <v>6242</v>
      </c>
      <c r="P612" s="39" t="s">
        <v>6243</v>
      </c>
      <c r="Q612" s="38"/>
      <c r="R612" s="39">
        <v>91001</v>
      </c>
      <c r="S612" s="39" t="s">
        <v>600</v>
      </c>
      <c r="T612" s="40">
        <v>38287</v>
      </c>
      <c r="U612" s="38">
        <v>7147</v>
      </c>
      <c r="V612" s="53"/>
      <c r="W612" s="54"/>
      <c r="X612" s="53"/>
      <c r="Y612" s="53"/>
      <c r="Z612" s="53"/>
      <c r="AA612" s="43"/>
      <c r="AB612" s="24"/>
      <c r="AC612" s="24"/>
      <c r="AD612" s="24"/>
      <c r="AE612" s="24"/>
      <c r="AF612" s="24"/>
      <c r="AG612" s="24"/>
    </row>
    <row r="613" spans="1:33" ht="14.25" hidden="1" customHeight="1" x14ac:dyDescent="0.2">
      <c r="A613" s="38">
        <v>7050</v>
      </c>
      <c r="B613" s="29" t="s">
        <v>4000</v>
      </c>
      <c r="C613" s="139">
        <v>691508005</v>
      </c>
      <c r="D613" s="27" t="s">
        <v>2838</v>
      </c>
      <c r="E613" s="27" t="s">
        <v>2855</v>
      </c>
      <c r="F613" s="37" t="s">
        <v>27</v>
      </c>
      <c r="G613" s="37" t="s">
        <v>2856</v>
      </c>
      <c r="H613" s="37" t="s">
        <v>29</v>
      </c>
      <c r="I613" s="27"/>
      <c r="J613" s="27"/>
      <c r="K613" s="27" t="s">
        <v>4001</v>
      </c>
      <c r="L613" s="27" t="s">
        <v>4002</v>
      </c>
      <c r="M613" s="29" t="s">
        <v>339</v>
      </c>
      <c r="N613" s="38" t="s">
        <v>4003</v>
      </c>
      <c r="O613" s="38" t="s">
        <v>6513</v>
      </c>
      <c r="P613" s="39" t="s">
        <v>6514</v>
      </c>
      <c r="Q613" s="38"/>
      <c r="R613" s="39">
        <v>91001</v>
      </c>
      <c r="S613" s="39" t="s">
        <v>2859</v>
      </c>
      <c r="T613" s="40">
        <v>37970</v>
      </c>
      <c r="U613" s="38">
        <v>7050</v>
      </c>
      <c r="V613" s="53"/>
      <c r="W613" s="54"/>
      <c r="X613" s="53"/>
      <c r="Y613" s="53"/>
      <c r="Z613" s="53"/>
      <c r="AA613" s="43"/>
      <c r="AB613" s="24"/>
      <c r="AC613" s="24"/>
      <c r="AD613" s="24"/>
      <c r="AE613" s="24"/>
      <c r="AF613" s="24"/>
      <c r="AG613" s="24"/>
    </row>
    <row r="614" spans="1:33" ht="14.25" hidden="1" customHeight="1" x14ac:dyDescent="0.2">
      <c r="A614" s="38">
        <v>7280</v>
      </c>
      <c r="B614" s="29" t="s">
        <v>4004</v>
      </c>
      <c r="C614" s="139">
        <v>690205009</v>
      </c>
      <c r="D614" s="27" t="s">
        <v>2838</v>
      </c>
      <c r="E614" s="27" t="s">
        <v>2855</v>
      </c>
      <c r="F614" s="37" t="s">
        <v>27</v>
      </c>
      <c r="G614" s="37" t="s">
        <v>2856</v>
      </c>
      <c r="H614" s="37" t="s">
        <v>29</v>
      </c>
      <c r="I614" s="27"/>
      <c r="J614" s="27"/>
      <c r="K614" s="27" t="s">
        <v>4005</v>
      </c>
      <c r="L614" s="27" t="s">
        <v>4006</v>
      </c>
      <c r="M614" s="29" t="s">
        <v>891</v>
      </c>
      <c r="N614" s="38" t="s">
        <v>4007</v>
      </c>
      <c r="O614" s="29" t="s">
        <v>6264</v>
      </c>
      <c r="P614" s="39" t="s">
        <v>6265</v>
      </c>
      <c r="Q614" s="38"/>
      <c r="R614" s="39">
        <v>91001</v>
      </c>
      <c r="S614" s="39" t="s">
        <v>2859</v>
      </c>
      <c r="T614" s="40">
        <v>38737</v>
      </c>
      <c r="U614" s="38">
        <v>7280</v>
      </c>
      <c r="V614" s="53"/>
      <c r="W614" s="54"/>
      <c r="X614" s="53"/>
      <c r="Y614" s="53"/>
      <c r="Z614" s="53"/>
      <c r="AA614" s="43"/>
      <c r="AB614" s="24"/>
      <c r="AC614" s="24"/>
      <c r="AD614" s="24"/>
      <c r="AE614" s="24"/>
      <c r="AF614" s="24"/>
      <c r="AG614" s="24"/>
    </row>
    <row r="615" spans="1:33" ht="14.25" hidden="1" customHeight="1" x14ac:dyDescent="0.2">
      <c r="A615" s="38">
        <v>7057</v>
      </c>
      <c r="B615" s="29" t="s">
        <v>4008</v>
      </c>
      <c r="C615" s="139">
        <v>691907007</v>
      </c>
      <c r="D615" s="27" t="s">
        <v>2838</v>
      </c>
      <c r="E615" s="27" t="s">
        <v>2855</v>
      </c>
      <c r="F615" s="37" t="s">
        <v>27</v>
      </c>
      <c r="G615" s="37" t="s">
        <v>2856</v>
      </c>
      <c r="H615" s="37" t="s">
        <v>29</v>
      </c>
      <c r="I615" s="27"/>
      <c r="J615" s="27"/>
      <c r="K615" s="27" t="s">
        <v>4009</v>
      </c>
      <c r="L615" s="27" t="s">
        <v>4010</v>
      </c>
      <c r="M615" s="29" t="s">
        <v>50</v>
      </c>
      <c r="N615" s="38" t="s">
        <v>4011</v>
      </c>
      <c r="O615" s="38">
        <v>452973427</v>
      </c>
      <c r="P615" s="39" t="s">
        <v>6505</v>
      </c>
      <c r="Q615" s="38"/>
      <c r="R615" s="39">
        <v>91001</v>
      </c>
      <c r="S615" s="39" t="s">
        <v>2859</v>
      </c>
      <c r="T615" s="40">
        <v>37970</v>
      </c>
      <c r="U615" s="38">
        <v>7057</v>
      </c>
      <c r="V615" s="53"/>
      <c r="W615" s="54"/>
      <c r="X615" s="53"/>
      <c r="Y615" s="53"/>
      <c r="Z615" s="53"/>
      <c r="AA615" s="43"/>
      <c r="AB615" s="24"/>
      <c r="AC615" s="24"/>
      <c r="AD615" s="24"/>
      <c r="AE615" s="24"/>
      <c r="AF615" s="24"/>
      <c r="AG615" s="24"/>
    </row>
    <row r="616" spans="1:33" ht="14.25" hidden="1" customHeight="1" x14ac:dyDescent="0.2">
      <c r="A616" s="38">
        <v>7258</v>
      </c>
      <c r="B616" s="29" t="s">
        <v>4012</v>
      </c>
      <c r="C616" s="139">
        <v>691003000</v>
      </c>
      <c r="D616" s="27" t="s">
        <v>2838</v>
      </c>
      <c r="E616" s="27" t="s">
        <v>2866</v>
      </c>
      <c r="F616" s="37" t="s">
        <v>1685</v>
      </c>
      <c r="G616" s="37" t="s">
        <v>2867</v>
      </c>
      <c r="H616" s="37" t="s">
        <v>29</v>
      </c>
      <c r="I616" s="27"/>
      <c r="J616" s="27"/>
      <c r="K616" s="27" t="s">
        <v>4013</v>
      </c>
      <c r="L616" s="27" t="s">
        <v>4014</v>
      </c>
      <c r="M616" s="29" t="s">
        <v>6117</v>
      </c>
      <c r="N616" s="38" t="s">
        <v>4015</v>
      </c>
      <c r="O616" s="38"/>
      <c r="P616" s="39"/>
      <c r="Q616" s="38"/>
      <c r="R616" s="39">
        <v>91001</v>
      </c>
      <c r="S616" s="39" t="s">
        <v>4016</v>
      </c>
      <c r="T616" s="40">
        <v>38729</v>
      </c>
      <c r="U616" s="38">
        <v>7258</v>
      </c>
      <c r="V616" s="28"/>
      <c r="W616" s="29"/>
      <c r="X616" s="28"/>
      <c r="Y616" s="28"/>
      <c r="Z616" s="28"/>
      <c r="AA616" s="27"/>
      <c r="AB616" s="24"/>
      <c r="AC616" s="24"/>
      <c r="AD616" s="24"/>
      <c r="AE616" s="24"/>
      <c r="AF616" s="24"/>
      <c r="AG616" s="24"/>
    </row>
    <row r="617" spans="1:33" ht="14.25" hidden="1" customHeight="1" x14ac:dyDescent="0.2">
      <c r="A617" s="38">
        <v>7296</v>
      </c>
      <c r="B617" s="29" t="s">
        <v>4017</v>
      </c>
      <c r="C617" s="139">
        <v>692521005</v>
      </c>
      <c r="D617" s="27" t="s">
        <v>2838</v>
      </c>
      <c r="E617" s="27" t="s">
        <v>626</v>
      </c>
      <c r="F617" s="37" t="s">
        <v>27</v>
      </c>
      <c r="G617" s="37" t="s">
        <v>627</v>
      </c>
      <c r="H617" s="37" t="s">
        <v>29</v>
      </c>
      <c r="I617" s="27"/>
      <c r="J617" s="27"/>
      <c r="K617" s="27" t="s">
        <v>6255</v>
      </c>
      <c r="L617" s="27" t="s">
        <v>4019</v>
      </c>
      <c r="M617" s="29" t="s">
        <v>50</v>
      </c>
      <c r="N617" s="38" t="s">
        <v>4018</v>
      </c>
      <c r="O617" s="38" t="s">
        <v>6256</v>
      </c>
      <c r="P617" s="39" t="s">
        <v>6257</v>
      </c>
      <c r="Q617" s="38"/>
      <c r="R617" s="39">
        <v>91001</v>
      </c>
      <c r="S617" s="39" t="s">
        <v>4020</v>
      </c>
      <c r="T617" s="40">
        <v>38755</v>
      </c>
      <c r="U617" s="38">
        <v>7296</v>
      </c>
      <c r="V617" s="53"/>
      <c r="W617" s="54"/>
      <c r="X617" s="53"/>
      <c r="Y617" s="53"/>
      <c r="Z617" s="53"/>
      <c r="AA617" s="43"/>
      <c r="AB617" s="24"/>
      <c r="AC617" s="24"/>
      <c r="AD617" s="24"/>
      <c r="AE617" s="24"/>
      <c r="AF617" s="24"/>
      <c r="AG617" s="24"/>
    </row>
    <row r="618" spans="1:33" ht="14.25" hidden="1" customHeight="1" x14ac:dyDescent="0.2">
      <c r="A618" s="38">
        <v>7548</v>
      </c>
      <c r="B618" s="29" t="s">
        <v>4021</v>
      </c>
      <c r="C618" s="139">
        <v>690304007</v>
      </c>
      <c r="D618" s="27" t="s">
        <v>2838</v>
      </c>
      <c r="E618" s="27" t="s">
        <v>626</v>
      </c>
      <c r="F618" s="37" t="s">
        <v>626</v>
      </c>
      <c r="G618" s="37" t="s">
        <v>627</v>
      </c>
      <c r="H618" s="37" t="s">
        <v>29</v>
      </c>
      <c r="I618" s="27"/>
      <c r="J618" s="27"/>
      <c r="K618" s="27" t="s">
        <v>6511</v>
      </c>
      <c r="L618" s="27" t="s">
        <v>4023</v>
      </c>
      <c r="M618" s="29" t="s">
        <v>6113</v>
      </c>
      <c r="N618" s="38" t="s">
        <v>1923</v>
      </c>
      <c r="O618" s="38" t="s">
        <v>6512</v>
      </c>
      <c r="P618" s="39" t="s">
        <v>4022</v>
      </c>
      <c r="Q618" s="38"/>
      <c r="R618" s="39">
        <v>91001</v>
      </c>
      <c r="S618" s="39" t="s">
        <v>600</v>
      </c>
      <c r="T618" s="40">
        <v>42059</v>
      </c>
      <c r="U618" s="38">
        <v>7548</v>
      </c>
      <c r="V618" s="53"/>
      <c r="W618" s="54"/>
      <c r="X618" s="53"/>
      <c r="Y618" s="53"/>
      <c r="Z618" s="53"/>
      <c r="AA618" s="43"/>
      <c r="AB618" s="24"/>
      <c r="AC618" s="24"/>
      <c r="AD618" s="24"/>
      <c r="AE618" s="24"/>
      <c r="AF618" s="24"/>
      <c r="AG618" s="24"/>
    </row>
    <row r="619" spans="1:33" ht="14.25" hidden="1" customHeight="1" x14ac:dyDescent="0.2">
      <c r="A619" s="38">
        <v>7543</v>
      </c>
      <c r="B619" s="29" t="s">
        <v>4024</v>
      </c>
      <c r="C619" s="139">
        <v>690716003</v>
      </c>
      <c r="D619" s="27" t="s">
        <v>2838</v>
      </c>
      <c r="E619" s="27" t="s">
        <v>626</v>
      </c>
      <c r="F619" s="37" t="s">
        <v>27</v>
      </c>
      <c r="G619" s="37" t="s">
        <v>627</v>
      </c>
      <c r="H619" s="37" t="s">
        <v>29</v>
      </c>
      <c r="I619" s="27"/>
      <c r="J619" s="27"/>
      <c r="K619" s="27" t="s">
        <v>7010</v>
      </c>
      <c r="L619" s="27" t="s">
        <v>4025</v>
      </c>
      <c r="M619" s="29" t="s">
        <v>49</v>
      </c>
      <c r="N619" s="38" t="s">
        <v>4026</v>
      </c>
      <c r="O619" s="38" t="s">
        <v>7012</v>
      </c>
      <c r="P619" s="59" t="s">
        <v>7011</v>
      </c>
      <c r="Q619" s="38"/>
      <c r="R619" s="39">
        <v>91001</v>
      </c>
      <c r="S619" s="39" t="s">
        <v>600</v>
      </c>
      <c r="T619" s="40">
        <v>42058</v>
      </c>
      <c r="U619" s="38">
        <v>7543</v>
      </c>
      <c r="V619" s="53"/>
      <c r="W619" s="54"/>
      <c r="X619" s="53"/>
      <c r="Y619" s="53"/>
      <c r="Z619" s="53"/>
      <c r="AA619" s="43"/>
      <c r="AB619" s="24"/>
      <c r="AC619" s="24"/>
      <c r="AD619" s="24"/>
      <c r="AE619" s="24"/>
      <c r="AF619" s="24"/>
      <c r="AG619" s="24"/>
    </row>
    <row r="620" spans="1:33" ht="14.25" hidden="1" customHeight="1" x14ac:dyDescent="0.2">
      <c r="A620" s="38">
        <v>7303</v>
      </c>
      <c r="B620" s="29" t="s">
        <v>4027</v>
      </c>
      <c r="C620" s="139">
        <v>691607003</v>
      </c>
      <c r="D620" s="27" t="s">
        <v>2838</v>
      </c>
      <c r="E620" s="27" t="s">
        <v>626</v>
      </c>
      <c r="F620" s="37" t="s">
        <v>27</v>
      </c>
      <c r="G620" s="37" t="s">
        <v>627</v>
      </c>
      <c r="H620" s="37" t="s">
        <v>29</v>
      </c>
      <c r="I620" s="27"/>
      <c r="J620" s="27"/>
      <c r="K620" s="27" t="s">
        <v>4028</v>
      </c>
      <c r="L620" s="27" t="s">
        <v>4030</v>
      </c>
      <c r="M620" s="29" t="s">
        <v>339</v>
      </c>
      <c r="N620" s="38" t="s">
        <v>4032</v>
      </c>
      <c r="O620" s="38" t="s">
        <v>4031</v>
      </c>
      <c r="P620" s="39" t="s">
        <v>4029</v>
      </c>
      <c r="Q620" s="38"/>
      <c r="R620" s="39">
        <v>91001</v>
      </c>
      <c r="S620" s="27" t="s">
        <v>2871</v>
      </c>
      <c r="T620" s="40">
        <v>38765</v>
      </c>
      <c r="U620" s="38">
        <v>7303</v>
      </c>
      <c r="V620" s="53"/>
      <c r="W620" s="54"/>
      <c r="X620" s="53"/>
      <c r="Y620" s="53"/>
      <c r="Z620" s="53"/>
      <c r="AA620" s="43"/>
      <c r="AB620" s="24"/>
      <c r="AC620" s="24"/>
      <c r="AD620" s="24"/>
      <c r="AE620" s="24"/>
      <c r="AF620" s="24"/>
      <c r="AG620" s="24"/>
    </row>
    <row r="621" spans="1:33" ht="14.25" hidden="1" customHeight="1" x14ac:dyDescent="0.2">
      <c r="A621" s="38">
        <v>7560</v>
      </c>
      <c r="B621" s="29" t="s">
        <v>4033</v>
      </c>
      <c r="C621" s="139">
        <v>690201003</v>
      </c>
      <c r="D621" s="27" t="s">
        <v>2838</v>
      </c>
      <c r="E621" s="27" t="s">
        <v>626</v>
      </c>
      <c r="F621" s="37" t="s">
        <v>27</v>
      </c>
      <c r="G621" s="37" t="s">
        <v>627</v>
      </c>
      <c r="H621" s="37" t="s">
        <v>29</v>
      </c>
      <c r="I621" s="27"/>
      <c r="J621" s="27"/>
      <c r="K621" s="27" t="s">
        <v>4034</v>
      </c>
      <c r="L621" s="27" t="s">
        <v>4036</v>
      </c>
      <c r="M621" s="29" t="s">
        <v>6113</v>
      </c>
      <c r="N621" s="38" t="s">
        <v>4038</v>
      </c>
      <c r="O621" s="38" t="s">
        <v>4037</v>
      </c>
      <c r="P621" s="39" t="s">
        <v>4035</v>
      </c>
      <c r="Q621" s="38"/>
      <c r="R621" s="39">
        <v>91001</v>
      </c>
      <c r="S621" s="39" t="s">
        <v>600</v>
      </c>
      <c r="T621" s="40">
        <v>42087</v>
      </c>
      <c r="U621" s="38">
        <v>7560</v>
      </c>
      <c r="V621" s="28"/>
      <c r="W621" s="29"/>
      <c r="X621" s="28"/>
      <c r="Y621" s="28"/>
      <c r="Z621" s="28"/>
      <c r="AA621" s="27"/>
      <c r="AB621" s="24"/>
      <c r="AC621" s="24"/>
      <c r="AD621" s="24"/>
      <c r="AE621" s="24"/>
      <c r="AF621" s="24"/>
      <c r="AG621" s="24"/>
    </row>
    <row r="622" spans="1:33" ht="14.25" hidden="1" customHeight="1" x14ac:dyDescent="0.2">
      <c r="A622" s="38">
        <v>7274</v>
      </c>
      <c r="B622" s="29" t="s">
        <v>4039</v>
      </c>
      <c r="C622" s="139">
        <v>691914003</v>
      </c>
      <c r="D622" s="27" t="s">
        <v>2838</v>
      </c>
      <c r="E622" s="27" t="s">
        <v>2855</v>
      </c>
      <c r="F622" s="37" t="s">
        <v>27</v>
      </c>
      <c r="G622" s="37" t="s">
        <v>2856</v>
      </c>
      <c r="H622" s="37" t="s">
        <v>29</v>
      </c>
      <c r="I622" s="27"/>
      <c r="J622" s="27"/>
      <c r="K622" s="27" t="s">
        <v>4040</v>
      </c>
      <c r="L622" s="27" t="s">
        <v>4041</v>
      </c>
      <c r="M622" s="29" t="s">
        <v>50</v>
      </c>
      <c r="N622" s="38" t="s">
        <v>4043</v>
      </c>
      <c r="O622" s="38" t="s">
        <v>4042</v>
      </c>
      <c r="P622" s="39"/>
      <c r="Q622" s="38"/>
      <c r="R622" s="39">
        <v>91001</v>
      </c>
      <c r="S622" s="39" t="s">
        <v>4044</v>
      </c>
      <c r="T622" s="40">
        <v>38736</v>
      </c>
      <c r="U622" s="38">
        <v>7274</v>
      </c>
      <c r="V622" s="28"/>
      <c r="W622" s="29"/>
      <c r="X622" s="28"/>
      <c r="Y622" s="28"/>
      <c r="Z622" s="28"/>
      <c r="AA622" s="27"/>
      <c r="AB622" s="24"/>
      <c r="AC622" s="24"/>
      <c r="AD622" s="24"/>
      <c r="AE622" s="24"/>
      <c r="AF622" s="24"/>
      <c r="AG622" s="24"/>
    </row>
    <row r="623" spans="1:33" ht="14.25" hidden="1" customHeight="1" x14ac:dyDescent="0.2">
      <c r="A623" s="38">
        <v>7186</v>
      </c>
      <c r="B623" s="29" t="s">
        <v>6045</v>
      </c>
      <c r="C623" s="139">
        <v>691501000</v>
      </c>
      <c r="D623" s="27" t="s">
        <v>2838</v>
      </c>
      <c r="E623" s="27" t="s">
        <v>626</v>
      </c>
      <c r="F623" s="37" t="s">
        <v>27</v>
      </c>
      <c r="G623" s="37" t="s">
        <v>2959</v>
      </c>
      <c r="H623" s="37" t="s">
        <v>29</v>
      </c>
      <c r="I623" s="27"/>
      <c r="J623" s="27"/>
      <c r="K623" s="27" t="s">
        <v>6046</v>
      </c>
      <c r="L623" s="27" t="s">
        <v>6245</v>
      </c>
      <c r="M623" s="29" t="s">
        <v>339</v>
      </c>
      <c r="N623" s="38" t="s">
        <v>4809</v>
      </c>
      <c r="O623" s="38" t="s">
        <v>6047</v>
      </c>
      <c r="P623" s="39" t="s">
        <v>6246</v>
      </c>
      <c r="Q623" s="38"/>
      <c r="R623" s="39">
        <v>91001</v>
      </c>
      <c r="S623" s="39" t="s">
        <v>6048</v>
      </c>
      <c r="T623" s="40">
        <v>38572</v>
      </c>
      <c r="U623" s="38">
        <v>7186</v>
      </c>
      <c r="V623" s="53"/>
      <c r="W623" s="54"/>
      <c r="X623" s="53"/>
      <c r="Y623" s="53"/>
      <c r="Z623" s="53"/>
      <c r="AA623" s="43"/>
      <c r="AB623" s="24"/>
      <c r="AC623" s="24"/>
      <c r="AD623" s="24"/>
      <c r="AE623" s="24"/>
      <c r="AF623" s="24"/>
      <c r="AG623" s="24"/>
    </row>
    <row r="624" spans="1:33" ht="14.25" hidden="1" customHeight="1" x14ac:dyDescent="0.2">
      <c r="A624" s="38">
        <v>7278</v>
      </c>
      <c r="B624" s="29" t="s">
        <v>4045</v>
      </c>
      <c r="C624" s="139">
        <v>692506006</v>
      </c>
      <c r="D624" s="27" t="s">
        <v>2838</v>
      </c>
      <c r="E624" s="27" t="s">
        <v>2855</v>
      </c>
      <c r="F624" s="37" t="s">
        <v>27</v>
      </c>
      <c r="G624" s="37" t="s">
        <v>2856</v>
      </c>
      <c r="H624" s="37" t="s">
        <v>29</v>
      </c>
      <c r="I624" s="27"/>
      <c r="J624" s="27"/>
      <c r="K624" s="27" t="s">
        <v>4046</v>
      </c>
      <c r="L624" s="27" t="s">
        <v>6154</v>
      </c>
      <c r="M624" s="29" t="s">
        <v>6114</v>
      </c>
      <c r="N624" s="38" t="s">
        <v>4048</v>
      </c>
      <c r="O624" s="38" t="s">
        <v>4047</v>
      </c>
      <c r="P624" s="39"/>
      <c r="Q624" s="38"/>
      <c r="R624" s="39">
        <v>91001</v>
      </c>
      <c r="S624" s="39" t="s">
        <v>2859</v>
      </c>
      <c r="T624" s="40">
        <v>38736</v>
      </c>
      <c r="U624" s="38">
        <v>7278</v>
      </c>
      <c r="V624" s="28"/>
      <c r="W624" s="29"/>
      <c r="X624" s="28"/>
      <c r="Y624" s="28"/>
      <c r="Z624" s="28"/>
      <c r="AA624" s="27"/>
      <c r="AB624" s="24"/>
      <c r="AC624" s="24"/>
      <c r="AD624" s="24"/>
      <c r="AE624" s="24"/>
      <c r="AF624" s="24"/>
      <c r="AG624" s="24"/>
    </row>
    <row r="625" spans="1:33" ht="14.25" hidden="1" customHeight="1" x14ac:dyDescent="0.2">
      <c r="A625" s="38">
        <v>7105</v>
      </c>
      <c r="B625" s="29" t="s">
        <v>4049</v>
      </c>
      <c r="C625" s="139">
        <v>691807002</v>
      </c>
      <c r="D625" s="27" t="s">
        <v>2838</v>
      </c>
      <c r="E625" s="27" t="s">
        <v>2855</v>
      </c>
      <c r="F625" s="37" t="s">
        <v>27</v>
      </c>
      <c r="G625" s="37" t="s">
        <v>2856</v>
      </c>
      <c r="H625" s="37" t="s">
        <v>29</v>
      </c>
      <c r="I625" s="27"/>
      <c r="J625" s="27"/>
      <c r="K625" s="27" t="s">
        <v>4050</v>
      </c>
      <c r="L625" s="27" t="s">
        <v>4051</v>
      </c>
      <c r="M625" s="29" t="s">
        <v>50</v>
      </c>
      <c r="N625" s="38" t="s">
        <v>4052</v>
      </c>
      <c r="O625" s="39" t="s">
        <v>6249</v>
      </c>
      <c r="P625" s="30" t="s">
        <v>6250</v>
      </c>
      <c r="Q625" s="38"/>
      <c r="R625" s="39" t="s">
        <v>3125</v>
      </c>
      <c r="S625" s="39" t="s">
        <v>2859</v>
      </c>
      <c r="T625" s="40">
        <v>37970</v>
      </c>
      <c r="U625" s="38">
        <v>7105</v>
      </c>
      <c r="V625" s="53"/>
      <c r="W625" s="54"/>
      <c r="X625" s="53"/>
      <c r="Y625" s="53"/>
      <c r="Z625" s="53"/>
      <c r="AA625" s="43"/>
      <c r="AB625" s="24"/>
      <c r="AC625" s="24"/>
      <c r="AD625" s="24"/>
      <c r="AE625" s="24"/>
      <c r="AF625" s="24"/>
      <c r="AG625" s="24"/>
    </row>
    <row r="626" spans="1:33" ht="14.25" hidden="1" customHeight="1" x14ac:dyDescent="0.2">
      <c r="A626" s="38">
        <v>7092</v>
      </c>
      <c r="B626" s="29" t="s">
        <v>4053</v>
      </c>
      <c r="C626" s="139">
        <v>692001001</v>
      </c>
      <c r="D626" s="27" t="s">
        <v>2838</v>
      </c>
      <c r="E626" s="27" t="s">
        <v>2855</v>
      </c>
      <c r="F626" s="37" t="s">
        <v>27</v>
      </c>
      <c r="G626" s="37" t="s">
        <v>2856</v>
      </c>
      <c r="H626" s="37" t="s">
        <v>29</v>
      </c>
      <c r="I626" s="27"/>
      <c r="J626" s="27"/>
      <c r="K626" s="27" t="s">
        <v>4054</v>
      </c>
      <c r="L626" s="27" t="s">
        <v>6864</v>
      </c>
      <c r="M626" s="29" t="s">
        <v>6118</v>
      </c>
      <c r="N626" s="38" t="s">
        <v>1105</v>
      </c>
      <c r="O626" s="38"/>
      <c r="P626" s="39"/>
      <c r="Q626" s="38"/>
      <c r="R626" s="39">
        <v>91001</v>
      </c>
      <c r="S626" s="39" t="s">
        <v>2859</v>
      </c>
      <c r="T626" s="40">
        <v>37970</v>
      </c>
      <c r="U626" s="38">
        <v>7092</v>
      </c>
      <c r="V626" s="53"/>
      <c r="W626" s="54"/>
      <c r="X626" s="53"/>
      <c r="Y626" s="53"/>
      <c r="Z626" s="53"/>
      <c r="AA626" s="43"/>
      <c r="AB626" s="24"/>
      <c r="AC626" s="24"/>
      <c r="AD626" s="24"/>
      <c r="AE626" s="24"/>
      <c r="AF626" s="24"/>
      <c r="AG626" s="24"/>
    </row>
    <row r="627" spans="1:33" ht="14.25" hidden="1" customHeight="1" x14ac:dyDescent="0.2">
      <c r="A627" s="38">
        <v>7177</v>
      </c>
      <c r="B627" s="29" t="s">
        <v>4055</v>
      </c>
      <c r="C627" s="139">
        <v>690305003</v>
      </c>
      <c r="D627" s="27" t="s">
        <v>2838</v>
      </c>
      <c r="E627" s="27" t="s">
        <v>2855</v>
      </c>
      <c r="F627" s="37" t="s">
        <v>27</v>
      </c>
      <c r="G627" s="37" t="s">
        <v>2856</v>
      </c>
      <c r="H627" s="37" t="s">
        <v>29</v>
      </c>
      <c r="I627" s="27"/>
      <c r="J627" s="27"/>
      <c r="K627" s="27" t="s">
        <v>8085</v>
      </c>
      <c r="L627" s="27" t="s">
        <v>4056</v>
      </c>
      <c r="M627" s="29" t="s">
        <v>6113</v>
      </c>
      <c r="N627" s="38" t="s">
        <v>61</v>
      </c>
      <c r="O627" s="38" t="s">
        <v>4057</v>
      </c>
      <c r="P627" s="59" t="s">
        <v>8086</v>
      </c>
      <c r="Q627" s="38"/>
      <c r="R627" s="27">
        <v>911001</v>
      </c>
      <c r="S627" s="39" t="s">
        <v>2916</v>
      </c>
      <c r="T627" s="40">
        <v>38532</v>
      </c>
      <c r="U627" s="38">
        <v>7177</v>
      </c>
      <c r="V627" s="53"/>
      <c r="W627" s="54"/>
      <c r="X627" s="53"/>
      <c r="Y627" s="53"/>
      <c r="Z627" s="53"/>
      <c r="AA627" s="43"/>
      <c r="AB627" s="24"/>
      <c r="AC627" s="24"/>
      <c r="AD627" s="24"/>
      <c r="AE627" s="24"/>
      <c r="AF627" s="24"/>
      <c r="AG627" s="24"/>
    </row>
    <row r="628" spans="1:33" ht="14.25" hidden="1" customHeight="1" x14ac:dyDescent="0.2">
      <c r="A628" s="38">
        <v>7049</v>
      </c>
      <c r="B628" s="29" t="s">
        <v>4058</v>
      </c>
      <c r="C628" s="139">
        <v>690609002</v>
      </c>
      <c r="D628" s="27" t="s">
        <v>2838</v>
      </c>
      <c r="E628" s="27" t="s">
        <v>4059</v>
      </c>
      <c r="F628" s="37" t="s">
        <v>27</v>
      </c>
      <c r="G628" s="37" t="s">
        <v>2856</v>
      </c>
      <c r="H628" s="37" t="s">
        <v>29</v>
      </c>
      <c r="I628" s="27"/>
      <c r="J628" s="27"/>
      <c r="K628" s="27" t="s">
        <v>4060</v>
      </c>
      <c r="L628" s="27" t="s">
        <v>4061</v>
      </c>
      <c r="M628" s="29" t="s">
        <v>623</v>
      </c>
      <c r="N628" s="38" t="s">
        <v>202</v>
      </c>
      <c r="O628" s="38"/>
      <c r="P628" s="39"/>
      <c r="Q628" s="38"/>
      <c r="R628" s="39">
        <v>91001</v>
      </c>
      <c r="S628" s="39" t="s">
        <v>2859</v>
      </c>
      <c r="T628" s="40">
        <v>37970</v>
      </c>
      <c r="U628" s="38">
        <v>7049</v>
      </c>
      <c r="V628" s="53"/>
      <c r="W628" s="54"/>
      <c r="X628" s="53"/>
      <c r="Y628" s="53"/>
      <c r="Z628" s="53"/>
      <c r="AA628" s="43"/>
      <c r="AB628" s="24"/>
      <c r="AC628" s="24"/>
      <c r="AD628" s="24"/>
      <c r="AE628" s="24"/>
      <c r="AF628" s="24"/>
      <c r="AG628" s="24"/>
    </row>
    <row r="629" spans="1:33" ht="14.25" hidden="1" customHeight="1" x14ac:dyDescent="0.2">
      <c r="A629" s="38">
        <v>7591</v>
      </c>
      <c r="B629" s="29" t="s">
        <v>4062</v>
      </c>
      <c r="C629" s="139">
        <v>691007006</v>
      </c>
      <c r="D629" s="27" t="s">
        <v>2838</v>
      </c>
      <c r="E629" s="27" t="s">
        <v>626</v>
      </c>
      <c r="F629" s="37" t="s">
        <v>27</v>
      </c>
      <c r="G629" s="37" t="s">
        <v>627</v>
      </c>
      <c r="H629" s="37" t="s">
        <v>29</v>
      </c>
      <c r="I629" s="27"/>
      <c r="J629" s="27"/>
      <c r="K629" s="27" t="s">
        <v>6974</v>
      </c>
      <c r="L629" s="27" t="s">
        <v>4064</v>
      </c>
      <c r="M629" s="29" t="s">
        <v>6117</v>
      </c>
      <c r="N629" s="38" t="s">
        <v>4066</v>
      </c>
      <c r="O629" s="38" t="s">
        <v>4065</v>
      </c>
      <c r="P629" s="39" t="s">
        <v>4063</v>
      </c>
      <c r="Q629" s="38"/>
      <c r="R629" s="39">
        <v>91001</v>
      </c>
      <c r="S629" s="39" t="s">
        <v>600</v>
      </c>
      <c r="T629" s="40">
        <v>42383</v>
      </c>
      <c r="U629" s="38">
        <v>7591</v>
      </c>
      <c r="V629" s="53"/>
      <c r="W629" s="54"/>
      <c r="X629" s="53"/>
      <c r="Y629" s="53"/>
      <c r="Z629" s="53"/>
      <c r="AA629" s="43"/>
      <c r="AB629" s="24"/>
      <c r="AC629" s="24"/>
      <c r="AD629" s="24"/>
      <c r="AE629" s="24"/>
      <c r="AF629" s="24"/>
      <c r="AG629" s="24"/>
    </row>
    <row r="630" spans="1:33" ht="14.25" hidden="1" customHeight="1" x14ac:dyDescent="0.2">
      <c r="A630" s="38">
        <v>7292</v>
      </c>
      <c r="B630" s="29" t="s">
        <v>4067</v>
      </c>
      <c r="C630" s="139">
        <v>690405008</v>
      </c>
      <c r="D630" s="27" t="s">
        <v>2838</v>
      </c>
      <c r="E630" s="27" t="s">
        <v>2866</v>
      </c>
      <c r="F630" s="37" t="s">
        <v>1685</v>
      </c>
      <c r="G630" s="37" t="s">
        <v>2867</v>
      </c>
      <c r="H630" s="37" t="s">
        <v>29</v>
      </c>
      <c r="I630" s="27"/>
      <c r="J630" s="27"/>
      <c r="K630" s="27" t="s">
        <v>4068</v>
      </c>
      <c r="L630" s="27" t="s">
        <v>4069</v>
      </c>
      <c r="M630" s="29" t="s">
        <v>6115</v>
      </c>
      <c r="N630" s="38" t="s">
        <v>4070</v>
      </c>
      <c r="O630" s="38"/>
      <c r="P630" s="39" t="s">
        <v>7185</v>
      </c>
      <c r="Q630" s="38"/>
      <c r="R630" s="39">
        <v>91001</v>
      </c>
      <c r="S630" s="39" t="s">
        <v>3029</v>
      </c>
      <c r="T630" s="40">
        <v>38737</v>
      </c>
      <c r="U630" s="38">
        <v>7292</v>
      </c>
      <c r="V630" s="53"/>
      <c r="W630" s="54"/>
      <c r="X630" s="53"/>
      <c r="Y630" s="53"/>
      <c r="Z630" s="53"/>
      <c r="AA630" s="43"/>
      <c r="AB630" s="24"/>
      <c r="AC630" s="24"/>
      <c r="AD630" s="24"/>
      <c r="AE630" s="24"/>
      <c r="AF630" s="24"/>
      <c r="AG630" s="24"/>
    </row>
    <row r="631" spans="1:33" ht="14.25" hidden="1" customHeight="1" x14ac:dyDescent="0.2">
      <c r="A631" s="38">
        <v>7533</v>
      </c>
      <c r="B631" s="29" t="s">
        <v>4071</v>
      </c>
      <c r="C631" s="139">
        <v>691809005</v>
      </c>
      <c r="D631" s="27" t="s">
        <v>2838</v>
      </c>
      <c r="E631" s="27" t="s">
        <v>626</v>
      </c>
      <c r="F631" s="37" t="s">
        <v>27</v>
      </c>
      <c r="G631" s="37" t="s">
        <v>627</v>
      </c>
      <c r="H631" s="37" t="s">
        <v>29</v>
      </c>
      <c r="I631" s="27"/>
      <c r="J631" s="27"/>
      <c r="K631" s="27" t="s">
        <v>4072</v>
      </c>
      <c r="L631" s="27" t="s">
        <v>4074</v>
      </c>
      <c r="M631" s="29" t="s">
        <v>50</v>
      </c>
      <c r="N631" s="38" t="s">
        <v>4076</v>
      </c>
      <c r="O631" s="38" t="s">
        <v>4075</v>
      </c>
      <c r="P631" s="39" t="s">
        <v>4073</v>
      </c>
      <c r="Q631" s="38"/>
      <c r="R631" s="39">
        <v>91001</v>
      </c>
      <c r="S631" s="39" t="s">
        <v>3023</v>
      </c>
      <c r="T631" s="40">
        <v>42053</v>
      </c>
      <c r="U631" s="38">
        <v>7533</v>
      </c>
      <c r="V631" s="28"/>
      <c r="W631" s="29"/>
      <c r="X631" s="28"/>
      <c r="Y631" s="28"/>
      <c r="Z631" s="28"/>
      <c r="AA631" s="27"/>
      <c r="AB631" s="24"/>
      <c r="AC631" s="24"/>
      <c r="AD631" s="24"/>
      <c r="AE631" s="24"/>
      <c r="AF631" s="24"/>
      <c r="AG631" s="24"/>
    </row>
    <row r="632" spans="1:33" ht="14.25" hidden="1" customHeight="1" x14ac:dyDescent="0.2">
      <c r="A632" s="38">
        <v>7272</v>
      </c>
      <c r="B632" s="29" t="s">
        <v>4077</v>
      </c>
      <c r="C632" s="139">
        <v>691302008</v>
      </c>
      <c r="D632" s="27" t="s">
        <v>2838</v>
      </c>
      <c r="E632" s="27" t="s">
        <v>2855</v>
      </c>
      <c r="F632" s="37" t="s">
        <v>27</v>
      </c>
      <c r="G632" s="37" t="s">
        <v>2856</v>
      </c>
      <c r="H632" s="37" t="s">
        <v>29</v>
      </c>
      <c r="I632" s="27"/>
      <c r="J632" s="27"/>
      <c r="K632" s="27" t="s">
        <v>4078</v>
      </c>
      <c r="L632" s="27" t="s">
        <v>4079</v>
      </c>
      <c r="M632" s="29" t="s">
        <v>6117</v>
      </c>
      <c r="N632" s="38" t="s">
        <v>4081</v>
      </c>
      <c r="O632" s="38" t="s">
        <v>4080</v>
      </c>
      <c r="P632" s="39"/>
      <c r="Q632" s="38"/>
      <c r="R632" s="39">
        <v>91001</v>
      </c>
      <c r="S632" s="39" t="s">
        <v>2859</v>
      </c>
      <c r="T632" s="40">
        <v>38736</v>
      </c>
      <c r="U632" s="38">
        <v>7272</v>
      </c>
      <c r="V632" s="28"/>
      <c r="W632" s="29"/>
      <c r="X632" s="28"/>
      <c r="Y632" s="28"/>
      <c r="Z632" s="28"/>
      <c r="AA632" s="27"/>
      <c r="AB632" s="24"/>
      <c r="AC632" s="24"/>
      <c r="AD632" s="24"/>
      <c r="AE632" s="24"/>
      <c r="AF632" s="24"/>
      <c r="AG632" s="24"/>
    </row>
    <row r="633" spans="1:33" ht="14.25" hidden="1" customHeight="1" x14ac:dyDescent="0.2">
      <c r="A633" s="38">
        <v>7269</v>
      </c>
      <c r="B633" s="29" t="s">
        <v>4082</v>
      </c>
      <c r="C633" s="139">
        <v>691908003</v>
      </c>
      <c r="D633" s="27" t="s">
        <v>2838</v>
      </c>
      <c r="E633" s="27" t="s">
        <v>2855</v>
      </c>
      <c r="F633" s="37" t="s">
        <v>27</v>
      </c>
      <c r="G633" s="37" t="s">
        <v>2856</v>
      </c>
      <c r="H633" s="37" t="s">
        <v>29</v>
      </c>
      <c r="I633" s="27"/>
      <c r="J633" s="27"/>
      <c r="K633" s="27" t="s">
        <v>4083</v>
      </c>
      <c r="L633" s="27" t="s">
        <v>4085</v>
      </c>
      <c r="M633" s="29" t="s">
        <v>50</v>
      </c>
      <c r="N633" s="38" t="s">
        <v>4087</v>
      </c>
      <c r="O633" s="38" t="s">
        <v>4086</v>
      </c>
      <c r="P633" s="39" t="s">
        <v>4084</v>
      </c>
      <c r="Q633" s="38"/>
      <c r="R633" s="39">
        <v>91001</v>
      </c>
      <c r="S633" s="39" t="s">
        <v>2859</v>
      </c>
      <c r="T633" s="40">
        <v>38736</v>
      </c>
      <c r="U633" s="38">
        <v>7269</v>
      </c>
      <c r="V633" s="28"/>
      <c r="W633" s="29"/>
      <c r="X633" s="28"/>
      <c r="Y633" s="28"/>
      <c r="Z633" s="28"/>
      <c r="AA633" s="27"/>
      <c r="AB633" s="24"/>
      <c r="AC633" s="24"/>
      <c r="AD633" s="24"/>
      <c r="AE633" s="24"/>
      <c r="AF633" s="24"/>
      <c r="AG633" s="24"/>
    </row>
    <row r="634" spans="1:33" ht="14.25" hidden="1" customHeight="1" x14ac:dyDescent="0.2">
      <c r="A634" s="38">
        <v>7291</v>
      </c>
      <c r="B634" s="29" t="s">
        <v>4088</v>
      </c>
      <c r="C634" s="139" t="s">
        <v>7713</v>
      </c>
      <c r="D634" s="27" t="s">
        <v>2838</v>
      </c>
      <c r="E634" s="27" t="s">
        <v>2866</v>
      </c>
      <c r="F634" s="37" t="s">
        <v>1685</v>
      </c>
      <c r="G634" s="37" t="s">
        <v>2867</v>
      </c>
      <c r="H634" s="37" t="s">
        <v>29</v>
      </c>
      <c r="I634" s="27"/>
      <c r="J634" s="27"/>
      <c r="K634" s="27" t="s">
        <v>4089</v>
      </c>
      <c r="L634" s="27" t="s">
        <v>4090</v>
      </c>
      <c r="M634" s="29" t="s">
        <v>50</v>
      </c>
      <c r="N634" s="38" t="s">
        <v>1675</v>
      </c>
      <c r="O634" s="38"/>
      <c r="P634" s="39"/>
      <c r="Q634" s="38"/>
      <c r="R634" s="39">
        <v>91001</v>
      </c>
      <c r="S634" s="39" t="s">
        <v>4091</v>
      </c>
      <c r="T634" s="40">
        <v>38737</v>
      </c>
      <c r="U634" s="38">
        <v>7291</v>
      </c>
      <c r="V634" s="28"/>
      <c r="W634" s="29"/>
      <c r="X634" s="28"/>
      <c r="Y634" s="28"/>
      <c r="Z634" s="28"/>
      <c r="AA634" s="27"/>
      <c r="AB634" s="24"/>
      <c r="AC634" s="24"/>
      <c r="AD634" s="24"/>
      <c r="AE634" s="24"/>
      <c r="AF634" s="24"/>
      <c r="AG634" s="24"/>
    </row>
    <row r="635" spans="1:33" ht="14.25" hidden="1" customHeight="1" x14ac:dyDescent="0.2">
      <c r="A635" s="38">
        <v>7313</v>
      </c>
      <c r="B635" s="29" t="s">
        <v>4092</v>
      </c>
      <c r="C635" s="139">
        <v>690610000</v>
      </c>
      <c r="D635" s="27" t="s">
        <v>2838</v>
      </c>
      <c r="E635" s="27" t="s">
        <v>4093</v>
      </c>
      <c r="F635" s="37" t="s">
        <v>27</v>
      </c>
      <c r="G635" s="37" t="s">
        <v>4094</v>
      </c>
      <c r="H635" s="37" t="s">
        <v>29</v>
      </c>
      <c r="I635" s="27"/>
      <c r="J635" s="27"/>
      <c r="K635" s="27" t="s">
        <v>4095</v>
      </c>
      <c r="L635" s="27" t="s">
        <v>4096</v>
      </c>
      <c r="M635" s="29" t="s">
        <v>623</v>
      </c>
      <c r="N635" s="38" t="s">
        <v>457</v>
      </c>
      <c r="O635" s="38" t="s">
        <v>6247</v>
      </c>
      <c r="P635" s="39" t="s">
        <v>6248</v>
      </c>
      <c r="Q635" s="38"/>
      <c r="R635" s="39">
        <v>91001</v>
      </c>
      <c r="S635" s="39" t="s">
        <v>2859</v>
      </c>
      <c r="T635" s="40">
        <v>38786</v>
      </c>
      <c r="U635" s="38">
        <v>7313</v>
      </c>
      <c r="V635" s="53"/>
      <c r="W635" s="54"/>
      <c r="X635" s="53"/>
      <c r="Y635" s="53"/>
      <c r="Z635" s="53"/>
      <c r="AA635" s="43"/>
      <c r="AB635" s="24"/>
      <c r="AC635" s="24"/>
      <c r="AD635" s="24"/>
      <c r="AE635" s="24"/>
      <c r="AF635" s="24"/>
      <c r="AG635" s="24"/>
    </row>
    <row r="636" spans="1:33" ht="14.25" hidden="1" customHeight="1" x14ac:dyDescent="0.2">
      <c r="A636" s="38">
        <v>7268</v>
      </c>
      <c r="B636" s="29" t="s">
        <v>4097</v>
      </c>
      <c r="C636" s="139">
        <v>691415007</v>
      </c>
      <c r="D636" s="27" t="s">
        <v>2838</v>
      </c>
      <c r="E636" s="27" t="s">
        <v>2855</v>
      </c>
      <c r="F636" s="37" t="s">
        <v>27</v>
      </c>
      <c r="G636" s="37" t="s">
        <v>2856</v>
      </c>
      <c r="H636" s="37" t="s">
        <v>29</v>
      </c>
      <c r="I636" s="27"/>
      <c r="J636" s="27"/>
      <c r="K636" s="27" t="s">
        <v>6234</v>
      </c>
      <c r="L636" s="27" t="s">
        <v>6155</v>
      </c>
      <c r="M636" s="29" t="s">
        <v>6114</v>
      </c>
      <c r="N636" s="38" t="s">
        <v>4098</v>
      </c>
      <c r="O636" s="38" t="s">
        <v>6235</v>
      </c>
      <c r="P636" s="92" t="s">
        <v>6236</v>
      </c>
      <c r="Q636" s="38"/>
      <c r="R636" s="39">
        <v>91001</v>
      </c>
      <c r="S636" s="39" t="s">
        <v>2871</v>
      </c>
      <c r="T636" s="40">
        <v>38736</v>
      </c>
      <c r="U636" s="38">
        <v>7268</v>
      </c>
      <c r="V636" s="53"/>
      <c r="W636" s="54"/>
      <c r="X636" s="53"/>
      <c r="Y636" s="53"/>
      <c r="Z636" s="53"/>
      <c r="AA636" s="43"/>
      <c r="AB636" s="24"/>
      <c r="AC636" s="24"/>
      <c r="AD636" s="24"/>
      <c r="AE636" s="24"/>
      <c r="AF636" s="24"/>
      <c r="AG636" s="24"/>
    </row>
    <row r="637" spans="1:33" ht="14.25" hidden="1" customHeight="1" x14ac:dyDescent="0.2">
      <c r="A637" s="38">
        <v>7460</v>
      </c>
      <c r="B637" s="29" t="s">
        <v>4099</v>
      </c>
      <c r="C637" s="139">
        <v>690504006</v>
      </c>
      <c r="D637" s="27" t="s">
        <v>2838</v>
      </c>
      <c r="E637" s="27" t="s">
        <v>2855</v>
      </c>
      <c r="F637" s="37" t="s">
        <v>27</v>
      </c>
      <c r="G637" s="37" t="s">
        <v>2856</v>
      </c>
      <c r="H637" s="37" t="s">
        <v>29</v>
      </c>
      <c r="I637" s="27"/>
      <c r="J637" s="27"/>
      <c r="K637" s="27" t="s">
        <v>4100</v>
      </c>
      <c r="L637" s="27" t="s">
        <v>4101</v>
      </c>
      <c r="M637" s="29" t="s">
        <v>623</v>
      </c>
      <c r="N637" s="38" t="s">
        <v>4103</v>
      </c>
      <c r="O637" s="38" t="s">
        <v>4102</v>
      </c>
      <c r="P637" s="39"/>
      <c r="Q637" s="38"/>
      <c r="R637" s="39">
        <v>91001</v>
      </c>
      <c r="S637" s="39" t="s">
        <v>2859</v>
      </c>
      <c r="T637" s="40">
        <v>40884</v>
      </c>
      <c r="U637" s="38">
        <v>7460</v>
      </c>
      <c r="V637" s="28"/>
      <c r="W637" s="29"/>
      <c r="X637" s="28"/>
      <c r="Y637" s="28"/>
      <c r="Z637" s="28"/>
      <c r="AA637" s="27"/>
      <c r="AB637" s="24"/>
      <c r="AC637" s="24"/>
      <c r="AD637" s="24"/>
      <c r="AE637" s="24"/>
      <c r="AF637" s="24"/>
      <c r="AG637" s="24"/>
    </row>
    <row r="638" spans="1:33" ht="14.25" hidden="1" customHeight="1" x14ac:dyDescent="0.2">
      <c r="A638" s="38">
        <v>7729</v>
      </c>
      <c r="B638" s="29" t="s">
        <v>8675</v>
      </c>
      <c r="C638" s="139">
        <v>605110207</v>
      </c>
      <c r="D638" s="27"/>
      <c r="E638" s="27" t="s">
        <v>8676</v>
      </c>
      <c r="F638" s="37" t="s">
        <v>1685</v>
      </c>
      <c r="G638" s="37" t="s">
        <v>8677</v>
      </c>
      <c r="H638" s="37" t="s">
        <v>29</v>
      </c>
      <c r="I638" s="27" t="s">
        <v>29</v>
      </c>
      <c r="J638" s="27" t="s">
        <v>29</v>
      </c>
      <c r="K638" s="27" t="s">
        <v>8678</v>
      </c>
      <c r="L638" s="27" t="s">
        <v>8679</v>
      </c>
      <c r="M638" s="29" t="s">
        <v>891</v>
      </c>
      <c r="N638" s="38" t="s">
        <v>1818</v>
      </c>
      <c r="O638" s="38" t="s">
        <v>8680</v>
      </c>
      <c r="P638" s="39" t="s">
        <v>8681</v>
      </c>
      <c r="Q638" s="38"/>
      <c r="R638" s="39">
        <v>91001</v>
      </c>
      <c r="S638" s="39" t="s">
        <v>613</v>
      </c>
      <c r="T638" s="40">
        <v>44294</v>
      </c>
      <c r="U638" s="38">
        <v>7729</v>
      </c>
      <c r="V638" s="73"/>
      <c r="W638" s="74"/>
      <c r="X638" s="73"/>
      <c r="Y638" s="73"/>
      <c r="Z638" s="73"/>
      <c r="AA638" s="75"/>
      <c r="AB638" s="24"/>
      <c r="AC638" s="24"/>
      <c r="AD638" s="24"/>
      <c r="AE638" s="24"/>
      <c r="AF638" s="24"/>
      <c r="AG638" s="24"/>
    </row>
    <row r="639" spans="1:33" ht="14.25" hidden="1" customHeight="1" x14ac:dyDescent="0.2">
      <c r="A639" s="38">
        <v>1950</v>
      </c>
      <c r="B639" s="29" t="s">
        <v>4104</v>
      </c>
      <c r="C639" s="139">
        <v>700175006</v>
      </c>
      <c r="D639" s="27" t="s">
        <v>52</v>
      </c>
      <c r="E639" s="27" t="s">
        <v>4105</v>
      </c>
      <c r="F639" s="37" t="s">
        <v>7234</v>
      </c>
      <c r="G639" s="37" t="s">
        <v>4106</v>
      </c>
      <c r="H639" s="37" t="s">
        <v>7235</v>
      </c>
      <c r="I639" s="27" t="s">
        <v>1560</v>
      </c>
      <c r="J639" s="27" t="s">
        <v>7236</v>
      </c>
      <c r="K639" s="27" t="s">
        <v>7237</v>
      </c>
      <c r="L639" s="27" t="s">
        <v>4107</v>
      </c>
      <c r="M639" s="29" t="s">
        <v>49</v>
      </c>
      <c r="N639" s="38" t="s">
        <v>1420</v>
      </c>
      <c r="O639" s="38" t="s">
        <v>4109</v>
      </c>
      <c r="P639" s="39" t="s">
        <v>4108</v>
      </c>
      <c r="Q639" s="38"/>
      <c r="R639" s="39" t="s">
        <v>89</v>
      </c>
      <c r="S639" s="39" t="s">
        <v>7238</v>
      </c>
      <c r="T639" s="40">
        <v>37970</v>
      </c>
      <c r="U639" s="38">
        <v>1950</v>
      </c>
      <c r="V639" s="53"/>
      <c r="W639" s="54"/>
      <c r="X639" s="53"/>
      <c r="Y639" s="53"/>
      <c r="Z639" s="53"/>
      <c r="AA639" s="43"/>
      <c r="AB639" s="24"/>
      <c r="AC639" s="24"/>
      <c r="AD639" s="24"/>
      <c r="AE639" s="24"/>
      <c r="AF639" s="24"/>
      <c r="AG639" s="24"/>
    </row>
    <row r="640" spans="1:33" ht="14.25" hidden="1" customHeight="1" x14ac:dyDescent="0.2">
      <c r="A640" s="38">
        <v>7213</v>
      </c>
      <c r="B640" s="29" t="s">
        <v>4110</v>
      </c>
      <c r="C640" s="139">
        <v>700659003</v>
      </c>
      <c r="D640" s="27" t="s">
        <v>4111</v>
      </c>
      <c r="E640" s="27" t="s">
        <v>4112</v>
      </c>
      <c r="F640" s="37" t="s">
        <v>4113</v>
      </c>
      <c r="G640" s="37" t="s">
        <v>4114</v>
      </c>
      <c r="H640" s="37" t="s">
        <v>4115</v>
      </c>
      <c r="I640" s="27" t="s">
        <v>1636</v>
      </c>
      <c r="J640" s="27" t="s">
        <v>4116</v>
      </c>
      <c r="K640" s="27" t="s">
        <v>4117</v>
      </c>
      <c r="L640" s="27" t="s">
        <v>4118</v>
      </c>
      <c r="M640" s="29" t="s">
        <v>49</v>
      </c>
      <c r="N640" s="38" t="s">
        <v>1404</v>
      </c>
      <c r="O640" s="38"/>
      <c r="P640" s="39"/>
      <c r="Q640" s="38"/>
      <c r="R640" s="39">
        <v>93401</v>
      </c>
      <c r="S640" s="39" t="s">
        <v>6103</v>
      </c>
      <c r="T640" s="40">
        <v>38659</v>
      </c>
      <c r="U640" s="38">
        <v>7213</v>
      </c>
      <c r="V640" s="28"/>
      <c r="W640" s="29"/>
      <c r="X640" s="28"/>
      <c r="Y640" s="28"/>
      <c r="Z640" s="28"/>
      <c r="AA640" s="27"/>
      <c r="AB640" s="24"/>
      <c r="AC640" s="24"/>
      <c r="AD640" s="24"/>
      <c r="AE640" s="24"/>
      <c r="AF640" s="24"/>
      <c r="AG640" s="24"/>
    </row>
    <row r="641" spans="1:33" ht="14.25" hidden="1" customHeight="1" x14ac:dyDescent="0.2">
      <c r="A641" s="38">
        <v>150</v>
      </c>
      <c r="B641" s="27" t="s">
        <v>4119</v>
      </c>
      <c r="C641" s="139">
        <v>700700003</v>
      </c>
      <c r="D641" s="27" t="s">
        <v>52</v>
      </c>
      <c r="E641" s="27" t="s">
        <v>4120</v>
      </c>
      <c r="F641" s="37" t="s">
        <v>4121</v>
      </c>
      <c r="G641" s="37" t="s">
        <v>4122</v>
      </c>
      <c r="H641" s="37" t="s">
        <v>6860</v>
      </c>
      <c r="I641" s="27" t="s">
        <v>96</v>
      </c>
      <c r="J641" s="27" t="s">
        <v>6861</v>
      </c>
      <c r="K641" s="27" t="s">
        <v>6862</v>
      </c>
      <c r="L641" s="27" t="s">
        <v>6175</v>
      </c>
      <c r="M641" s="29" t="s">
        <v>6112</v>
      </c>
      <c r="N641" s="38" t="s">
        <v>4125</v>
      </c>
      <c r="O641" s="38" t="s">
        <v>4124</v>
      </c>
      <c r="P641" s="39" t="s">
        <v>4123</v>
      </c>
      <c r="Q641" s="38"/>
      <c r="R641" s="39" t="s">
        <v>4126</v>
      </c>
      <c r="S641" s="39" t="s">
        <v>6874</v>
      </c>
      <c r="T641" s="40">
        <v>37970</v>
      </c>
      <c r="U641" s="38">
        <v>150</v>
      </c>
      <c r="V641" s="28"/>
      <c r="W641" s="29"/>
      <c r="X641" s="28"/>
      <c r="Y641" s="28"/>
      <c r="Z641" s="28"/>
      <c r="AA641" s="27"/>
      <c r="AB641" s="24"/>
      <c r="AC641" s="24"/>
      <c r="AD641" s="24"/>
      <c r="AE641" s="24"/>
      <c r="AF641" s="24"/>
      <c r="AG641" s="24"/>
    </row>
    <row r="642" spans="1:33" ht="14.25" hidden="1" customHeight="1" x14ac:dyDescent="0.2">
      <c r="A642" s="38">
        <v>5000</v>
      </c>
      <c r="B642" s="29" t="s">
        <v>4127</v>
      </c>
      <c r="C642" s="139">
        <v>702753007</v>
      </c>
      <c r="D642" s="27" t="s">
        <v>78</v>
      </c>
      <c r="E642" s="27" t="s">
        <v>4128</v>
      </c>
      <c r="F642" s="37" t="s">
        <v>4129</v>
      </c>
      <c r="G642" s="37" t="s">
        <v>4130</v>
      </c>
      <c r="H642" s="37" t="s">
        <v>4131</v>
      </c>
      <c r="I642" s="27" t="s">
        <v>4132</v>
      </c>
      <c r="J642" s="27" t="s">
        <v>4133</v>
      </c>
      <c r="K642" s="27" t="s">
        <v>4134</v>
      </c>
      <c r="L642" s="27" t="s">
        <v>4135</v>
      </c>
      <c r="M642" s="29" t="s">
        <v>6112</v>
      </c>
      <c r="N642" s="38" t="s">
        <v>1105</v>
      </c>
      <c r="O642" s="38"/>
      <c r="P642" s="39"/>
      <c r="Q642" s="38"/>
      <c r="R642" s="39" t="s">
        <v>414</v>
      </c>
      <c r="S642" s="39" t="s">
        <v>4136</v>
      </c>
      <c r="T642" s="40">
        <v>37970</v>
      </c>
      <c r="U642" s="38">
        <v>5000</v>
      </c>
      <c r="V642" s="28"/>
      <c r="W642" s="29"/>
      <c r="X642" s="28"/>
      <c r="Y642" s="28"/>
      <c r="Z642" s="28"/>
      <c r="AA642" s="27"/>
      <c r="AB642" s="24"/>
      <c r="AC642" s="24"/>
      <c r="AD642" s="24"/>
      <c r="AE642" s="24"/>
      <c r="AF642" s="24"/>
      <c r="AG642" s="24"/>
    </row>
    <row r="643" spans="1:33" ht="14.25" hidden="1" customHeight="1" x14ac:dyDescent="0.2">
      <c r="A643" s="38">
        <v>7153</v>
      </c>
      <c r="B643" s="29" t="s">
        <v>4137</v>
      </c>
      <c r="C643" s="139" t="s">
        <v>7714</v>
      </c>
      <c r="D643" s="27" t="s">
        <v>4138</v>
      </c>
      <c r="E643" s="27" t="s">
        <v>4139</v>
      </c>
      <c r="F643" s="37" t="s">
        <v>4140</v>
      </c>
      <c r="G643" s="37" t="s">
        <v>4141</v>
      </c>
      <c r="H643" s="37" t="s">
        <v>4142</v>
      </c>
      <c r="I643" s="27" t="s">
        <v>1636</v>
      </c>
      <c r="J643" s="27" t="s">
        <v>4143</v>
      </c>
      <c r="K643" s="27" t="s">
        <v>4144</v>
      </c>
      <c r="L643" s="27" t="s">
        <v>4145</v>
      </c>
      <c r="M643" s="29" t="s">
        <v>49</v>
      </c>
      <c r="N643" s="38" t="s">
        <v>4147</v>
      </c>
      <c r="O643" s="38" t="s">
        <v>4146</v>
      </c>
      <c r="P643" s="39"/>
      <c r="Q643" s="38"/>
      <c r="R643" s="39">
        <v>93401</v>
      </c>
      <c r="S643" s="39" t="s">
        <v>4148</v>
      </c>
      <c r="T643" s="40">
        <v>38384</v>
      </c>
      <c r="U643" s="38">
        <v>7153</v>
      </c>
      <c r="V643" s="28"/>
      <c r="W643" s="29"/>
      <c r="X643" s="28"/>
      <c r="Y643" s="28"/>
      <c r="Z643" s="28"/>
      <c r="AA643" s="27"/>
      <c r="AB643" s="24"/>
      <c r="AC643" s="24"/>
      <c r="AD643" s="24"/>
      <c r="AE643" s="24"/>
      <c r="AF643" s="24"/>
      <c r="AG643" s="24"/>
    </row>
    <row r="644" spans="1:33" ht="14.25" hidden="1" customHeight="1" x14ac:dyDescent="0.2">
      <c r="A644" s="38">
        <v>7358</v>
      </c>
      <c r="B644" s="29" t="s">
        <v>4149</v>
      </c>
      <c r="C644" s="139" t="s">
        <v>7715</v>
      </c>
      <c r="D644" s="27" t="s">
        <v>4150</v>
      </c>
      <c r="E644" s="27" t="s">
        <v>4151</v>
      </c>
      <c r="F644" s="37" t="s">
        <v>4152</v>
      </c>
      <c r="G644" s="37" t="s">
        <v>4153</v>
      </c>
      <c r="H644" s="37" t="s">
        <v>4154</v>
      </c>
      <c r="I644" s="27" t="s">
        <v>701</v>
      </c>
      <c r="J644" s="27" t="s">
        <v>4155</v>
      </c>
      <c r="K644" s="27" t="s">
        <v>4156</v>
      </c>
      <c r="L644" s="27" t="s">
        <v>4157</v>
      </c>
      <c r="M644" s="29" t="s">
        <v>49</v>
      </c>
      <c r="N644" s="38" t="s">
        <v>4158</v>
      </c>
      <c r="O644" s="38"/>
      <c r="P644" s="39"/>
      <c r="Q644" s="38"/>
      <c r="R644" s="39">
        <v>93401</v>
      </c>
      <c r="S644" s="39" t="s">
        <v>4159</v>
      </c>
      <c r="T644" s="40">
        <v>39240</v>
      </c>
      <c r="U644" s="38">
        <v>7358</v>
      </c>
      <c r="V644" s="28"/>
      <c r="W644" s="29"/>
      <c r="X644" s="28"/>
      <c r="Y644" s="28"/>
      <c r="Z644" s="28"/>
      <c r="AA644" s="27"/>
      <c r="AB644" s="24"/>
      <c r="AC644" s="24"/>
      <c r="AD644" s="24"/>
      <c r="AE644" s="24"/>
      <c r="AF644" s="24"/>
      <c r="AG644" s="24"/>
    </row>
    <row r="645" spans="1:33" ht="14.25" hidden="1" customHeight="1" x14ac:dyDescent="0.2">
      <c r="A645" s="38">
        <v>7363</v>
      </c>
      <c r="B645" s="29" t="s">
        <v>4160</v>
      </c>
      <c r="C645" s="139" t="s">
        <v>7716</v>
      </c>
      <c r="D645" s="27" t="s">
        <v>78</v>
      </c>
      <c r="E645" s="27" t="s">
        <v>4161</v>
      </c>
      <c r="F645" s="37" t="s">
        <v>6594</v>
      </c>
      <c r="G645" s="37" t="s">
        <v>4162</v>
      </c>
      <c r="H645" s="37" t="s">
        <v>6595</v>
      </c>
      <c r="I645" s="27" t="s">
        <v>4163</v>
      </c>
      <c r="J645" s="27" t="s">
        <v>4164</v>
      </c>
      <c r="K645" s="27" t="s">
        <v>4165</v>
      </c>
      <c r="L645" s="27" t="s">
        <v>4166</v>
      </c>
      <c r="M645" s="29" t="s">
        <v>49</v>
      </c>
      <c r="N645" s="38" t="s">
        <v>2132</v>
      </c>
      <c r="O645" s="38" t="s">
        <v>4167</v>
      </c>
      <c r="P645" s="39"/>
      <c r="Q645" s="38"/>
      <c r="R645" s="39" t="s">
        <v>523</v>
      </c>
      <c r="S645" s="39" t="s">
        <v>6607</v>
      </c>
      <c r="T645" s="40">
        <v>39275</v>
      </c>
      <c r="U645" s="38">
        <v>7363</v>
      </c>
      <c r="V645" s="28"/>
      <c r="W645" s="29"/>
      <c r="X645" s="28"/>
      <c r="Y645" s="28"/>
      <c r="Z645" s="28"/>
      <c r="AA645" s="27"/>
      <c r="AB645" s="24"/>
      <c r="AC645" s="24"/>
      <c r="AD645" s="24"/>
      <c r="AE645" s="24"/>
      <c r="AF645" s="24"/>
      <c r="AG645" s="24"/>
    </row>
    <row r="646" spans="1:33" ht="14.25" hidden="1" customHeight="1" x14ac:dyDescent="0.2">
      <c r="A646" s="38">
        <v>7067</v>
      </c>
      <c r="B646" s="29" t="s">
        <v>4168</v>
      </c>
      <c r="C646" s="139">
        <v>825652000</v>
      </c>
      <c r="D646" s="27" t="s">
        <v>1204</v>
      </c>
      <c r="E646" s="27" t="s">
        <v>4169</v>
      </c>
      <c r="F646" s="37" t="s">
        <v>7597</v>
      </c>
      <c r="G646" s="37" t="s">
        <v>4170</v>
      </c>
      <c r="H646" s="37" t="s">
        <v>4171</v>
      </c>
      <c r="I646" s="27" t="s">
        <v>4172</v>
      </c>
      <c r="J646" s="27" t="s">
        <v>4173</v>
      </c>
      <c r="K646" s="27" t="s">
        <v>4174</v>
      </c>
      <c r="L646" s="27" t="s">
        <v>4175</v>
      </c>
      <c r="M646" s="29" t="s">
        <v>49</v>
      </c>
      <c r="N646" s="38" t="s">
        <v>2321</v>
      </c>
      <c r="O646" s="38" t="s">
        <v>7598</v>
      </c>
      <c r="P646" s="39" t="s">
        <v>7599</v>
      </c>
      <c r="Q646" s="38"/>
      <c r="R646" s="39" t="s">
        <v>1209</v>
      </c>
      <c r="S646" s="39" t="s">
        <v>7600</v>
      </c>
      <c r="T646" s="40">
        <v>37970</v>
      </c>
      <c r="U646" s="38">
        <v>7067</v>
      </c>
      <c r="V646" s="28"/>
      <c r="W646" s="29"/>
      <c r="X646" s="28"/>
      <c r="Y646" s="28"/>
      <c r="Z646" s="28"/>
      <c r="AA646" s="27"/>
      <c r="AB646" s="24"/>
      <c r="AC646" s="24"/>
      <c r="AD646" s="24"/>
      <c r="AE646" s="24"/>
      <c r="AF646" s="24"/>
      <c r="AG646" s="24"/>
    </row>
    <row r="647" spans="1:33" ht="14.25" hidden="1" customHeight="1" x14ac:dyDescent="0.2">
      <c r="A647" s="38">
        <v>5450</v>
      </c>
      <c r="B647" s="29" t="s">
        <v>4176</v>
      </c>
      <c r="C647" s="139">
        <v>700160718</v>
      </c>
      <c r="D647" s="27" t="s">
        <v>149</v>
      </c>
      <c r="E647" s="27" t="s">
        <v>4177</v>
      </c>
      <c r="F647" s="37" t="s">
        <v>27</v>
      </c>
      <c r="G647" s="37" t="s">
        <v>4178</v>
      </c>
      <c r="H647" s="37" t="s">
        <v>29</v>
      </c>
      <c r="I647" s="27"/>
      <c r="J647" s="27"/>
      <c r="K647" s="27" t="s">
        <v>4179</v>
      </c>
      <c r="L647" s="27" t="s">
        <v>4180</v>
      </c>
      <c r="M647" s="29" t="s">
        <v>49</v>
      </c>
      <c r="N647" s="38" t="s">
        <v>1404</v>
      </c>
      <c r="O647" s="38"/>
      <c r="P647" s="39"/>
      <c r="Q647" s="38"/>
      <c r="R647" s="39">
        <v>93910</v>
      </c>
      <c r="S647" s="39" t="s">
        <v>4181</v>
      </c>
      <c r="T647" s="40">
        <v>37970</v>
      </c>
      <c r="U647" s="38">
        <v>5450</v>
      </c>
      <c r="V647" s="28"/>
      <c r="W647" s="29"/>
      <c r="X647" s="28"/>
      <c r="Y647" s="28"/>
      <c r="Z647" s="28"/>
      <c r="AA647" s="27"/>
      <c r="AB647" s="24"/>
      <c r="AC647" s="24"/>
      <c r="AD647" s="24"/>
      <c r="AE647" s="24"/>
      <c r="AF647" s="24"/>
      <c r="AG647" s="24"/>
    </row>
    <row r="648" spans="1:33" ht="14.25" hidden="1" customHeight="1" x14ac:dyDescent="0.2">
      <c r="A648" s="38">
        <v>5500</v>
      </c>
      <c r="B648" s="29" t="s">
        <v>4182</v>
      </c>
      <c r="C648" s="139">
        <v>823898002</v>
      </c>
      <c r="D648" s="27" t="s">
        <v>78</v>
      </c>
      <c r="E648" s="27" t="s">
        <v>4183</v>
      </c>
      <c r="F648" s="37" t="s">
        <v>4184</v>
      </c>
      <c r="G648" s="37" t="s">
        <v>4185</v>
      </c>
      <c r="H648" s="37" t="s">
        <v>4186</v>
      </c>
      <c r="I648" s="27" t="s">
        <v>183</v>
      </c>
      <c r="J648" s="27" t="s">
        <v>4187</v>
      </c>
      <c r="K648" s="27" t="s">
        <v>4188</v>
      </c>
      <c r="L648" s="27" t="s">
        <v>4189</v>
      </c>
      <c r="M648" s="29" t="s">
        <v>623</v>
      </c>
      <c r="N648" s="38" t="s">
        <v>457</v>
      </c>
      <c r="O648" s="38"/>
      <c r="P648" s="39"/>
      <c r="Q648" s="38"/>
      <c r="R648" s="39" t="s">
        <v>414</v>
      </c>
      <c r="S648" s="39" t="s">
        <v>4190</v>
      </c>
      <c r="T648" s="40">
        <v>37970</v>
      </c>
      <c r="U648" s="38">
        <v>5500</v>
      </c>
      <c r="V648" s="28"/>
      <c r="W648" s="29"/>
      <c r="X648" s="28"/>
      <c r="Y648" s="28"/>
      <c r="Z648" s="28"/>
      <c r="AA648" s="27"/>
      <c r="AB648" s="24"/>
      <c r="AC648" s="24"/>
      <c r="AD648" s="24"/>
      <c r="AE648" s="24"/>
      <c r="AF648" s="24"/>
      <c r="AG648" s="24"/>
    </row>
    <row r="649" spans="1:33" ht="14.25" hidden="1" customHeight="1" x14ac:dyDescent="0.2">
      <c r="A649" s="38">
        <v>6897</v>
      </c>
      <c r="B649" s="29" t="s">
        <v>8767</v>
      </c>
      <c r="C649" s="139" t="s">
        <v>7717</v>
      </c>
      <c r="D649" s="27" t="s">
        <v>78</v>
      </c>
      <c r="E649" s="27" t="s">
        <v>4191</v>
      </c>
      <c r="F649" s="37" t="s">
        <v>7372</v>
      </c>
      <c r="G649" s="37" t="s">
        <v>4192</v>
      </c>
      <c r="H649" s="37" t="s">
        <v>7373</v>
      </c>
      <c r="I649" s="27" t="s">
        <v>4193</v>
      </c>
      <c r="J649" s="27" t="s">
        <v>7374</v>
      </c>
      <c r="K649" s="27" t="s">
        <v>7376</v>
      </c>
      <c r="L649" s="27" t="s">
        <v>4194</v>
      </c>
      <c r="M649" s="29" t="s">
        <v>49</v>
      </c>
      <c r="N649" s="38" t="s">
        <v>3463</v>
      </c>
      <c r="O649" s="38" t="s">
        <v>4195</v>
      </c>
      <c r="P649" s="59" t="s">
        <v>6576</v>
      </c>
      <c r="Q649" s="38"/>
      <c r="R649" s="39" t="s">
        <v>414</v>
      </c>
      <c r="S649" s="39" t="s">
        <v>7375</v>
      </c>
      <c r="T649" s="40">
        <v>37970</v>
      </c>
      <c r="U649" s="38">
        <v>6897</v>
      </c>
      <c r="V649" s="53"/>
      <c r="W649" s="54"/>
      <c r="X649" s="53"/>
      <c r="Y649" s="53"/>
      <c r="Z649" s="53"/>
      <c r="AA649" s="43"/>
      <c r="AB649" s="24"/>
      <c r="AC649" s="24"/>
      <c r="AD649" s="24"/>
      <c r="AE649" s="24"/>
      <c r="AF649" s="24"/>
      <c r="AG649" s="24"/>
    </row>
    <row r="650" spans="1:33" ht="14.25" hidden="1" customHeight="1" x14ac:dyDescent="0.2">
      <c r="A650" s="38">
        <v>6936</v>
      </c>
      <c r="B650" s="29" t="s">
        <v>4196</v>
      </c>
      <c r="C650" s="139">
        <v>821382009</v>
      </c>
      <c r="D650" s="27" t="s">
        <v>78</v>
      </c>
      <c r="E650" s="27" t="s">
        <v>4197</v>
      </c>
      <c r="F650" s="37" t="s">
        <v>4198</v>
      </c>
      <c r="G650" s="37" t="s">
        <v>4199</v>
      </c>
      <c r="H650" s="37" t="s">
        <v>4200</v>
      </c>
      <c r="I650" s="27" t="s">
        <v>183</v>
      </c>
      <c r="J650" s="27" t="s">
        <v>4201</v>
      </c>
      <c r="K650" s="27" t="s">
        <v>4202</v>
      </c>
      <c r="L650" s="27" t="s">
        <v>4203</v>
      </c>
      <c r="M650" s="29" t="s">
        <v>339</v>
      </c>
      <c r="N650" s="38" t="s">
        <v>1100</v>
      </c>
      <c r="O650" s="38"/>
      <c r="P650" s="39"/>
      <c r="Q650" s="38"/>
      <c r="R650" s="39" t="s">
        <v>89</v>
      </c>
      <c r="S650" s="39" t="s">
        <v>4204</v>
      </c>
      <c r="T650" s="40">
        <v>37970</v>
      </c>
      <c r="U650" s="38">
        <v>6936</v>
      </c>
      <c r="V650" s="28"/>
      <c r="W650" s="29"/>
      <c r="X650" s="28"/>
      <c r="Y650" s="28"/>
      <c r="Z650" s="28"/>
      <c r="AA650" s="27"/>
      <c r="AB650" s="24"/>
      <c r="AC650" s="24"/>
      <c r="AD650" s="24"/>
      <c r="AE650" s="24"/>
      <c r="AF650" s="24"/>
      <c r="AG650" s="24"/>
    </row>
    <row r="651" spans="1:33" ht="14.25" hidden="1" customHeight="1" x14ac:dyDescent="0.2">
      <c r="A651" s="38">
        <v>7046</v>
      </c>
      <c r="B651" s="27" t="s">
        <v>6156</v>
      </c>
      <c r="C651" s="139">
        <v>700229106</v>
      </c>
      <c r="D651" s="27" t="s">
        <v>78</v>
      </c>
      <c r="E651" s="27" t="s">
        <v>4205</v>
      </c>
      <c r="F651" s="37" t="s">
        <v>4206</v>
      </c>
      <c r="G651" s="37" t="s">
        <v>4207</v>
      </c>
      <c r="H651" s="37" t="s">
        <v>4208</v>
      </c>
      <c r="I651" s="27" t="s">
        <v>4209</v>
      </c>
      <c r="J651" s="27" t="s">
        <v>4210</v>
      </c>
      <c r="K651" s="27" t="s">
        <v>4211</v>
      </c>
      <c r="L651" s="27" t="s">
        <v>4212</v>
      </c>
      <c r="M651" s="29" t="s">
        <v>49</v>
      </c>
      <c r="N651" s="38" t="s">
        <v>1663</v>
      </c>
      <c r="O651" s="38"/>
      <c r="P651" s="39"/>
      <c r="Q651" s="38"/>
      <c r="R651" s="39" t="s">
        <v>414</v>
      </c>
      <c r="S651" s="39" t="s">
        <v>4213</v>
      </c>
      <c r="T651" s="40">
        <v>37970</v>
      </c>
      <c r="U651" s="38">
        <v>7046</v>
      </c>
      <c r="V651" s="28"/>
      <c r="W651" s="29"/>
      <c r="X651" s="28"/>
      <c r="Y651" s="28"/>
      <c r="Z651" s="28"/>
      <c r="AA651" s="27"/>
      <c r="AB651" s="24"/>
      <c r="AC651" s="24"/>
      <c r="AD651" s="24"/>
      <c r="AE651" s="24"/>
      <c r="AF651" s="24"/>
      <c r="AG651" s="24"/>
    </row>
    <row r="652" spans="1:33" ht="14.25" hidden="1" customHeight="1" x14ac:dyDescent="0.2">
      <c r="A652" s="38">
        <v>7164</v>
      </c>
      <c r="B652" s="29" t="s">
        <v>4214</v>
      </c>
      <c r="C652" s="139">
        <v>609010002</v>
      </c>
      <c r="D652" s="27" t="s">
        <v>4215</v>
      </c>
      <c r="E652" s="27" t="s">
        <v>4216</v>
      </c>
      <c r="F652" s="37" t="s">
        <v>27</v>
      </c>
      <c r="G652" s="37" t="s">
        <v>4217</v>
      </c>
      <c r="H652" s="37" t="s">
        <v>29</v>
      </c>
      <c r="I652" s="27"/>
      <c r="J652" s="27"/>
      <c r="K652" s="27" t="s">
        <v>4218</v>
      </c>
      <c r="L652" s="27" t="s">
        <v>4219</v>
      </c>
      <c r="M652" s="29" t="s">
        <v>49</v>
      </c>
      <c r="N652" s="38" t="s">
        <v>723</v>
      </c>
      <c r="O652" s="38" t="s">
        <v>4220</v>
      </c>
      <c r="P652" s="39"/>
      <c r="Q652" s="38"/>
      <c r="R652" s="39">
        <v>91001</v>
      </c>
      <c r="S652" s="39" t="s">
        <v>4221</v>
      </c>
      <c r="T652" s="40">
        <v>38450</v>
      </c>
      <c r="U652" s="38">
        <v>7164</v>
      </c>
      <c r="V652" s="28"/>
      <c r="W652" s="29"/>
      <c r="X652" s="28"/>
      <c r="Y652" s="28"/>
      <c r="Z652" s="28"/>
      <c r="AA652" s="27"/>
      <c r="AB652" s="24"/>
      <c r="AC652" s="24"/>
      <c r="AD652" s="24"/>
      <c r="AE652" s="24"/>
      <c r="AF652" s="24"/>
      <c r="AG652" s="24"/>
    </row>
    <row r="653" spans="1:33" ht="14.25" hidden="1" customHeight="1" x14ac:dyDescent="0.2">
      <c r="A653" s="93">
        <v>6911</v>
      </c>
      <c r="B653" s="145" t="s">
        <v>4222</v>
      </c>
      <c r="C653" s="139">
        <v>713189006</v>
      </c>
      <c r="D653" s="27" t="s">
        <v>601</v>
      </c>
      <c r="E653" s="27" t="s">
        <v>4223</v>
      </c>
      <c r="F653" s="37" t="s">
        <v>6165</v>
      </c>
      <c r="G653" s="55" t="s">
        <v>5771</v>
      </c>
      <c r="H653" s="37" t="s">
        <v>7576</v>
      </c>
      <c r="I653" s="27" t="s">
        <v>4224</v>
      </c>
      <c r="J653" s="27" t="s">
        <v>8682</v>
      </c>
      <c r="K653" s="27" t="s">
        <v>8683</v>
      </c>
      <c r="L653" s="27" t="s">
        <v>8684</v>
      </c>
      <c r="M653" s="29" t="s">
        <v>339</v>
      </c>
      <c r="N653" s="38" t="s">
        <v>1721</v>
      </c>
      <c r="O653" s="38" t="s">
        <v>8685</v>
      </c>
      <c r="P653" s="59" t="s">
        <v>7575</v>
      </c>
      <c r="Q653" s="38"/>
      <c r="R653" s="39">
        <v>93910</v>
      </c>
      <c r="S653" s="39" t="s">
        <v>8686</v>
      </c>
      <c r="T653" s="40">
        <v>37970</v>
      </c>
      <c r="U653" s="93">
        <v>6911</v>
      </c>
      <c r="V653" s="53"/>
      <c r="W653" s="54"/>
      <c r="X653" s="53"/>
      <c r="Y653" s="53"/>
      <c r="Z653" s="53"/>
      <c r="AA653" s="43"/>
      <c r="AB653" s="24"/>
      <c r="AC653" s="24"/>
      <c r="AD653" s="24"/>
      <c r="AE653" s="24"/>
      <c r="AF653" s="24"/>
      <c r="AG653" s="24"/>
    </row>
    <row r="654" spans="1:33" ht="14.25" hidden="1" customHeight="1" x14ac:dyDescent="0.2">
      <c r="A654" s="38">
        <v>7433</v>
      </c>
      <c r="B654" s="29" t="s">
        <v>4225</v>
      </c>
      <c r="C654" s="139">
        <v>650263170</v>
      </c>
      <c r="D654" s="27" t="s">
        <v>4226</v>
      </c>
      <c r="E654" s="27" t="s">
        <v>4227</v>
      </c>
      <c r="F654" s="37" t="s">
        <v>4228</v>
      </c>
      <c r="G654" s="37" t="s">
        <v>4229</v>
      </c>
      <c r="H654" s="37" t="s">
        <v>4230</v>
      </c>
      <c r="I654" s="27" t="s">
        <v>4231</v>
      </c>
      <c r="J654" s="27" t="s">
        <v>4232</v>
      </c>
      <c r="K654" s="27" t="s">
        <v>4233</v>
      </c>
      <c r="L654" s="27" t="s">
        <v>4234</v>
      </c>
      <c r="M654" s="29" t="s">
        <v>6112</v>
      </c>
      <c r="N654" s="38" t="s">
        <v>4235</v>
      </c>
      <c r="O654" s="38"/>
      <c r="P654" s="39"/>
      <c r="Q654" s="38"/>
      <c r="R654" s="39" t="s">
        <v>414</v>
      </c>
      <c r="S654" s="39" t="s">
        <v>4236</v>
      </c>
      <c r="T654" s="40">
        <v>40463</v>
      </c>
      <c r="U654" s="38">
        <v>7433</v>
      </c>
      <c r="V654" s="28"/>
      <c r="W654" s="29"/>
      <c r="X654" s="28"/>
      <c r="Y654" s="28"/>
      <c r="Z654" s="28"/>
      <c r="AA654" s="27"/>
      <c r="AB654" s="24"/>
      <c r="AC654" s="24"/>
      <c r="AD654" s="24"/>
      <c r="AE654" s="24"/>
      <c r="AF654" s="24"/>
      <c r="AG654" s="24"/>
    </row>
    <row r="655" spans="1:33" ht="14.25" hidden="1" customHeight="1" x14ac:dyDescent="0.2">
      <c r="A655" s="38">
        <v>7486</v>
      </c>
      <c r="B655" s="29" t="s">
        <v>4237</v>
      </c>
      <c r="C655" s="139">
        <v>754811005</v>
      </c>
      <c r="D655" s="27" t="s">
        <v>4238</v>
      </c>
      <c r="E655" s="27" t="s">
        <v>4239</v>
      </c>
      <c r="F655" s="37" t="s">
        <v>4240</v>
      </c>
      <c r="G655" s="37" t="s">
        <v>4241</v>
      </c>
      <c r="H655" s="37" t="s">
        <v>4242</v>
      </c>
      <c r="I655" s="27" t="s">
        <v>4243</v>
      </c>
      <c r="J655" s="27" t="s">
        <v>4244</v>
      </c>
      <c r="K655" s="27" t="s">
        <v>4245</v>
      </c>
      <c r="L655" s="27" t="s">
        <v>4247</v>
      </c>
      <c r="M655" s="29" t="s">
        <v>6118</v>
      </c>
      <c r="N655" s="38" t="s">
        <v>4249</v>
      </c>
      <c r="O655" s="38" t="s">
        <v>4248</v>
      </c>
      <c r="P655" s="39" t="s">
        <v>4246</v>
      </c>
      <c r="Q655" s="38"/>
      <c r="R655" s="39" t="s">
        <v>47</v>
      </c>
      <c r="S655" s="39" t="s">
        <v>4250</v>
      </c>
      <c r="T655" s="40">
        <v>41540</v>
      </c>
      <c r="U655" s="38">
        <v>7486</v>
      </c>
      <c r="V655" s="28"/>
      <c r="W655" s="29"/>
      <c r="X655" s="28"/>
      <c r="Y655" s="28"/>
      <c r="Z655" s="28"/>
      <c r="AA655" s="27"/>
      <c r="AB655" s="24"/>
      <c r="AC655" s="24"/>
      <c r="AD655" s="24"/>
      <c r="AE655" s="24"/>
      <c r="AF655" s="24"/>
      <c r="AG655" s="24"/>
    </row>
    <row r="656" spans="1:33" ht="14.25" hidden="1" customHeight="1" x14ac:dyDescent="0.2">
      <c r="A656" s="38">
        <v>7410</v>
      </c>
      <c r="B656" s="29" t="s">
        <v>4251</v>
      </c>
      <c r="C656" s="139">
        <v>650251105</v>
      </c>
      <c r="D656" s="27" t="s">
        <v>4226</v>
      </c>
      <c r="E656" s="27" t="s">
        <v>4252</v>
      </c>
      <c r="F656" s="37" t="s">
        <v>4253</v>
      </c>
      <c r="G656" s="37" t="s">
        <v>4254</v>
      </c>
      <c r="H656" s="37" t="s">
        <v>4255</v>
      </c>
      <c r="I656" s="27" t="s">
        <v>4256</v>
      </c>
      <c r="J656" s="27" t="s">
        <v>4257</v>
      </c>
      <c r="K656" s="27" t="s">
        <v>4258</v>
      </c>
      <c r="L656" s="27" t="s">
        <v>4260</v>
      </c>
      <c r="M656" s="29" t="s">
        <v>49</v>
      </c>
      <c r="N656" s="38" t="s">
        <v>4262</v>
      </c>
      <c r="O656" s="38" t="s">
        <v>4261</v>
      </c>
      <c r="P656" s="39" t="s">
        <v>4259</v>
      </c>
      <c r="Q656" s="38"/>
      <c r="R656" s="39" t="s">
        <v>414</v>
      </c>
      <c r="S656" s="45" t="s">
        <v>6049</v>
      </c>
      <c r="T656" s="40">
        <v>39897</v>
      </c>
      <c r="U656" s="38">
        <v>7410</v>
      </c>
      <c r="V656" s="28"/>
      <c r="W656" s="29"/>
      <c r="X656" s="28"/>
      <c r="Y656" s="28"/>
      <c r="Z656" s="28"/>
      <c r="AA656" s="27"/>
      <c r="AB656" s="24"/>
      <c r="AC656" s="24"/>
      <c r="AD656" s="24"/>
      <c r="AE656" s="24"/>
      <c r="AF656" s="24"/>
      <c r="AG656" s="24"/>
    </row>
    <row r="657" spans="1:33" ht="14.25" hidden="1" customHeight="1" x14ac:dyDescent="0.2">
      <c r="A657" s="38">
        <v>7372</v>
      </c>
      <c r="B657" s="29" t="s">
        <v>4263</v>
      </c>
      <c r="C657" s="139">
        <v>657662402</v>
      </c>
      <c r="D657" s="27" t="s">
        <v>4264</v>
      </c>
      <c r="E657" s="27" t="s">
        <v>4265</v>
      </c>
      <c r="F657" s="37" t="s">
        <v>4266</v>
      </c>
      <c r="G657" s="37" t="s">
        <v>4267</v>
      </c>
      <c r="H657" s="37" t="s">
        <v>4268</v>
      </c>
      <c r="I657" s="27" t="s">
        <v>1919</v>
      </c>
      <c r="J657" s="27" t="s">
        <v>4269</v>
      </c>
      <c r="K657" s="27" t="s">
        <v>4270</v>
      </c>
      <c r="L657" s="27" t="s">
        <v>4271</v>
      </c>
      <c r="M657" s="29" t="s">
        <v>623</v>
      </c>
      <c r="N657" s="38" t="s">
        <v>4273</v>
      </c>
      <c r="O657" s="38" t="s">
        <v>4272</v>
      </c>
      <c r="P657" s="39"/>
      <c r="Q657" s="38"/>
      <c r="R657" s="39">
        <v>93401</v>
      </c>
      <c r="S657" s="39" t="s">
        <v>4274</v>
      </c>
      <c r="T657" s="40">
        <v>39328</v>
      </c>
      <c r="U657" s="38">
        <v>7372</v>
      </c>
      <c r="V657" s="28"/>
      <c r="W657" s="29"/>
      <c r="X657" s="28"/>
      <c r="Y657" s="28"/>
      <c r="Z657" s="28"/>
      <c r="AA657" s="27"/>
      <c r="AB657" s="24"/>
      <c r="AC657" s="24"/>
      <c r="AD657" s="24"/>
      <c r="AE657" s="24"/>
      <c r="AF657" s="24"/>
      <c r="AG657" s="24"/>
    </row>
    <row r="658" spans="1:33" ht="14.25" hidden="1" customHeight="1" x14ac:dyDescent="0.2">
      <c r="A658" s="38">
        <v>7400</v>
      </c>
      <c r="B658" s="29" t="s">
        <v>4275</v>
      </c>
      <c r="C658" s="139">
        <v>657478903</v>
      </c>
      <c r="D658" s="27" t="s">
        <v>4276</v>
      </c>
      <c r="E658" s="27" t="s">
        <v>4277</v>
      </c>
      <c r="F658" s="37" t="s">
        <v>4278</v>
      </c>
      <c r="G658" s="37" t="s">
        <v>4279</v>
      </c>
      <c r="H658" s="37" t="s">
        <v>4280</v>
      </c>
      <c r="I658" s="27" t="s">
        <v>4281</v>
      </c>
      <c r="J658" s="27" t="s">
        <v>4282</v>
      </c>
      <c r="K658" s="27" t="s">
        <v>4283</v>
      </c>
      <c r="L658" s="27" t="s">
        <v>4284</v>
      </c>
      <c r="M658" s="29" t="s">
        <v>6112</v>
      </c>
      <c r="N658" s="38" t="s">
        <v>4286</v>
      </c>
      <c r="O658" s="38" t="s">
        <v>4285</v>
      </c>
      <c r="P658" s="39"/>
      <c r="Q658" s="38"/>
      <c r="R658" s="39" t="s">
        <v>414</v>
      </c>
      <c r="S658" s="39" t="s">
        <v>4287</v>
      </c>
      <c r="T658" s="40">
        <v>39636</v>
      </c>
      <c r="U658" s="38">
        <v>7400</v>
      </c>
      <c r="V658" s="28"/>
      <c r="W658" s="29"/>
      <c r="X658" s="28"/>
      <c r="Y658" s="28"/>
      <c r="Z658" s="28"/>
      <c r="AA658" s="27"/>
      <c r="AB658" s="24"/>
      <c r="AC658" s="24"/>
      <c r="AD658" s="24"/>
      <c r="AE658" s="24"/>
      <c r="AF658" s="24"/>
      <c r="AG658" s="24"/>
    </row>
    <row r="659" spans="1:33" ht="14.25" hidden="1" customHeight="1" x14ac:dyDescent="0.2">
      <c r="A659" s="38">
        <v>7402</v>
      </c>
      <c r="B659" s="29" t="s">
        <v>4288</v>
      </c>
      <c r="C659" s="139">
        <v>659759004</v>
      </c>
      <c r="D659" s="27" t="s">
        <v>4226</v>
      </c>
      <c r="E659" s="27" t="s">
        <v>4289</v>
      </c>
      <c r="F659" s="37" t="s">
        <v>4290</v>
      </c>
      <c r="G659" s="37" t="s">
        <v>4291</v>
      </c>
      <c r="H659" s="37" t="s">
        <v>4292</v>
      </c>
      <c r="I659" s="27" t="s">
        <v>1573</v>
      </c>
      <c r="J659" s="27" t="s">
        <v>4293</v>
      </c>
      <c r="K659" s="27" t="s">
        <v>4294</v>
      </c>
      <c r="L659" s="27" t="s">
        <v>4295</v>
      </c>
      <c r="M659" s="27" t="s">
        <v>6113</v>
      </c>
      <c r="N659" s="29" t="s">
        <v>4296</v>
      </c>
      <c r="O659" s="38"/>
      <c r="P659" s="39"/>
      <c r="Q659" s="38"/>
      <c r="R659" s="39" t="s">
        <v>414</v>
      </c>
      <c r="S659" s="39" t="s">
        <v>4297</v>
      </c>
      <c r="T659" s="40">
        <v>39695</v>
      </c>
      <c r="U659" s="38">
        <v>7402</v>
      </c>
      <c r="V659" s="28"/>
      <c r="W659" s="29"/>
      <c r="X659" s="28"/>
      <c r="Y659" s="28"/>
      <c r="Z659" s="28"/>
      <c r="AA659" s="27"/>
      <c r="AB659" s="24"/>
      <c r="AC659" s="24"/>
      <c r="AD659" s="24"/>
      <c r="AE659" s="24"/>
      <c r="AF659" s="24"/>
      <c r="AG659" s="24"/>
    </row>
    <row r="660" spans="1:33" ht="14.25" hidden="1" customHeight="1" x14ac:dyDescent="0.2">
      <c r="A660" s="38">
        <v>7453</v>
      </c>
      <c r="B660" s="29" t="s">
        <v>4298</v>
      </c>
      <c r="C660" s="139">
        <v>650363817</v>
      </c>
      <c r="D660" s="27" t="s">
        <v>4238</v>
      </c>
      <c r="E660" s="27" t="s">
        <v>4299</v>
      </c>
      <c r="F660" s="37" t="s">
        <v>4300</v>
      </c>
      <c r="G660" s="37" t="s">
        <v>4301</v>
      </c>
      <c r="H660" s="37" t="s">
        <v>4302</v>
      </c>
      <c r="I660" s="27" t="s">
        <v>4303</v>
      </c>
      <c r="J660" s="27" t="s">
        <v>136</v>
      </c>
      <c r="K660" s="27" t="s">
        <v>4304</v>
      </c>
      <c r="L660" s="27" t="s">
        <v>6157</v>
      </c>
      <c r="M660" s="29" t="s">
        <v>6114</v>
      </c>
      <c r="N660" s="38" t="s">
        <v>4305</v>
      </c>
      <c r="O660" s="38"/>
      <c r="P660" s="39"/>
      <c r="Q660" s="38"/>
      <c r="R660" s="39" t="s">
        <v>47</v>
      </c>
      <c r="S660" s="39" t="s">
        <v>4306</v>
      </c>
      <c r="T660" s="40">
        <v>40809</v>
      </c>
      <c r="U660" s="38">
        <v>7453</v>
      </c>
      <c r="V660" s="28"/>
      <c r="W660" s="29"/>
      <c r="X660" s="28"/>
      <c r="Y660" s="28"/>
      <c r="Z660" s="28"/>
      <c r="AA660" s="27"/>
      <c r="AB660" s="24"/>
      <c r="AC660" s="24"/>
      <c r="AD660" s="24"/>
      <c r="AE660" s="24"/>
      <c r="AF660" s="24"/>
      <c r="AG660" s="24"/>
    </row>
    <row r="661" spans="1:33" ht="14.25" hidden="1" customHeight="1" x14ac:dyDescent="0.2">
      <c r="A661" s="38">
        <v>7366</v>
      </c>
      <c r="B661" s="29" t="s">
        <v>4307</v>
      </c>
      <c r="C661" s="139">
        <v>657208701</v>
      </c>
      <c r="D661" s="27" t="s">
        <v>4276</v>
      </c>
      <c r="E661" s="27" t="s">
        <v>4308</v>
      </c>
      <c r="F661" s="37" t="s">
        <v>4309</v>
      </c>
      <c r="G661" s="37" t="s">
        <v>4310</v>
      </c>
      <c r="H661" s="37" t="s">
        <v>4311</v>
      </c>
      <c r="I661" s="37" t="s">
        <v>730</v>
      </c>
      <c r="J661" s="27" t="s">
        <v>4312</v>
      </c>
      <c r="K661" s="27" t="s">
        <v>4313</v>
      </c>
      <c r="L661" s="27" t="s">
        <v>4315</v>
      </c>
      <c r="M661" s="29" t="s">
        <v>50</v>
      </c>
      <c r="N661" s="38" t="s">
        <v>1420</v>
      </c>
      <c r="O661" s="38" t="s">
        <v>4316</v>
      </c>
      <c r="P661" s="39" t="s">
        <v>4314</v>
      </c>
      <c r="Q661" s="38"/>
      <c r="R661" s="39" t="s">
        <v>414</v>
      </c>
      <c r="S661" s="39" t="s">
        <v>4317</v>
      </c>
      <c r="T661" s="40">
        <v>39303</v>
      </c>
      <c r="U661" s="38">
        <v>7366</v>
      </c>
      <c r="V661" s="28"/>
      <c r="W661" s="29"/>
      <c r="X661" s="28"/>
      <c r="Y661" s="28"/>
      <c r="Z661" s="28"/>
      <c r="AA661" s="27"/>
      <c r="AB661" s="24"/>
      <c r="AC661" s="24"/>
      <c r="AD661" s="24"/>
      <c r="AE661" s="24"/>
      <c r="AF661" s="24"/>
      <c r="AG661" s="24"/>
    </row>
    <row r="662" spans="1:33" ht="14.25" hidden="1" customHeight="1" x14ac:dyDescent="0.2">
      <c r="A662" s="38">
        <v>7364</v>
      </c>
      <c r="B662" s="29" t="s">
        <v>4318</v>
      </c>
      <c r="C662" s="139">
        <v>657351903</v>
      </c>
      <c r="D662" s="27" t="s">
        <v>4264</v>
      </c>
      <c r="E662" s="27" t="s">
        <v>4319</v>
      </c>
      <c r="F662" s="37" t="s">
        <v>4320</v>
      </c>
      <c r="G662" s="37" t="s">
        <v>4321</v>
      </c>
      <c r="H662" s="27" t="s">
        <v>4322</v>
      </c>
      <c r="I662" s="27" t="s">
        <v>1919</v>
      </c>
      <c r="J662" s="27" t="s">
        <v>4323</v>
      </c>
      <c r="K662" s="27" t="s">
        <v>4324</v>
      </c>
      <c r="L662" s="27" t="s">
        <v>4326</v>
      </c>
      <c r="M662" s="29" t="s">
        <v>49</v>
      </c>
      <c r="N662" s="38" t="s">
        <v>723</v>
      </c>
      <c r="O662" s="38" t="s">
        <v>4327</v>
      </c>
      <c r="P662" s="39" t="s">
        <v>4325</v>
      </c>
      <c r="Q662" s="38"/>
      <c r="R662" s="39">
        <v>93401</v>
      </c>
      <c r="S662" s="39" t="s">
        <v>4328</v>
      </c>
      <c r="T662" s="40">
        <v>39289</v>
      </c>
      <c r="U662" s="38">
        <v>7364</v>
      </c>
      <c r="V662" s="28"/>
      <c r="W662" s="29"/>
      <c r="X662" s="28"/>
      <c r="Y662" s="28"/>
      <c r="Z662" s="28"/>
      <c r="AA662" s="27"/>
      <c r="AB662" s="24"/>
      <c r="AC662" s="24"/>
      <c r="AD662" s="24"/>
      <c r="AE662" s="24"/>
      <c r="AF662" s="24"/>
      <c r="AG662" s="24"/>
    </row>
    <row r="663" spans="1:33" ht="14.25" hidden="1" customHeight="1" x14ac:dyDescent="0.2">
      <c r="A663" s="38">
        <v>7113</v>
      </c>
      <c r="B663" s="29" t="s">
        <v>4329</v>
      </c>
      <c r="C663" s="139">
        <v>651989108</v>
      </c>
      <c r="D663" s="27" t="s">
        <v>4276</v>
      </c>
      <c r="E663" s="27" t="s">
        <v>4330</v>
      </c>
      <c r="F663" s="37" t="s">
        <v>4331</v>
      </c>
      <c r="G663" s="37" t="s">
        <v>4332</v>
      </c>
      <c r="H663" s="37" t="s">
        <v>4333</v>
      </c>
      <c r="I663" s="27" t="s">
        <v>183</v>
      </c>
      <c r="J663" s="27" t="s">
        <v>4334</v>
      </c>
      <c r="K663" s="27" t="s">
        <v>4335</v>
      </c>
      <c r="L663" s="27" t="s">
        <v>4336</v>
      </c>
      <c r="M663" s="29" t="s">
        <v>6116</v>
      </c>
      <c r="N663" s="38"/>
      <c r="O663" s="38"/>
      <c r="P663" s="39"/>
      <c r="Q663" s="38"/>
      <c r="R663" s="39" t="s">
        <v>414</v>
      </c>
      <c r="S663" s="39" t="s">
        <v>4337</v>
      </c>
      <c r="T663" s="40">
        <v>37970</v>
      </c>
      <c r="U663" s="38">
        <v>7113</v>
      </c>
      <c r="V663" s="28"/>
      <c r="W663" s="29"/>
      <c r="X663" s="28"/>
      <c r="Y663" s="28"/>
      <c r="Z663" s="28"/>
      <c r="AA663" s="27"/>
      <c r="AB663" s="24"/>
      <c r="AC663" s="24"/>
      <c r="AD663" s="24"/>
      <c r="AE663" s="24"/>
      <c r="AF663" s="24"/>
      <c r="AG663" s="24"/>
    </row>
    <row r="664" spans="1:33" ht="14.25" hidden="1" customHeight="1" x14ac:dyDescent="0.2">
      <c r="A664" s="38">
        <v>6991</v>
      </c>
      <c r="B664" s="29" t="s">
        <v>4338</v>
      </c>
      <c r="C664" s="139">
        <v>742049000</v>
      </c>
      <c r="D664" s="27" t="s">
        <v>4276</v>
      </c>
      <c r="E664" s="27" t="s">
        <v>4339</v>
      </c>
      <c r="F664" s="37" t="s">
        <v>4340</v>
      </c>
      <c r="G664" s="37" t="s">
        <v>4341</v>
      </c>
      <c r="H664" s="37" t="s">
        <v>4342</v>
      </c>
      <c r="I664" s="27" t="s">
        <v>701</v>
      </c>
      <c r="J664" s="27" t="s">
        <v>4343</v>
      </c>
      <c r="K664" s="27" t="s">
        <v>4344</v>
      </c>
      <c r="L664" s="27" t="s">
        <v>4345</v>
      </c>
      <c r="M664" s="29" t="s">
        <v>623</v>
      </c>
      <c r="N664" s="38" t="s">
        <v>4346</v>
      </c>
      <c r="O664" s="38"/>
      <c r="P664" s="39"/>
      <c r="Q664" s="38"/>
      <c r="R664" s="39" t="s">
        <v>414</v>
      </c>
      <c r="S664" s="39" t="s">
        <v>6102</v>
      </c>
      <c r="T664" s="40">
        <v>37970</v>
      </c>
      <c r="U664" s="38">
        <v>6991</v>
      </c>
      <c r="V664" s="28"/>
      <c r="W664" s="29"/>
      <c r="X664" s="28"/>
      <c r="Y664" s="28"/>
      <c r="Z664" s="28"/>
      <c r="AA664" s="27"/>
      <c r="AB664" s="24"/>
      <c r="AC664" s="24"/>
      <c r="AD664" s="24"/>
      <c r="AE664" s="24"/>
      <c r="AF664" s="24"/>
      <c r="AG664" s="24"/>
    </row>
    <row r="665" spans="1:33" ht="14.25" hidden="1" customHeight="1" x14ac:dyDescent="0.2">
      <c r="A665" s="38">
        <v>7126</v>
      </c>
      <c r="B665" s="29" t="s">
        <v>4347</v>
      </c>
      <c r="C665" s="139">
        <v>650882008</v>
      </c>
      <c r="D665" s="27" t="s">
        <v>4276</v>
      </c>
      <c r="E665" s="27" t="s">
        <v>4348</v>
      </c>
      <c r="F665" s="37" t="s">
        <v>4349</v>
      </c>
      <c r="G665" s="37" t="s">
        <v>4350</v>
      </c>
      <c r="H665" s="37" t="s">
        <v>4351</v>
      </c>
      <c r="I665" s="27" t="s">
        <v>1573</v>
      </c>
      <c r="J665" s="27" t="s">
        <v>4352</v>
      </c>
      <c r="K665" s="27" t="s">
        <v>4353</v>
      </c>
      <c r="L665" s="27" t="s">
        <v>4354</v>
      </c>
      <c r="M665" s="29" t="s">
        <v>623</v>
      </c>
      <c r="N665" s="38" t="s">
        <v>4355</v>
      </c>
      <c r="O665" s="38"/>
      <c r="P665" s="39"/>
      <c r="Q665" s="38"/>
      <c r="R665" s="39" t="s">
        <v>414</v>
      </c>
      <c r="S665" s="39" t="s">
        <v>4356</v>
      </c>
      <c r="T665" s="40">
        <v>38159</v>
      </c>
      <c r="U665" s="38">
        <v>7126</v>
      </c>
      <c r="V665" s="28"/>
      <c r="W665" s="29"/>
      <c r="X665" s="28"/>
      <c r="Y665" s="28"/>
      <c r="Z665" s="28"/>
      <c r="AA665" s="27"/>
      <c r="AB665" s="24"/>
      <c r="AC665" s="24"/>
      <c r="AD665" s="24"/>
      <c r="AE665" s="24"/>
      <c r="AF665" s="24"/>
      <c r="AG665" s="24"/>
    </row>
    <row r="666" spans="1:33" ht="14.25" hidden="1" customHeight="1" x14ac:dyDescent="0.2">
      <c r="A666" s="27">
        <v>6977</v>
      </c>
      <c r="B666" s="29" t="s">
        <v>4357</v>
      </c>
      <c r="C666" s="139">
        <v>740263005</v>
      </c>
      <c r="D666" s="27" t="s">
        <v>4276</v>
      </c>
      <c r="E666" s="27" t="s">
        <v>4359</v>
      </c>
      <c r="F666" s="37" t="s">
        <v>4360</v>
      </c>
      <c r="G666" s="37" t="s">
        <v>4358</v>
      </c>
      <c r="H666" s="37" t="s">
        <v>4361</v>
      </c>
      <c r="I666" s="27" t="s">
        <v>120</v>
      </c>
      <c r="J666" s="27" t="s">
        <v>4362</v>
      </c>
      <c r="K666" s="27" t="s">
        <v>4363</v>
      </c>
      <c r="L666" s="29" t="s">
        <v>4364</v>
      </c>
      <c r="M666" s="29" t="s">
        <v>623</v>
      </c>
      <c r="N666" s="38" t="s">
        <v>4365</v>
      </c>
      <c r="O666" s="38"/>
      <c r="P666" s="39"/>
      <c r="Q666" s="38"/>
      <c r="R666" s="38" t="s">
        <v>414</v>
      </c>
      <c r="S666" s="39" t="s">
        <v>4366</v>
      </c>
      <c r="T666" s="40">
        <v>37970</v>
      </c>
      <c r="U666" s="27">
        <v>6977</v>
      </c>
      <c r="V666" s="28"/>
      <c r="W666" s="29"/>
      <c r="X666" s="28"/>
      <c r="Y666" s="28"/>
      <c r="Z666" s="28"/>
      <c r="AA666" s="27"/>
      <c r="AB666" s="24"/>
      <c r="AC666" s="24"/>
      <c r="AD666" s="24"/>
      <c r="AE666" s="24"/>
      <c r="AF666" s="24"/>
      <c r="AG666" s="24"/>
    </row>
    <row r="667" spans="1:33" ht="14.25" hidden="1" customHeight="1" x14ac:dyDescent="0.2">
      <c r="A667" s="38">
        <v>6931</v>
      </c>
      <c r="B667" s="29" t="s">
        <v>8768</v>
      </c>
      <c r="C667" s="139">
        <v>728623004</v>
      </c>
      <c r="D667" s="27" t="s">
        <v>4276</v>
      </c>
      <c r="E667" s="27" t="s">
        <v>4368</v>
      </c>
      <c r="F667" s="37" t="s">
        <v>7511</v>
      </c>
      <c r="G667" s="37" t="s">
        <v>4367</v>
      </c>
      <c r="H667" s="37" t="s">
        <v>7537</v>
      </c>
      <c r="I667" s="27" t="s">
        <v>1636</v>
      </c>
      <c r="J667" s="27" t="s">
        <v>7512</v>
      </c>
      <c r="K667" s="27" t="s">
        <v>4369</v>
      </c>
      <c r="L667" s="27" t="s">
        <v>4370</v>
      </c>
      <c r="M667" s="29" t="s">
        <v>623</v>
      </c>
      <c r="N667" s="38" t="s">
        <v>3872</v>
      </c>
      <c r="O667" s="38" t="s">
        <v>4371</v>
      </c>
      <c r="P667" s="39"/>
      <c r="Q667" s="38"/>
      <c r="R667" s="39" t="s">
        <v>414</v>
      </c>
      <c r="S667" s="39" t="s">
        <v>7565</v>
      </c>
      <c r="T667" s="40">
        <v>37970</v>
      </c>
      <c r="U667" s="38">
        <v>6931</v>
      </c>
      <c r="V667" s="28"/>
      <c r="W667" s="29"/>
      <c r="X667" s="28"/>
      <c r="Y667" s="28"/>
      <c r="Z667" s="28"/>
      <c r="AA667" s="27"/>
      <c r="AB667" s="24"/>
      <c r="AC667" s="24"/>
      <c r="AD667" s="24"/>
      <c r="AE667" s="24"/>
      <c r="AF667" s="24"/>
      <c r="AG667" s="24"/>
    </row>
    <row r="668" spans="1:33" ht="14.25" hidden="1" customHeight="1" x14ac:dyDescent="0.2">
      <c r="A668" s="38">
        <v>7331</v>
      </c>
      <c r="B668" s="29" t="s">
        <v>4372</v>
      </c>
      <c r="C668" s="139">
        <v>656176903</v>
      </c>
      <c r="D668" s="27" t="s">
        <v>4264</v>
      </c>
      <c r="E668" s="27" t="s">
        <v>4373</v>
      </c>
      <c r="F668" s="37" t="s">
        <v>7029</v>
      </c>
      <c r="G668" s="37" t="s">
        <v>4374</v>
      </c>
      <c r="H668" s="37" t="s">
        <v>6349</v>
      </c>
      <c r="I668" s="27" t="s">
        <v>4375</v>
      </c>
      <c r="J668" s="27" t="s">
        <v>4376</v>
      </c>
      <c r="K668" s="27" t="s">
        <v>4377</v>
      </c>
      <c r="L668" s="27" t="s">
        <v>4379</v>
      </c>
      <c r="M668" s="29" t="s">
        <v>623</v>
      </c>
      <c r="N668" s="38" t="s">
        <v>3872</v>
      </c>
      <c r="O668" s="38" t="s">
        <v>6283</v>
      </c>
      <c r="P668" s="39" t="s">
        <v>4378</v>
      </c>
      <c r="Q668" s="38"/>
      <c r="R668" s="39">
        <v>93401</v>
      </c>
      <c r="S668" s="39" t="s">
        <v>7083</v>
      </c>
      <c r="T668" s="40">
        <v>38936</v>
      </c>
      <c r="U668" s="38">
        <v>7331</v>
      </c>
      <c r="V668" s="28"/>
      <c r="W668" s="29"/>
      <c r="X668" s="28"/>
      <c r="Y668" s="28"/>
      <c r="Z668" s="28"/>
      <c r="AA668" s="27"/>
      <c r="AB668" s="24"/>
      <c r="AC668" s="24"/>
      <c r="AD668" s="24"/>
      <c r="AE668" s="24"/>
      <c r="AF668" s="24"/>
      <c r="AG668" s="24"/>
    </row>
    <row r="669" spans="1:33" ht="14.25" hidden="1" customHeight="1" x14ac:dyDescent="0.2">
      <c r="A669" s="38">
        <v>7443</v>
      </c>
      <c r="B669" s="29" t="s">
        <v>4380</v>
      </c>
      <c r="C669" s="139">
        <v>659940302</v>
      </c>
      <c r="D669" s="27" t="s">
        <v>4238</v>
      </c>
      <c r="E669" s="27" t="s">
        <v>4381</v>
      </c>
      <c r="F669" s="37" t="s">
        <v>4382</v>
      </c>
      <c r="G669" s="37" t="s">
        <v>4383</v>
      </c>
      <c r="H669" s="37" t="s">
        <v>4384</v>
      </c>
      <c r="I669" s="27" t="s">
        <v>1791</v>
      </c>
      <c r="J669" s="27" t="s">
        <v>4385</v>
      </c>
      <c r="K669" s="27" t="s">
        <v>4386</v>
      </c>
      <c r="L669" s="27" t="s">
        <v>4387</v>
      </c>
      <c r="M669" s="29" t="s">
        <v>623</v>
      </c>
      <c r="N669" s="38" t="s">
        <v>4388</v>
      </c>
      <c r="O669" s="38"/>
      <c r="P669" s="39"/>
      <c r="Q669" s="38"/>
      <c r="R669" s="39" t="s">
        <v>47</v>
      </c>
      <c r="S669" s="39" t="s">
        <v>4306</v>
      </c>
      <c r="T669" s="40">
        <v>40728</v>
      </c>
      <c r="U669" s="38">
        <v>7443</v>
      </c>
      <c r="V669" s="28"/>
      <c r="W669" s="29"/>
      <c r="X669" s="28"/>
      <c r="Y669" s="28"/>
      <c r="Z669" s="28"/>
      <c r="AA669" s="27"/>
      <c r="AB669" s="24"/>
      <c r="AC669" s="24"/>
      <c r="AD669" s="24"/>
      <c r="AE669" s="24"/>
      <c r="AF669" s="24"/>
      <c r="AG669" s="24"/>
    </row>
    <row r="670" spans="1:33" ht="14.25" hidden="1" customHeight="1" x14ac:dyDescent="0.2">
      <c r="A670" s="38">
        <v>7146</v>
      </c>
      <c r="B670" s="29" t="s">
        <v>8771</v>
      </c>
      <c r="C670" s="139">
        <v>652115705</v>
      </c>
      <c r="D670" s="27" t="s">
        <v>4276</v>
      </c>
      <c r="E670" s="27" t="s">
        <v>4389</v>
      </c>
      <c r="F670" s="37" t="s">
        <v>8087</v>
      </c>
      <c r="G670" s="37" t="s">
        <v>4390</v>
      </c>
      <c r="H670" s="37" t="s">
        <v>8088</v>
      </c>
      <c r="I670" s="27" t="s">
        <v>183</v>
      </c>
      <c r="J670" s="27" t="s">
        <v>8089</v>
      </c>
      <c r="K670" s="27" t="s">
        <v>4391</v>
      </c>
      <c r="L670" s="27" t="s">
        <v>4392</v>
      </c>
      <c r="M670" s="29" t="s">
        <v>339</v>
      </c>
      <c r="N670" s="38" t="s">
        <v>3949</v>
      </c>
      <c r="O670" s="38" t="s">
        <v>4393</v>
      </c>
      <c r="P670" s="39"/>
      <c r="Q670" s="38"/>
      <c r="R670" s="39" t="s">
        <v>414</v>
      </c>
      <c r="S670" s="39" t="s">
        <v>6960</v>
      </c>
      <c r="T670" s="40">
        <v>38228</v>
      </c>
      <c r="U670" s="38">
        <v>7146</v>
      </c>
      <c r="V670" s="53"/>
      <c r="W670" s="54"/>
      <c r="X670" s="53"/>
      <c r="Y670" s="53"/>
      <c r="Z670" s="53"/>
      <c r="AA670" s="43"/>
      <c r="AB670" s="24"/>
      <c r="AC670" s="24"/>
      <c r="AD670" s="24"/>
      <c r="AE670" s="24"/>
      <c r="AF670" s="24"/>
      <c r="AG670" s="24"/>
    </row>
    <row r="671" spans="1:33" ht="14.25" hidden="1" customHeight="1" x14ac:dyDescent="0.2">
      <c r="A671" s="38">
        <v>7191</v>
      </c>
      <c r="B671" s="29" t="s">
        <v>4394</v>
      </c>
      <c r="C671" s="139">
        <v>759894200</v>
      </c>
      <c r="D671" s="27" t="s">
        <v>4226</v>
      </c>
      <c r="E671" s="27" t="s">
        <v>4395</v>
      </c>
      <c r="F671" s="37" t="s">
        <v>4396</v>
      </c>
      <c r="G671" s="37" t="s">
        <v>4397</v>
      </c>
      <c r="H671" s="37" t="s">
        <v>4398</v>
      </c>
      <c r="I671" s="27" t="s">
        <v>4399</v>
      </c>
      <c r="J671" s="27" t="s">
        <v>4400</v>
      </c>
      <c r="K671" s="27" t="s">
        <v>4401</v>
      </c>
      <c r="L671" s="27" t="s">
        <v>4404</v>
      </c>
      <c r="M671" s="29" t="s">
        <v>49</v>
      </c>
      <c r="N671" s="38" t="s">
        <v>4405</v>
      </c>
      <c r="O671" s="38" t="s">
        <v>4403</v>
      </c>
      <c r="P671" s="39" t="s">
        <v>4402</v>
      </c>
      <c r="Q671" s="38"/>
      <c r="R671" s="39" t="s">
        <v>47</v>
      </c>
      <c r="S671" s="39" t="s">
        <v>4406</v>
      </c>
      <c r="T671" s="40">
        <v>38610</v>
      </c>
      <c r="U671" s="38">
        <v>7191</v>
      </c>
      <c r="V671" s="28"/>
      <c r="W671" s="29"/>
      <c r="X671" s="28"/>
      <c r="Y671" s="28"/>
      <c r="Z671" s="28"/>
      <c r="AA671" s="27"/>
      <c r="AB671" s="24"/>
      <c r="AC671" s="24"/>
      <c r="AD671" s="24"/>
      <c r="AE671" s="24"/>
      <c r="AF671" s="24"/>
      <c r="AG671" s="24"/>
    </row>
    <row r="672" spans="1:33" ht="14.25" hidden="1" customHeight="1" x14ac:dyDescent="0.2">
      <c r="A672" s="38">
        <v>7357</v>
      </c>
      <c r="B672" s="29" t="s">
        <v>4407</v>
      </c>
      <c r="C672" s="139">
        <v>656702605</v>
      </c>
      <c r="D672" s="27" t="s">
        <v>4264</v>
      </c>
      <c r="E672" s="27" t="s">
        <v>4408</v>
      </c>
      <c r="F672" s="37" t="s">
        <v>4409</v>
      </c>
      <c r="G672" s="37" t="s">
        <v>4410</v>
      </c>
      <c r="H672" s="37" t="s">
        <v>4411</v>
      </c>
      <c r="I672" s="27" t="s">
        <v>4412</v>
      </c>
      <c r="J672" s="27" t="s">
        <v>4413</v>
      </c>
      <c r="K672" s="27" t="s">
        <v>4414</v>
      </c>
      <c r="L672" s="27" t="s">
        <v>4416</v>
      </c>
      <c r="M672" s="29" t="s">
        <v>623</v>
      </c>
      <c r="N672" s="27" t="s">
        <v>3097</v>
      </c>
      <c r="O672" s="38" t="s">
        <v>4417</v>
      </c>
      <c r="P672" s="38" t="s">
        <v>4415</v>
      </c>
      <c r="Q672" s="38"/>
      <c r="R672" s="39">
        <v>93401</v>
      </c>
      <c r="S672" s="39" t="s">
        <v>4418</v>
      </c>
      <c r="T672" s="40">
        <v>39212</v>
      </c>
      <c r="U672" s="38">
        <v>7357</v>
      </c>
      <c r="V672" s="28"/>
      <c r="W672" s="29"/>
      <c r="X672" s="28"/>
      <c r="Y672" s="28"/>
      <c r="Z672" s="28"/>
      <c r="AA672" s="27"/>
      <c r="AB672" s="24"/>
      <c r="AC672" s="24"/>
      <c r="AD672" s="24"/>
      <c r="AE672" s="24"/>
      <c r="AF672" s="24"/>
      <c r="AG672" s="24"/>
    </row>
    <row r="673" spans="1:33" ht="14.25" hidden="1" customHeight="1" x14ac:dyDescent="0.2">
      <c r="A673" s="38">
        <v>6956</v>
      </c>
      <c r="B673" s="29" t="s">
        <v>4419</v>
      </c>
      <c r="C673" s="139">
        <v>733958006</v>
      </c>
      <c r="D673" s="27" t="s">
        <v>4226</v>
      </c>
      <c r="E673" s="27" t="s">
        <v>4420</v>
      </c>
      <c r="F673" s="37" t="s">
        <v>4421</v>
      </c>
      <c r="G673" s="37" t="s">
        <v>4422</v>
      </c>
      <c r="H673" s="37" t="s">
        <v>4423</v>
      </c>
      <c r="I673" s="27" t="s">
        <v>132</v>
      </c>
      <c r="J673" s="27" t="s">
        <v>4424</v>
      </c>
      <c r="K673" s="27" t="s">
        <v>4425</v>
      </c>
      <c r="L673" s="27" t="s">
        <v>4426</v>
      </c>
      <c r="M673" s="29" t="s">
        <v>623</v>
      </c>
      <c r="N673" s="38" t="s">
        <v>3872</v>
      </c>
      <c r="O673" s="38"/>
      <c r="P673" s="39"/>
      <c r="Q673" s="38"/>
      <c r="R673" s="39" t="s">
        <v>414</v>
      </c>
      <c r="S673" s="39" t="s">
        <v>4427</v>
      </c>
      <c r="T673" s="40">
        <v>37970</v>
      </c>
      <c r="U673" s="38">
        <v>6956</v>
      </c>
      <c r="V673" s="28"/>
      <c r="W673" s="29"/>
      <c r="X673" s="28"/>
      <c r="Y673" s="28"/>
      <c r="Z673" s="28"/>
      <c r="AA673" s="27"/>
      <c r="AB673" s="24"/>
      <c r="AC673" s="24"/>
      <c r="AD673" s="24"/>
      <c r="AE673" s="24"/>
      <c r="AF673" s="24"/>
      <c r="AG673" s="24"/>
    </row>
    <row r="674" spans="1:33" ht="14.25" hidden="1" customHeight="1" x14ac:dyDescent="0.2">
      <c r="A674" s="38">
        <v>7416</v>
      </c>
      <c r="B674" s="27" t="s">
        <v>6158</v>
      </c>
      <c r="C674" s="139">
        <v>659660806</v>
      </c>
      <c r="D674" s="27" t="s">
        <v>4226</v>
      </c>
      <c r="E674" s="27" t="s">
        <v>4428</v>
      </c>
      <c r="F674" s="37" t="s">
        <v>4429</v>
      </c>
      <c r="G674" s="37" t="s">
        <v>4430</v>
      </c>
      <c r="H674" s="37" t="s">
        <v>4431</v>
      </c>
      <c r="I674" s="27" t="s">
        <v>4256</v>
      </c>
      <c r="J674" s="27" t="s">
        <v>4432</v>
      </c>
      <c r="K674" s="27" t="s">
        <v>4433</v>
      </c>
      <c r="L674" s="27" t="s">
        <v>4434</v>
      </c>
      <c r="M674" s="29" t="s">
        <v>6113</v>
      </c>
      <c r="N674" s="38" t="s">
        <v>61</v>
      </c>
      <c r="O674" s="38"/>
      <c r="P674" s="39"/>
      <c r="Q674" s="38"/>
      <c r="R674" s="39" t="s">
        <v>414</v>
      </c>
      <c r="S674" s="39" t="s">
        <v>4435</v>
      </c>
      <c r="T674" s="40">
        <v>40032</v>
      </c>
      <c r="U674" s="38">
        <v>7416</v>
      </c>
      <c r="V674" s="28"/>
      <c r="W674" s="29"/>
      <c r="X674" s="28"/>
      <c r="Y674" s="28"/>
      <c r="Z674" s="28"/>
      <c r="AA674" s="27"/>
      <c r="AB674" s="24"/>
      <c r="AC674" s="24"/>
      <c r="AD674" s="24"/>
      <c r="AE674" s="24"/>
      <c r="AF674" s="24"/>
      <c r="AG674" s="24"/>
    </row>
    <row r="675" spans="1:33" ht="14.25" hidden="1" customHeight="1" x14ac:dyDescent="0.2">
      <c r="A675" s="38">
        <v>7330</v>
      </c>
      <c r="B675" s="29" t="s">
        <v>4436</v>
      </c>
      <c r="C675" s="139">
        <v>655691103</v>
      </c>
      <c r="D675" s="27" t="s">
        <v>4437</v>
      </c>
      <c r="E675" s="27" t="s">
        <v>4438</v>
      </c>
      <c r="F675" s="37" t="s">
        <v>4439</v>
      </c>
      <c r="G675" s="37" t="s">
        <v>4440</v>
      </c>
      <c r="H675" s="37" t="s">
        <v>4441</v>
      </c>
      <c r="I675" s="27" t="s">
        <v>1919</v>
      </c>
      <c r="J675" s="27" t="s">
        <v>4442</v>
      </c>
      <c r="K675" s="27" t="s">
        <v>4443</v>
      </c>
      <c r="L675" s="27" t="s">
        <v>4444</v>
      </c>
      <c r="M675" s="29" t="s">
        <v>623</v>
      </c>
      <c r="N675" s="38"/>
      <c r="O675" s="38" t="s">
        <v>4445</v>
      </c>
      <c r="P675" s="39"/>
      <c r="Q675" s="38"/>
      <c r="R675" s="39">
        <v>93401</v>
      </c>
      <c r="S675" s="39" t="s">
        <v>4446</v>
      </c>
      <c r="T675" s="40">
        <v>38915</v>
      </c>
      <c r="U675" s="38">
        <v>7330</v>
      </c>
      <c r="V675" s="28"/>
      <c r="W675" s="29"/>
      <c r="X675" s="28"/>
      <c r="Y675" s="28"/>
      <c r="Z675" s="28"/>
      <c r="AA675" s="27"/>
      <c r="AB675" s="24"/>
      <c r="AC675" s="24"/>
      <c r="AD675" s="24"/>
      <c r="AE675" s="24"/>
      <c r="AF675" s="24"/>
      <c r="AG675" s="24"/>
    </row>
    <row r="676" spans="1:33" ht="14.25" hidden="1" customHeight="1" x14ac:dyDescent="0.2">
      <c r="A676" s="38">
        <v>7192</v>
      </c>
      <c r="B676" s="29" t="s">
        <v>4447</v>
      </c>
      <c r="C676" s="139">
        <v>655097503</v>
      </c>
      <c r="D676" s="27" t="s">
        <v>4226</v>
      </c>
      <c r="E676" s="27" t="s">
        <v>4448</v>
      </c>
      <c r="F676" s="37" t="s">
        <v>4449</v>
      </c>
      <c r="G676" s="37" t="s">
        <v>4450</v>
      </c>
      <c r="H676" s="37" t="s">
        <v>4451</v>
      </c>
      <c r="I676" s="27" t="s">
        <v>4452</v>
      </c>
      <c r="J676" s="27" t="s">
        <v>4453</v>
      </c>
      <c r="K676" s="27" t="s">
        <v>4454</v>
      </c>
      <c r="L676" s="27" t="s">
        <v>4455</v>
      </c>
      <c r="M676" s="29" t="s">
        <v>49</v>
      </c>
      <c r="N676" s="38" t="s">
        <v>664</v>
      </c>
      <c r="O676" s="38" t="s">
        <v>4456</v>
      </c>
      <c r="P676" s="39"/>
      <c r="Q676" s="38"/>
      <c r="R676" s="39" t="s">
        <v>47</v>
      </c>
      <c r="S676" s="39" t="s">
        <v>4457</v>
      </c>
      <c r="T676" s="40">
        <v>38617</v>
      </c>
      <c r="U676" s="38">
        <v>7192</v>
      </c>
      <c r="V676" s="28"/>
      <c r="W676" s="29"/>
      <c r="X676" s="28"/>
      <c r="Y676" s="28"/>
      <c r="Z676" s="28"/>
      <c r="AA676" s="27"/>
      <c r="AB676" s="24"/>
      <c r="AC676" s="24"/>
      <c r="AD676" s="24"/>
      <c r="AE676" s="24"/>
      <c r="AF676" s="24"/>
      <c r="AG676" s="24"/>
    </row>
    <row r="677" spans="1:33" ht="14.25" hidden="1" customHeight="1" x14ac:dyDescent="0.2">
      <c r="A677" s="38">
        <v>7404</v>
      </c>
      <c r="B677" s="29" t="s">
        <v>4458</v>
      </c>
      <c r="C677" s="139">
        <v>658880209</v>
      </c>
      <c r="D677" s="27" t="s">
        <v>1555</v>
      </c>
      <c r="E677" s="27" t="s">
        <v>4459</v>
      </c>
      <c r="F677" s="37" t="s">
        <v>4460</v>
      </c>
      <c r="G677" s="37" t="s">
        <v>4461</v>
      </c>
      <c r="H677" s="37" t="s">
        <v>4462</v>
      </c>
      <c r="I677" s="27" t="s">
        <v>4463</v>
      </c>
      <c r="J677" s="27" t="s">
        <v>4463</v>
      </c>
      <c r="K677" s="27" t="s">
        <v>4464</v>
      </c>
      <c r="L677" s="27" t="s">
        <v>4466</v>
      </c>
      <c r="M677" s="29" t="s">
        <v>49</v>
      </c>
      <c r="N677" s="38" t="s">
        <v>4468</v>
      </c>
      <c r="O677" s="27" t="s">
        <v>4467</v>
      </c>
      <c r="P677" s="38" t="s">
        <v>4465</v>
      </c>
      <c r="Q677" s="38"/>
      <c r="R677" s="39" t="s">
        <v>89</v>
      </c>
      <c r="S677" s="39" t="s">
        <v>4469</v>
      </c>
      <c r="T677" s="40">
        <v>39713</v>
      </c>
      <c r="U677" s="38">
        <v>7404</v>
      </c>
      <c r="V677" s="28"/>
      <c r="W677" s="29"/>
      <c r="X677" s="28"/>
      <c r="Y677" s="28"/>
      <c r="Z677" s="28"/>
      <c r="AA677" s="27"/>
      <c r="AB677" s="24"/>
      <c r="AC677" s="24"/>
      <c r="AD677" s="24"/>
      <c r="AE677" s="24"/>
      <c r="AF677" s="24"/>
      <c r="AG677" s="24"/>
    </row>
    <row r="678" spans="1:33" ht="14.25" hidden="1" customHeight="1" x14ac:dyDescent="0.2">
      <c r="A678" s="38">
        <v>7449</v>
      </c>
      <c r="B678" s="29" t="s">
        <v>7074</v>
      </c>
      <c r="C678" s="139">
        <v>718283000</v>
      </c>
      <c r="D678" s="27" t="s">
        <v>4238</v>
      </c>
      <c r="E678" s="27" t="s">
        <v>4470</v>
      </c>
      <c r="F678" s="37" t="s">
        <v>4471</v>
      </c>
      <c r="G678" s="37" t="s">
        <v>4472</v>
      </c>
      <c r="H678" s="37" t="s">
        <v>7134</v>
      </c>
      <c r="I678" s="27" t="s">
        <v>4473</v>
      </c>
      <c r="J678" s="27" t="s">
        <v>7135</v>
      </c>
      <c r="K678" s="27" t="s">
        <v>7136</v>
      </c>
      <c r="L678" s="27" t="s">
        <v>4475</v>
      </c>
      <c r="M678" s="29" t="s">
        <v>49</v>
      </c>
      <c r="N678" s="38" t="s">
        <v>4477</v>
      </c>
      <c r="O678" s="38" t="s">
        <v>4476</v>
      </c>
      <c r="P678" s="39" t="s">
        <v>4474</v>
      </c>
      <c r="Q678" s="38"/>
      <c r="R678" s="39" t="s">
        <v>47</v>
      </c>
      <c r="S678" s="39" t="s">
        <v>4478</v>
      </c>
      <c r="T678" s="40">
        <v>37119</v>
      </c>
      <c r="U678" s="38">
        <v>7449</v>
      </c>
      <c r="V678" s="28"/>
      <c r="W678" s="29"/>
      <c r="X678" s="28"/>
      <c r="Y678" s="28"/>
      <c r="Z678" s="28"/>
      <c r="AA678" s="27"/>
      <c r="AB678" s="24"/>
      <c r="AC678" s="24"/>
      <c r="AD678" s="24"/>
      <c r="AE678" s="24"/>
      <c r="AF678" s="24"/>
      <c r="AG678" s="24"/>
    </row>
    <row r="679" spans="1:33" ht="14.25" hidden="1" customHeight="1" x14ac:dyDescent="0.2">
      <c r="A679" s="38">
        <v>7469</v>
      </c>
      <c r="B679" s="29" t="s">
        <v>4479</v>
      </c>
      <c r="C679" s="139">
        <v>657699209</v>
      </c>
      <c r="D679" s="27" t="s">
        <v>4238</v>
      </c>
      <c r="E679" s="27" t="s">
        <v>4480</v>
      </c>
      <c r="F679" s="37" t="s">
        <v>4481</v>
      </c>
      <c r="G679" s="37" t="s">
        <v>4482</v>
      </c>
      <c r="H679" s="37" t="s">
        <v>4483</v>
      </c>
      <c r="I679" s="27" t="s">
        <v>4484</v>
      </c>
      <c r="J679" s="27" t="s">
        <v>4485</v>
      </c>
      <c r="K679" s="27" t="s">
        <v>4486</v>
      </c>
      <c r="L679" s="27" t="s">
        <v>4487</v>
      </c>
      <c r="M679" s="29" t="s">
        <v>623</v>
      </c>
      <c r="N679" s="38" t="s">
        <v>786</v>
      </c>
      <c r="O679" s="38" t="s">
        <v>4488</v>
      </c>
      <c r="P679" s="39"/>
      <c r="Q679" s="38"/>
      <c r="R679" s="39" t="s">
        <v>47</v>
      </c>
      <c r="S679" s="39" t="s">
        <v>787</v>
      </c>
      <c r="T679" s="40">
        <v>41288</v>
      </c>
      <c r="U679" s="38">
        <v>7469</v>
      </c>
      <c r="V679" s="28"/>
      <c r="W679" s="29"/>
      <c r="X679" s="28"/>
      <c r="Y679" s="28"/>
      <c r="Z679" s="28"/>
      <c r="AA679" s="27"/>
      <c r="AB679" s="24"/>
      <c r="AC679" s="24"/>
      <c r="AD679" s="24"/>
      <c r="AE679" s="24"/>
      <c r="AF679" s="24"/>
      <c r="AG679" s="24"/>
    </row>
    <row r="680" spans="1:33" ht="14.25" hidden="1" customHeight="1" x14ac:dyDescent="0.2">
      <c r="A680" s="38">
        <v>7332</v>
      </c>
      <c r="B680" s="29" t="s">
        <v>4489</v>
      </c>
      <c r="C680" s="139">
        <v>653173105</v>
      </c>
      <c r="D680" s="27" t="s">
        <v>4276</v>
      </c>
      <c r="E680" s="27" t="s">
        <v>4490</v>
      </c>
      <c r="F680" s="37" t="s">
        <v>4491</v>
      </c>
      <c r="G680" s="37" t="s">
        <v>4492</v>
      </c>
      <c r="H680" s="37" t="s">
        <v>4493</v>
      </c>
      <c r="I680" s="27" t="s">
        <v>4494</v>
      </c>
      <c r="J680" s="27" t="s">
        <v>4495</v>
      </c>
      <c r="K680" s="27" t="s">
        <v>4496</v>
      </c>
      <c r="L680" s="27" t="s">
        <v>4497</v>
      </c>
      <c r="M680" s="29" t="s">
        <v>623</v>
      </c>
      <c r="N680" s="38" t="s">
        <v>4498</v>
      </c>
      <c r="O680" s="38"/>
      <c r="P680" s="39"/>
      <c r="Q680" s="38"/>
      <c r="R680" s="39" t="s">
        <v>1266</v>
      </c>
      <c r="S680" s="39" t="s">
        <v>6098</v>
      </c>
      <c r="T680" s="40">
        <v>41493</v>
      </c>
      <c r="U680" s="38">
        <v>7332</v>
      </c>
      <c r="V680" s="28"/>
      <c r="W680" s="29"/>
      <c r="X680" s="28"/>
      <c r="Y680" s="28"/>
      <c r="Z680" s="28"/>
      <c r="AA680" s="27"/>
      <c r="AB680" s="24"/>
      <c r="AC680" s="24"/>
      <c r="AD680" s="24"/>
      <c r="AE680" s="24"/>
      <c r="AF680" s="24"/>
      <c r="AG680" s="24"/>
    </row>
    <row r="681" spans="1:33" ht="14.25" hidden="1" customHeight="1" x14ac:dyDescent="0.2">
      <c r="A681" s="38">
        <v>7026</v>
      </c>
      <c r="B681" s="29" t="s">
        <v>4499</v>
      </c>
      <c r="C681" s="139">
        <v>732191003</v>
      </c>
      <c r="D681" s="27" t="s">
        <v>4276</v>
      </c>
      <c r="E681" s="27" t="s">
        <v>4500</v>
      </c>
      <c r="F681" s="37" t="s">
        <v>4501</v>
      </c>
      <c r="G681" s="37" t="s">
        <v>4502</v>
      </c>
      <c r="H681" s="37" t="s">
        <v>4503</v>
      </c>
      <c r="I681" s="27" t="s">
        <v>67</v>
      </c>
      <c r="J681" s="27" t="s">
        <v>4504</v>
      </c>
      <c r="K681" s="27" t="s">
        <v>4505</v>
      </c>
      <c r="L681" s="27" t="s">
        <v>4506</v>
      </c>
      <c r="M681" s="29" t="s">
        <v>623</v>
      </c>
      <c r="N681" s="38" t="s">
        <v>786</v>
      </c>
      <c r="O681" s="38"/>
      <c r="P681" s="39"/>
      <c r="Q681" s="38"/>
      <c r="R681" s="39" t="s">
        <v>414</v>
      </c>
      <c r="S681" s="39" t="s">
        <v>4507</v>
      </c>
      <c r="T681" s="40">
        <v>37970</v>
      </c>
      <c r="U681" s="38">
        <v>7026</v>
      </c>
      <c r="V681" s="28"/>
      <c r="W681" s="29"/>
      <c r="X681" s="28"/>
      <c r="Y681" s="28"/>
      <c r="Z681" s="28"/>
      <c r="AA681" s="27"/>
      <c r="AB681" s="24"/>
      <c r="AC681" s="24"/>
      <c r="AD681" s="24"/>
      <c r="AE681" s="24"/>
      <c r="AF681" s="24"/>
      <c r="AG681" s="24"/>
    </row>
    <row r="682" spans="1:33" ht="14.25" hidden="1" customHeight="1" x14ac:dyDescent="0.2">
      <c r="A682" s="38">
        <v>7171</v>
      </c>
      <c r="B682" s="29" t="s">
        <v>4508</v>
      </c>
      <c r="C682" s="139">
        <v>654851603</v>
      </c>
      <c r="D682" s="27" t="s">
        <v>4276</v>
      </c>
      <c r="E682" s="27" t="s">
        <v>4509</v>
      </c>
      <c r="F682" s="37" t="s">
        <v>4510</v>
      </c>
      <c r="G682" s="37" t="s">
        <v>4511</v>
      </c>
      <c r="H682" s="37" t="s">
        <v>4512</v>
      </c>
      <c r="I682" s="27" t="s">
        <v>4513</v>
      </c>
      <c r="J682" s="27" t="s">
        <v>4514</v>
      </c>
      <c r="K682" s="27" t="s">
        <v>4515</v>
      </c>
      <c r="L682" s="27" t="s">
        <v>4516</v>
      </c>
      <c r="M682" s="29" t="s">
        <v>6113</v>
      </c>
      <c r="N682" s="38" t="s">
        <v>4517</v>
      </c>
      <c r="O682" s="38"/>
      <c r="P682" s="39"/>
      <c r="Q682" s="38"/>
      <c r="R682" s="39" t="s">
        <v>414</v>
      </c>
      <c r="S682" s="39" t="s">
        <v>4518</v>
      </c>
      <c r="T682" s="40">
        <v>38503</v>
      </c>
      <c r="U682" s="38">
        <v>7171</v>
      </c>
      <c r="V682" s="28"/>
      <c r="W682" s="29"/>
      <c r="X682" s="28"/>
      <c r="Y682" s="28"/>
      <c r="Z682" s="28"/>
      <c r="AA682" s="27"/>
      <c r="AB682" s="24"/>
      <c r="AC682" s="24"/>
      <c r="AD682" s="24"/>
      <c r="AE682" s="24"/>
      <c r="AF682" s="24"/>
      <c r="AG682" s="24"/>
    </row>
    <row r="683" spans="1:33" ht="14.25" hidden="1" customHeight="1" x14ac:dyDescent="0.2">
      <c r="A683" s="38">
        <v>7241</v>
      </c>
      <c r="B683" s="29" t="s">
        <v>4578</v>
      </c>
      <c r="C683" s="139">
        <v>757565005</v>
      </c>
      <c r="D683" s="27" t="s">
        <v>4226</v>
      </c>
      <c r="E683" s="27" t="s">
        <v>4579</v>
      </c>
      <c r="F683" s="37" t="s">
        <v>4580</v>
      </c>
      <c r="G683" s="37" t="s">
        <v>4581</v>
      </c>
      <c r="H683" s="37" t="s">
        <v>4582</v>
      </c>
      <c r="I683" s="27" t="s">
        <v>132</v>
      </c>
      <c r="J683" s="27" t="s">
        <v>4583</v>
      </c>
      <c r="K683" s="27" t="s">
        <v>4584</v>
      </c>
      <c r="L683" s="27" t="s">
        <v>4585</v>
      </c>
      <c r="M683" s="29" t="s">
        <v>49</v>
      </c>
      <c r="N683" s="38" t="s">
        <v>664</v>
      </c>
      <c r="O683" s="38"/>
      <c r="P683" s="39"/>
      <c r="Q683" s="38"/>
      <c r="R683" s="39" t="s">
        <v>414</v>
      </c>
      <c r="S683" s="39" t="s">
        <v>4586</v>
      </c>
      <c r="T683" s="40">
        <v>38715</v>
      </c>
      <c r="U683" s="38">
        <v>7241</v>
      </c>
      <c r="V683" s="28"/>
      <c r="W683" s="29"/>
      <c r="X683" s="28"/>
      <c r="Y683" s="28"/>
      <c r="Z683" s="28"/>
      <c r="AA683" s="27"/>
      <c r="AB683" s="24"/>
      <c r="AC683" s="24"/>
      <c r="AD683" s="24"/>
      <c r="AE683" s="24"/>
      <c r="AF683" s="24"/>
      <c r="AG683" s="24"/>
    </row>
    <row r="684" spans="1:33" ht="14.25" hidden="1" customHeight="1" x14ac:dyDescent="0.2">
      <c r="A684" s="38">
        <v>6939</v>
      </c>
      <c r="B684" s="29" t="s">
        <v>4519</v>
      </c>
      <c r="C684" s="139">
        <v>728421002</v>
      </c>
      <c r="D684" s="27" t="s">
        <v>4276</v>
      </c>
      <c r="E684" s="27" t="s">
        <v>4520</v>
      </c>
      <c r="F684" s="37" t="s">
        <v>4521</v>
      </c>
      <c r="G684" s="37" t="s">
        <v>4522</v>
      </c>
      <c r="H684" s="37" t="s">
        <v>4523</v>
      </c>
      <c r="I684" s="27" t="s">
        <v>1573</v>
      </c>
      <c r="J684" s="27" t="s">
        <v>4524</v>
      </c>
      <c r="K684" s="27" t="s">
        <v>4525</v>
      </c>
      <c r="L684" s="27" t="s">
        <v>4526</v>
      </c>
      <c r="M684" s="29" t="s">
        <v>623</v>
      </c>
      <c r="N684" s="38" t="s">
        <v>2778</v>
      </c>
      <c r="O684" s="38"/>
      <c r="P684" s="39"/>
      <c r="Q684" s="38"/>
      <c r="R684" s="39" t="s">
        <v>414</v>
      </c>
      <c r="S684" s="39" t="s">
        <v>4527</v>
      </c>
      <c r="T684" s="40">
        <v>37970</v>
      </c>
      <c r="U684" s="38">
        <v>6939</v>
      </c>
      <c r="V684" s="28"/>
      <c r="W684" s="29"/>
      <c r="X684" s="28"/>
      <c r="Y684" s="28"/>
      <c r="Z684" s="28"/>
      <c r="AA684" s="27"/>
      <c r="AB684" s="24"/>
      <c r="AC684" s="24"/>
      <c r="AD684" s="24"/>
      <c r="AE684" s="24"/>
      <c r="AF684" s="24"/>
      <c r="AG684" s="24"/>
    </row>
    <row r="685" spans="1:33" ht="14.25" hidden="1" customHeight="1" x14ac:dyDescent="0.2">
      <c r="A685" s="38">
        <v>7043</v>
      </c>
      <c r="B685" s="29" t="s">
        <v>4528</v>
      </c>
      <c r="C685" s="139">
        <v>754998008</v>
      </c>
      <c r="D685" s="27" t="s">
        <v>4276</v>
      </c>
      <c r="E685" s="27" t="s">
        <v>4529</v>
      </c>
      <c r="F685" s="37" t="s">
        <v>4530</v>
      </c>
      <c r="G685" s="37" t="s">
        <v>4531</v>
      </c>
      <c r="H685" s="37" t="s">
        <v>4532</v>
      </c>
      <c r="I685" s="27" t="s">
        <v>4533</v>
      </c>
      <c r="J685" s="27" t="s">
        <v>4534</v>
      </c>
      <c r="K685" s="27" t="s">
        <v>4535</v>
      </c>
      <c r="L685" s="27" t="s">
        <v>4536</v>
      </c>
      <c r="M685" s="29" t="s">
        <v>623</v>
      </c>
      <c r="N685" s="38" t="s">
        <v>202</v>
      </c>
      <c r="O685" s="38"/>
      <c r="P685" s="39"/>
      <c r="Q685" s="38"/>
      <c r="R685" s="39" t="s">
        <v>414</v>
      </c>
      <c r="S685" s="39" t="s">
        <v>4507</v>
      </c>
      <c r="T685" s="40">
        <v>37970</v>
      </c>
      <c r="U685" s="38">
        <v>7043</v>
      </c>
      <c r="V685" s="28"/>
      <c r="W685" s="29"/>
      <c r="X685" s="28"/>
      <c r="Y685" s="28"/>
      <c r="Z685" s="28"/>
      <c r="AA685" s="27"/>
      <c r="AB685" s="24"/>
      <c r="AC685" s="24"/>
      <c r="AD685" s="24"/>
      <c r="AE685" s="24"/>
      <c r="AF685" s="24"/>
      <c r="AG685" s="24"/>
    </row>
    <row r="686" spans="1:33" ht="14.25" hidden="1" customHeight="1" x14ac:dyDescent="0.2">
      <c r="A686" s="38">
        <v>7321</v>
      </c>
      <c r="B686" s="29" t="s">
        <v>4537</v>
      </c>
      <c r="C686" s="139">
        <v>655994203</v>
      </c>
      <c r="D686" s="27" t="s">
        <v>4264</v>
      </c>
      <c r="E686" s="27" t="s">
        <v>4538</v>
      </c>
      <c r="F686" s="37" t="s">
        <v>4539</v>
      </c>
      <c r="G686" s="37" t="s">
        <v>4540</v>
      </c>
      <c r="H686" s="37" t="s">
        <v>4541</v>
      </c>
      <c r="I686" s="27" t="s">
        <v>1919</v>
      </c>
      <c r="J686" s="27" t="s">
        <v>4542</v>
      </c>
      <c r="K686" s="27" t="s">
        <v>4543</v>
      </c>
      <c r="L686" s="27" t="s">
        <v>4544</v>
      </c>
      <c r="M686" s="29" t="s">
        <v>49</v>
      </c>
      <c r="N686" s="38" t="s">
        <v>2633</v>
      </c>
      <c r="O686" s="38"/>
      <c r="P686" s="39"/>
      <c r="Q686" s="38"/>
      <c r="R686" s="39">
        <v>93401</v>
      </c>
      <c r="S686" s="39" t="s">
        <v>4545</v>
      </c>
      <c r="T686" s="40">
        <v>38860</v>
      </c>
      <c r="U686" s="38">
        <v>7321</v>
      </c>
      <c r="V686" s="28"/>
      <c r="W686" s="29"/>
      <c r="X686" s="28"/>
      <c r="Y686" s="28"/>
      <c r="Z686" s="28"/>
      <c r="AA686" s="27"/>
      <c r="AB686" s="24"/>
      <c r="AC686" s="24"/>
      <c r="AD686" s="24"/>
      <c r="AE686" s="24"/>
      <c r="AF686" s="24"/>
      <c r="AG686" s="24"/>
    </row>
    <row r="687" spans="1:33" ht="14.25" hidden="1" customHeight="1" x14ac:dyDescent="0.2">
      <c r="A687" s="38">
        <v>7401</v>
      </c>
      <c r="B687" s="29" t="s">
        <v>4546</v>
      </c>
      <c r="C687" s="139">
        <v>653583001</v>
      </c>
      <c r="D687" s="27" t="s">
        <v>4276</v>
      </c>
      <c r="E687" s="27" t="s">
        <v>4547</v>
      </c>
      <c r="F687" s="37" t="s">
        <v>4548</v>
      </c>
      <c r="G687" s="37" t="s">
        <v>4549</v>
      </c>
      <c r="H687" s="37" t="s">
        <v>4550</v>
      </c>
      <c r="I687" s="27" t="s">
        <v>4551</v>
      </c>
      <c r="J687" s="27" t="s">
        <v>4552</v>
      </c>
      <c r="K687" s="27" t="s">
        <v>4553</v>
      </c>
      <c r="L687" s="27" t="s">
        <v>4555</v>
      </c>
      <c r="M687" s="29" t="s">
        <v>6117</v>
      </c>
      <c r="N687" s="38" t="s">
        <v>1005</v>
      </c>
      <c r="O687" s="38" t="s">
        <v>4556</v>
      </c>
      <c r="P687" s="39" t="s">
        <v>4554</v>
      </c>
      <c r="Q687" s="38"/>
      <c r="R687" s="39" t="s">
        <v>414</v>
      </c>
      <c r="S687" s="39" t="s">
        <v>4557</v>
      </c>
      <c r="T687" s="40">
        <v>39693</v>
      </c>
      <c r="U687" s="38">
        <v>7401</v>
      </c>
      <c r="V687" s="28"/>
      <c r="W687" s="29"/>
      <c r="X687" s="28"/>
      <c r="Y687" s="28"/>
      <c r="Z687" s="28"/>
      <c r="AA687" s="27"/>
      <c r="AB687" s="24"/>
      <c r="AC687" s="24"/>
      <c r="AD687" s="24"/>
      <c r="AE687" s="24"/>
      <c r="AF687" s="24"/>
      <c r="AG687" s="24"/>
    </row>
    <row r="688" spans="1:33" ht="14.25" hidden="1" customHeight="1" x14ac:dyDescent="0.2">
      <c r="A688" s="38">
        <v>7238</v>
      </c>
      <c r="B688" s="29" t="s">
        <v>4558</v>
      </c>
      <c r="C688" s="139">
        <v>652167306</v>
      </c>
      <c r="D688" s="27" t="s">
        <v>4226</v>
      </c>
      <c r="E688" s="27" t="s">
        <v>4559</v>
      </c>
      <c r="F688" s="37" t="s">
        <v>4560</v>
      </c>
      <c r="G688" s="37" t="s">
        <v>4561</v>
      </c>
      <c r="H688" s="37" t="s">
        <v>4562</v>
      </c>
      <c r="I688" s="27" t="s">
        <v>132</v>
      </c>
      <c r="J688" s="27" t="s">
        <v>132</v>
      </c>
      <c r="K688" s="27" t="s">
        <v>4563</v>
      </c>
      <c r="L688" s="27" t="s">
        <v>4564</v>
      </c>
      <c r="M688" s="29" t="s">
        <v>49</v>
      </c>
      <c r="N688" s="38" t="s">
        <v>4565</v>
      </c>
      <c r="O688" s="38"/>
      <c r="P688" s="39"/>
      <c r="Q688" s="38"/>
      <c r="R688" s="39" t="s">
        <v>414</v>
      </c>
      <c r="S688" s="39" t="s">
        <v>4566</v>
      </c>
      <c r="T688" s="40">
        <v>38713</v>
      </c>
      <c r="U688" s="38">
        <v>7238</v>
      </c>
      <c r="V688" s="28"/>
      <c r="W688" s="29"/>
      <c r="X688" s="28"/>
      <c r="Y688" s="28"/>
      <c r="Z688" s="28"/>
      <c r="AA688" s="27"/>
      <c r="AB688" s="24"/>
      <c r="AC688" s="24"/>
      <c r="AD688" s="24"/>
      <c r="AE688" s="24"/>
      <c r="AF688" s="24"/>
      <c r="AG688" s="24"/>
    </row>
    <row r="689" spans="1:33" ht="14.25" hidden="1" customHeight="1" x14ac:dyDescent="0.2">
      <c r="A689" s="38">
        <v>7131</v>
      </c>
      <c r="B689" s="29" t="s">
        <v>4567</v>
      </c>
      <c r="C689" s="139">
        <v>745445004</v>
      </c>
      <c r="D689" s="27" t="s">
        <v>4276</v>
      </c>
      <c r="E689" s="27" t="s">
        <v>4568</v>
      </c>
      <c r="F689" s="37" t="s">
        <v>4569</v>
      </c>
      <c r="G689" s="37" t="s">
        <v>4570</v>
      </c>
      <c r="H689" s="37" t="s">
        <v>4571</v>
      </c>
      <c r="I689" s="27" t="s">
        <v>4573</v>
      </c>
      <c r="J689" s="27"/>
      <c r="K689" s="27" t="s">
        <v>4574</v>
      </c>
      <c r="L689" s="27" t="s">
        <v>4572</v>
      </c>
      <c r="M689" s="29" t="s">
        <v>623</v>
      </c>
      <c r="N689" s="38" t="s">
        <v>457</v>
      </c>
      <c r="O689" s="38" t="s">
        <v>4575</v>
      </c>
      <c r="P689" s="39" t="s">
        <v>4576</v>
      </c>
      <c r="Q689" s="38"/>
      <c r="R689" s="39" t="s">
        <v>1209</v>
      </c>
      <c r="S689" s="39" t="s">
        <v>4577</v>
      </c>
      <c r="T689" s="40">
        <v>38159</v>
      </c>
      <c r="U689" s="38">
        <v>7131</v>
      </c>
      <c r="V689" s="28"/>
      <c r="W689" s="29"/>
      <c r="X689" s="28"/>
      <c r="Y689" s="28"/>
      <c r="Z689" s="28"/>
      <c r="AA689" s="27"/>
      <c r="AB689" s="24"/>
      <c r="AC689" s="24"/>
      <c r="AD689" s="24"/>
      <c r="AE689" s="24"/>
      <c r="AF689" s="24"/>
      <c r="AG689" s="24"/>
    </row>
    <row r="690" spans="1:33" ht="14.25" hidden="1" customHeight="1" x14ac:dyDescent="0.2">
      <c r="A690" s="38">
        <v>7119</v>
      </c>
      <c r="B690" s="29" t="s">
        <v>4587</v>
      </c>
      <c r="C690" s="139" t="s">
        <v>7718</v>
      </c>
      <c r="D690" s="27" t="s">
        <v>4276</v>
      </c>
      <c r="E690" s="27" t="s">
        <v>4588</v>
      </c>
      <c r="F690" s="37" t="s">
        <v>4589</v>
      </c>
      <c r="G690" s="37" t="s">
        <v>4590</v>
      </c>
      <c r="H690" s="37" t="s">
        <v>4591</v>
      </c>
      <c r="I690" s="27" t="s">
        <v>4209</v>
      </c>
      <c r="J690" s="27" t="s">
        <v>4592</v>
      </c>
      <c r="K690" s="27" t="s">
        <v>4593</v>
      </c>
      <c r="L690" s="27" t="s">
        <v>4594</v>
      </c>
      <c r="M690" s="29" t="s">
        <v>49</v>
      </c>
      <c r="N690" s="38" t="s">
        <v>845</v>
      </c>
      <c r="O690" s="38"/>
      <c r="P690" s="39"/>
      <c r="Q690" s="38"/>
      <c r="R690" s="39" t="s">
        <v>414</v>
      </c>
      <c r="S690" s="39" t="s">
        <v>4595</v>
      </c>
      <c r="T690" s="40">
        <v>37970</v>
      </c>
      <c r="U690" s="38">
        <v>7119</v>
      </c>
      <c r="V690" s="28"/>
      <c r="W690" s="29"/>
      <c r="X690" s="28"/>
      <c r="Y690" s="28"/>
      <c r="Z690" s="28"/>
      <c r="AA690" s="27"/>
      <c r="AB690" s="24"/>
      <c r="AC690" s="24"/>
      <c r="AD690" s="24"/>
      <c r="AE690" s="24"/>
      <c r="AF690" s="24"/>
      <c r="AG690" s="24"/>
    </row>
    <row r="691" spans="1:33" ht="14.25" hidden="1" customHeight="1" x14ac:dyDescent="0.2">
      <c r="A691" s="38">
        <v>7434</v>
      </c>
      <c r="B691" s="29" t="s">
        <v>4596</v>
      </c>
      <c r="C691" s="139">
        <v>751175000</v>
      </c>
      <c r="D691" s="27" t="s">
        <v>4226</v>
      </c>
      <c r="E691" s="27" t="s">
        <v>4597</v>
      </c>
      <c r="F691" s="37" t="s">
        <v>4598</v>
      </c>
      <c r="G691" s="37" t="s">
        <v>4599</v>
      </c>
      <c r="H691" s="37" t="s">
        <v>4600</v>
      </c>
      <c r="I691" s="27" t="s">
        <v>4601</v>
      </c>
      <c r="J691" s="27" t="s">
        <v>4602</v>
      </c>
      <c r="K691" s="27" t="s">
        <v>4603</v>
      </c>
      <c r="L691" s="27" t="s">
        <v>4604</v>
      </c>
      <c r="M691" s="29" t="s">
        <v>49</v>
      </c>
      <c r="N691" s="38" t="s">
        <v>3463</v>
      </c>
      <c r="O691" s="38"/>
      <c r="P691" s="39"/>
      <c r="Q691" s="38"/>
      <c r="R691" s="39" t="s">
        <v>640</v>
      </c>
      <c r="S691" s="39" t="s">
        <v>4605</v>
      </c>
      <c r="T691" s="40">
        <v>40485</v>
      </c>
      <c r="U691" s="38">
        <v>7434</v>
      </c>
      <c r="V691" s="28"/>
      <c r="W691" s="29"/>
      <c r="X691" s="28"/>
      <c r="Y691" s="28"/>
      <c r="Z691" s="28"/>
      <c r="AA691" s="27"/>
      <c r="AB691" s="24"/>
      <c r="AC691" s="24"/>
      <c r="AD691" s="24"/>
      <c r="AE691" s="24"/>
      <c r="AF691" s="24"/>
      <c r="AG691" s="24"/>
    </row>
    <row r="692" spans="1:33" ht="14.25" hidden="1" customHeight="1" x14ac:dyDescent="0.2">
      <c r="A692" s="93">
        <v>7122</v>
      </c>
      <c r="B692" s="29" t="s">
        <v>4606</v>
      </c>
      <c r="C692" s="139">
        <v>737523004</v>
      </c>
      <c r="D692" s="27" t="s">
        <v>4226</v>
      </c>
      <c r="E692" s="27" t="s">
        <v>4607</v>
      </c>
      <c r="F692" s="37" t="s">
        <v>4608</v>
      </c>
      <c r="G692" s="37" t="s">
        <v>4609</v>
      </c>
      <c r="H692" s="37" t="s">
        <v>4610</v>
      </c>
      <c r="I692" s="27" t="s">
        <v>4209</v>
      </c>
      <c r="J692" s="27" t="s">
        <v>4611</v>
      </c>
      <c r="K692" s="27" t="s">
        <v>4612</v>
      </c>
      <c r="L692" s="27" t="s">
        <v>4613</v>
      </c>
      <c r="M692" s="29" t="s">
        <v>49</v>
      </c>
      <c r="N692" s="38" t="s">
        <v>3820</v>
      </c>
      <c r="O692" s="38" t="s">
        <v>4614</v>
      </c>
      <c r="P692" s="39"/>
      <c r="Q692" s="38"/>
      <c r="R692" s="39" t="s">
        <v>89</v>
      </c>
      <c r="S692" s="39" t="s">
        <v>4615</v>
      </c>
      <c r="T692" s="40">
        <v>37970</v>
      </c>
      <c r="U692" s="93">
        <v>7122</v>
      </c>
      <c r="V692" s="28"/>
      <c r="W692" s="29"/>
      <c r="X692" s="28"/>
      <c r="Y692" s="28"/>
      <c r="Z692" s="28"/>
      <c r="AA692" s="27"/>
      <c r="AB692" s="24"/>
      <c r="AC692" s="24"/>
      <c r="AD692" s="24"/>
      <c r="AE692" s="24"/>
      <c r="AF692" s="24"/>
      <c r="AG692" s="24"/>
    </row>
    <row r="693" spans="1:33" ht="14.25" hidden="1" customHeight="1" x14ac:dyDescent="0.2">
      <c r="A693" s="38">
        <v>7625</v>
      </c>
      <c r="B693" s="29" t="s">
        <v>4616</v>
      </c>
      <c r="C693" s="139">
        <v>650199650</v>
      </c>
      <c r="D693" s="27" t="s">
        <v>4617</v>
      </c>
      <c r="E693" s="27" t="s">
        <v>4618</v>
      </c>
      <c r="F693" s="37" t="s">
        <v>4619</v>
      </c>
      <c r="G693" s="37" t="s">
        <v>4620</v>
      </c>
      <c r="H693" s="37" t="s">
        <v>4621</v>
      </c>
      <c r="I693" s="27" t="s">
        <v>953</v>
      </c>
      <c r="J693" s="27" t="s">
        <v>4622</v>
      </c>
      <c r="K693" s="27" t="s">
        <v>4623</v>
      </c>
      <c r="L693" s="27" t="s">
        <v>4625</v>
      </c>
      <c r="M693" s="29" t="s">
        <v>623</v>
      </c>
      <c r="N693" s="38" t="s">
        <v>4627</v>
      </c>
      <c r="O693" s="38" t="s">
        <v>4626</v>
      </c>
      <c r="P693" s="39" t="s">
        <v>4624</v>
      </c>
      <c r="Q693" s="38"/>
      <c r="R693" s="39">
        <v>93401</v>
      </c>
      <c r="S693" s="39" t="s">
        <v>4628</v>
      </c>
      <c r="T693" s="40">
        <v>42762</v>
      </c>
      <c r="U693" s="38">
        <v>7625</v>
      </c>
      <c r="V693" s="28"/>
      <c r="W693" s="29"/>
      <c r="X693" s="28"/>
      <c r="Y693" s="28"/>
      <c r="Z693" s="28"/>
      <c r="AA693" s="27"/>
      <c r="AB693" s="24"/>
      <c r="AC693" s="24"/>
      <c r="AD693" s="24"/>
      <c r="AE693" s="24"/>
      <c r="AF693" s="24"/>
      <c r="AG693" s="24"/>
    </row>
    <row r="694" spans="1:33" ht="14.25" hidden="1" customHeight="1" x14ac:dyDescent="0.2">
      <c r="A694" s="38">
        <v>7010</v>
      </c>
      <c r="B694" s="29" t="s">
        <v>4629</v>
      </c>
      <c r="C694" s="139">
        <v>747168008</v>
      </c>
      <c r="D694" s="27" t="s">
        <v>4630</v>
      </c>
      <c r="E694" s="27" t="s">
        <v>4631</v>
      </c>
      <c r="F694" s="37" t="s">
        <v>7422</v>
      </c>
      <c r="G694" s="37" t="s">
        <v>4632</v>
      </c>
      <c r="H694" s="37" t="s">
        <v>8090</v>
      </c>
      <c r="I694" s="27" t="s">
        <v>1755</v>
      </c>
      <c r="J694" s="27" t="s">
        <v>8091</v>
      </c>
      <c r="K694" s="27" t="s">
        <v>4633</v>
      </c>
      <c r="L694" s="27" t="s">
        <v>4635</v>
      </c>
      <c r="M694" s="29" t="s">
        <v>623</v>
      </c>
      <c r="N694" s="38" t="s">
        <v>4636</v>
      </c>
      <c r="O694" s="38"/>
      <c r="P694" s="39" t="s">
        <v>4634</v>
      </c>
      <c r="Q694" s="38"/>
      <c r="R694" s="39" t="s">
        <v>1209</v>
      </c>
      <c r="S694" s="39" t="s">
        <v>6920</v>
      </c>
      <c r="T694" s="40">
        <v>37970</v>
      </c>
      <c r="U694" s="38">
        <v>7010</v>
      </c>
      <c r="V694" s="28"/>
      <c r="W694" s="29"/>
      <c r="X694" s="28"/>
      <c r="Y694" s="28"/>
      <c r="Z694" s="28"/>
      <c r="AA694" s="27"/>
      <c r="AB694" s="24"/>
      <c r="AC694" s="24"/>
      <c r="AD694" s="24"/>
      <c r="AE694" s="24"/>
      <c r="AF694" s="24"/>
      <c r="AG694" s="24"/>
    </row>
    <row r="695" spans="1:33" ht="14.25" hidden="1" customHeight="1" x14ac:dyDescent="0.2">
      <c r="A695" s="38">
        <v>7190</v>
      </c>
      <c r="B695" s="29" t="s">
        <v>4637</v>
      </c>
      <c r="C695" s="139" t="s">
        <v>7719</v>
      </c>
      <c r="D695" s="27" t="s">
        <v>4638</v>
      </c>
      <c r="E695" s="27" t="s">
        <v>4639</v>
      </c>
      <c r="F695" s="37" t="s">
        <v>7496</v>
      </c>
      <c r="G695" s="37" t="s">
        <v>4640</v>
      </c>
      <c r="H695" s="37" t="s">
        <v>7497</v>
      </c>
      <c r="I695" s="27" t="s">
        <v>4641</v>
      </c>
      <c r="J695" s="27" t="s">
        <v>7542</v>
      </c>
      <c r="K695" s="27" t="s">
        <v>7498</v>
      </c>
      <c r="L695" s="27" t="s">
        <v>4642</v>
      </c>
      <c r="M695" s="29" t="s">
        <v>6168</v>
      </c>
      <c r="N695" s="38" t="s">
        <v>874</v>
      </c>
      <c r="O695" s="38"/>
      <c r="P695" s="39"/>
      <c r="Q695" s="38"/>
      <c r="R695" s="39" t="s">
        <v>1209</v>
      </c>
      <c r="S695" s="39" t="s">
        <v>7503</v>
      </c>
      <c r="T695" s="40">
        <v>38607</v>
      </c>
      <c r="U695" s="38">
        <v>7190</v>
      </c>
      <c r="V695" s="53"/>
      <c r="W695" s="54"/>
      <c r="X695" s="53"/>
      <c r="Y695" s="53"/>
      <c r="Z695" s="53"/>
      <c r="AA695" s="43"/>
      <c r="AB695" s="24"/>
      <c r="AC695" s="24"/>
      <c r="AD695" s="24"/>
      <c r="AE695" s="24"/>
      <c r="AF695" s="24"/>
      <c r="AG695" s="24" t="s">
        <v>8687</v>
      </c>
    </row>
    <row r="696" spans="1:33" ht="14.25" hidden="1" customHeight="1" x14ac:dyDescent="0.2">
      <c r="A696" s="38">
        <v>6921</v>
      </c>
      <c r="B696" s="29" t="s">
        <v>4643</v>
      </c>
      <c r="C696" s="139" t="s">
        <v>7720</v>
      </c>
      <c r="D696" s="27" t="s">
        <v>4276</v>
      </c>
      <c r="E696" s="27" t="s">
        <v>4644</v>
      </c>
      <c r="F696" s="37" t="s">
        <v>4645</v>
      </c>
      <c r="G696" s="37" t="s">
        <v>4646</v>
      </c>
      <c r="H696" s="37" t="s">
        <v>4647</v>
      </c>
      <c r="I696" s="27" t="s">
        <v>1688</v>
      </c>
      <c r="J696" s="27" t="s">
        <v>4648</v>
      </c>
      <c r="K696" s="27" t="s">
        <v>4649</v>
      </c>
      <c r="L696" s="27" t="s">
        <v>4650</v>
      </c>
      <c r="M696" s="29" t="s">
        <v>623</v>
      </c>
      <c r="N696" s="38" t="s">
        <v>457</v>
      </c>
      <c r="O696" s="38" t="s">
        <v>4651</v>
      </c>
      <c r="P696" s="39"/>
      <c r="Q696" s="38"/>
      <c r="R696" s="39" t="s">
        <v>414</v>
      </c>
      <c r="S696" s="39" t="s">
        <v>4652</v>
      </c>
      <c r="T696" s="40">
        <v>37970</v>
      </c>
      <c r="U696" s="38">
        <v>6921</v>
      </c>
      <c r="V696" s="28"/>
      <c r="W696" s="29"/>
      <c r="X696" s="28"/>
      <c r="Y696" s="28"/>
      <c r="Z696" s="28"/>
      <c r="AA696" s="27"/>
      <c r="AB696" s="24"/>
      <c r="AC696" s="24"/>
      <c r="AD696" s="24"/>
      <c r="AE696" s="24"/>
      <c r="AF696" s="24"/>
      <c r="AG696" s="24"/>
    </row>
    <row r="697" spans="1:33" ht="14.25" hidden="1" customHeight="1" x14ac:dyDescent="0.2">
      <c r="A697" s="38">
        <v>7464</v>
      </c>
      <c r="B697" s="29" t="s">
        <v>4653</v>
      </c>
      <c r="C697" s="139">
        <v>650515056</v>
      </c>
      <c r="D697" s="27" t="s">
        <v>4238</v>
      </c>
      <c r="E697" s="27" t="s">
        <v>4654</v>
      </c>
      <c r="F697" s="37" t="s">
        <v>4655</v>
      </c>
      <c r="G697" s="37" t="s">
        <v>4656</v>
      </c>
      <c r="H697" s="37" t="s">
        <v>4657</v>
      </c>
      <c r="I697" s="27" t="s">
        <v>4658</v>
      </c>
      <c r="J697" s="27" t="s">
        <v>4659</v>
      </c>
      <c r="K697" s="27" t="s">
        <v>4660</v>
      </c>
      <c r="L697" s="27" t="s">
        <v>4661</v>
      </c>
      <c r="M697" s="29" t="s">
        <v>6118</v>
      </c>
      <c r="N697" s="38" t="s">
        <v>1105</v>
      </c>
      <c r="O697" s="38" t="s">
        <v>4662</v>
      </c>
      <c r="P697" s="39"/>
      <c r="Q697" s="38"/>
      <c r="R697" s="39" t="s">
        <v>47</v>
      </c>
      <c r="S697" s="39" t="s">
        <v>787</v>
      </c>
      <c r="T697" s="40">
        <v>41047</v>
      </c>
      <c r="U697" s="38">
        <v>7464</v>
      </c>
      <c r="V697" s="28"/>
      <c r="W697" s="29"/>
      <c r="X697" s="28"/>
      <c r="Y697" s="28"/>
      <c r="Z697" s="28"/>
      <c r="AA697" s="27"/>
      <c r="AB697" s="24"/>
      <c r="AC697" s="24"/>
      <c r="AD697" s="24"/>
      <c r="AE697" s="24"/>
      <c r="AF697" s="24"/>
      <c r="AG697" s="24"/>
    </row>
    <row r="698" spans="1:33" ht="14.25" hidden="1" customHeight="1" x14ac:dyDescent="0.2">
      <c r="A698" s="38">
        <v>7659</v>
      </c>
      <c r="B698" s="29" t="s">
        <v>4663</v>
      </c>
      <c r="C698" s="139" t="s">
        <v>7721</v>
      </c>
      <c r="D698" s="27" t="s">
        <v>4617</v>
      </c>
      <c r="E698" s="27" t="s">
        <v>4664</v>
      </c>
      <c r="F698" s="37" t="s">
        <v>4665</v>
      </c>
      <c r="G698" s="37" t="s">
        <v>4666</v>
      </c>
      <c r="H698" s="37" t="s">
        <v>4667</v>
      </c>
      <c r="I698" s="27" t="s">
        <v>2054</v>
      </c>
      <c r="J698" s="27" t="s">
        <v>4668</v>
      </c>
      <c r="K698" s="27" t="s">
        <v>4669</v>
      </c>
      <c r="L698" s="27" t="s">
        <v>4671</v>
      </c>
      <c r="M698" s="29" t="s">
        <v>6113</v>
      </c>
      <c r="N698" s="38" t="s">
        <v>4673</v>
      </c>
      <c r="O698" s="38" t="s">
        <v>4672</v>
      </c>
      <c r="P698" s="39" t="s">
        <v>4670</v>
      </c>
      <c r="Q698" s="38"/>
      <c r="R698" s="39">
        <v>93401</v>
      </c>
      <c r="S698" s="39" t="s">
        <v>4628</v>
      </c>
      <c r="T698" s="40">
        <v>43376</v>
      </c>
      <c r="U698" s="38">
        <v>7659</v>
      </c>
      <c r="V698" s="28"/>
      <c r="W698" s="29"/>
      <c r="X698" s="28"/>
      <c r="Y698" s="28"/>
      <c r="Z698" s="28"/>
      <c r="AA698" s="27"/>
      <c r="AB698" s="24"/>
      <c r="AC698" s="24"/>
      <c r="AD698" s="24"/>
      <c r="AE698" s="24"/>
      <c r="AF698" s="24"/>
      <c r="AG698" s="24"/>
    </row>
    <row r="699" spans="1:33" ht="14.25" hidden="1" customHeight="1" x14ac:dyDescent="0.2">
      <c r="A699" s="38">
        <v>7014</v>
      </c>
      <c r="B699" s="29" t="s">
        <v>4674</v>
      </c>
      <c r="C699" s="139" t="s">
        <v>7722</v>
      </c>
      <c r="D699" s="27" t="s">
        <v>4276</v>
      </c>
      <c r="E699" s="27" t="s">
        <v>4675</v>
      </c>
      <c r="F699" s="37" t="s">
        <v>4676</v>
      </c>
      <c r="G699" s="37" t="s">
        <v>4677</v>
      </c>
      <c r="H699" s="37" t="s">
        <v>4678</v>
      </c>
      <c r="I699" s="27" t="s">
        <v>4209</v>
      </c>
      <c r="J699" s="27" t="s">
        <v>4679</v>
      </c>
      <c r="K699" s="27" t="s">
        <v>4680</v>
      </c>
      <c r="L699" s="27" t="s">
        <v>4681</v>
      </c>
      <c r="M699" s="29" t="s">
        <v>623</v>
      </c>
      <c r="N699" s="38" t="s">
        <v>202</v>
      </c>
      <c r="O699" s="38"/>
      <c r="P699" s="39"/>
      <c r="Q699" s="38"/>
      <c r="R699" s="39" t="s">
        <v>414</v>
      </c>
      <c r="S699" s="39" t="s">
        <v>4682</v>
      </c>
      <c r="T699" s="40">
        <v>37970</v>
      </c>
      <c r="U699" s="38">
        <v>7014</v>
      </c>
      <c r="V699" s="28"/>
      <c r="W699" s="29"/>
      <c r="X699" s="28"/>
      <c r="Y699" s="28"/>
      <c r="Z699" s="28"/>
      <c r="AA699" s="27"/>
      <c r="AB699" s="24"/>
      <c r="AC699" s="24"/>
      <c r="AD699" s="24"/>
      <c r="AE699" s="24"/>
      <c r="AF699" s="24"/>
      <c r="AG699" s="24"/>
    </row>
    <row r="700" spans="1:33" ht="14.25" hidden="1" customHeight="1" x14ac:dyDescent="0.2">
      <c r="A700" s="38">
        <v>7368</v>
      </c>
      <c r="B700" s="29" t="s">
        <v>4683</v>
      </c>
      <c r="C700" s="139">
        <v>656859903</v>
      </c>
      <c r="D700" s="27" t="s">
        <v>4276</v>
      </c>
      <c r="E700" s="27" t="s">
        <v>4684</v>
      </c>
      <c r="F700" s="37" t="s">
        <v>4685</v>
      </c>
      <c r="G700" s="37" t="s">
        <v>4686</v>
      </c>
      <c r="H700" s="37" t="s">
        <v>4687</v>
      </c>
      <c r="I700" s="27" t="s">
        <v>730</v>
      </c>
      <c r="J700" s="27" t="s">
        <v>4688</v>
      </c>
      <c r="K700" s="27" t="s">
        <v>4689</v>
      </c>
      <c r="L700" s="27" t="s">
        <v>4691</v>
      </c>
      <c r="M700" s="29" t="s">
        <v>6112</v>
      </c>
      <c r="N700" s="38" t="s">
        <v>4692</v>
      </c>
      <c r="O700" s="38"/>
      <c r="P700" s="39" t="s">
        <v>4690</v>
      </c>
      <c r="Q700" s="38"/>
      <c r="R700" s="39" t="s">
        <v>414</v>
      </c>
      <c r="S700" s="39" t="s">
        <v>4693</v>
      </c>
      <c r="T700" s="40">
        <v>39310</v>
      </c>
      <c r="U700" s="38">
        <v>7368</v>
      </c>
      <c r="V700" s="28"/>
      <c r="W700" s="29"/>
      <c r="X700" s="28"/>
      <c r="Y700" s="28"/>
      <c r="Z700" s="28"/>
      <c r="AA700" s="27"/>
      <c r="AB700" s="24"/>
      <c r="AC700" s="24"/>
      <c r="AD700" s="24"/>
      <c r="AE700" s="24"/>
      <c r="AF700" s="24"/>
      <c r="AG700" s="24"/>
    </row>
    <row r="701" spans="1:33" ht="14.25" hidden="1" customHeight="1" x14ac:dyDescent="0.2">
      <c r="A701" s="38">
        <v>7455</v>
      </c>
      <c r="B701" s="29" t="s">
        <v>4694</v>
      </c>
      <c r="C701" s="139">
        <v>650058909</v>
      </c>
      <c r="D701" s="27" t="s">
        <v>78</v>
      </c>
      <c r="E701" s="27" t="s">
        <v>4695</v>
      </c>
      <c r="F701" s="37" t="s">
        <v>6577</v>
      </c>
      <c r="G701" s="37" t="s">
        <v>4696</v>
      </c>
      <c r="H701" s="37" t="s">
        <v>6578</v>
      </c>
      <c r="I701" s="27" t="s">
        <v>701</v>
      </c>
      <c r="J701" s="27" t="s">
        <v>4697</v>
      </c>
      <c r="K701" s="27" t="s">
        <v>6579</v>
      </c>
      <c r="L701" s="27" t="s">
        <v>4698</v>
      </c>
      <c r="M701" s="29" t="s">
        <v>6113</v>
      </c>
      <c r="N701" s="38" t="s">
        <v>1923</v>
      </c>
      <c r="O701" s="38" t="s">
        <v>4699</v>
      </c>
      <c r="P701" s="39" t="s">
        <v>4700</v>
      </c>
      <c r="Q701" s="38"/>
      <c r="R701" s="39"/>
      <c r="S701" s="39" t="s">
        <v>6604</v>
      </c>
      <c r="T701" s="40">
        <v>40819</v>
      </c>
      <c r="U701" s="38">
        <v>7455</v>
      </c>
      <c r="V701" s="28"/>
      <c r="W701" s="29"/>
      <c r="X701" s="28"/>
      <c r="Y701" s="28"/>
      <c r="Z701" s="28"/>
      <c r="AA701" s="27"/>
      <c r="AB701" s="24"/>
      <c r="AC701" s="24"/>
      <c r="AD701" s="24"/>
      <c r="AE701" s="24"/>
      <c r="AF701" s="24"/>
      <c r="AG701" s="24"/>
    </row>
    <row r="702" spans="1:33" ht="14.25" hidden="1" customHeight="1" x14ac:dyDescent="0.2">
      <c r="A702" s="38">
        <v>7651</v>
      </c>
      <c r="B702" s="29" t="s">
        <v>4701</v>
      </c>
      <c r="C702" s="139">
        <v>651121620</v>
      </c>
      <c r="D702" s="27" t="s">
        <v>78</v>
      </c>
      <c r="E702" s="27" t="s">
        <v>4702</v>
      </c>
      <c r="F702" s="37" t="s">
        <v>4703</v>
      </c>
      <c r="G702" s="37" t="s">
        <v>4704</v>
      </c>
      <c r="H702" s="37" t="s">
        <v>4705</v>
      </c>
      <c r="I702" s="27" t="s">
        <v>953</v>
      </c>
      <c r="J702" s="27" t="s">
        <v>4706</v>
      </c>
      <c r="K702" s="27" t="s">
        <v>4707</v>
      </c>
      <c r="L702" s="27" t="s">
        <v>4708</v>
      </c>
      <c r="M702" s="29" t="s">
        <v>623</v>
      </c>
      <c r="N702" s="38" t="s">
        <v>4709</v>
      </c>
      <c r="O702" s="38" t="s">
        <v>4710</v>
      </c>
      <c r="P702" s="39" t="s">
        <v>4711</v>
      </c>
      <c r="Q702" s="38"/>
      <c r="R702" s="39" t="s">
        <v>697</v>
      </c>
      <c r="S702" s="39" t="s">
        <v>853</v>
      </c>
      <c r="T702" s="40">
        <v>43299</v>
      </c>
      <c r="U702" s="38">
        <v>7651</v>
      </c>
      <c r="V702" s="28"/>
      <c r="W702" s="29"/>
      <c r="X702" s="28"/>
      <c r="Y702" s="28"/>
      <c r="Z702" s="28"/>
      <c r="AA702" s="27"/>
      <c r="AB702" s="24"/>
      <c r="AC702" s="24"/>
      <c r="AD702" s="24"/>
      <c r="AE702" s="24"/>
      <c r="AF702" s="24"/>
      <c r="AG702" s="24"/>
    </row>
    <row r="703" spans="1:33" ht="14.25" hidden="1" customHeight="1" x14ac:dyDescent="0.2">
      <c r="A703" s="38">
        <v>7367</v>
      </c>
      <c r="B703" s="29" t="s">
        <v>4712</v>
      </c>
      <c r="C703" s="139">
        <v>655778705</v>
      </c>
      <c r="D703" s="27" t="s">
        <v>4713</v>
      </c>
      <c r="E703" s="27" t="s">
        <v>4714</v>
      </c>
      <c r="F703" s="51" t="s">
        <v>7196</v>
      </c>
      <c r="G703" s="37" t="s">
        <v>4715</v>
      </c>
      <c r="H703" s="37" t="s">
        <v>6216</v>
      </c>
      <c r="I703" s="27" t="s">
        <v>701</v>
      </c>
      <c r="J703" s="27" t="s">
        <v>6217</v>
      </c>
      <c r="K703" s="27" t="s">
        <v>4716</v>
      </c>
      <c r="L703" s="27" t="s">
        <v>4718</v>
      </c>
      <c r="M703" s="29" t="s">
        <v>623</v>
      </c>
      <c r="N703" s="38" t="s">
        <v>1339</v>
      </c>
      <c r="O703" s="38" t="s">
        <v>4719</v>
      </c>
      <c r="P703" s="39" t="s">
        <v>4717</v>
      </c>
      <c r="Q703" s="38"/>
      <c r="R703" s="39" t="s">
        <v>89</v>
      </c>
      <c r="S703" s="39" t="s">
        <v>7197</v>
      </c>
      <c r="T703" s="40">
        <v>39308</v>
      </c>
      <c r="U703" s="38">
        <v>7367</v>
      </c>
      <c r="V703" s="53"/>
      <c r="W703" s="54"/>
      <c r="X703" s="53"/>
      <c r="Y703" s="53"/>
      <c r="Z703" s="53"/>
      <c r="AA703" s="43"/>
      <c r="AB703" s="24"/>
      <c r="AC703" s="24"/>
      <c r="AD703" s="24"/>
      <c r="AE703" s="24"/>
      <c r="AF703" s="24"/>
      <c r="AG703" s="24"/>
    </row>
    <row r="704" spans="1:33" ht="14.25" hidden="1" customHeight="1" x14ac:dyDescent="0.2">
      <c r="A704" s="38">
        <v>7516</v>
      </c>
      <c r="B704" s="29" t="s">
        <v>4720</v>
      </c>
      <c r="C704" s="139">
        <v>650480546</v>
      </c>
      <c r="D704" s="27" t="s">
        <v>400</v>
      </c>
      <c r="E704" s="27" t="s">
        <v>4721</v>
      </c>
      <c r="F704" s="37" t="s">
        <v>4722</v>
      </c>
      <c r="G704" s="37" t="s">
        <v>6060</v>
      </c>
      <c r="H704" s="37" t="s">
        <v>4724</v>
      </c>
      <c r="I704" s="27" t="s">
        <v>817</v>
      </c>
      <c r="J704" s="27" t="s">
        <v>4725</v>
      </c>
      <c r="K704" s="27" t="s">
        <v>4726</v>
      </c>
      <c r="L704" s="27" t="s">
        <v>4728</v>
      </c>
      <c r="M704" s="29" t="s">
        <v>339</v>
      </c>
      <c r="N704" s="38"/>
      <c r="O704" s="38" t="s">
        <v>4729</v>
      </c>
      <c r="P704" s="39" t="s">
        <v>4727</v>
      </c>
      <c r="Q704" s="38"/>
      <c r="R704" s="39" t="s">
        <v>414</v>
      </c>
      <c r="S704" s="39" t="s">
        <v>4731</v>
      </c>
      <c r="T704" s="40">
        <v>41949</v>
      </c>
      <c r="U704" s="38">
        <v>7516</v>
      </c>
      <c r="V704" s="28"/>
      <c r="W704" s="29"/>
      <c r="X704" s="28"/>
      <c r="Y704" s="28"/>
      <c r="Z704" s="28"/>
      <c r="AA704" s="27"/>
      <c r="AB704" s="24"/>
      <c r="AC704" s="24"/>
      <c r="AD704" s="24"/>
      <c r="AE704" s="24"/>
      <c r="AF704" s="24"/>
      <c r="AG704" s="24"/>
    </row>
    <row r="705" spans="1:33" ht="14.25" hidden="1" customHeight="1" x14ac:dyDescent="0.2">
      <c r="A705" s="38">
        <v>7518</v>
      </c>
      <c r="B705" s="29" t="s">
        <v>4732</v>
      </c>
      <c r="C705" s="139">
        <v>650602749</v>
      </c>
      <c r="D705" s="27" t="s">
        <v>400</v>
      </c>
      <c r="E705" s="27" t="s">
        <v>4733</v>
      </c>
      <c r="F705" s="37" t="s">
        <v>7084</v>
      </c>
      <c r="G705" s="37" t="s">
        <v>6061</v>
      </c>
      <c r="H705" s="37" t="s">
        <v>7087</v>
      </c>
      <c r="I705" s="27" t="s">
        <v>7088</v>
      </c>
      <c r="J705" s="27" t="s">
        <v>7089</v>
      </c>
      <c r="K705" s="27" t="s">
        <v>4735</v>
      </c>
      <c r="L705" s="29" t="s">
        <v>4736</v>
      </c>
      <c r="M705" s="27" t="s">
        <v>49</v>
      </c>
      <c r="N705" s="38" t="s">
        <v>1090</v>
      </c>
      <c r="O705" s="38" t="s">
        <v>7085</v>
      </c>
      <c r="P705" s="39" t="s">
        <v>7086</v>
      </c>
      <c r="Q705" s="38"/>
      <c r="R705" s="39" t="s">
        <v>414</v>
      </c>
      <c r="S705" s="39" t="s">
        <v>7090</v>
      </c>
      <c r="T705" s="40">
        <v>41975</v>
      </c>
      <c r="U705" s="38">
        <v>7518</v>
      </c>
      <c r="V705" s="53"/>
      <c r="W705" s="54"/>
      <c r="X705" s="53"/>
      <c r="Y705" s="53"/>
      <c r="Z705" s="53"/>
      <c r="AA705" s="43"/>
      <c r="AB705" s="24"/>
      <c r="AC705" s="24"/>
      <c r="AD705" s="24"/>
      <c r="AE705" s="24"/>
      <c r="AF705" s="24"/>
      <c r="AG705" s="24"/>
    </row>
    <row r="706" spans="1:33" ht="14.25" hidden="1" customHeight="1" x14ac:dyDescent="0.2">
      <c r="A706" s="38">
        <v>7706</v>
      </c>
      <c r="B706" s="29" t="s">
        <v>6895</v>
      </c>
      <c r="C706" s="139">
        <v>650837746</v>
      </c>
      <c r="D706" s="27"/>
      <c r="E706" s="27" t="s">
        <v>8688</v>
      </c>
      <c r="F706" s="37" t="s">
        <v>6889</v>
      </c>
      <c r="G706" s="37" t="s">
        <v>6890</v>
      </c>
      <c r="H706" s="37" t="s">
        <v>6891</v>
      </c>
      <c r="I706" s="27" t="s">
        <v>6461</v>
      </c>
      <c r="J706" s="27" t="s">
        <v>7332</v>
      </c>
      <c r="K706" s="27" t="s">
        <v>6892</v>
      </c>
      <c r="L706" s="29" t="s">
        <v>8689</v>
      </c>
      <c r="M706" s="27" t="s">
        <v>6117</v>
      </c>
      <c r="N706" s="38" t="s">
        <v>1317</v>
      </c>
      <c r="O706" s="38" t="s">
        <v>6893</v>
      </c>
      <c r="P706" s="39" t="s">
        <v>6894</v>
      </c>
      <c r="Q706" s="38"/>
      <c r="R706" s="39">
        <v>93401</v>
      </c>
      <c r="S706" s="39" t="s">
        <v>6791</v>
      </c>
      <c r="T706" s="40">
        <v>43990</v>
      </c>
      <c r="U706" s="38">
        <v>7706</v>
      </c>
      <c r="V706" s="28"/>
      <c r="W706" s="29"/>
      <c r="X706" s="28"/>
      <c r="Y706" s="28"/>
      <c r="Z706" s="28"/>
      <c r="AA706" s="27"/>
      <c r="AB706" s="24"/>
      <c r="AC706" s="24"/>
      <c r="AD706" s="24"/>
      <c r="AE706" s="24"/>
      <c r="AF706" s="24"/>
      <c r="AG706" s="24"/>
    </row>
    <row r="707" spans="1:33" ht="14.25" hidden="1" customHeight="1" x14ac:dyDescent="0.2">
      <c r="A707" s="38">
        <v>7422</v>
      </c>
      <c r="B707" s="29" t="s">
        <v>4737</v>
      </c>
      <c r="C707" s="139">
        <v>659396904</v>
      </c>
      <c r="D707" s="27" t="s">
        <v>587</v>
      </c>
      <c r="E707" s="27" t="s">
        <v>4738</v>
      </c>
      <c r="F707" s="37" t="s">
        <v>4739</v>
      </c>
      <c r="G707" s="37" t="s">
        <v>4740</v>
      </c>
      <c r="H707" s="37" t="s">
        <v>4741</v>
      </c>
      <c r="I707" s="27" t="s">
        <v>190</v>
      </c>
      <c r="J707" s="27" t="s">
        <v>4742</v>
      </c>
      <c r="K707" s="27" t="s">
        <v>4743</v>
      </c>
      <c r="L707" s="27" t="s">
        <v>4745</v>
      </c>
      <c r="M707" s="29" t="s">
        <v>6116</v>
      </c>
      <c r="N707" s="38" t="s">
        <v>2757</v>
      </c>
      <c r="O707" s="38"/>
      <c r="P707" s="39" t="s">
        <v>4744</v>
      </c>
      <c r="Q707" s="38"/>
      <c r="R707" s="39" t="s">
        <v>414</v>
      </c>
      <c r="S707" s="39" t="s">
        <v>4746</v>
      </c>
      <c r="T707" s="40">
        <v>40197</v>
      </c>
      <c r="U707" s="38">
        <v>7422</v>
      </c>
      <c r="V707" s="28"/>
      <c r="W707" s="29"/>
      <c r="X707" s="28"/>
      <c r="Y707" s="28"/>
      <c r="Z707" s="28"/>
      <c r="AA707" s="27"/>
      <c r="AB707" s="24"/>
      <c r="AC707" s="24"/>
      <c r="AD707" s="24"/>
      <c r="AE707" s="24"/>
      <c r="AF707" s="24"/>
      <c r="AG707" s="24"/>
    </row>
    <row r="708" spans="1:33" ht="14.25" hidden="1" customHeight="1" x14ac:dyDescent="0.2">
      <c r="A708" s="38">
        <v>7442</v>
      </c>
      <c r="B708" s="29" t="s">
        <v>4747</v>
      </c>
      <c r="C708" s="139">
        <v>650345320</v>
      </c>
      <c r="D708" s="27" t="s">
        <v>78</v>
      </c>
      <c r="E708" s="27" t="s">
        <v>4748</v>
      </c>
      <c r="F708" s="37" t="s">
        <v>4749</v>
      </c>
      <c r="G708" s="37" t="s">
        <v>4750</v>
      </c>
      <c r="H708" s="37" t="s">
        <v>4751</v>
      </c>
      <c r="I708" s="27" t="s">
        <v>2375</v>
      </c>
      <c r="J708" s="27"/>
      <c r="K708" s="27" t="s">
        <v>4752</v>
      </c>
      <c r="L708" s="27" t="s">
        <v>4754</v>
      </c>
      <c r="M708" s="29" t="s">
        <v>339</v>
      </c>
      <c r="N708" s="38" t="s">
        <v>1100</v>
      </c>
      <c r="O708" s="38" t="s">
        <v>4755</v>
      </c>
      <c r="P708" s="39" t="s">
        <v>4753</v>
      </c>
      <c r="Q708" s="38"/>
      <c r="R708" s="39"/>
      <c r="S708" s="39" t="s">
        <v>4756</v>
      </c>
      <c r="T708" s="40">
        <v>40696</v>
      </c>
      <c r="U708" s="38">
        <v>7442</v>
      </c>
      <c r="V708" s="28"/>
      <c r="W708" s="29"/>
      <c r="X708" s="28"/>
      <c r="Y708" s="28"/>
      <c r="Z708" s="28"/>
      <c r="AA708" s="27"/>
      <c r="AB708" s="24"/>
      <c r="AC708" s="24"/>
      <c r="AD708" s="24"/>
      <c r="AE708" s="24"/>
      <c r="AF708" s="24"/>
      <c r="AG708" s="24"/>
    </row>
    <row r="709" spans="1:33" ht="14.25" hidden="1" customHeight="1" x14ac:dyDescent="0.2">
      <c r="A709" s="38">
        <v>7440</v>
      </c>
      <c r="B709" s="29" t="s">
        <v>4757</v>
      </c>
      <c r="C709" s="139" t="s">
        <v>7723</v>
      </c>
      <c r="D709" s="27" t="s">
        <v>1204</v>
      </c>
      <c r="E709" s="27" t="s">
        <v>4758</v>
      </c>
      <c r="F709" s="37" t="s">
        <v>4759</v>
      </c>
      <c r="G709" s="37" t="s">
        <v>4760</v>
      </c>
      <c r="H709" s="37" t="s">
        <v>4761</v>
      </c>
      <c r="I709" s="27" t="s">
        <v>4762</v>
      </c>
      <c r="J709" s="27" t="s">
        <v>4763</v>
      </c>
      <c r="K709" s="27" t="s">
        <v>4764</v>
      </c>
      <c r="L709" s="27" t="s">
        <v>4765</v>
      </c>
      <c r="M709" s="29" t="s">
        <v>49</v>
      </c>
      <c r="N709" s="38" t="s">
        <v>845</v>
      </c>
      <c r="O709" s="38" t="s">
        <v>4766</v>
      </c>
      <c r="P709" s="39"/>
      <c r="Q709" s="38"/>
      <c r="R709" s="39" t="s">
        <v>1209</v>
      </c>
      <c r="S709" s="39" t="s">
        <v>4767</v>
      </c>
      <c r="T709" s="40">
        <v>40674</v>
      </c>
      <c r="U709" s="38">
        <v>7440</v>
      </c>
      <c r="V709" s="28"/>
      <c r="W709" s="29"/>
      <c r="X709" s="28"/>
      <c r="Y709" s="28"/>
      <c r="Z709" s="28"/>
      <c r="AA709" s="27"/>
      <c r="AB709" s="24"/>
      <c r="AC709" s="24"/>
      <c r="AD709" s="24"/>
      <c r="AE709" s="24"/>
      <c r="AF709" s="24"/>
      <c r="AG709" s="24"/>
    </row>
    <row r="710" spans="1:33" ht="14.25" hidden="1" customHeight="1" x14ac:dyDescent="0.2">
      <c r="A710" s="38">
        <v>7614</v>
      </c>
      <c r="B710" s="29" t="s">
        <v>4768</v>
      </c>
      <c r="C710" s="139">
        <v>651185149</v>
      </c>
      <c r="D710" s="27" t="s">
        <v>78</v>
      </c>
      <c r="E710" s="27" t="s">
        <v>4769</v>
      </c>
      <c r="F710" s="39" t="s">
        <v>7152</v>
      </c>
      <c r="G710" s="37" t="s">
        <v>4770</v>
      </c>
      <c r="H710" s="37" t="s">
        <v>4771</v>
      </c>
      <c r="I710" s="27" t="s">
        <v>4772</v>
      </c>
      <c r="J710" s="27" t="s">
        <v>4773</v>
      </c>
      <c r="K710" s="27" t="s">
        <v>4774</v>
      </c>
      <c r="L710" s="27" t="s">
        <v>7153</v>
      </c>
      <c r="M710" s="29" t="s">
        <v>6112</v>
      </c>
      <c r="N710" s="38" t="s">
        <v>1710</v>
      </c>
      <c r="O710" s="38" t="s">
        <v>7154</v>
      </c>
      <c r="P710" s="39" t="s">
        <v>7155</v>
      </c>
      <c r="Q710" s="38"/>
      <c r="R710" s="39" t="s">
        <v>640</v>
      </c>
      <c r="S710" s="39" t="s">
        <v>6782</v>
      </c>
      <c r="T710" s="40">
        <v>42599</v>
      </c>
      <c r="U710" s="38">
        <v>7614</v>
      </c>
      <c r="V710" s="53"/>
      <c r="W710" s="54"/>
      <c r="X710" s="53"/>
      <c r="Y710" s="53"/>
      <c r="Z710" s="53"/>
      <c r="AA710" s="43"/>
      <c r="AB710" s="24"/>
      <c r="AC710" s="24"/>
      <c r="AD710" s="24"/>
      <c r="AE710" s="24"/>
      <c r="AF710" s="24"/>
      <c r="AG710" s="24"/>
    </row>
    <row r="711" spans="1:33" ht="14.25" hidden="1" customHeight="1" x14ac:dyDescent="0.2">
      <c r="A711" s="38">
        <v>7712</v>
      </c>
      <c r="B711" s="29" t="s">
        <v>7242</v>
      </c>
      <c r="C711" s="139">
        <v>651917115</v>
      </c>
      <c r="D711" s="27"/>
      <c r="E711" s="27" t="s">
        <v>8690</v>
      </c>
      <c r="F711" s="39" t="s">
        <v>7244</v>
      </c>
      <c r="G711" s="37" t="s">
        <v>7243</v>
      </c>
      <c r="H711" s="37" t="s">
        <v>7245</v>
      </c>
      <c r="I711" s="27" t="s">
        <v>4734</v>
      </c>
      <c r="J711" s="27" t="s">
        <v>7251</v>
      </c>
      <c r="K711" s="27" t="s">
        <v>7246</v>
      </c>
      <c r="L711" s="27" t="s">
        <v>7247</v>
      </c>
      <c r="M711" s="29" t="s">
        <v>6112</v>
      </c>
      <c r="N711" s="38" t="s">
        <v>1228</v>
      </c>
      <c r="O711" s="38" t="s">
        <v>7252</v>
      </c>
      <c r="P711" s="59" t="s">
        <v>7253</v>
      </c>
      <c r="Q711" s="38"/>
      <c r="R711" s="39" t="s">
        <v>640</v>
      </c>
      <c r="S711" s="39" t="s">
        <v>7254</v>
      </c>
      <c r="T711" s="40">
        <v>44096</v>
      </c>
      <c r="U711" s="38">
        <v>7712</v>
      </c>
      <c r="V711" s="73"/>
      <c r="W711" s="74"/>
      <c r="X711" s="73"/>
      <c r="Y711" s="73"/>
      <c r="Z711" s="73"/>
      <c r="AA711" s="75"/>
      <c r="AB711" s="24"/>
      <c r="AC711" s="24"/>
      <c r="AD711" s="24"/>
      <c r="AE711" s="24"/>
      <c r="AF711" s="24"/>
      <c r="AG711" s="24"/>
    </row>
    <row r="712" spans="1:33" ht="14.25" hidden="1" customHeight="1" x14ac:dyDescent="0.2">
      <c r="A712" s="38">
        <v>7530</v>
      </c>
      <c r="B712" s="29" t="s">
        <v>4775</v>
      </c>
      <c r="C712" s="139">
        <v>650343484</v>
      </c>
      <c r="D712" s="27" t="s">
        <v>78</v>
      </c>
      <c r="E712" s="27" t="s">
        <v>4776</v>
      </c>
      <c r="F712" s="37" t="s">
        <v>4777</v>
      </c>
      <c r="G712" s="37" t="s">
        <v>6060</v>
      </c>
      <c r="H712" s="37" t="s">
        <v>4778</v>
      </c>
      <c r="I712" s="27" t="s">
        <v>4734</v>
      </c>
      <c r="J712" s="27" t="s">
        <v>4779</v>
      </c>
      <c r="K712" s="27" t="s">
        <v>4780</v>
      </c>
      <c r="L712" s="27" t="s">
        <v>4782</v>
      </c>
      <c r="M712" s="29" t="s">
        <v>49</v>
      </c>
      <c r="N712" s="38" t="s">
        <v>723</v>
      </c>
      <c r="O712" s="38" t="s">
        <v>4783</v>
      </c>
      <c r="P712" s="39" t="s">
        <v>4781</v>
      </c>
      <c r="Q712" s="38"/>
      <c r="R712" s="39" t="s">
        <v>414</v>
      </c>
      <c r="S712" s="39" t="s">
        <v>4784</v>
      </c>
      <c r="T712" s="40">
        <v>42052</v>
      </c>
      <c r="U712" s="38">
        <v>7530</v>
      </c>
      <c r="V712" s="28"/>
      <c r="W712" s="29"/>
      <c r="X712" s="28"/>
      <c r="Y712" s="28"/>
      <c r="Z712" s="28"/>
      <c r="AA712" s="27"/>
      <c r="AB712" s="24"/>
      <c r="AC712" s="24"/>
      <c r="AD712" s="24"/>
      <c r="AE712" s="24"/>
      <c r="AF712" s="24"/>
      <c r="AG712" s="24"/>
    </row>
    <row r="713" spans="1:33" ht="14.25" hidden="1" customHeight="1" x14ac:dyDescent="0.2">
      <c r="A713" s="38">
        <v>7683</v>
      </c>
      <c r="B713" s="29" t="s">
        <v>6500</v>
      </c>
      <c r="C713" s="139">
        <v>651822580</v>
      </c>
      <c r="D713" s="27"/>
      <c r="E713" s="27" t="s">
        <v>8691</v>
      </c>
      <c r="F713" s="37" t="s">
        <v>8692</v>
      </c>
      <c r="G713" s="37" t="s">
        <v>6501</v>
      </c>
      <c r="H713" s="37" t="s">
        <v>8693</v>
      </c>
      <c r="I713" s="27" t="s">
        <v>6461</v>
      </c>
      <c r="J713" s="27" t="s">
        <v>7640</v>
      </c>
      <c r="K713" s="27" t="s">
        <v>7641</v>
      </c>
      <c r="L713" s="27" t="s">
        <v>6503</v>
      </c>
      <c r="M713" s="29" t="s">
        <v>623</v>
      </c>
      <c r="N713" s="38" t="s">
        <v>1588</v>
      </c>
      <c r="O713" s="38" t="s">
        <v>6502</v>
      </c>
      <c r="P713" s="39" t="s">
        <v>6504</v>
      </c>
      <c r="Q713" s="38"/>
      <c r="R713" s="39">
        <v>93401</v>
      </c>
      <c r="S713" s="39" t="s">
        <v>8694</v>
      </c>
      <c r="T713" s="40">
        <v>43644</v>
      </c>
      <c r="U713" s="38">
        <v>7683</v>
      </c>
      <c r="V713" s="53"/>
      <c r="W713" s="54"/>
      <c r="X713" s="53"/>
      <c r="Y713" s="53"/>
      <c r="Z713" s="53"/>
      <c r="AA713" s="43"/>
      <c r="AB713" s="24"/>
      <c r="AC713" s="24"/>
      <c r="AD713" s="24"/>
      <c r="AE713" s="24"/>
      <c r="AF713" s="24"/>
      <c r="AG713" s="24"/>
    </row>
    <row r="714" spans="1:33" ht="14.25" hidden="1" customHeight="1" x14ac:dyDescent="0.2">
      <c r="A714" s="38">
        <v>7468</v>
      </c>
      <c r="B714" s="29" t="s">
        <v>6029</v>
      </c>
      <c r="C714" s="139">
        <v>650559592</v>
      </c>
      <c r="D714" s="27" t="s">
        <v>52</v>
      </c>
      <c r="E714" s="27" t="s">
        <v>6030</v>
      </c>
      <c r="F714" s="37" t="s">
        <v>6031</v>
      </c>
      <c r="G714" s="37" t="s">
        <v>4998</v>
      </c>
      <c r="H714" s="37" t="s">
        <v>6032</v>
      </c>
      <c r="I714" s="27" t="s">
        <v>6033</v>
      </c>
      <c r="J714" s="27" t="s">
        <v>6034</v>
      </c>
      <c r="K714" s="27" t="s">
        <v>6035</v>
      </c>
      <c r="L714" s="27" t="s">
        <v>6036</v>
      </c>
      <c r="M714" s="29" t="s">
        <v>623</v>
      </c>
      <c r="N714" s="38" t="s">
        <v>457</v>
      </c>
      <c r="O714" s="38">
        <v>2584644</v>
      </c>
      <c r="P714" s="59" t="s">
        <v>6037</v>
      </c>
      <c r="Q714" s="38"/>
      <c r="R714" s="39" t="s">
        <v>4126</v>
      </c>
      <c r="S714" s="39" t="s">
        <v>6038</v>
      </c>
      <c r="T714" s="40">
        <v>41234</v>
      </c>
      <c r="U714" s="38">
        <v>7468</v>
      </c>
      <c r="V714" s="28"/>
      <c r="W714" s="29"/>
      <c r="X714" s="28"/>
      <c r="Y714" s="28"/>
      <c r="Z714" s="28"/>
      <c r="AA714" s="27"/>
      <c r="AB714" s="24"/>
      <c r="AC714" s="24"/>
      <c r="AD714" s="24"/>
      <c r="AE714" s="24"/>
      <c r="AF714" s="24"/>
      <c r="AG714" s="24"/>
    </row>
    <row r="715" spans="1:33" ht="14.25" hidden="1" customHeight="1" x14ac:dyDescent="0.2">
      <c r="A715" s="38">
        <v>7445</v>
      </c>
      <c r="B715" s="29" t="s">
        <v>4785</v>
      </c>
      <c r="C715" s="139">
        <v>650335368</v>
      </c>
      <c r="D715" s="27" t="s">
        <v>78</v>
      </c>
      <c r="E715" s="27" t="s">
        <v>4786</v>
      </c>
      <c r="F715" s="37" t="s">
        <v>4787</v>
      </c>
      <c r="G715" s="37" t="s">
        <v>4788</v>
      </c>
      <c r="H715" s="37" t="s">
        <v>4789</v>
      </c>
      <c r="I715" s="27" t="s">
        <v>4790</v>
      </c>
      <c r="J715" s="27" t="s">
        <v>4791</v>
      </c>
      <c r="K715" s="27" t="s">
        <v>4792</v>
      </c>
      <c r="L715" s="27" t="s">
        <v>4793</v>
      </c>
      <c r="M715" s="29" t="s">
        <v>49</v>
      </c>
      <c r="N715" s="38" t="s">
        <v>4795</v>
      </c>
      <c r="O715" s="38"/>
      <c r="P715" s="39" t="s">
        <v>4794</v>
      </c>
      <c r="Q715" s="38"/>
      <c r="R715" s="39" t="s">
        <v>4796</v>
      </c>
      <c r="S715" s="39" t="s">
        <v>4797</v>
      </c>
      <c r="T715" s="40">
        <v>40739</v>
      </c>
      <c r="U715" s="38">
        <v>7445</v>
      </c>
      <c r="V715" s="28"/>
      <c r="W715" s="29"/>
      <c r="X715" s="28"/>
      <c r="Y715" s="28"/>
      <c r="Z715" s="28"/>
      <c r="AA715" s="27"/>
      <c r="AB715" s="24"/>
      <c r="AC715" s="24"/>
      <c r="AD715" s="24"/>
      <c r="AE715" s="24"/>
      <c r="AF715" s="24"/>
      <c r="AG715" s="24"/>
    </row>
    <row r="716" spans="1:33" ht="14.25" hidden="1" customHeight="1" x14ac:dyDescent="0.2">
      <c r="A716" s="38">
        <v>7653</v>
      </c>
      <c r="B716" s="29" t="s">
        <v>4798</v>
      </c>
      <c r="C716" s="139">
        <v>651482887</v>
      </c>
      <c r="D716" s="27" t="s">
        <v>4799</v>
      </c>
      <c r="E716" s="27" t="s">
        <v>4800</v>
      </c>
      <c r="F716" s="37" t="s">
        <v>4801</v>
      </c>
      <c r="G716" s="37" t="s">
        <v>4802</v>
      </c>
      <c r="H716" s="37" t="s">
        <v>4803</v>
      </c>
      <c r="I716" s="27" t="s">
        <v>848</v>
      </c>
      <c r="J716" s="27" t="s">
        <v>4804</v>
      </c>
      <c r="K716" s="27" t="s">
        <v>4805</v>
      </c>
      <c r="L716" s="27" t="s">
        <v>4807</v>
      </c>
      <c r="M716" s="29" t="s">
        <v>339</v>
      </c>
      <c r="N716" s="38" t="s">
        <v>4809</v>
      </c>
      <c r="O716" s="38" t="s">
        <v>4806</v>
      </c>
      <c r="P716" s="39" t="s">
        <v>4808</v>
      </c>
      <c r="Q716" s="38"/>
      <c r="R716" s="39">
        <v>93401</v>
      </c>
      <c r="S716" s="39" t="s">
        <v>4628</v>
      </c>
      <c r="T716" s="40">
        <v>43311</v>
      </c>
      <c r="U716" s="38">
        <v>7653</v>
      </c>
      <c r="V716" s="28"/>
      <c r="W716" s="29"/>
      <c r="X716" s="28"/>
      <c r="Y716" s="28"/>
      <c r="Z716" s="28"/>
      <c r="AA716" s="27"/>
      <c r="AB716" s="24"/>
      <c r="AC716" s="24"/>
      <c r="AD716" s="24"/>
      <c r="AE716" s="24"/>
      <c r="AF716" s="24"/>
      <c r="AG716" s="24"/>
    </row>
    <row r="717" spans="1:33" ht="14.25" hidden="1" customHeight="1" x14ac:dyDescent="0.2">
      <c r="A717" s="38">
        <v>7631</v>
      </c>
      <c r="B717" s="29" t="s">
        <v>4810</v>
      </c>
      <c r="C717" s="139">
        <v>650987497</v>
      </c>
      <c r="D717" s="27" t="s">
        <v>400</v>
      </c>
      <c r="E717" s="27" t="s">
        <v>4811</v>
      </c>
      <c r="F717" s="37" t="s">
        <v>4812</v>
      </c>
      <c r="G717" s="37" t="s">
        <v>4813</v>
      </c>
      <c r="H717" s="37" t="s">
        <v>4814</v>
      </c>
      <c r="I717" s="27" t="s">
        <v>4815</v>
      </c>
      <c r="J717" s="27" t="s">
        <v>4816</v>
      </c>
      <c r="K717" s="27" t="s">
        <v>4817</v>
      </c>
      <c r="L717" s="29" t="s">
        <v>4819</v>
      </c>
      <c r="M717" s="29" t="s">
        <v>623</v>
      </c>
      <c r="N717" s="38" t="s">
        <v>4821</v>
      </c>
      <c r="O717" s="38" t="s">
        <v>4820</v>
      </c>
      <c r="P717" s="39" t="s">
        <v>4818</v>
      </c>
      <c r="Q717" s="38"/>
      <c r="R717" s="39" t="s">
        <v>89</v>
      </c>
      <c r="S717" s="39" t="s">
        <v>4822</v>
      </c>
      <c r="T717" s="40">
        <v>42850</v>
      </c>
      <c r="U717" s="38">
        <v>7631</v>
      </c>
      <c r="V717" s="28"/>
      <c r="W717" s="29"/>
      <c r="X717" s="28"/>
      <c r="Y717" s="28"/>
      <c r="Z717" s="28"/>
      <c r="AA717" s="27"/>
      <c r="AB717" s="24"/>
      <c r="AC717" s="24"/>
      <c r="AD717" s="24"/>
      <c r="AE717" s="24"/>
      <c r="AF717" s="24"/>
      <c r="AG717" s="24"/>
    </row>
    <row r="718" spans="1:33" ht="14.25" hidden="1" customHeight="1" x14ac:dyDescent="0.2">
      <c r="A718" s="38">
        <v>7428</v>
      </c>
      <c r="B718" s="29" t="s">
        <v>4823</v>
      </c>
      <c r="C718" s="139">
        <v>759626605</v>
      </c>
      <c r="D718" s="27" t="s">
        <v>587</v>
      </c>
      <c r="E718" s="27" t="s">
        <v>4824</v>
      </c>
      <c r="F718" s="37" t="s">
        <v>4825</v>
      </c>
      <c r="G718" s="37" t="s">
        <v>4740</v>
      </c>
      <c r="H718" s="37" t="s">
        <v>4826</v>
      </c>
      <c r="I718" s="27" t="s">
        <v>183</v>
      </c>
      <c r="J718" s="27" t="s">
        <v>4827</v>
      </c>
      <c r="K718" s="27" t="s">
        <v>4828</v>
      </c>
      <c r="L718" s="27" t="s">
        <v>4830</v>
      </c>
      <c r="M718" s="29" t="s">
        <v>49</v>
      </c>
      <c r="N718" s="38" t="s">
        <v>4832</v>
      </c>
      <c r="O718" s="38" t="s">
        <v>4831</v>
      </c>
      <c r="P718" s="39" t="s">
        <v>4829</v>
      </c>
      <c r="Q718" s="38"/>
      <c r="R718" s="39" t="s">
        <v>1266</v>
      </c>
      <c r="S718" s="39" t="s">
        <v>4833</v>
      </c>
      <c r="T718" s="40">
        <v>40365</v>
      </c>
      <c r="U718" s="38">
        <v>7428</v>
      </c>
      <c r="V718" s="28"/>
      <c r="W718" s="29"/>
      <c r="X718" s="28"/>
      <c r="Y718" s="28"/>
      <c r="Z718" s="28"/>
      <c r="AA718" s="27"/>
      <c r="AB718" s="24"/>
      <c r="AC718" s="24"/>
      <c r="AD718" s="24"/>
      <c r="AE718" s="24"/>
      <c r="AF718" s="24"/>
      <c r="AG718" s="24"/>
    </row>
    <row r="719" spans="1:33" ht="14.25" hidden="1" customHeight="1" x14ac:dyDescent="0.2">
      <c r="A719" s="38">
        <v>7730</v>
      </c>
      <c r="B719" s="29" t="s">
        <v>6846</v>
      </c>
      <c r="C719" s="139">
        <v>651908876</v>
      </c>
      <c r="D719" s="27"/>
      <c r="E719" s="27" t="s">
        <v>8695</v>
      </c>
      <c r="F719" s="37" t="s">
        <v>7188</v>
      </c>
      <c r="G719" s="37" t="s">
        <v>6847</v>
      </c>
      <c r="H719" s="37" t="s">
        <v>6848</v>
      </c>
      <c r="I719" s="27" t="s">
        <v>6849</v>
      </c>
      <c r="J719" s="27" t="s">
        <v>6850</v>
      </c>
      <c r="K719" s="27" t="s">
        <v>6851</v>
      </c>
      <c r="L719" s="27" t="s">
        <v>6852</v>
      </c>
      <c r="M719" s="29" t="s">
        <v>214</v>
      </c>
      <c r="N719" s="38" t="s">
        <v>6853</v>
      </c>
      <c r="O719" s="38">
        <v>988397269</v>
      </c>
      <c r="P719" s="59" t="s">
        <v>6854</v>
      </c>
      <c r="Q719" s="38"/>
      <c r="R719" s="39">
        <v>93401</v>
      </c>
      <c r="S719" s="39" t="s">
        <v>6755</v>
      </c>
      <c r="T719" s="40">
        <v>43934</v>
      </c>
      <c r="U719" s="38">
        <v>7704</v>
      </c>
      <c r="V719" s="73"/>
      <c r="W719" s="74"/>
      <c r="X719" s="73"/>
      <c r="Y719" s="73"/>
      <c r="Z719" s="73"/>
      <c r="AA719" s="75"/>
      <c r="AB719" s="24"/>
      <c r="AC719" s="24"/>
      <c r="AD719" s="24"/>
      <c r="AE719" s="24"/>
      <c r="AF719" s="24"/>
      <c r="AG719" s="24"/>
    </row>
    <row r="720" spans="1:33" ht="14.25" hidden="1" customHeight="1" x14ac:dyDescent="0.2">
      <c r="A720" s="38">
        <v>7640</v>
      </c>
      <c r="B720" s="29" t="s">
        <v>4834</v>
      </c>
      <c r="C720" s="139">
        <v>651203732</v>
      </c>
      <c r="D720" s="27" t="s">
        <v>78</v>
      </c>
      <c r="E720" s="27" t="s">
        <v>6572</v>
      </c>
      <c r="F720" s="37" t="s">
        <v>6573</v>
      </c>
      <c r="G720" s="37" t="s">
        <v>6571</v>
      </c>
      <c r="H720" s="37" t="s">
        <v>6574</v>
      </c>
      <c r="I720" s="27" t="s">
        <v>5553</v>
      </c>
      <c r="J720" s="27" t="s">
        <v>6575</v>
      </c>
      <c r="K720" s="27" t="s">
        <v>4835</v>
      </c>
      <c r="L720" s="27" t="s">
        <v>4836</v>
      </c>
      <c r="M720" s="29" t="s">
        <v>49</v>
      </c>
      <c r="N720" s="38" t="s">
        <v>4837</v>
      </c>
      <c r="O720" s="38">
        <f>56964313880</f>
        <v>56964313880</v>
      </c>
      <c r="P720" s="39" t="s">
        <v>4838</v>
      </c>
      <c r="Q720" s="38"/>
      <c r="R720" s="39" t="s">
        <v>697</v>
      </c>
      <c r="S720" s="39" t="s">
        <v>6603</v>
      </c>
      <c r="T720" s="40">
        <v>43048</v>
      </c>
      <c r="U720" s="38">
        <v>7640</v>
      </c>
      <c r="V720" s="28"/>
      <c r="W720" s="29"/>
      <c r="X720" s="28"/>
      <c r="Y720" s="28"/>
      <c r="Z720" s="28"/>
      <c r="AA720" s="27"/>
      <c r="AB720" s="24"/>
      <c r="AC720" s="24"/>
      <c r="AD720" s="24"/>
      <c r="AE720" s="24"/>
      <c r="AF720" s="24"/>
      <c r="AG720" s="24"/>
    </row>
    <row r="721" spans="1:33" ht="14.25" hidden="1" customHeight="1" x14ac:dyDescent="0.2">
      <c r="A721" s="38">
        <v>7623</v>
      </c>
      <c r="B721" s="29" t="s">
        <v>4839</v>
      </c>
      <c r="C721" s="139">
        <v>651265479</v>
      </c>
      <c r="D721" s="27" t="s">
        <v>78</v>
      </c>
      <c r="E721" s="27" t="s">
        <v>4840</v>
      </c>
      <c r="F721" s="37" t="s">
        <v>4841</v>
      </c>
      <c r="G721" s="37" t="s">
        <v>4842</v>
      </c>
      <c r="H721" s="37" t="s">
        <v>4843</v>
      </c>
      <c r="I721" s="27" t="s">
        <v>4844</v>
      </c>
      <c r="J721" s="27" t="s">
        <v>4845</v>
      </c>
      <c r="K721" s="27" t="s">
        <v>4846</v>
      </c>
      <c r="L721" s="27" t="s">
        <v>4848</v>
      </c>
      <c r="M721" s="29" t="s">
        <v>6118</v>
      </c>
      <c r="N721" s="38" t="s">
        <v>1105</v>
      </c>
      <c r="O721" s="38" t="s">
        <v>4849</v>
      </c>
      <c r="P721" s="39" t="s">
        <v>4847</v>
      </c>
      <c r="Q721" s="38"/>
      <c r="R721" s="39" t="s">
        <v>89</v>
      </c>
      <c r="S721" s="37" t="s">
        <v>4850</v>
      </c>
      <c r="T721" s="40">
        <v>42730</v>
      </c>
      <c r="U721" s="38">
        <v>7623</v>
      </c>
      <c r="V721" s="28"/>
      <c r="W721" s="29"/>
      <c r="X721" s="28"/>
      <c r="Y721" s="28"/>
      <c r="Z721" s="28"/>
      <c r="AA721" s="27"/>
      <c r="AB721" s="24"/>
      <c r="AC721" s="24"/>
      <c r="AD721" s="24"/>
      <c r="AE721" s="24"/>
      <c r="AF721" s="24"/>
      <c r="AG721" s="24"/>
    </row>
    <row r="722" spans="1:33" ht="14.25" hidden="1" customHeight="1" x14ac:dyDescent="0.2">
      <c r="A722" s="38">
        <v>7710</v>
      </c>
      <c r="B722" s="29" t="s">
        <v>6975</v>
      </c>
      <c r="C722" s="139">
        <v>651881420</v>
      </c>
      <c r="D722" s="27"/>
      <c r="E722" s="27" t="s">
        <v>8696</v>
      </c>
      <c r="F722" s="37" t="s">
        <v>6977</v>
      </c>
      <c r="G722" s="37" t="s">
        <v>6976</v>
      </c>
      <c r="H722" s="37" t="s">
        <v>6978</v>
      </c>
      <c r="I722" s="27" t="s">
        <v>6461</v>
      </c>
      <c r="J722" s="27" t="s">
        <v>6979</v>
      </c>
      <c r="K722" s="27" t="s">
        <v>6980</v>
      </c>
      <c r="L722" s="27" t="s">
        <v>6981</v>
      </c>
      <c r="M722" s="29" t="s">
        <v>6118</v>
      </c>
      <c r="N722" s="38" t="s">
        <v>6982</v>
      </c>
      <c r="O722" s="38">
        <v>988375686</v>
      </c>
      <c r="P722" s="59" t="s">
        <v>6983</v>
      </c>
      <c r="Q722" s="38"/>
      <c r="R722" s="39">
        <v>93401</v>
      </c>
      <c r="S722" s="37" t="s">
        <v>6984</v>
      </c>
      <c r="T722" s="40">
        <v>44049</v>
      </c>
      <c r="U722" s="38">
        <v>7710</v>
      </c>
      <c r="V722" s="73"/>
      <c r="W722" s="74"/>
      <c r="X722" s="73"/>
      <c r="Y722" s="73"/>
      <c r="Z722" s="73"/>
      <c r="AA722" s="75"/>
      <c r="AB722" s="24"/>
      <c r="AC722" s="24"/>
      <c r="AD722" s="24"/>
      <c r="AE722" s="24"/>
      <c r="AF722" s="24"/>
      <c r="AG722" s="24"/>
    </row>
    <row r="723" spans="1:33" ht="14.25" hidden="1" customHeight="1" x14ac:dyDescent="0.2">
      <c r="A723" s="38">
        <v>7484</v>
      </c>
      <c r="B723" s="29" t="s">
        <v>4851</v>
      </c>
      <c r="C723" s="139">
        <v>737987000</v>
      </c>
      <c r="D723" s="27" t="s">
        <v>78</v>
      </c>
      <c r="E723" s="27" t="s">
        <v>4852</v>
      </c>
      <c r="F723" s="37" t="s">
        <v>4853</v>
      </c>
      <c r="G723" s="37" t="s">
        <v>4854</v>
      </c>
      <c r="H723" s="37" t="s">
        <v>4855</v>
      </c>
      <c r="I723" s="27" t="s">
        <v>4856</v>
      </c>
      <c r="J723" s="27" t="s">
        <v>4857</v>
      </c>
      <c r="K723" s="27" t="s">
        <v>4858</v>
      </c>
      <c r="L723" s="27" t="s">
        <v>4860</v>
      </c>
      <c r="M723" s="29" t="s">
        <v>49</v>
      </c>
      <c r="N723" s="38" t="s">
        <v>4862</v>
      </c>
      <c r="O723" s="38" t="s">
        <v>4861</v>
      </c>
      <c r="P723" s="39" t="s">
        <v>4859</v>
      </c>
      <c r="Q723" s="38"/>
      <c r="R723" s="39" t="s">
        <v>1266</v>
      </c>
      <c r="S723" s="39" t="s">
        <v>4863</v>
      </c>
      <c r="T723" s="40">
        <v>41502</v>
      </c>
      <c r="U723" s="38">
        <v>7484</v>
      </c>
      <c r="V723" s="28"/>
      <c r="W723" s="29"/>
      <c r="X723" s="28"/>
      <c r="Y723" s="28"/>
      <c r="Z723" s="28"/>
      <c r="AA723" s="27"/>
      <c r="AB723" s="24"/>
      <c r="AC723" s="24"/>
      <c r="AD723" s="24"/>
      <c r="AE723" s="24"/>
      <c r="AF723" s="24"/>
      <c r="AG723" s="24"/>
    </row>
    <row r="724" spans="1:33" ht="14.25" hidden="1" customHeight="1" x14ac:dyDescent="0.2">
      <c r="A724" s="38">
        <v>7677</v>
      </c>
      <c r="B724" s="29" t="s">
        <v>6304</v>
      </c>
      <c r="C724" s="139">
        <v>651775035</v>
      </c>
      <c r="D724" s="27"/>
      <c r="E724" s="27" t="s">
        <v>8697</v>
      </c>
      <c r="F724" s="51" t="s">
        <v>6305</v>
      </c>
      <c r="G724" s="37" t="s">
        <v>6306</v>
      </c>
      <c r="H724" s="37" t="s">
        <v>6307</v>
      </c>
      <c r="I724" s="27" t="s">
        <v>1473</v>
      </c>
      <c r="J724" s="27" t="s">
        <v>6308</v>
      </c>
      <c r="K724" s="27" t="s">
        <v>6309</v>
      </c>
      <c r="L724" s="27" t="s">
        <v>6311</v>
      </c>
      <c r="M724" s="29" t="s">
        <v>49</v>
      </c>
      <c r="N724" s="38" t="s">
        <v>723</v>
      </c>
      <c r="O724" s="38" t="s">
        <v>6312</v>
      </c>
      <c r="P724" s="39" t="s">
        <v>6310</v>
      </c>
      <c r="Q724" s="38"/>
      <c r="R724" s="39" t="s">
        <v>89</v>
      </c>
      <c r="S724" s="39" t="s">
        <v>6079</v>
      </c>
      <c r="T724" s="40">
        <v>43626</v>
      </c>
      <c r="U724" s="38">
        <v>7677</v>
      </c>
      <c r="V724" s="28"/>
      <c r="W724" s="29"/>
      <c r="X724" s="28"/>
      <c r="Y724" s="28"/>
      <c r="Z724" s="28"/>
      <c r="AA724" s="27"/>
      <c r="AB724" s="24"/>
      <c r="AC724" s="24"/>
      <c r="AD724" s="24"/>
      <c r="AE724" s="24"/>
      <c r="AF724" s="24"/>
      <c r="AG724" s="24"/>
    </row>
    <row r="725" spans="1:33" ht="14.25" hidden="1" customHeight="1" x14ac:dyDescent="0.2">
      <c r="A725" s="38">
        <v>7678</v>
      </c>
      <c r="B725" s="29" t="s">
        <v>6407</v>
      </c>
      <c r="C725" s="139" t="s">
        <v>7724</v>
      </c>
      <c r="D725" s="27"/>
      <c r="E725" s="27" t="s">
        <v>8698</v>
      </c>
      <c r="F725" s="51" t="s">
        <v>7137</v>
      </c>
      <c r="G725" s="37" t="s">
        <v>6408</v>
      </c>
      <c r="H725" s="37" t="s">
        <v>6409</v>
      </c>
      <c r="I725" s="27" t="s">
        <v>6410</v>
      </c>
      <c r="J725" s="27" t="s">
        <v>6411</v>
      </c>
      <c r="K725" s="27" t="s">
        <v>6412</v>
      </c>
      <c r="L725" s="27" t="s">
        <v>6413</v>
      </c>
      <c r="M725" s="29" t="s">
        <v>6117</v>
      </c>
      <c r="N725" s="38" t="s">
        <v>1317</v>
      </c>
      <c r="O725" s="38">
        <v>91444090</v>
      </c>
      <c r="P725" s="59" t="s">
        <v>6414</v>
      </c>
      <c r="Q725" s="38"/>
      <c r="R725" s="39" t="s">
        <v>89</v>
      </c>
      <c r="S725" s="39" t="s">
        <v>6415</v>
      </c>
      <c r="T725" s="40">
        <v>43627</v>
      </c>
      <c r="U725" s="38">
        <v>7678</v>
      </c>
      <c r="V725" s="28"/>
      <c r="W725" s="29"/>
      <c r="X725" s="28"/>
      <c r="Y725" s="28"/>
      <c r="Z725" s="28"/>
      <c r="AA725" s="27"/>
      <c r="AB725" s="24"/>
      <c r="AC725" s="24"/>
      <c r="AD725" s="24"/>
      <c r="AE725" s="24"/>
      <c r="AF725" s="24"/>
      <c r="AG725" s="24"/>
    </row>
    <row r="726" spans="1:33" ht="14.25" hidden="1" customHeight="1" x14ac:dyDescent="0.2">
      <c r="A726" s="38">
        <v>7392</v>
      </c>
      <c r="B726" s="29" t="s">
        <v>4864</v>
      </c>
      <c r="C726" s="139">
        <v>657376906</v>
      </c>
      <c r="D726" s="27" t="s">
        <v>4865</v>
      </c>
      <c r="E726" s="27" t="s">
        <v>4866</v>
      </c>
      <c r="F726" s="37" t="s">
        <v>4867</v>
      </c>
      <c r="G726" s="37" t="s">
        <v>4868</v>
      </c>
      <c r="H726" s="37" t="s">
        <v>4869</v>
      </c>
      <c r="I726" s="27" t="s">
        <v>4870</v>
      </c>
      <c r="J726" s="27" t="s">
        <v>4871</v>
      </c>
      <c r="K726" s="27" t="s">
        <v>4872</v>
      </c>
      <c r="L726" s="27" t="s">
        <v>4873</v>
      </c>
      <c r="M726" s="29" t="s">
        <v>6112</v>
      </c>
      <c r="N726" s="38" t="s">
        <v>4875</v>
      </c>
      <c r="O726" s="38" t="s">
        <v>4874</v>
      </c>
      <c r="P726" s="39"/>
      <c r="Q726" s="38"/>
      <c r="R726" s="39" t="s">
        <v>89</v>
      </c>
      <c r="S726" s="39" t="s">
        <v>4876</v>
      </c>
      <c r="T726" s="40">
        <v>39588</v>
      </c>
      <c r="U726" s="38">
        <v>7392</v>
      </c>
      <c r="V726" s="28"/>
      <c r="W726" s="29"/>
      <c r="X726" s="28"/>
      <c r="Y726" s="28"/>
      <c r="Z726" s="28"/>
      <c r="AA726" s="27"/>
      <c r="AB726" s="24"/>
      <c r="AC726" s="24"/>
      <c r="AD726" s="24"/>
      <c r="AE726" s="24"/>
      <c r="AF726" s="24"/>
      <c r="AG726" s="24"/>
    </row>
    <row r="727" spans="1:33" ht="14.25" hidden="1" customHeight="1" x14ac:dyDescent="0.2">
      <c r="A727" s="38">
        <v>7628</v>
      </c>
      <c r="B727" s="29" t="s">
        <v>4877</v>
      </c>
      <c r="C727" s="139">
        <v>736521008</v>
      </c>
      <c r="D727" s="27" t="s">
        <v>587</v>
      </c>
      <c r="E727" s="27" t="s">
        <v>4878</v>
      </c>
      <c r="F727" s="37" t="s">
        <v>4879</v>
      </c>
      <c r="G727" s="37" t="s">
        <v>4880</v>
      </c>
      <c r="H727" s="37" t="s">
        <v>4881</v>
      </c>
      <c r="I727" s="27" t="s">
        <v>4882</v>
      </c>
      <c r="J727" s="27" t="s">
        <v>4883</v>
      </c>
      <c r="K727" s="27" t="s">
        <v>4884</v>
      </c>
      <c r="L727" s="27" t="s">
        <v>4885</v>
      </c>
      <c r="M727" s="29" t="s">
        <v>49</v>
      </c>
      <c r="N727" s="38"/>
      <c r="O727" s="38"/>
      <c r="P727" s="39" t="s">
        <v>4886</v>
      </c>
      <c r="Q727" s="38"/>
      <c r="R727" s="39" t="s">
        <v>414</v>
      </c>
      <c r="S727" s="39" t="s">
        <v>4887</v>
      </c>
      <c r="T727" s="40">
        <v>42790</v>
      </c>
      <c r="U727" s="38">
        <v>7628</v>
      </c>
      <c r="V727" s="28"/>
      <c r="W727" s="29"/>
      <c r="X727" s="28"/>
      <c r="Y727" s="28"/>
      <c r="Z727" s="28"/>
      <c r="AA727" s="27"/>
      <c r="AB727" s="24"/>
      <c r="AC727" s="24"/>
      <c r="AD727" s="24"/>
      <c r="AE727" s="24"/>
      <c r="AF727" s="24"/>
      <c r="AG727" s="24"/>
    </row>
    <row r="728" spans="1:33" ht="14.25" hidden="1" customHeight="1" x14ac:dyDescent="0.2">
      <c r="A728" s="38">
        <v>7711</v>
      </c>
      <c r="B728" s="29" t="s">
        <v>7016</v>
      </c>
      <c r="C728" s="139">
        <v>651882338</v>
      </c>
      <c r="D728" s="27"/>
      <c r="E728" s="27" t="s">
        <v>8699</v>
      </c>
      <c r="F728" s="37" t="s">
        <v>7017</v>
      </c>
      <c r="G728" s="37" t="s">
        <v>7018</v>
      </c>
      <c r="H728" s="37" t="s">
        <v>8092</v>
      </c>
      <c r="I728" s="27" t="s">
        <v>6461</v>
      </c>
      <c r="J728" s="27" t="s">
        <v>7019</v>
      </c>
      <c r="K728" s="27" t="s">
        <v>8093</v>
      </c>
      <c r="L728" s="27" t="s">
        <v>7020</v>
      </c>
      <c r="M728" s="29" t="s">
        <v>49</v>
      </c>
      <c r="N728" s="38" t="s">
        <v>3927</v>
      </c>
      <c r="O728" s="38" t="s">
        <v>8094</v>
      </c>
      <c r="P728" s="39" t="s">
        <v>8095</v>
      </c>
      <c r="Q728" s="38"/>
      <c r="R728" s="39">
        <v>93401</v>
      </c>
      <c r="S728" s="39" t="s">
        <v>6791</v>
      </c>
      <c r="T728" s="40">
        <v>44054</v>
      </c>
      <c r="U728" s="38">
        <v>7711</v>
      </c>
      <c r="V728" s="82"/>
      <c r="W728" s="83"/>
      <c r="X728" s="82"/>
      <c r="Y728" s="82"/>
      <c r="Z728" s="82"/>
      <c r="AA728" s="84"/>
      <c r="AB728" s="24"/>
      <c r="AC728" s="24"/>
      <c r="AD728" s="24"/>
      <c r="AE728" s="24"/>
      <c r="AF728" s="24"/>
      <c r="AG728" s="24"/>
    </row>
    <row r="729" spans="1:33" ht="14.25" hidden="1" customHeight="1" x14ac:dyDescent="0.2">
      <c r="A729" s="39">
        <v>7682</v>
      </c>
      <c r="B729" s="27" t="s">
        <v>6490</v>
      </c>
      <c r="C729" s="139">
        <v>651591058</v>
      </c>
      <c r="D729" s="27"/>
      <c r="E729" s="27" t="s">
        <v>8700</v>
      </c>
      <c r="F729" s="37" t="s">
        <v>6491</v>
      </c>
      <c r="G729" s="37" t="s">
        <v>6492</v>
      </c>
      <c r="H729" s="37" t="s">
        <v>6493</v>
      </c>
      <c r="I729" s="27" t="s">
        <v>6461</v>
      </c>
      <c r="J729" s="27" t="s">
        <v>6494</v>
      </c>
      <c r="K729" s="27" t="s">
        <v>6495</v>
      </c>
      <c r="L729" s="27" t="s">
        <v>6497</v>
      </c>
      <c r="M729" s="27" t="s">
        <v>6117</v>
      </c>
      <c r="N729" s="39" t="s">
        <v>2342</v>
      </c>
      <c r="O729" s="39" t="s">
        <v>6496</v>
      </c>
      <c r="P729" s="39" t="s">
        <v>6498</v>
      </c>
      <c r="Q729" s="39"/>
      <c r="R729" s="39">
        <v>93401</v>
      </c>
      <c r="S729" s="39" t="s">
        <v>6499</v>
      </c>
      <c r="T729" s="45">
        <v>43644</v>
      </c>
      <c r="U729" s="39">
        <v>7682</v>
      </c>
      <c r="V729" s="80"/>
      <c r="W729" s="27"/>
      <c r="X729" s="80"/>
      <c r="Y729" s="80"/>
      <c r="Z729" s="80"/>
      <c r="AA729" s="27"/>
      <c r="AB729" s="24"/>
      <c r="AC729" s="24"/>
      <c r="AD729" s="24"/>
      <c r="AE729" s="24"/>
      <c r="AF729" s="24"/>
      <c r="AG729" s="24"/>
    </row>
    <row r="730" spans="1:33" ht="14.25" hidden="1" customHeight="1" x14ac:dyDescent="0.2">
      <c r="A730" s="38">
        <v>7633</v>
      </c>
      <c r="B730" s="29" t="s">
        <v>4888</v>
      </c>
      <c r="C730" s="139">
        <v>653057709</v>
      </c>
      <c r="D730" s="27" t="s">
        <v>78</v>
      </c>
      <c r="E730" s="27" t="s">
        <v>4889</v>
      </c>
      <c r="F730" s="37" t="s">
        <v>6605</v>
      </c>
      <c r="G730" s="37" t="s">
        <v>4890</v>
      </c>
      <c r="H730" s="37" t="s">
        <v>4891</v>
      </c>
      <c r="I730" s="27" t="s">
        <v>4892</v>
      </c>
      <c r="J730" s="27" t="s">
        <v>4893</v>
      </c>
      <c r="K730" s="27" t="s">
        <v>4894</v>
      </c>
      <c r="L730" s="27" t="s">
        <v>6606</v>
      </c>
      <c r="M730" s="29" t="s">
        <v>6113</v>
      </c>
      <c r="N730" s="38" t="s">
        <v>4895</v>
      </c>
      <c r="O730" s="38">
        <v>994420699</v>
      </c>
      <c r="P730" s="39" t="s">
        <v>4896</v>
      </c>
      <c r="Q730" s="38"/>
      <c r="R730" s="39" t="s">
        <v>697</v>
      </c>
      <c r="S730" s="39" t="s">
        <v>1807</v>
      </c>
      <c r="T730" s="40">
        <v>42968</v>
      </c>
      <c r="U730" s="38">
        <v>7633</v>
      </c>
      <c r="V730" s="28"/>
      <c r="W730" s="29"/>
      <c r="X730" s="28"/>
      <c r="Y730" s="28"/>
      <c r="Z730" s="28"/>
      <c r="AA730" s="27"/>
      <c r="AB730" s="24"/>
      <c r="AC730" s="24"/>
      <c r="AD730" s="24"/>
      <c r="AE730" s="24"/>
      <c r="AF730" s="24"/>
      <c r="AG730" s="24"/>
    </row>
    <row r="731" spans="1:33" ht="14.25" hidden="1" customHeight="1" x14ac:dyDescent="0.2">
      <c r="A731" s="38">
        <v>7626</v>
      </c>
      <c r="B731" s="29" t="s">
        <v>4897</v>
      </c>
      <c r="C731" s="139" t="s">
        <v>7725</v>
      </c>
      <c r="D731" s="27" t="s">
        <v>78</v>
      </c>
      <c r="E731" s="27" t="s">
        <v>4898</v>
      </c>
      <c r="F731" s="37" t="s">
        <v>6928</v>
      </c>
      <c r="G731" s="37" t="s">
        <v>4899</v>
      </c>
      <c r="H731" s="37" t="s">
        <v>4900</v>
      </c>
      <c r="I731" s="27" t="s">
        <v>2054</v>
      </c>
      <c r="J731" s="27" t="s">
        <v>7030</v>
      </c>
      <c r="K731" s="27" t="s">
        <v>4901</v>
      </c>
      <c r="L731" s="27" t="s">
        <v>4902</v>
      </c>
      <c r="M731" s="29" t="s">
        <v>339</v>
      </c>
      <c r="N731" s="38" t="s">
        <v>4903</v>
      </c>
      <c r="O731" s="38" t="s">
        <v>4904</v>
      </c>
      <c r="P731" s="39" t="s">
        <v>6929</v>
      </c>
      <c r="Q731" s="38"/>
      <c r="R731" s="39" t="s">
        <v>640</v>
      </c>
      <c r="S731" s="39" t="s">
        <v>6930</v>
      </c>
      <c r="T731" s="40">
        <v>42762</v>
      </c>
      <c r="U731" s="38">
        <v>7626</v>
      </c>
      <c r="V731" s="28"/>
      <c r="W731" s="29"/>
      <c r="X731" s="28"/>
      <c r="Y731" s="28"/>
      <c r="Z731" s="28"/>
      <c r="AA731" s="27"/>
      <c r="AB731" s="24"/>
      <c r="AC731" s="24"/>
      <c r="AD731" s="24"/>
      <c r="AE731" s="24"/>
      <c r="AF731" s="24"/>
      <c r="AG731" s="24" t="s">
        <v>8619</v>
      </c>
    </row>
    <row r="732" spans="1:33" ht="14.25" hidden="1" customHeight="1" x14ac:dyDescent="0.2">
      <c r="A732" s="38">
        <v>7727</v>
      </c>
      <c r="B732" s="29" t="s">
        <v>6715</v>
      </c>
      <c r="C732" s="139">
        <v>651902215</v>
      </c>
      <c r="D732" s="27"/>
      <c r="E732" s="27" t="s">
        <v>8701</v>
      </c>
      <c r="F732" s="37" t="s">
        <v>8702</v>
      </c>
      <c r="G732" s="37" t="s">
        <v>6716</v>
      </c>
      <c r="H732" s="37" t="s">
        <v>8096</v>
      </c>
      <c r="I732" s="27" t="s">
        <v>1392</v>
      </c>
      <c r="J732" s="27" t="s">
        <v>8097</v>
      </c>
      <c r="K732" s="27" t="s">
        <v>6717</v>
      </c>
      <c r="L732" s="27" t="s">
        <v>6720</v>
      </c>
      <c r="M732" s="29" t="s">
        <v>6114</v>
      </c>
      <c r="N732" s="38" t="s">
        <v>3033</v>
      </c>
      <c r="O732" s="38" t="s">
        <v>6719</v>
      </c>
      <c r="P732" s="59" t="s">
        <v>6718</v>
      </c>
      <c r="Q732" s="38"/>
      <c r="R732" s="39">
        <v>93401</v>
      </c>
      <c r="S732" s="39" t="s">
        <v>8533</v>
      </c>
      <c r="T732" s="40">
        <v>43858</v>
      </c>
      <c r="U732" s="38">
        <v>7696</v>
      </c>
      <c r="V732" s="53"/>
      <c r="W732" s="54"/>
      <c r="X732" s="53"/>
      <c r="Y732" s="53"/>
      <c r="Z732" s="53"/>
      <c r="AA732" s="43"/>
      <c r="AB732" s="24"/>
      <c r="AC732" s="24"/>
      <c r="AD732" s="24"/>
      <c r="AE732" s="24"/>
      <c r="AF732" s="24"/>
      <c r="AG732" s="24"/>
    </row>
    <row r="733" spans="1:33" ht="14.25" hidden="1" customHeight="1" x14ac:dyDescent="0.2">
      <c r="A733" s="38">
        <v>7424</v>
      </c>
      <c r="B733" s="29" t="s">
        <v>4905</v>
      </c>
      <c r="C733" s="139">
        <v>652322301</v>
      </c>
      <c r="D733" s="27" t="s">
        <v>587</v>
      </c>
      <c r="E733" s="27" t="s">
        <v>4906</v>
      </c>
      <c r="F733" s="37" t="s">
        <v>7177</v>
      </c>
      <c r="G733" s="37" t="s">
        <v>4740</v>
      </c>
      <c r="H733" s="37" t="s">
        <v>7178</v>
      </c>
      <c r="I733" s="27" t="s">
        <v>183</v>
      </c>
      <c r="J733" s="27" t="s">
        <v>7179</v>
      </c>
      <c r="K733" s="27" t="s">
        <v>7181</v>
      </c>
      <c r="L733" s="27" t="s">
        <v>4908</v>
      </c>
      <c r="M733" s="29" t="s">
        <v>49</v>
      </c>
      <c r="N733" s="38" t="s">
        <v>4910</v>
      </c>
      <c r="O733" s="38" t="s">
        <v>4909</v>
      </c>
      <c r="P733" s="39" t="s">
        <v>4907</v>
      </c>
      <c r="Q733" s="38"/>
      <c r="R733" s="39" t="s">
        <v>414</v>
      </c>
      <c r="S733" s="39" t="s">
        <v>7180</v>
      </c>
      <c r="T733" s="40">
        <v>40203</v>
      </c>
      <c r="U733" s="38">
        <v>7424</v>
      </c>
      <c r="V733" s="28"/>
      <c r="W733" s="29"/>
      <c r="X733" s="28"/>
      <c r="Y733" s="28"/>
      <c r="Z733" s="28"/>
      <c r="AA733" s="27"/>
      <c r="AB733" s="24"/>
      <c r="AC733" s="24"/>
      <c r="AD733" s="24"/>
      <c r="AE733" s="24"/>
      <c r="AF733" s="24"/>
      <c r="AG733" s="24"/>
    </row>
    <row r="734" spans="1:33" ht="14.25" hidden="1" customHeight="1" x14ac:dyDescent="0.2">
      <c r="A734" s="149"/>
      <c r="B734" s="29" t="s">
        <v>6805</v>
      </c>
      <c r="C734" s="139">
        <v>651843979</v>
      </c>
      <c r="D734" s="27"/>
      <c r="E734" s="27" t="s">
        <v>8703</v>
      </c>
      <c r="F734" s="37" t="s">
        <v>6806</v>
      </c>
      <c r="G734" s="37" t="s">
        <v>6807</v>
      </c>
      <c r="H734" s="37" t="s">
        <v>6808</v>
      </c>
      <c r="I734" s="27" t="s">
        <v>1560</v>
      </c>
      <c r="J734" s="27" t="s">
        <v>6809</v>
      </c>
      <c r="K734" s="27" t="s">
        <v>6810</v>
      </c>
      <c r="L734" s="27" t="s">
        <v>6811</v>
      </c>
      <c r="M734" s="29" t="s">
        <v>623</v>
      </c>
      <c r="N734" s="38" t="s">
        <v>457</v>
      </c>
      <c r="O734" s="38" t="s">
        <v>6812</v>
      </c>
      <c r="P734" s="59" t="s">
        <v>6813</v>
      </c>
      <c r="Q734" s="38"/>
      <c r="R734" s="39">
        <v>93401</v>
      </c>
      <c r="S734" s="39" t="s">
        <v>6814</v>
      </c>
      <c r="T734" s="40">
        <v>43913</v>
      </c>
      <c r="U734" s="38">
        <v>7701</v>
      </c>
      <c r="V734" s="73"/>
      <c r="W734" s="74"/>
      <c r="X734" s="73"/>
      <c r="Y734" s="73"/>
      <c r="Z734" s="73"/>
      <c r="AA734" s="75"/>
      <c r="AB734" s="24"/>
      <c r="AC734" s="24"/>
      <c r="AD734" s="24"/>
      <c r="AE734" s="24"/>
      <c r="AF734" s="24"/>
      <c r="AG734" s="24"/>
    </row>
    <row r="735" spans="1:33" ht="14.25" hidden="1" customHeight="1" x14ac:dyDescent="0.2">
      <c r="A735" s="38">
        <v>7438</v>
      </c>
      <c r="B735" s="29" t="s">
        <v>4911</v>
      </c>
      <c r="C735" s="139">
        <v>533148689</v>
      </c>
      <c r="D735" s="27" t="s">
        <v>52</v>
      </c>
      <c r="E735" s="27" t="s">
        <v>4912</v>
      </c>
      <c r="F735" s="37" t="s">
        <v>4913</v>
      </c>
      <c r="G735" s="37" t="s">
        <v>4914</v>
      </c>
      <c r="H735" s="37" t="s">
        <v>4915</v>
      </c>
      <c r="I735" s="27" t="s">
        <v>4916</v>
      </c>
      <c r="J735" s="27" t="s">
        <v>4917</v>
      </c>
      <c r="K735" s="27" t="s">
        <v>4918</v>
      </c>
      <c r="L735" s="27" t="s">
        <v>4920</v>
      </c>
      <c r="M735" s="29" t="s">
        <v>49</v>
      </c>
      <c r="N735" s="38" t="s">
        <v>723</v>
      </c>
      <c r="O735" s="38" t="s">
        <v>4921</v>
      </c>
      <c r="P735" s="39" t="s">
        <v>4919</v>
      </c>
      <c r="Q735" s="38"/>
      <c r="R735" s="39" t="s">
        <v>640</v>
      </c>
      <c r="S735" s="39" t="s">
        <v>4922</v>
      </c>
      <c r="T735" s="40">
        <v>40542</v>
      </c>
      <c r="U735" s="38">
        <v>7438</v>
      </c>
      <c r="V735" s="28"/>
      <c r="W735" s="29"/>
      <c r="X735" s="28"/>
      <c r="Y735" s="28"/>
      <c r="Z735" s="28"/>
      <c r="AA735" s="27"/>
      <c r="AB735" s="24"/>
      <c r="AC735" s="24"/>
      <c r="AD735" s="24"/>
      <c r="AE735" s="24"/>
      <c r="AF735" s="24"/>
      <c r="AG735" s="24"/>
    </row>
    <row r="736" spans="1:33" ht="14.25" hidden="1" customHeight="1" thickBot="1" x14ac:dyDescent="0.25">
      <c r="A736" s="38">
        <v>7607</v>
      </c>
      <c r="B736" s="29" t="s">
        <v>4923</v>
      </c>
      <c r="C736" s="139" t="s">
        <v>8463</v>
      </c>
      <c r="D736" s="27" t="s">
        <v>78</v>
      </c>
      <c r="E736" s="27" t="s">
        <v>4924</v>
      </c>
      <c r="F736" s="37" t="s">
        <v>4925</v>
      </c>
      <c r="G736" s="37" t="s">
        <v>4926</v>
      </c>
      <c r="H736" s="37" t="s">
        <v>4927</v>
      </c>
      <c r="I736" s="27" t="s">
        <v>4928</v>
      </c>
      <c r="J736" s="27" t="s">
        <v>4929</v>
      </c>
      <c r="K736" s="27" t="s">
        <v>4930</v>
      </c>
      <c r="L736" s="27" t="s">
        <v>4932</v>
      </c>
      <c r="M736" s="29" t="s">
        <v>339</v>
      </c>
      <c r="N736" s="38" t="s">
        <v>4934</v>
      </c>
      <c r="O736" s="38" t="s">
        <v>4933</v>
      </c>
      <c r="P736" s="39" t="s">
        <v>4931</v>
      </c>
      <c r="Q736" s="38"/>
      <c r="R736" s="39" t="s">
        <v>640</v>
      </c>
      <c r="S736" s="39" t="s">
        <v>2246</v>
      </c>
      <c r="T736" s="40">
        <v>42501</v>
      </c>
      <c r="U736" s="38">
        <v>7607</v>
      </c>
      <c r="V736" s="28"/>
      <c r="W736" s="29"/>
      <c r="X736" s="28"/>
      <c r="Y736" s="28"/>
      <c r="Z736" s="28"/>
      <c r="AA736" s="27"/>
      <c r="AB736" s="24"/>
      <c r="AC736" s="24"/>
      <c r="AD736" s="24"/>
      <c r="AE736" s="24"/>
      <c r="AF736" s="24"/>
      <c r="AG736" s="24"/>
    </row>
    <row r="737" spans="1:33" ht="14.25" hidden="1" customHeight="1" thickBot="1" x14ac:dyDescent="0.25">
      <c r="A737" s="38">
        <v>7725</v>
      </c>
      <c r="B737" s="29" t="s">
        <v>8704</v>
      </c>
      <c r="C737" s="139">
        <v>533338917</v>
      </c>
      <c r="D737" s="27"/>
      <c r="E737" s="27" t="s">
        <v>8705</v>
      </c>
      <c r="F737" s="37" t="s">
        <v>8706</v>
      </c>
      <c r="G737" s="37" t="s">
        <v>8707</v>
      </c>
      <c r="H737" s="37" t="s">
        <v>8708</v>
      </c>
      <c r="I737" s="27" t="s">
        <v>1560</v>
      </c>
      <c r="J737" s="27" t="s">
        <v>8709</v>
      </c>
      <c r="K737" s="27" t="s">
        <v>8710</v>
      </c>
      <c r="L737" s="27" t="s">
        <v>8711</v>
      </c>
      <c r="M737" s="29" t="s">
        <v>49</v>
      </c>
      <c r="N737" s="38" t="s">
        <v>2245</v>
      </c>
      <c r="O737" s="38">
        <v>56996928535</v>
      </c>
      <c r="P737" s="59" t="s">
        <v>8712</v>
      </c>
      <c r="Q737" s="38"/>
      <c r="R737" s="77" t="s">
        <v>8713</v>
      </c>
      <c r="S737" s="39" t="s">
        <v>8010</v>
      </c>
      <c r="T737" s="40">
        <v>44253</v>
      </c>
      <c r="U737" s="38">
        <v>7725</v>
      </c>
      <c r="V737" s="73"/>
      <c r="W737" s="74"/>
      <c r="X737" s="73"/>
      <c r="Y737" s="73"/>
      <c r="Z737" s="73"/>
      <c r="AA737" s="75"/>
      <c r="AB737" s="24"/>
      <c r="AC737" s="24"/>
      <c r="AD737" s="24"/>
      <c r="AE737" s="24"/>
      <c r="AF737" s="24"/>
      <c r="AG737" s="24"/>
    </row>
    <row r="738" spans="1:33" ht="14.25" hidden="1" customHeight="1" thickBot="1" x14ac:dyDescent="0.25">
      <c r="A738" s="38">
        <v>7389</v>
      </c>
      <c r="B738" s="29" t="s">
        <v>4935</v>
      </c>
      <c r="C738" s="139">
        <v>657674206</v>
      </c>
      <c r="D738" s="27" t="s">
        <v>52</v>
      </c>
      <c r="E738" s="27" t="s">
        <v>4936</v>
      </c>
      <c r="F738" s="37" t="s">
        <v>4937</v>
      </c>
      <c r="G738" s="37" t="s">
        <v>4938</v>
      </c>
      <c r="H738" s="37" t="s">
        <v>4939</v>
      </c>
      <c r="I738" s="27" t="s">
        <v>701</v>
      </c>
      <c r="J738" s="27" t="s">
        <v>4940</v>
      </c>
      <c r="K738" s="27" t="s">
        <v>4941</v>
      </c>
      <c r="L738" s="27" t="s">
        <v>4944</v>
      </c>
      <c r="M738" s="29" t="s">
        <v>339</v>
      </c>
      <c r="N738" s="38" t="s">
        <v>3022</v>
      </c>
      <c r="O738" s="38" t="s">
        <v>4943</v>
      </c>
      <c r="P738" s="39" t="s">
        <v>4942</v>
      </c>
      <c r="Q738" s="38"/>
      <c r="R738" s="77" t="s">
        <v>8714</v>
      </c>
      <c r="S738" s="39" t="s">
        <v>4945</v>
      </c>
      <c r="T738" s="40">
        <v>39573</v>
      </c>
      <c r="U738" s="38">
        <v>7389</v>
      </c>
      <c r="V738" s="28"/>
      <c r="W738" s="29"/>
      <c r="X738" s="28"/>
      <c r="Y738" s="28"/>
      <c r="Z738" s="28"/>
      <c r="AA738" s="27"/>
      <c r="AB738" s="24"/>
      <c r="AC738" s="24"/>
      <c r="AD738" s="24"/>
      <c r="AE738" s="24"/>
      <c r="AF738" s="24"/>
      <c r="AG738" s="24"/>
    </row>
    <row r="739" spans="1:33" ht="14.25" hidden="1" customHeight="1" x14ac:dyDescent="0.2">
      <c r="A739" s="38">
        <v>7353</v>
      </c>
      <c r="B739" s="29" t="s">
        <v>4952</v>
      </c>
      <c r="C739" s="139" t="s">
        <v>7726</v>
      </c>
      <c r="D739" s="27" t="s">
        <v>78</v>
      </c>
      <c r="E739" s="27" t="s">
        <v>4953</v>
      </c>
      <c r="F739" s="37" t="s">
        <v>4954</v>
      </c>
      <c r="G739" s="37" t="s">
        <v>4740</v>
      </c>
      <c r="H739" s="37" t="s">
        <v>4955</v>
      </c>
      <c r="I739" s="27" t="s">
        <v>701</v>
      </c>
      <c r="J739" s="27" t="s">
        <v>4956</v>
      </c>
      <c r="K739" s="27" t="s">
        <v>4957</v>
      </c>
      <c r="L739" s="27" t="s">
        <v>4958</v>
      </c>
      <c r="M739" s="29" t="s">
        <v>49</v>
      </c>
      <c r="N739" s="38" t="s">
        <v>4960</v>
      </c>
      <c r="O739" s="38" t="s">
        <v>4959</v>
      </c>
      <c r="P739" s="39"/>
      <c r="Q739" s="38"/>
      <c r="R739" s="39" t="s">
        <v>414</v>
      </c>
      <c r="S739" s="39" t="s">
        <v>4961</v>
      </c>
      <c r="T739" s="40">
        <v>39204</v>
      </c>
      <c r="U739" s="38">
        <v>7353</v>
      </c>
      <c r="V739" s="28"/>
      <c r="W739" s="29"/>
      <c r="X739" s="28"/>
      <c r="Y739" s="28"/>
      <c r="Z739" s="28"/>
      <c r="AA739" s="27"/>
      <c r="AB739" s="24"/>
      <c r="AC739" s="24"/>
      <c r="AD739" s="24"/>
      <c r="AE739" s="24"/>
      <c r="AF739" s="24"/>
      <c r="AG739" s="24"/>
    </row>
    <row r="740" spans="1:33" ht="14.25" hidden="1" customHeight="1" x14ac:dyDescent="0.2">
      <c r="A740" s="38">
        <v>7351</v>
      </c>
      <c r="B740" s="29" t="s">
        <v>4962</v>
      </c>
      <c r="C740" s="139">
        <v>656424702</v>
      </c>
      <c r="D740" s="27" t="s">
        <v>4963</v>
      </c>
      <c r="E740" s="27" t="s">
        <v>4964</v>
      </c>
      <c r="F740" s="37" t="s">
        <v>4965</v>
      </c>
      <c r="G740" s="37" t="s">
        <v>4966</v>
      </c>
      <c r="H740" s="37" t="s">
        <v>4967</v>
      </c>
      <c r="I740" s="27" t="s">
        <v>455</v>
      </c>
      <c r="J740" s="27" t="s">
        <v>4968</v>
      </c>
      <c r="K740" s="27" t="s">
        <v>4969</v>
      </c>
      <c r="L740" s="27" t="s">
        <v>4970</v>
      </c>
      <c r="M740" s="29" t="s">
        <v>49</v>
      </c>
      <c r="N740" s="38" t="s">
        <v>3187</v>
      </c>
      <c r="O740" s="38" t="s">
        <v>4971</v>
      </c>
      <c r="P740" s="39"/>
      <c r="Q740" s="38"/>
      <c r="R740" s="39" t="s">
        <v>414</v>
      </c>
      <c r="S740" s="39" t="s">
        <v>4972</v>
      </c>
      <c r="T740" s="40">
        <v>39198</v>
      </c>
      <c r="U740" s="38">
        <v>7351</v>
      </c>
      <c r="V740" s="28"/>
      <c r="W740" s="29"/>
      <c r="X740" s="28"/>
      <c r="Y740" s="28"/>
      <c r="Z740" s="28"/>
      <c r="AA740" s="27"/>
      <c r="AB740" s="24"/>
      <c r="AC740" s="24"/>
      <c r="AD740" s="24"/>
      <c r="AE740" s="24"/>
      <c r="AF740" s="24"/>
      <c r="AG740" s="24"/>
    </row>
    <row r="741" spans="1:33" ht="14.25" hidden="1" customHeight="1" x14ac:dyDescent="0.2">
      <c r="A741" s="38">
        <v>7408</v>
      </c>
      <c r="B741" s="29" t="s">
        <v>4973</v>
      </c>
      <c r="C741" s="139">
        <v>659351005</v>
      </c>
      <c r="D741" s="27" t="s">
        <v>1555</v>
      </c>
      <c r="E741" s="27" t="s">
        <v>4974</v>
      </c>
      <c r="F741" s="37" t="s">
        <v>4975</v>
      </c>
      <c r="G741" s="37" t="s">
        <v>4740</v>
      </c>
      <c r="H741" s="37" t="s">
        <v>4976</v>
      </c>
      <c r="I741" s="27" t="s">
        <v>701</v>
      </c>
      <c r="J741" s="27" t="s">
        <v>4977</v>
      </c>
      <c r="K741" s="27" t="s">
        <v>4978</v>
      </c>
      <c r="L741" s="27" t="s">
        <v>4979</v>
      </c>
      <c r="M741" s="29" t="s">
        <v>339</v>
      </c>
      <c r="N741" s="38" t="s">
        <v>1100</v>
      </c>
      <c r="O741" s="38" t="s">
        <v>4980</v>
      </c>
      <c r="P741" s="39"/>
      <c r="Q741" s="38"/>
      <c r="R741" s="39" t="s">
        <v>414</v>
      </c>
      <c r="S741" s="39" t="s">
        <v>4981</v>
      </c>
      <c r="T741" s="40">
        <v>39812</v>
      </c>
      <c r="U741" s="38">
        <v>7408</v>
      </c>
      <c r="V741" s="28"/>
      <c r="W741" s="29"/>
      <c r="X741" s="28"/>
      <c r="Y741" s="28"/>
      <c r="Z741" s="28"/>
      <c r="AA741" s="27"/>
      <c r="AB741" s="24"/>
      <c r="AC741" s="24"/>
      <c r="AD741" s="24"/>
      <c r="AE741" s="24"/>
      <c r="AF741" s="24"/>
      <c r="AG741" s="24"/>
    </row>
    <row r="742" spans="1:33" ht="14.25" hidden="1" customHeight="1" x14ac:dyDescent="0.2">
      <c r="A742" s="38">
        <v>7573</v>
      </c>
      <c r="B742" s="29" t="s">
        <v>4982</v>
      </c>
      <c r="C742" s="139">
        <v>650776003</v>
      </c>
      <c r="D742" s="27" t="s">
        <v>78</v>
      </c>
      <c r="E742" s="27" t="s">
        <v>4983</v>
      </c>
      <c r="F742" s="27" t="s">
        <v>4984</v>
      </c>
      <c r="G742" s="37" t="s">
        <v>4985</v>
      </c>
      <c r="H742" s="37" t="s">
        <v>4986</v>
      </c>
      <c r="I742" s="27" t="s">
        <v>4987</v>
      </c>
      <c r="J742" s="27" t="s">
        <v>4988</v>
      </c>
      <c r="K742" s="27" t="s">
        <v>4989</v>
      </c>
      <c r="L742" s="27" t="s">
        <v>4991</v>
      </c>
      <c r="M742" s="29" t="s">
        <v>50</v>
      </c>
      <c r="N742" s="38" t="s">
        <v>1420</v>
      </c>
      <c r="O742" s="38" t="s">
        <v>4992</v>
      </c>
      <c r="P742" s="39" t="s">
        <v>4990</v>
      </c>
      <c r="Q742" s="38"/>
      <c r="R742" s="39" t="s">
        <v>4993</v>
      </c>
      <c r="S742" s="39" t="s">
        <v>4994</v>
      </c>
      <c r="T742" s="40">
        <v>42199</v>
      </c>
      <c r="U742" s="38">
        <v>7573</v>
      </c>
      <c r="V742" s="28"/>
      <c r="W742" s="29"/>
      <c r="X742" s="28"/>
      <c r="Y742" s="28"/>
      <c r="Z742" s="28"/>
      <c r="AA742" s="27"/>
      <c r="AB742" s="24"/>
      <c r="AC742" s="24"/>
      <c r="AD742" s="24"/>
      <c r="AE742" s="24"/>
      <c r="AF742" s="24"/>
      <c r="AG742" s="24"/>
    </row>
    <row r="743" spans="1:33" ht="14.25" hidden="1" customHeight="1" x14ac:dyDescent="0.2">
      <c r="A743" s="38">
        <v>7490</v>
      </c>
      <c r="B743" s="29" t="s">
        <v>4995</v>
      </c>
      <c r="C743" s="139" t="s">
        <v>7727</v>
      </c>
      <c r="D743" s="27" t="s">
        <v>52</v>
      </c>
      <c r="E743" s="27" t="s">
        <v>4996</v>
      </c>
      <c r="F743" s="37" t="s">
        <v>4997</v>
      </c>
      <c r="G743" s="37" t="s">
        <v>4998</v>
      </c>
      <c r="H743" s="37" t="s">
        <v>4999</v>
      </c>
      <c r="I743" s="27" t="s">
        <v>5000</v>
      </c>
      <c r="J743" s="27"/>
      <c r="K743" s="27" t="s">
        <v>5001</v>
      </c>
      <c r="L743" s="27" t="s">
        <v>5002</v>
      </c>
      <c r="M743" s="29" t="s">
        <v>6116</v>
      </c>
      <c r="N743" s="38" t="s">
        <v>2757</v>
      </c>
      <c r="O743" s="38"/>
      <c r="P743" s="39"/>
      <c r="Q743" s="38"/>
      <c r="R743" s="39" t="s">
        <v>4126</v>
      </c>
      <c r="S743" s="39" t="s">
        <v>5003</v>
      </c>
      <c r="T743" s="40">
        <v>41575</v>
      </c>
      <c r="U743" s="38">
        <v>7490</v>
      </c>
      <c r="V743" s="28"/>
      <c r="W743" s="29"/>
      <c r="X743" s="28"/>
      <c r="Y743" s="28"/>
      <c r="Z743" s="28"/>
      <c r="AA743" s="27"/>
      <c r="AB743" s="24"/>
      <c r="AC743" s="24"/>
      <c r="AD743" s="24"/>
      <c r="AE743" s="24"/>
      <c r="AF743" s="24"/>
      <c r="AG743" s="24"/>
    </row>
    <row r="744" spans="1:33" ht="14.25" hidden="1" customHeight="1" x14ac:dyDescent="0.2">
      <c r="A744" s="38">
        <v>7498</v>
      </c>
      <c r="B744" s="29" t="s">
        <v>5004</v>
      </c>
      <c r="C744" s="139">
        <v>650789776</v>
      </c>
      <c r="D744" s="27" t="s">
        <v>400</v>
      </c>
      <c r="E744" s="27" t="s">
        <v>5005</v>
      </c>
      <c r="F744" s="37" t="s">
        <v>7118</v>
      </c>
      <c r="G744" s="37" t="s">
        <v>5006</v>
      </c>
      <c r="H744" s="37" t="s">
        <v>5007</v>
      </c>
      <c r="I744" s="27" t="s">
        <v>477</v>
      </c>
      <c r="J744" s="27" t="s">
        <v>7371</v>
      </c>
      <c r="K744" s="27" t="s">
        <v>5008</v>
      </c>
      <c r="L744" s="27" t="s">
        <v>5010</v>
      </c>
      <c r="M744" s="29" t="s">
        <v>623</v>
      </c>
      <c r="N744" s="38" t="s">
        <v>3193</v>
      </c>
      <c r="O744" s="38" t="s">
        <v>5011</v>
      </c>
      <c r="P744" s="39" t="s">
        <v>5009</v>
      </c>
      <c r="Q744" s="38"/>
      <c r="R744" s="39" t="s">
        <v>414</v>
      </c>
      <c r="S744" s="39" t="s">
        <v>7370</v>
      </c>
      <c r="T744" s="40">
        <v>41717</v>
      </c>
      <c r="U744" s="38">
        <v>7498</v>
      </c>
      <c r="V744" s="53"/>
      <c r="W744" s="54"/>
      <c r="X744" s="53"/>
      <c r="Y744" s="53"/>
      <c r="Z744" s="53"/>
      <c r="AA744" s="43"/>
      <c r="AB744" s="24"/>
      <c r="AC744" s="24"/>
      <c r="AD744" s="24"/>
      <c r="AE744" s="24"/>
      <c r="AF744" s="24"/>
      <c r="AG744" s="24"/>
    </row>
    <row r="745" spans="1:33" ht="14.25" hidden="1" customHeight="1" x14ac:dyDescent="0.2">
      <c r="A745" s="38">
        <v>7505</v>
      </c>
      <c r="B745" s="29" t="s">
        <v>5012</v>
      </c>
      <c r="C745" s="139">
        <v>650790448</v>
      </c>
      <c r="D745" s="27" t="s">
        <v>78</v>
      </c>
      <c r="E745" s="27" t="s">
        <v>5013</v>
      </c>
      <c r="F745" s="37" t="s">
        <v>5014</v>
      </c>
      <c r="G745" s="37" t="s">
        <v>5015</v>
      </c>
      <c r="H745" s="37" t="s">
        <v>5016</v>
      </c>
      <c r="I745" s="27" t="s">
        <v>817</v>
      </c>
      <c r="J745" s="27" t="s">
        <v>5017</v>
      </c>
      <c r="K745" s="39" t="s">
        <v>5018</v>
      </c>
      <c r="L745" s="27" t="s">
        <v>5020</v>
      </c>
      <c r="M745" s="29" t="s">
        <v>339</v>
      </c>
      <c r="N745" s="38" t="s">
        <v>5022</v>
      </c>
      <c r="O745" s="38" t="s">
        <v>5021</v>
      </c>
      <c r="P745" s="39" t="s">
        <v>5019</v>
      </c>
      <c r="Q745" s="38"/>
      <c r="R745" s="39" t="s">
        <v>414</v>
      </c>
      <c r="S745" s="27" t="s">
        <v>5023</v>
      </c>
      <c r="T745" s="40">
        <v>41877</v>
      </c>
      <c r="U745" s="38">
        <v>7505</v>
      </c>
      <c r="V745" s="28"/>
      <c r="W745" s="29"/>
      <c r="X745" s="28"/>
      <c r="Y745" s="28"/>
      <c r="Z745" s="28"/>
      <c r="AA745" s="27"/>
      <c r="AB745" s="24"/>
      <c r="AC745" s="24"/>
      <c r="AD745" s="24"/>
      <c r="AE745" s="24"/>
      <c r="AF745" s="24"/>
      <c r="AG745" s="24"/>
    </row>
    <row r="746" spans="1:33" ht="14.25" hidden="1" customHeight="1" x14ac:dyDescent="0.2">
      <c r="A746" s="38">
        <v>7662</v>
      </c>
      <c r="B746" s="29" t="s">
        <v>5024</v>
      </c>
      <c r="C746" s="139">
        <v>651685265</v>
      </c>
      <c r="D746" s="27" t="s">
        <v>417</v>
      </c>
      <c r="E746" s="27" t="s">
        <v>5025</v>
      </c>
      <c r="F746" s="37" t="s">
        <v>5026</v>
      </c>
      <c r="G746" s="37" t="s">
        <v>5027</v>
      </c>
      <c r="H746" s="37" t="s">
        <v>5028</v>
      </c>
      <c r="I746" s="27" t="s">
        <v>5029</v>
      </c>
      <c r="J746" s="27" t="s">
        <v>5030</v>
      </c>
      <c r="K746" s="27" t="s">
        <v>5031</v>
      </c>
      <c r="L746" s="27" t="s">
        <v>5033</v>
      </c>
      <c r="M746" s="29" t="s">
        <v>49</v>
      </c>
      <c r="N746" s="38" t="s">
        <v>1068</v>
      </c>
      <c r="O746" s="38" t="s">
        <v>5034</v>
      </c>
      <c r="P746" s="39" t="s">
        <v>5032</v>
      </c>
      <c r="Q746" s="38"/>
      <c r="R746" s="39" t="s">
        <v>89</v>
      </c>
      <c r="S746" s="39" t="s">
        <v>5035</v>
      </c>
      <c r="T746" s="40">
        <v>39764</v>
      </c>
      <c r="U746" s="38">
        <v>7662</v>
      </c>
      <c r="V746" s="28"/>
      <c r="W746" s="29"/>
      <c r="X746" s="28"/>
      <c r="Y746" s="28"/>
      <c r="Z746" s="28"/>
      <c r="AA746" s="27"/>
      <c r="AB746" s="24"/>
      <c r="AC746" s="24"/>
      <c r="AD746" s="24"/>
      <c r="AE746" s="24"/>
      <c r="AF746" s="24"/>
      <c r="AG746" s="24"/>
    </row>
    <row r="747" spans="1:33" ht="14.25" hidden="1" customHeight="1" x14ac:dyDescent="0.2">
      <c r="A747" s="38">
        <v>7343</v>
      </c>
      <c r="B747" s="29" t="s">
        <v>5036</v>
      </c>
      <c r="C747" s="139">
        <v>652155103</v>
      </c>
      <c r="D747" s="27" t="s">
        <v>52</v>
      </c>
      <c r="E747" s="27" t="s">
        <v>5037</v>
      </c>
      <c r="F747" s="37" t="s">
        <v>5038</v>
      </c>
      <c r="G747" s="37" t="s">
        <v>4938</v>
      </c>
      <c r="H747" s="37" t="s">
        <v>5039</v>
      </c>
      <c r="I747" s="27" t="s">
        <v>701</v>
      </c>
      <c r="J747" s="27" t="s">
        <v>5040</v>
      </c>
      <c r="K747" s="27" t="s">
        <v>5041</v>
      </c>
      <c r="L747" s="27" t="s">
        <v>5043</v>
      </c>
      <c r="M747" s="29" t="s">
        <v>623</v>
      </c>
      <c r="N747" s="38" t="s">
        <v>457</v>
      </c>
      <c r="O747" s="38"/>
      <c r="P747" s="39" t="s">
        <v>5042</v>
      </c>
      <c r="Q747" s="38"/>
      <c r="R747" s="39" t="s">
        <v>5044</v>
      </c>
      <c r="S747" s="39" t="s">
        <v>5045</v>
      </c>
      <c r="T747" s="40">
        <v>38739</v>
      </c>
      <c r="U747" s="38">
        <v>7343</v>
      </c>
      <c r="V747" s="28"/>
      <c r="W747" s="29"/>
      <c r="X747" s="28"/>
      <c r="Y747" s="28"/>
      <c r="Z747" s="28"/>
      <c r="AA747" s="27"/>
      <c r="AB747" s="24"/>
      <c r="AC747" s="24"/>
      <c r="AD747" s="24"/>
      <c r="AE747" s="24"/>
      <c r="AF747" s="24"/>
      <c r="AG747" s="24"/>
    </row>
    <row r="748" spans="1:33" ht="14.25" hidden="1" customHeight="1" x14ac:dyDescent="0.2">
      <c r="A748" s="38">
        <v>7426</v>
      </c>
      <c r="B748" s="29" t="s">
        <v>5046</v>
      </c>
      <c r="C748" s="139">
        <v>650182405</v>
      </c>
      <c r="D748" s="27" t="s">
        <v>78</v>
      </c>
      <c r="E748" s="27" t="s">
        <v>5047</v>
      </c>
      <c r="F748" s="37" t="s">
        <v>5048</v>
      </c>
      <c r="G748" s="37" t="s">
        <v>5049</v>
      </c>
      <c r="H748" s="37" t="s">
        <v>5050</v>
      </c>
      <c r="I748" s="27" t="s">
        <v>701</v>
      </c>
      <c r="J748" s="27" t="s">
        <v>5051</v>
      </c>
      <c r="K748" s="27" t="s">
        <v>5052</v>
      </c>
      <c r="L748" s="27" t="s">
        <v>5053</v>
      </c>
      <c r="M748" s="29" t="s">
        <v>49</v>
      </c>
      <c r="N748" s="38" t="s">
        <v>3117</v>
      </c>
      <c r="O748" s="38" t="s">
        <v>5054</v>
      </c>
      <c r="P748" s="39"/>
      <c r="Q748" s="38"/>
      <c r="R748" s="39" t="s">
        <v>89</v>
      </c>
      <c r="S748" s="39" t="s">
        <v>5055</v>
      </c>
      <c r="T748" s="40">
        <v>40345</v>
      </c>
      <c r="U748" s="38">
        <v>7426</v>
      </c>
      <c r="V748" s="28"/>
      <c r="W748" s="29"/>
      <c r="X748" s="28"/>
      <c r="Y748" s="28"/>
      <c r="Z748" s="28"/>
      <c r="AA748" s="27"/>
      <c r="AB748" s="24"/>
      <c r="AC748" s="24"/>
      <c r="AD748" s="24"/>
      <c r="AE748" s="24"/>
      <c r="AF748" s="24"/>
      <c r="AG748" s="24"/>
    </row>
    <row r="749" spans="1:33" ht="14.25" hidden="1" customHeight="1" x14ac:dyDescent="0.2">
      <c r="A749" s="38">
        <v>7365</v>
      </c>
      <c r="B749" s="29" t="s">
        <v>5056</v>
      </c>
      <c r="C749" s="139">
        <v>651996902</v>
      </c>
      <c r="D749" s="27" t="s">
        <v>78</v>
      </c>
      <c r="E749" s="27" t="s">
        <v>5057</v>
      </c>
      <c r="F749" s="37" t="s">
        <v>5058</v>
      </c>
      <c r="G749" s="37" t="s">
        <v>5059</v>
      </c>
      <c r="H749" s="37" t="s">
        <v>5060</v>
      </c>
      <c r="I749" s="27" t="s">
        <v>5061</v>
      </c>
      <c r="J749" s="27" t="s">
        <v>5062</v>
      </c>
      <c r="K749" s="27" t="s">
        <v>5063</v>
      </c>
      <c r="L749" s="27" t="s">
        <v>5065</v>
      </c>
      <c r="M749" s="29" t="s">
        <v>49</v>
      </c>
      <c r="N749" s="38" t="s">
        <v>5066</v>
      </c>
      <c r="O749" s="38" t="s">
        <v>5064</v>
      </c>
      <c r="P749" s="39"/>
      <c r="Q749" s="38"/>
      <c r="R749" s="39" t="s">
        <v>523</v>
      </c>
      <c r="S749" s="39" t="s">
        <v>5067</v>
      </c>
      <c r="T749" s="40">
        <v>39290</v>
      </c>
      <c r="U749" s="38">
        <v>7365</v>
      </c>
      <c r="V749" s="28"/>
      <c r="W749" s="29"/>
      <c r="X749" s="28"/>
      <c r="Y749" s="28"/>
      <c r="Z749" s="28"/>
      <c r="AA749" s="27"/>
      <c r="AB749" s="24"/>
      <c r="AC749" s="24"/>
      <c r="AD749" s="24"/>
      <c r="AE749" s="24"/>
      <c r="AF749" s="24"/>
      <c r="AG749" s="24"/>
    </row>
    <row r="750" spans="1:33" ht="14.25" hidden="1" customHeight="1" x14ac:dyDescent="0.2">
      <c r="A750" s="38">
        <v>7166</v>
      </c>
      <c r="B750" s="29" t="s">
        <v>5068</v>
      </c>
      <c r="C750" s="139">
        <v>653623208</v>
      </c>
      <c r="D750" s="27" t="s">
        <v>78</v>
      </c>
      <c r="E750" s="27" t="s">
        <v>5069</v>
      </c>
      <c r="F750" s="37" t="s">
        <v>5070</v>
      </c>
      <c r="G750" s="37" t="s">
        <v>4740</v>
      </c>
      <c r="H750" s="37" t="s">
        <v>5071</v>
      </c>
      <c r="I750" s="27" t="s">
        <v>190</v>
      </c>
      <c r="J750" s="27" t="s">
        <v>5072</v>
      </c>
      <c r="K750" s="27" t="s">
        <v>5073</v>
      </c>
      <c r="L750" s="27" t="s">
        <v>5075</v>
      </c>
      <c r="M750" s="29" t="s">
        <v>6112</v>
      </c>
      <c r="N750" s="38" t="s">
        <v>5077</v>
      </c>
      <c r="O750" s="38" t="s">
        <v>5076</v>
      </c>
      <c r="P750" s="39" t="s">
        <v>5074</v>
      </c>
      <c r="Q750" s="38"/>
      <c r="R750" s="39" t="s">
        <v>414</v>
      </c>
      <c r="S750" s="39" t="s">
        <v>5078</v>
      </c>
      <c r="T750" s="40">
        <v>38475</v>
      </c>
      <c r="U750" s="38">
        <v>7166</v>
      </c>
      <c r="V750" s="28"/>
      <c r="W750" s="29"/>
      <c r="X750" s="28"/>
      <c r="Y750" s="28"/>
      <c r="Z750" s="28"/>
      <c r="AA750" s="27"/>
      <c r="AB750" s="24"/>
      <c r="AC750" s="24"/>
      <c r="AD750" s="24"/>
      <c r="AE750" s="24"/>
      <c r="AF750" s="24"/>
      <c r="AG750" s="24"/>
    </row>
    <row r="751" spans="1:33" ht="14.25" hidden="1" customHeight="1" x14ac:dyDescent="0.2">
      <c r="A751" s="38">
        <v>7637</v>
      </c>
      <c r="B751" s="29" t="s">
        <v>5079</v>
      </c>
      <c r="C751" s="139">
        <v>651271738</v>
      </c>
      <c r="D751" s="27" t="s">
        <v>5080</v>
      </c>
      <c r="E751" s="27" t="s">
        <v>2654</v>
      </c>
      <c r="F751" s="37" t="s">
        <v>5081</v>
      </c>
      <c r="G751" s="37" t="s">
        <v>5082</v>
      </c>
      <c r="H751" s="37" t="s">
        <v>5083</v>
      </c>
      <c r="I751" s="27" t="s">
        <v>2054</v>
      </c>
      <c r="J751" s="27" t="s">
        <v>5084</v>
      </c>
      <c r="K751" s="27" t="s">
        <v>5085</v>
      </c>
      <c r="L751" s="27" t="s">
        <v>5087</v>
      </c>
      <c r="M751" s="29" t="s">
        <v>6117</v>
      </c>
      <c r="N751" s="38" t="s">
        <v>1611</v>
      </c>
      <c r="O751" s="38" t="s">
        <v>5088</v>
      </c>
      <c r="P751" s="39" t="s">
        <v>5086</v>
      </c>
      <c r="Q751" s="38"/>
      <c r="R751" s="39">
        <v>93401</v>
      </c>
      <c r="S751" s="39" t="s">
        <v>5089</v>
      </c>
      <c r="T751" s="40">
        <v>43003</v>
      </c>
      <c r="U751" s="38">
        <v>7637</v>
      </c>
      <c r="V751" s="28"/>
      <c r="W751" s="29"/>
      <c r="X751" s="28"/>
      <c r="Y751" s="28"/>
      <c r="Z751" s="28"/>
      <c r="AA751" s="27"/>
      <c r="AB751" s="24"/>
      <c r="AC751" s="24"/>
      <c r="AD751" s="24"/>
      <c r="AE751" s="24"/>
      <c r="AF751" s="24"/>
      <c r="AG751" s="24"/>
    </row>
    <row r="752" spans="1:33" ht="14.25" hidden="1" customHeight="1" x14ac:dyDescent="0.2">
      <c r="A752" s="38">
        <v>7362</v>
      </c>
      <c r="B752" s="29" t="s">
        <v>5090</v>
      </c>
      <c r="C752" s="139">
        <v>657798800</v>
      </c>
      <c r="D752" s="27" t="s">
        <v>78</v>
      </c>
      <c r="E752" s="27" t="s">
        <v>5091</v>
      </c>
      <c r="F752" s="37" t="s">
        <v>7417</v>
      </c>
      <c r="G752" s="37" t="s">
        <v>5092</v>
      </c>
      <c r="H752" s="37" t="s">
        <v>6664</v>
      </c>
      <c r="I752" s="27" t="s">
        <v>5093</v>
      </c>
      <c r="J752" s="27" t="s">
        <v>6665</v>
      </c>
      <c r="K752" s="27" t="s">
        <v>5094</v>
      </c>
      <c r="L752" s="27" t="s">
        <v>7601</v>
      </c>
      <c r="M752" s="29" t="s">
        <v>49</v>
      </c>
      <c r="N752" s="38" t="s">
        <v>723</v>
      </c>
      <c r="O752" s="38">
        <v>56232475099</v>
      </c>
      <c r="P752" s="59" t="s">
        <v>7418</v>
      </c>
      <c r="Q752" s="38"/>
      <c r="R752" s="39" t="s">
        <v>1209</v>
      </c>
      <c r="S752" s="39" t="s">
        <v>7416</v>
      </c>
      <c r="T752" s="40">
        <v>39269</v>
      </c>
      <c r="U752" s="38">
        <v>7362</v>
      </c>
      <c r="V752" s="28"/>
      <c r="W752" s="29"/>
      <c r="X752" s="28"/>
      <c r="Y752" s="28"/>
      <c r="Z752" s="28"/>
      <c r="AA752" s="27"/>
      <c r="AB752" s="24"/>
      <c r="AC752" s="24"/>
      <c r="AD752" s="24"/>
      <c r="AE752" s="24"/>
      <c r="AF752" s="24"/>
      <c r="AG752" s="24"/>
    </row>
    <row r="753" spans="1:33" ht="14.25" hidden="1" customHeight="1" x14ac:dyDescent="0.2">
      <c r="A753" s="38">
        <v>7348</v>
      </c>
      <c r="B753" s="29" t="s">
        <v>5095</v>
      </c>
      <c r="C753" s="139">
        <v>657555002</v>
      </c>
      <c r="D753" s="27" t="s">
        <v>4713</v>
      </c>
      <c r="E753" s="27" t="s">
        <v>5096</v>
      </c>
      <c r="F753" s="37" t="s">
        <v>5097</v>
      </c>
      <c r="G753" s="37" t="s">
        <v>728</v>
      </c>
      <c r="H753" s="37" t="s">
        <v>5098</v>
      </c>
      <c r="I753" s="27" t="s">
        <v>730</v>
      </c>
      <c r="J753" s="27" t="s">
        <v>5099</v>
      </c>
      <c r="K753" s="27" t="s">
        <v>5100</v>
      </c>
      <c r="L753" s="27" t="s">
        <v>5102</v>
      </c>
      <c r="M753" s="29" t="s">
        <v>49</v>
      </c>
      <c r="N753" s="38" t="s">
        <v>4405</v>
      </c>
      <c r="O753" s="38"/>
      <c r="P753" s="39" t="s">
        <v>5101</v>
      </c>
      <c r="Q753" s="38"/>
      <c r="R753" s="39" t="s">
        <v>414</v>
      </c>
      <c r="S753" s="39" t="s">
        <v>5103</v>
      </c>
      <c r="T753" s="40">
        <v>39155</v>
      </c>
      <c r="U753" s="38">
        <v>7348</v>
      </c>
      <c r="V753" s="28"/>
      <c r="W753" s="29"/>
      <c r="X753" s="28"/>
      <c r="Y753" s="28"/>
      <c r="Z753" s="28"/>
      <c r="AA753" s="27"/>
      <c r="AB753" s="24"/>
      <c r="AC753" s="24"/>
      <c r="AD753" s="24"/>
      <c r="AE753" s="24"/>
      <c r="AF753" s="24"/>
      <c r="AG753" s="24"/>
    </row>
    <row r="754" spans="1:33" ht="14.25" hidden="1" customHeight="1" x14ac:dyDescent="0.2">
      <c r="A754" s="38">
        <v>7432</v>
      </c>
      <c r="B754" s="29" t="s">
        <v>5104</v>
      </c>
      <c r="C754" s="139">
        <v>731887004</v>
      </c>
      <c r="D754" s="27" t="s">
        <v>5105</v>
      </c>
      <c r="E754" s="27" t="s">
        <v>5106</v>
      </c>
      <c r="F754" s="37" t="s">
        <v>5107</v>
      </c>
      <c r="G754" s="37" t="s">
        <v>5108</v>
      </c>
      <c r="H754" s="37" t="s">
        <v>5109</v>
      </c>
      <c r="I754" s="27" t="s">
        <v>5110</v>
      </c>
      <c r="J754" s="27" t="s">
        <v>5111</v>
      </c>
      <c r="K754" s="27" t="s">
        <v>5112</v>
      </c>
      <c r="L754" s="27" t="s">
        <v>5113</v>
      </c>
      <c r="M754" s="29" t="s">
        <v>49</v>
      </c>
      <c r="N754" s="38" t="s">
        <v>1202</v>
      </c>
      <c r="O754" s="38" t="s">
        <v>5114</v>
      </c>
      <c r="P754" s="39"/>
      <c r="Q754" s="38"/>
      <c r="R754" s="39" t="s">
        <v>5115</v>
      </c>
      <c r="S754" s="39" t="s">
        <v>5127</v>
      </c>
      <c r="T754" s="40">
        <v>40417</v>
      </c>
      <c r="U754" s="38">
        <v>7432</v>
      </c>
      <c r="V754" s="28"/>
      <c r="W754" s="29"/>
      <c r="X754" s="28"/>
      <c r="Y754" s="28"/>
      <c r="Z754" s="28"/>
      <c r="AA754" s="27"/>
      <c r="AB754" s="24"/>
      <c r="AC754" s="24"/>
      <c r="AD754" s="24"/>
      <c r="AE754" s="24"/>
      <c r="AF754" s="24"/>
      <c r="AG754" s="24"/>
    </row>
    <row r="755" spans="1:33" ht="14.25" hidden="1" customHeight="1" x14ac:dyDescent="0.2">
      <c r="A755" s="38">
        <v>7123</v>
      </c>
      <c r="B755" s="29" t="s">
        <v>5116</v>
      </c>
      <c r="C755" s="139">
        <v>756411004</v>
      </c>
      <c r="D755" s="27" t="s">
        <v>78</v>
      </c>
      <c r="E755" s="27" t="s">
        <v>5117</v>
      </c>
      <c r="F755" s="37" t="s">
        <v>5118</v>
      </c>
      <c r="G755" s="37" t="s">
        <v>5119</v>
      </c>
      <c r="H755" s="37" t="s">
        <v>5120</v>
      </c>
      <c r="I755" s="27" t="s">
        <v>5121</v>
      </c>
      <c r="J755" s="27" t="s">
        <v>5122</v>
      </c>
      <c r="K755" s="27" t="s">
        <v>5123</v>
      </c>
      <c r="L755" s="27" t="s">
        <v>5124</v>
      </c>
      <c r="M755" s="29" t="s">
        <v>623</v>
      </c>
      <c r="N755" s="38"/>
      <c r="O755" s="38" t="s">
        <v>5125</v>
      </c>
      <c r="P755" s="39"/>
      <c r="Q755" s="38"/>
      <c r="R755" s="39">
        <v>93401</v>
      </c>
      <c r="S755" s="39" t="s">
        <v>5126</v>
      </c>
      <c r="T755" s="40">
        <v>37970</v>
      </c>
      <c r="U755" s="38">
        <v>7123</v>
      </c>
      <c r="V755" s="28"/>
      <c r="W755" s="29"/>
      <c r="X755" s="28"/>
      <c r="Y755" s="28"/>
      <c r="Z755" s="28"/>
      <c r="AA755" s="27"/>
      <c r="AB755" s="24"/>
      <c r="AC755" s="24"/>
      <c r="AD755" s="24"/>
      <c r="AE755" s="24"/>
      <c r="AF755" s="24"/>
      <c r="AG755" s="24"/>
    </row>
    <row r="756" spans="1:33" ht="14.25" hidden="1" customHeight="1" x14ac:dyDescent="0.2">
      <c r="A756" s="38">
        <v>7115</v>
      </c>
      <c r="B756" s="29" t="s">
        <v>5128</v>
      </c>
      <c r="C756" s="139">
        <v>652275109</v>
      </c>
      <c r="D756" s="27" t="s">
        <v>78</v>
      </c>
      <c r="E756" s="27" t="s">
        <v>5129</v>
      </c>
      <c r="F756" s="37" t="s">
        <v>5130</v>
      </c>
      <c r="G756" s="37" t="s">
        <v>4740</v>
      </c>
      <c r="H756" s="37" t="s">
        <v>8715</v>
      </c>
      <c r="I756" s="27" t="s">
        <v>67</v>
      </c>
      <c r="J756" s="27" t="s">
        <v>8716</v>
      </c>
      <c r="K756" s="27" t="s">
        <v>8717</v>
      </c>
      <c r="L756" s="27" t="s">
        <v>8718</v>
      </c>
      <c r="M756" s="29" t="s">
        <v>49</v>
      </c>
      <c r="N756" s="38" t="s">
        <v>1663</v>
      </c>
      <c r="O756" s="38"/>
      <c r="P756" s="59" t="s">
        <v>8719</v>
      </c>
      <c r="Q756" s="38"/>
      <c r="R756" s="39" t="s">
        <v>414</v>
      </c>
      <c r="S756" s="39" t="s">
        <v>5131</v>
      </c>
      <c r="T756" s="40">
        <v>37970</v>
      </c>
      <c r="U756" s="38">
        <v>7115</v>
      </c>
      <c r="V756" s="28"/>
      <c r="W756" s="29"/>
      <c r="X756" s="28"/>
      <c r="Y756" s="28"/>
      <c r="Z756" s="28"/>
      <c r="AA756" s="27"/>
      <c r="AB756" s="24"/>
      <c r="AC756" s="24"/>
      <c r="AD756" s="24"/>
      <c r="AE756" s="24"/>
      <c r="AF756" s="24"/>
      <c r="AG756" s="24"/>
    </row>
    <row r="757" spans="1:33" ht="14.25" hidden="1" customHeight="1" x14ac:dyDescent="0.2">
      <c r="A757" s="38">
        <v>7167</v>
      </c>
      <c r="B757" s="29" t="s">
        <v>5132</v>
      </c>
      <c r="C757" s="139">
        <v>652862306</v>
      </c>
      <c r="D757" s="27" t="s">
        <v>78</v>
      </c>
      <c r="E757" s="27" t="s">
        <v>5133</v>
      </c>
      <c r="F757" s="37" t="s">
        <v>5134</v>
      </c>
      <c r="G757" s="37" t="s">
        <v>4740</v>
      </c>
      <c r="H757" s="37" t="s">
        <v>5135</v>
      </c>
      <c r="I757" s="27" t="s">
        <v>67</v>
      </c>
      <c r="J757" s="27" t="s">
        <v>5136</v>
      </c>
      <c r="K757" s="27" t="s">
        <v>5137</v>
      </c>
      <c r="L757" s="27" t="s">
        <v>5138</v>
      </c>
      <c r="M757" s="29" t="s">
        <v>623</v>
      </c>
      <c r="N757" s="38" t="s">
        <v>202</v>
      </c>
      <c r="O757" s="38"/>
      <c r="P757" s="39"/>
      <c r="Q757" s="38"/>
      <c r="R757" s="39" t="s">
        <v>414</v>
      </c>
      <c r="S757" s="39" t="s">
        <v>5139</v>
      </c>
      <c r="T757" s="40">
        <v>38477</v>
      </c>
      <c r="U757" s="38">
        <v>7167</v>
      </c>
      <c r="V757" s="28"/>
      <c r="W757" s="29"/>
      <c r="X757" s="28"/>
      <c r="Y757" s="28"/>
      <c r="Z757" s="28"/>
      <c r="AA757" s="27"/>
      <c r="AB757" s="24"/>
      <c r="AC757" s="24"/>
      <c r="AD757" s="24"/>
      <c r="AE757" s="24"/>
      <c r="AF757" s="24"/>
      <c r="AG757" s="24"/>
    </row>
    <row r="758" spans="1:33" ht="14.25" hidden="1" customHeight="1" x14ac:dyDescent="0.2">
      <c r="A758" s="38">
        <v>7377</v>
      </c>
      <c r="B758" s="29" t="s">
        <v>5140</v>
      </c>
      <c r="C758" s="139" t="s">
        <v>7728</v>
      </c>
      <c r="D758" s="27" t="s">
        <v>78</v>
      </c>
      <c r="E758" s="27" t="s">
        <v>5141</v>
      </c>
      <c r="F758" s="37" t="s">
        <v>5142</v>
      </c>
      <c r="G758" s="37" t="s">
        <v>5143</v>
      </c>
      <c r="H758" s="37" t="s">
        <v>5144</v>
      </c>
      <c r="I758" s="27" t="s">
        <v>730</v>
      </c>
      <c r="J758" s="27" t="s">
        <v>5145</v>
      </c>
      <c r="K758" s="27" t="s">
        <v>5146</v>
      </c>
      <c r="L758" s="27" t="s">
        <v>5148</v>
      </c>
      <c r="M758" s="29" t="s">
        <v>623</v>
      </c>
      <c r="N758" s="38" t="s">
        <v>1588</v>
      </c>
      <c r="O758" s="38" t="s">
        <v>5149</v>
      </c>
      <c r="P758" s="39" t="s">
        <v>5147</v>
      </c>
      <c r="Q758" s="38"/>
      <c r="R758" s="39" t="s">
        <v>414</v>
      </c>
      <c r="S758" s="39" t="s">
        <v>5150</v>
      </c>
      <c r="T758" s="40">
        <v>39358</v>
      </c>
      <c r="U758" s="38">
        <v>7377</v>
      </c>
      <c r="V758" s="28"/>
      <c r="W758" s="29"/>
      <c r="X758" s="28"/>
      <c r="Y758" s="28"/>
      <c r="Z758" s="28"/>
      <c r="AA758" s="27"/>
      <c r="AB758" s="24"/>
      <c r="AC758" s="24"/>
      <c r="AD758" s="24"/>
      <c r="AE758" s="24"/>
      <c r="AF758" s="24"/>
      <c r="AG758" s="24"/>
    </row>
    <row r="759" spans="1:33" ht="14.25" hidden="1" customHeight="1" x14ac:dyDescent="0.2">
      <c r="A759" s="38">
        <v>7420</v>
      </c>
      <c r="B759" s="29" t="s">
        <v>5151</v>
      </c>
      <c r="C759" s="139">
        <v>656160403</v>
      </c>
      <c r="D759" s="27" t="s">
        <v>587</v>
      </c>
      <c r="E759" s="27" t="s">
        <v>5152</v>
      </c>
      <c r="F759" s="37" t="s">
        <v>5153</v>
      </c>
      <c r="G759" s="37" t="s">
        <v>4740</v>
      </c>
      <c r="H759" s="37" t="s">
        <v>5154</v>
      </c>
      <c r="I759" s="27" t="s">
        <v>5155</v>
      </c>
      <c r="J759" s="27" t="s">
        <v>5156</v>
      </c>
      <c r="K759" s="27" t="s">
        <v>5157</v>
      </c>
      <c r="L759" s="27" t="s">
        <v>5158</v>
      </c>
      <c r="M759" s="29" t="s">
        <v>49</v>
      </c>
      <c r="N759" s="38" t="s">
        <v>5159</v>
      </c>
      <c r="O759" s="38"/>
      <c r="P759" s="39"/>
      <c r="Q759" s="38"/>
      <c r="R759" s="39" t="s">
        <v>414</v>
      </c>
      <c r="S759" s="39" t="s">
        <v>5160</v>
      </c>
      <c r="T759" s="40">
        <v>40161</v>
      </c>
      <c r="U759" s="38">
        <v>7420</v>
      </c>
      <c r="V759" s="28"/>
      <c r="W759" s="29"/>
      <c r="X759" s="28"/>
      <c r="Y759" s="28"/>
      <c r="Z759" s="28"/>
      <c r="AA759" s="27"/>
      <c r="AB759" s="24"/>
      <c r="AC759" s="24"/>
      <c r="AD759" s="24"/>
      <c r="AE759" s="24"/>
      <c r="AF759" s="24"/>
      <c r="AG759" s="24"/>
    </row>
    <row r="760" spans="1:33" ht="14.25" hidden="1" customHeight="1" x14ac:dyDescent="0.2">
      <c r="A760" s="38">
        <v>7076</v>
      </c>
      <c r="B760" s="29" t="s">
        <v>8770</v>
      </c>
      <c r="C760" s="139">
        <v>650852001</v>
      </c>
      <c r="D760" s="27" t="s">
        <v>78</v>
      </c>
      <c r="E760" s="27" t="s">
        <v>5161</v>
      </c>
      <c r="F760" s="37" t="s">
        <v>7412</v>
      </c>
      <c r="G760" s="37" t="s">
        <v>4740</v>
      </c>
      <c r="H760" s="37" t="s">
        <v>7413</v>
      </c>
      <c r="I760" s="27" t="s">
        <v>701</v>
      </c>
      <c r="J760" s="27" t="s">
        <v>5162</v>
      </c>
      <c r="K760" s="27" t="s">
        <v>5163</v>
      </c>
      <c r="L760" s="27" t="s">
        <v>6663</v>
      </c>
      <c r="M760" s="29" t="s">
        <v>49</v>
      </c>
      <c r="N760" s="38" t="s">
        <v>2321</v>
      </c>
      <c r="O760" s="38">
        <v>981829131</v>
      </c>
      <c r="P760" s="39" t="s">
        <v>5164</v>
      </c>
      <c r="Q760" s="38"/>
      <c r="R760" s="39" t="s">
        <v>414</v>
      </c>
      <c r="S760" s="39" t="s">
        <v>7421</v>
      </c>
      <c r="T760" s="40">
        <v>37970</v>
      </c>
      <c r="U760" s="38">
        <v>7076</v>
      </c>
      <c r="V760" s="28"/>
      <c r="W760" s="29"/>
      <c r="X760" s="28"/>
      <c r="Y760" s="28"/>
      <c r="Z760" s="28"/>
      <c r="AA760" s="27"/>
      <c r="AB760" s="24"/>
      <c r="AC760" s="24"/>
      <c r="AD760" s="24"/>
      <c r="AE760" s="24"/>
      <c r="AF760" s="24"/>
      <c r="AG760" s="24"/>
    </row>
    <row r="761" spans="1:33" ht="14.25" hidden="1" customHeight="1" x14ac:dyDescent="0.2">
      <c r="A761" s="38">
        <v>7621</v>
      </c>
      <c r="B761" s="29" t="s">
        <v>5165</v>
      </c>
      <c r="C761" s="139">
        <v>650464451</v>
      </c>
      <c r="D761" s="27" t="s">
        <v>78</v>
      </c>
      <c r="E761" s="27" t="s">
        <v>5166</v>
      </c>
      <c r="F761" s="37" t="s">
        <v>5167</v>
      </c>
      <c r="G761" s="37" t="s">
        <v>5168</v>
      </c>
      <c r="H761" s="37" t="s">
        <v>5169</v>
      </c>
      <c r="I761" s="27" t="s">
        <v>5170</v>
      </c>
      <c r="J761" s="27" t="s">
        <v>5171</v>
      </c>
      <c r="K761" s="27" t="s">
        <v>5172</v>
      </c>
      <c r="L761" s="27" t="s">
        <v>5173</v>
      </c>
      <c r="M761" s="29" t="s">
        <v>49</v>
      </c>
      <c r="N761" s="38" t="s">
        <v>845</v>
      </c>
      <c r="O761" s="38"/>
      <c r="P761" s="39" t="s">
        <v>5174</v>
      </c>
      <c r="Q761" s="38"/>
      <c r="R761" s="39" t="s">
        <v>640</v>
      </c>
      <c r="S761" s="39" t="s">
        <v>2246</v>
      </c>
      <c r="T761" s="40">
        <v>42702</v>
      </c>
      <c r="U761" s="38">
        <v>7621</v>
      </c>
      <c r="V761" s="28"/>
      <c r="W761" s="29"/>
      <c r="X761" s="28"/>
      <c r="Y761" s="28"/>
      <c r="Z761" s="28"/>
      <c r="AA761" s="27"/>
      <c r="AB761" s="24"/>
      <c r="AC761" s="24"/>
      <c r="AD761" s="24"/>
      <c r="AE761" s="24"/>
      <c r="AF761" s="24"/>
      <c r="AG761" s="24"/>
    </row>
    <row r="762" spans="1:33" ht="14.25" hidden="1" customHeight="1" x14ac:dyDescent="0.2">
      <c r="A762" s="38">
        <v>7019</v>
      </c>
      <c r="B762" s="29" t="s">
        <v>5175</v>
      </c>
      <c r="C762" s="139">
        <v>741469006</v>
      </c>
      <c r="D762" s="27" t="s">
        <v>78</v>
      </c>
      <c r="E762" s="27" t="s">
        <v>5176</v>
      </c>
      <c r="F762" s="37" t="s">
        <v>5177</v>
      </c>
      <c r="G762" s="37" t="s">
        <v>4740</v>
      </c>
      <c r="H762" s="37" t="s">
        <v>5178</v>
      </c>
      <c r="I762" s="27" t="s">
        <v>5179</v>
      </c>
      <c r="J762" s="27" t="s">
        <v>5180</v>
      </c>
      <c r="K762" s="27" t="s">
        <v>5181</v>
      </c>
      <c r="L762" s="27" t="s">
        <v>5182</v>
      </c>
      <c r="M762" s="29" t="s">
        <v>339</v>
      </c>
      <c r="N762" s="38" t="s">
        <v>1100</v>
      </c>
      <c r="O762" s="38"/>
      <c r="P762" s="39"/>
      <c r="Q762" s="38"/>
      <c r="R762" s="39" t="s">
        <v>414</v>
      </c>
      <c r="S762" s="39" t="s">
        <v>5183</v>
      </c>
      <c r="T762" s="40">
        <v>37970</v>
      </c>
      <c r="U762" s="38">
        <v>7019</v>
      </c>
      <c r="V762" s="28"/>
      <c r="W762" s="29"/>
      <c r="X762" s="28"/>
      <c r="Y762" s="28"/>
      <c r="Z762" s="28"/>
      <c r="AA762" s="27"/>
      <c r="AB762" s="24"/>
      <c r="AC762" s="24"/>
      <c r="AD762" s="24"/>
      <c r="AE762" s="24"/>
      <c r="AF762" s="24"/>
      <c r="AG762" s="24"/>
    </row>
    <row r="763" spans="1:33" ht="14.25" hidden="1" customHeight="1" x14ac:dyDescent="0.2">
      <c r="A763" s="38">
        <v>6989</v>
      </c>
      <c r="B763" s="29" t="s">
        <v>5184</v>
      </c>
      <c r="C763" s="139">
        <v>745459005</v>
      </c>
      <c r="D763" s="27" t="s">
        <v>78</v>
      </c>
      <c r="E763" s="27" t="s">
        <v>5185</v>
      </c>
      <c r="F763" s="37" t="s">
        <v>5186</v>
      </c>
      <c r="G763" s="37" t="s">
        <v>4740</v>
      </c>
      <c r="H763" s="37" t="s">
        <v>5187</v>
      </c>
      <c r="I763" s="27" t="s">
        <v>701</v>
      </c>
      <c r="J763" s="27" t="s">
        <v>5188</v>
      </c>
      <c r="K763" s="27" t="s">
        <v>5189</v>
      </c>
      <c r="L763" s="27" t="s">
        <v>5190</v>
      </c>
      <c r="M763" s="29" t="s">
        <v>623</v>
      </c>
      <c r="N763" s="38" t="s">
        <v>457</v>
      </c>
      <c r="O763" s="38"/>
      <c r="P763" s="39"/>
      <c r="Q763" s="38"/>
      <c r="R763" s="39">
        <v>93401</v>
      </c>
      <c r="S763" s="39" t="s">
        <v>5191</v>
      </c>
      <c r="T763" s="40">
        <v>37970</v>
      </c>
      <c r="U763" s="38">
        <v>6989</v>
      </c>
      <c r="V763" s="28"/>
      <c r="W763" s="29"/>
      <c r="X763" s="28"/>
      <c r="Y763" s="28"/>
      <c r="Z763" s="28"/>
      <c r="AA763" s="27"/>
      <c r="AB763" s="24"/>
      <c r="AC763" s="24"/>
      <c r="AD763" s="24"/>
      <c r="AE763" s="24"/>
      <c r="AF763" s="24"/>
      <c r="AG763" s="24"/>
    </row>
    <row r="764" spans="1:33" ht="14.25" hidden="1" customHeight="1" x14ac:dyDescent="0.2">
      <c r="A764" s="38">
        <v>7170</v>
      </c>
      <c r="B764" s="29" t="s">
        <v>5192</v>
      </c>
      <c r="C764" s="139">
        <v>650730100</v>
      </c>
      <c r="D764" s="27" t="s">
        <v>78</v>
      </c>
      <c r="E764" s="27" t="s">
        <v>5193</v>
      </c>
      <c r="F764" s="37" t="s">
        <v>5194</v>
      </c>
      <c r="G764" s="37" t="s">
        <v>4740</v>
      </c>
      <c r="H764" s="37" t="s">
        <v>5195</v>
      </c>
      <c r="I764" s="27" t="s">
        <v>1433</v>
      </c>
      <c r="J764" s="27" t="s">
        <v>5196</v>
      </c>
      <c r="K764" s="27" t="s">
        <v>5197</v>
      </c>
      <c r="L764" s="27" t="s">
        <v>5199</v>
      </c>
      <c r="M764" s="29" t="s">
        <v>49</v>
      </c>
      <c r="N764" s="38" t="s">
        <v>3876</v>
      </c>
      <c r="O764" s="38" t="s">
        <v>5200</v>
      </c>
      <c r="P764" s="39" t="s">
        <v>5198</v>
      </c>
      <c r="Q764" s="38"/>
      <c r="R764" s="39" t="s">
        <v>414</v>
      </c>
      <c r="S764" s="39" t="s">
        <v>5201</v>
      </c>
      <c r="T764" s="40">
        <v>38503</v>
      </c>
      <c r="U764" s="38">
        <v>7170</v>
      </c>
      <c r="V764" s="28"/>
      <c r="W764" s="29"/>
      <c r="X764" s="28"/>
      <c r="Y764" s="28"/>
      <c r="Z764" s="28"/>
      <c r="AA764" s="27"/>
      <c r="AB764" s="24"/>
      <c r="AC764" s="24"/>
      <c r="AD764" s="24"/>
      <c r="AE764" s="24"/>
      <c r="AF764" s="24"/>
      <c r="AG764" s="24"/>
    </row>
    <row r="765" spans="1:33" ht="14.25" hidden="1" customHeight="1" x14ac:dyDescent="0.2">
      <c r="A765" s="38">
        <v>7470</v>
      </c>
      <c r="B765" s="144" t="s">
        <v>5202</v>
      </c>
      <c r="C765" s="139">
        <v>650228723</v>
      </c>
      <c r="D765" s="27" t="s">
        <v>52</v>
      </c>
      <c r="E765" s="27" t="s">
        <v>5203</v>
      </c>
      <c r="F765" s="37" t="s">
        <v>5204</v>
      </c>
      <c r="G765" s="37" t="s">
        <v>5205</v>
      </c>
      <c r="H765" s="37" t="s">
        <v>5206</v>
      </c>
      <c r="I765" s="27" t="s">
        <v>5207</v>
      </c>
      <c r="J765" s="27" t="s">
        <v>5208</v>
      </c>
      <c r="K765" s="27" t="s">
        <v>5209</v>
      </c>
      <c r="L765" s="27" t="s">
        <v>5210</v>
      </c>
      <c r="M765" s="29" t="s">
        <v>49</v>
      </c>
      <c r="N765" s="38" t="s">
        <v>5211</v>
      </c>
      <c r="O765" s="38"/>
      <c r="P765" s="39"/>
      <c r="Q765" s="38"/>
      <c r="R765" s="39" t="s">
        <v>414</v>
      </c>
      <c r="S765" s="39" t="s">
        <v>5212</v>
      </c>
      <c r="T765" s="40">
        <v>41295</v>
      </c>
      <c r="U765" s="38">
        <v>7470</v>
      </c>
      <c r="V765" s="28"/>
      <c r="W765" s="29"/>
      <c r="X765" s="28"/>
      <c r="Y765" s="28"/>
      <c r="Z765" s="28"/>
      <c r="AA765" s="27"/>
      <c r="AB765" s="24"/>
      <c r="AC765" s="24"/>
      <c r="AD765" s="24"/>
      <c r="AE765" s="24"/>
      <c r="AF765" s="24"/>
      <c r="AG765" s="24"/>
    </row>
    <row r="766" spans="1:33" ht="14.25" hidden="1" customHeight="1" x14ac:dyDescent="0.2">
      <c r="A766" s="38">
        <v>7466</v>
      </c>
      <c r="B766" s="29" t="s">
        <v>5213</v>
      </c>
      <c r="C766" s="139">
        <v>650460731</v>
      </c>
      <c r="D766" s="27" t="s">
        <v>52</v>
      </c>
      <c r="E766" s="27" t="s">
        <v>5214</v>
      </c>
      <c r="F766" s="37" t="s">
        <v>5215</v>
      </c>
      <c r="G766" s="37" t="s">
        <v>4998</v>
      </c>
      <c r="H766" s="37" t="s">
        <v>5216</v>
      </c>
      <c r="I766" s="27" t="s">
        <v>5217</v>
      </c>
      <c r="J766" s="27" t="s">
        <v>5218</v>
      </c>
      <c r="K766" s="27" t="s">
        <v>5219</v>
      </c>
      <c r="L766" s="28" t="s">
        <v>5220</v>
      </c>
      <c r="M766" s="29" t="s">
        <v>49</v>
      </c>
      <c r="N766" s="38" t="s">
        <v>1825</v>
      </c>
      <c r="O766" s="38"/>
      <c r="P766" s="39"/>
      <c r="Q766" s="38"/>
      <c r="R766" s="39" t="s">
        <v>4126</v>
      </c>
      <c r="S766" s="39" t="s">
        <v>5221</v>
      </c>
      <c r="T766" s="40">
        <v>41150</v>
      </c>
      <c r="U766" s="38">
        <v>7466</v>
      </c>
      <c r="V766" s="30"/>
      <c r="W766" s="29"/>
      <c r="X766" s="28"/>
      <c r="Y766" s="28"/>
      <c r="Z766" s="28"/>
      <c r="AA766" s="27"/>
      <c r="AB766" s="24"/>
      <c r="AC766" s="24"/>
      <c r="AD766" s="24"/>
      <c r="AE766" s="24"/>
      <c r="AF766" s="24"/>
      <c r="AG766" s="24"/>
    </row>
    <row r="767" spans="1:33" ht="14.25" hidden="1" customHeight="1" x14ac:dyDescent="0.2">
      <c r="A767" s="38">
        <v>7485</v>
      </c>
      <c r="B767" s="29" t="s">
        <v>5222</v>
      </c>
      <c r="C767" s="139">
        <v>650679059</v>
      </c>
      <c r="D767" s="27" t="s">
        <v>78</v>
      </c>
      <c r="E767" s="27" t="s">
        <v>5223</v>
      </c>
      <c r="F767" s="37" t="s">
        <v>5224</v>
      </c>
      <c r="G767" s="37" t="s">
        <v>5225</v>
      </c>
      <c r="H767" s="37" t="s">
        <v>5226</v>
      </c>
      <c r="I767" s="27" t="s">
        <v>5227</v>
      </c>
      <c r="J767" s="27"/>
      <c r="K767" s="27" t="s">
        <v>5228</v>
      </c>
      <c r="L767" s="27" t="s">
        <v>5230</v>
      </c>
      <c r="M767" s="29" t="s">
        <v>623</v>
      </c>
      <c r="N767" s="38" t="s">
        <v>5232</v>
      </c>
      <c r="O767" s="38" t="s">
        <v>5231</v>
      </c>
      <c r="P767" s="39" t="s">
        <v>5229</v>
      </c>
      <c r="Q767" s="38"/>
      <c r="R767" s="39" t="s">
        <v>136</v>
      </c>
      <c r="S767" s="39" t="s">
        <v>5233</v>
      </c>
      <c r="T767" s="40">
        <v>41526</v>
      </c>
      <c r="U767" s="38">
        <v>7485</v>
      </c>
      <c r="V767" s="28"/>
      <c r="W767" s="29"/>
      <c r="X767" s="28"/>
      <c r="Y767" s="28"/>
      <c r="Z767" s="28"/>
      <c r="AA767" s="27"/>
      <c r="AB767" s="24"/>
      <c r="AC767" s="24"/>
      <c r="AD767" s="24"/>
      <c r="AE767" s="24"/>
      <c r="AF767" s="24"/>
      <c r="AG767" s="24"/>
    </row>
    <row r="768" spans="1:33" ht="14.25" hidden="1" customHeight="1" x14ac:dyDescent="0.2">
      <c r="A768" s="38">
        <v>7308</v>
      </c>
      <c r="B768" s="29" t="s">
        <v>5234</v>
      </c>
      <c r="C768" s="139">
        <v>653504500</v>
      </c>
      <c r="D768" s="27" t="s">
        <v>5235</v>
      </c>
      <c r="E768" s="27" t="s">
        <v>5236</v>
      </c>
      <c r="F768" s="37" t="s">
        <v>5237</v>
      </c>
      <c r="G768" s="37" t="s">
        <v>5238</v>
      </c>
      <c r="H768" s="37" t="s">
        <v>5239</v>
      </c>
      <c r="I768" s="27" t="s">
        <v>132</v>
      </c>
      <c r="J768" s="27" t="s">
        <v>5240</v>
      </c>
      <c r="K768" s="27" t="s">
        <v>5241</v>
      </c>
      <c r="L768" s="27" t="s">
        <v>5242</v>
      </c>
      <c r="M768" s="29" t="s">
        <v>49</v>
      </c>
      <c r="N768" s="38" t="s">
        <v>1479</v>
      </c>
      <c r="O768" s="38" t="s">
        <v>5243</v>
      </c>
      <c r="P768" s="39"/>
      <c r="Q768" s="38"/>
      <c r="R768" s="39" t="s">
        <v>414</v>
      </c>
      <c r="S768" s="39" t="s">
        <v>5244</v>
      </c>
      <c r="T768" s="40">
        <v>38775</v>
      </c>
      <c r="U768" s="38">
        <v>7308</v>
      </c>
      <c r="V768" s="28"/>
      <c r="W768" s="29"/>
      <c r="X768" s="28"/>
      <c r="Y768" s="28"/>
      <c r="Z768" s="28"/>
      <c r="AA768" s="27"/>
      <c r="AB768" s="24"/>
      <c r="AC768" s="24"/>
      <c r="AD768" s="24"/>
      <c r="AE768" s="24"/>
      <c r="AF768" s="24"/>
      <c r="AG768" s="24"/>
    </row>
    <row r="769" spans="1:33" ht="14.25" hidden="1" customHeight="1" x14ac:dyDescent="0.2">
      <c r="A769" s="38">
        <v>7325</v>
      </c>
      <c r="B769" s="29" t="s">
        <v>5245</v>
      </c>
      <c r="C769" s="139" t="s">
        <v>7729</v>
      </c>
      <c r="D769" s="27" t="s">
        <v>78</v>
      </c>
      <c r="E769" s="27" t="s">
        <v>5246</v>
      </c>
      <c r="F769" s="37" t="s">
        <v>5247</v>
      </c>
      <c r="G769" s="37" t="s">
        <v>5248</v>
      </c>
      <c r="H769" s="37" t="s">
        <v>5249</v>
      </c>
      <c r="I769" s="27" t="s">
        <v>1104</v>
      </c>
      <c r="J769" s="27" t="s">
        <v>5250</v>
      </c>
      <c r="K769" s="27" t="s">
        <v>5251</v>
      </c>
      <c r="L769" s="27" t="s">
        <v>5253</v>
      </c>
      <c r="M769" s="29" t="s">
        <v>49</v>
      </c>
      <c r="N769" s="38"/>
      <c r="O769" s="38"/>
      <c r="P769" s="39" t="s">
        <v>5252</v>
      </c>
      <c r="Q769" s="38"/>
      <c r="R769" s="39">
        <v>93401</v>
      </c>
      <c r="S769" s="39" t="s">
        <v>5254</v>
      </c>
      <c r="T769" s="40">
        <v>38903</v>
      </c>
      <c r="U769" s="38">
        <v>7325</v>
      </c>
      <c r="V769" s="28"/>
      <c r="W769" s="29"/>
      <c r="X769" s="28"/>
      <c r="Y769" s="28"/>
      <c r="Z769" s="28"/>
      <c r="AA769" s="27"/>
      <c r="AB769" s="24"/>
      <c r="AC769" s="24"/>
      <c r="AD769" s="24"/>
      <c r="AE769" s="24"/>
      <c r="AF769" s="24"/>
      <c r="AG769" s="24"/>
    </row>
    <row r="770" spans="1:33" ht="14.25" hidden="1" customHeight="1" x14ac:dyDescent="0.2">
      <c r="A770" s="38">
        <v>7341</v>
      </c>
      <c r="B770" s="29" t="s">
        <v>5255</v>
      </c>
      <c r="C770" s="139">
        <v>656131403</v>
      </c>
      <c r="D770" s="27" t="s">
        <v>52</v>
      </c>
      <c r="E770" s="27" t="s">
        <v>5256</v>
      </c>
      <c r="F770" s="37" t="s">
        <v>5257</v>
      </c>
      <c r="G770" s="37" t="s">
        <v>5258</v>
      </c>
      <c r="H770" s="37" t="s">
        <v>5259</v>
      </c>
      <c r="I770" s="27" t="s">
        <v>701</v>
      </c>
      <c r="J770" s="27" t="s">
        <v>5260</v>
      </c>
      <c r="K770" s="27" t="s">
        <v>5261</v>
      </c>
      <c r="L770" s="27" t="s">
        <v>5263</v>
      </c>
      <c r="M770" s="29" t="s">
        <v>49</v>
      </c>
      <c r="N770" s="38" t="s">
        <v>1825</v>
      </c>
      <c r="O770" s="38" t="s">
        <v>5264</v>
      </c>
      <c r="P770" s="39" t="s">
        <v>5262</v>
      </c>
      <c r="Q770" s="38"/>
      <c r="R770" s="39">
        <v>93991</v>
      </c>
      <c r="S770" s="39" t="s">
        <v>5265</v>
      </c>
      <c r="T770" s="40">
        <v>39073</v>
      </c>
      <c r="U770" s="38">
        <v>7341</v>
      </c>
      <c r="V770" s="28"/>
      <c r="W770" s="29"/>
      <c r="X770" s="28"/>
      <c r="Y770" s="28"/>
      <c r="Z770" s="28"/>
      <c r="AA770" s="27"/>
      <c r="AB770" s="24"/>
      <c r="AC770" s="24"/>
      <c r="AD770" s="24"/>
      <c r="AE770" s="24"/>
      <c r="AF770" s="24"/>
      <c r="AG770" s="24"/>
    </row>
    <row r="771" spans="1:33" ht="14.25" hidden="1" customHeight="1" x14ac:dyDescent="0.2">
      <c r="A771" s="38">
        <v>6975</v>
      </c>
      <c r="B771" s="29" t="s">
        <v>8769</v>
      </c>
      <c r="C771" s="139">
        <v>729097004</v>
      </c>
      <c r="D771" s="27" t="s">
        <v>5266</v>
      </c>
      <c r="E771" s="27" t="s">
        <v>5267</v>
      </c>
      <c r="F771" s="37" t="s">
        <v>7109</v>
      </c>
      <c r="G771" s="37" t="s">
        <v>4740</v>
      </c>
      <c r="H771" s="37" t="s">
        <v>5268</v>
      </c>
      <c r="I771" s="27" t="s">
        <v>5269</v>
      </c>
      <c r="J771" s="27" t="s">
        <v>5270</v>
      </c>
      <c r="K771" s="27" t="s">
        <v>5271</v>
      </c>
      <c r="L771" s="27" t="s">
        <v>5272</v>
      </c>
      <c r="M771" s="29" t="s">
        <v>623</v>
      </c>
      <c r="N771" s="38" t="s">
        <v>3446</v>
      </c>
      <c r="O771" s="38" t="s">
        <v>5273</v>
      </c>
      <c r="P771" s="59" t="s">
        <v>7110</v>
      </c>
      <c r="Q771" s="38"/>
      <c r="R771" s="39" t="s">
        <v>414</v>
      </c>
      <c r="S771" s="39" t="s">
        <v>7163</v>
      </c>
      <c r="T771" s="40">
        <v>37970</v>
      </c>
      <c r="U771" s="38">
        <v>6975</v>
      </c>
      <c r="V771" s="53"/>
      <c r="W771" s="54"/>
      <c r="X771" s="53"/>
      <c r="Y771" s="53"/>
      <c r="Z771" s="53"/>
      <c r="AA771" s="43"/>
      <c r="AB771" s="24"/>
      <c r="AC771" s="24"/>
      <c r="AD771" s="24"/>
      <c r="AE771" s="24"/>
      <c r="AF771" s="24"/>
      <c r="AG771" s="24"/>
    </row>
    <row r="772" spans="1:33" ht="14.25" hidden="1" customHeight="1" x14ac:dyDescent="0.2">
      <c r="A772" s="38">
        <v>7397</v>
      </c>
      <c r="B772" s="29" t="s">
        <v>5274</v>
      </c>
      <c r="C772" s="139">
        <v>533072100</v>
      </c>
      <c r="D772" s="27" t="s">
        <v>78</v>
      </c>
      <c r="E772" s="27" t="s">
        <v>5275</v>
      </c>
      <c r="F772" s="37" t="s">
        <v>5276</v>
      </c>
      <c r="G772" s="37" t="s">
        <v>4740</v>
      </c>
      <c r="H772" s="37" t="s">
        <v>5277</v>
      </c>
      <c r="I772" s="27" t="s">
        <v>5278</v>
      </c>
      <c r="J772" s="27" t="s">
        <v>5279</v>
      </c>
      <c r="K772" s="27" t="s">
        <v>5280</v>
      </c>
      <c r="L772" s="27" t="s">
        <v>5282</v>
      </c>
      <c r="M772" s="29" t="s">
        <v>49</v>
      </c>
      <c r="N772" s="38" t="s">
        <v>5284</v>
      </c>
      <c r="O772" s="38" t="s">
        <v>5283</v>
      </c>
      <c r="P772" s="39" t="s">
        <v>5281</v>
      </c>
      <c r="Q772" s="38"/>
      <c r="R772" s="39" t="s">
        <v>414</v>
      </c>
      <c r="S772" s="39" t="s">
        <v>5285</v>
      </c>
      <c r="T772" s="40">
        <v>39619</v>
      </c>
      <c r="U772" s="38">
        <v>7397</v>
      </c>
      <c r="V772" s="28"/>
      <c r="W772" s="29"/>
      <c r="X772" s="28"/>
      <c r="Y772" s="28"/>
      <c r="Z772" s="28"/>
      <c r="AA772" s="27"/>
      <c r="AB772" s="24"/>
      <c r="AC772" s="24"/>
      <c r="AD772" s="24"/>
      <c r="AE772" s="24"/>
      <c r="AF772" s="24"/>
      <c r="AG772" s="24"/>
    </row>
    <row r="773" spans="1:33" ht="14.25" hidden="1" customHeight="1" x14ac:dyDescent="0.2">
      <c r="A773" s="38">
        <v>7481</v>
      </c>
      <c r="B773" s="29" t="s">
        <v>5286</v>
      </c>
      <c r="C773" s="139">
        <v>650699602</v>
      </c>
      <c r="D773" s="27" t="s">
        <v>78</v>
      </c>
      <c r="E773" s="27" t="s">
        <v>5287</v>
      </c>
      <c r="F773" s="37" t="s">
        <v>7428</v>
      </c>
      <c r="G773" s="37" t="s">
        <v>5288</v>
      </c>
      <c r="H773" s="37" t="s">
        <v>6435</v>
      </c>
      <c r="I773" s="27" t="s">
        <v>1087</v>
      </c>
      <c r="J773" s="27" t="s">
        <v>6437</v>
      </c>
      <c r="K773" s="27" t="s">
        <v>6436</v>
      </c>
      <c r="L773" s="27" t="s">
        <v>5290</v>
      </c>
      <c r="M773" s="29" t="s">
        <v>49</v>
      </c>
      <c r="N773" s="38" t="s">
        <v>1588</v>
      </c>
      <c r="O773" s="38" t="s">
        <v>5291</v>
      </c>
      <c r="P773" s="39" t="s">
        <v>5289</v>
      </c>
      <c r="Q773" s="38"/>
      <c r="R773" s="39" t="s">
        <v>414</v>
      </c>
      <c r="S773" s="39" t="s">
        <v>7426</v>
      </c>
      <c r="T773" s="40">
        <v>41463</v>
      </c>
      <c r="U773" s="38">
        <v>7481</v>
      </c>
      <c r="V773" s="28"/>
      <c r="W773" s="29"/>
      <c r="X773" s="28"/>
      <c r="Y773" s="28"/>
      <c r="Z773" s="28"/>
      <c r="AA773" s="27"/>
      <c r="AB773" s="24"/>
      <c r="AC773" s="24"/>
      <c r="AD773" s="24"/>
      <c r="AE773" s="24"/>
      <c r="AF773" s="24"/>
      <c r="AG773" s="24"/>
    </row>
    <row r="774" spans="1:33" ht="14.25" hidden="1" customHeight="1" x14ac:dyDescent="0.2">
      <c r="A774" s="38">
        <v>7565</v>
      </c>
      <c r="B774" s="145" t="s">
        <v>5292</v>
      </c>
      <c r="C774" s="139">
        <v>650980085</v>
      </c>
      <c r="D774" s="27" t="s">
        <v>5293</v>
      </c>
      <c r="E774" s="27" t="s">
        <v>5294</v>
      </c>
      <c r="F774" s="37" t="s">
        <v>7414</v>
      </c>
      <c r="G774" s="37" t="s">
        <v>6062</v>
      </c>
      <c r="H774" s="37" t="s">
        <v>5295</v>
      </c>
      <c r="I774" s="27" t="s">
        <v>1560</v>
      </c>
      <c r="J774" s="27" t="s">
        <v>6425</v>
      </c>
      <c r="K774" s="27" t="s">
        <v>7415</v>
      </c>
      <c r="L774" s="27" t="s">
        <v>6445</v>
      </c>
      <c r="M774" s="29" t="s">
        <v>623</v>
      </c>
      <c r="N774" s="38" t="s">
        <v>202</v>
      </c>
      <c r="O774" s="38" t="s">
        <v>6444</v>
      </c>
      <c r="P774" s="39" t="s">
        <v>5296</v>
      </c>
      <c r="Q774" s="38"/>
      <c r="R774" s="39" t="s">
        <v>414</v>
      </c>
      <c r="S774" s="39" t="s">
        <v>7420</v>
      </c>
      <c r="T774" s="40">
        <v>42131</v>
      </c>
      <c r="U774" s="38">
        <v>7565</v>
      </c>
      <c r="V774" s="28"/>
      <c r="W774" s="29"/>
      <c r="X774" s="28"/>
      <c r="Y774" s="28"/>
      <c r="Z774" s="28"/>
      <c r="AA774" s="27"/>
      <c r="AB774" s="24"/>
      <c r="AC774" s="24"/>
      <c r="AD774" s="24"/>
      <c r="AE774" s="24"/>
      <c r="AF774" s="24"/>
      <c r="AG774" s="24"/>
    </row>
    <row r="775" spans="1:33" ht="14.25" hidden="1" customHeight="1" x14ac:dyDescent="0.2">
      <c r="A775" s="38">
        <v>7086</v>
      </c>
      <c r="B775" s="145" t="s">
        <v>7431</v>
      </c>
      <c r="C775" s="139">
        <v>746157002</v>
      </c>
      <c r="D775" s="27" t="s">
        <v>78</v>
      </c>
      <c r="E775" s="27" t="s">
        <v>5297</v>
      </c>
      <c r="F775" s="37" t="s">
        <v>8098</v>
      </c>
      <c r="G775" s="37" t="s">
        <v>4740</v>
      </c>
      <c r="H775" s="37" t="s">
        <v>8720</v>
      </c>
      <c r="I775" s="27" t="s">
        <v>183</v>
      </c>
      <c r="J775" s="27" t="s">
        <v>8099</v>
      </c>
      <c r="K775" s="27" t="s">
        <v>8721</v>
      </c>
      <c r="L775" s="27" t="s">
        <v>8722</v>
      </c>
      <c r="M775" s="29" t="s">
        <v>49</v>
      </c>
      <c r="N775" s="38" t="s">
        <v>664</v>
      </c>
      <c r="O775" s="38" t="s">
        <v>8723</v>
      </c>
      <c r="P775" s="59" t="s">
        <v>5298</v>
      </c>
      <c r="Q775" s="38"/>
      <c r="R775" s="39" t="s">
        <v>414</v>
      </c>
      <c r="S775" s="39" t="s">
        <v>6826</v>
      </c>
      <c r="T775" s="40">
        <v>37970</v>
      </c>
      <c r="U775" s="38">
        <v>7086</v>
      </c>
      <c r="V775" s="28"/>
      <c r="W775" s="29"/>
      <c r="X775" s="28"/>
      <c r="Y775" s="28"/>
      <c r="Z775" s="28"/>
      <c r="AA775" s="27"/>
      <c r="AB775" s="24"/>
      <c r="AC775" s="24"/>
      <c r="AD775" s="24"/>
      <c r="AE775" s="24"/>
      <c r="AF775" s="24"/>
      <c r="AG775" s="24"/>
    </row>
    <row r="776" spans="1:33" ht="14.25" hidden="1" customHeight="1" x14ac:dyDescent="0.2">
      <c r="A776" s="38">
        <v>6994</v>
      </c>
      <c r="B776" s="29" t="s">
        <v>5299</v>
      </c>
      <c r="C776" s="139">
        <v>739485002</v>
      </c>
      <c r="D776" s="27" t="s">
        <v>78</v>
      </c>
      <c r="E776" s="27" t="s">
        <v>5300</v>
      </c>
      <c r="F776" s="37" t="s">
        <v>5301</v>
      </c>
      <c r="G776" s="37" t="s">
        <v>4740</v>
      </c>
      <c r="H776" s="37" t="s">
        <v>5302</v>
      </c>
      <c r="I776" s="27" t="s">
        <v>183</v>
      </c>
      <c r="J776" s="27" t="s">
        <v>5303</v>
      </c>
      <c r="K776" s="27" t="s">
        <v>5304</v>
      </c>
      <c r="L776" s="27" t="s">
        <v>5305</v>
      </c>
      <c r="M776" s="29" t="s">
        <v>50</v>
      </c>
      <c r="N776" s="38" t="s">
        <v>1420</v>
      </c>
      <c r="O776" s="38"/>
      <c r="P776" s="39"/>
      <c r="Q776" s="38"/>
      <c r="R776" s="39" t="s">
        <v>414</v>
      </c>
      <c r="S776" s="39" t="s">
        <v>5306</v>
      </c>
      <c r="T776" s="40">
        <v>37970</v>
      </c>
      <c r="U776" s="38">
        <v>6994</v>
      </c>
      <c r="V776" s="28"/>
      <c r="W776" s="29"/>
      <c r="X776" s="28"/>
      <c r="Y776" s="28"/>
      <c r="Z776" s="28"/>
      <c r="AA776" s="27"/>
      <c r="AB776" s="24"/>
      <c r="AC776" s="24"/>
      <c r="AD776" s="24"/>
      <c r="AE776" s="24"/>
      <c r="AF776" s="24"/>
      <c r="AG776" s="24"/>
    </row>
    <row r="777" spans="1:33" ht="14.25" hidden="1" customHeight="1" x14ac:dyDescent="0.2">
      <c r="A777" s="38">
        <v>7031</v>
      </c>
      <c r="B777" s="29" t="s">
        <v>8772</v>
      </c>
      <c r="C777" s="139">
        <v>731026009</v>
      </c>
      <c r="D777" s="27" t="s">
        <v>78</v>
      </c>
      <c r="E777" s="27" t="s">
        <v>6050</v>
      </c>
      <c r="F777" s="37" t="s">
        <v>7167</v>
      </c>
      <c r="G777" s="37" t="s">
        <v>7166</v>
      </c>
      <c r="H777" s="37" t="s">
        <v>6843</v>
      </c>
      <c r="I777" s="27" t="s">
        <v>183</v>
      </c>
      <c r="J777" s="27" t="s">
        <v>6844</v>
      </c>
      <c r="K777" s="27" t="s">
        <v>6845</v>
      </c>
      <c r="L777" s="27" t="s">
        <v>6051</v>
      </c>
      <c r="M777" s="29" t="s">
        <v>49</v>
      </c>
      <c r="N777" s="38" t="s">
        <v>1825</v>
      </c>
      <c r="O777" s="38" t="s">
        <v>6052</v>
      </c>
      <c r="P777" s="59" t="s">
        <v>7168</v>
      </c>
      <c r="Q777" s="38"/>
      <c r="R777" s="39" t="s">
        <v>6053</v>
      </c>
      <c r="S777" s="39" t="s">
        <v>7169</v>
      </c>
      <c r="T777" s="40">
        <v>37970</v>
      </c>
      <c r="U777" s="38">
        <v>7031</v>
      </c>
      <c r="V777" s="53"/>
      <c r="W777" s="54"/>
      <c r="X777" s="53"/>
      <c r="Y777" s="53"/>
      <c r="Z777" s="53"/>
      <c r="AA777" s="43"/>
      <c r="AB777" s="24"/>
      <c r="AC777" s="24"/>
      <c r="AD777" s="24"/>
      <c r="AE777" s="24"/>
      <c r="AF777" s="24"/>
      <c r="AG777" s="24"/>
    </row>
    <row r="778" spans="1:33" ht="14.25" hidden="1" customHeight="1" x14ac:dyDescent="0.2">
      <c r="A778" s="38">
        <v>7187</v>
      </c>
      <c r="B778" s="29" t="s">
        <v>5307</v>
      </c>
      <c r="C778" s="139" t="s">
        <v>7730</v>
      </c>
      <c r="D778" s="27" t="s">
        <v>5308</v>
      </c>
      <c r="E778" s="27" t="s">
        <v>5309</v>
      </c>
      <c r="F778" s="37" t="s">
        <v>5310</v>
      </c>
      <c r="G778" s="37" t="s">
        <v>5311</v>
      </c>
      <c r="H778" s="37" t="s">
        <v>5312</v>
      </c>
      <c r="I778" s="27" t="s">
        <v>5313</v>
      </c>
      <c r="J778" s="27"/>
      <c r="K778" s="27" t="s">
        <v>5314</v>
      </c>
      <c r="L778" s="27" t="s">
        <v>5316</v>
      </c>
      <c r="M778" s="29" t="s">
        <v>623</v>
      </c>
      <c r="N778" s="38" t="s">
        <v>457</v>
      </c>
      <c r="O778" s="38" t="s">
        <v>5315</v>
      </c>
      <c r="P778" s="39"/>
      <c r="Q778" s="38"/>
      <c r="R778" s="39" t="s">
        <v>1209</v>
      </c>
      <c r="S778" s="39" t="s">
        <v>5317</v>
      </c>
      <c r="T778" s="40">
        <v>38580</v>
      </c>
      <c r="U778" s="38">
        <v>7187</v>
      </c>
      <c r="V778" s="28"/>
      <c r="W778" s="29"/>
      <c r="X778" s="28"/>
      <c r="Y778" s="28"/>
      <c r="Z778" s="28"/>
      <c r="AA778" s="27"/>
      <c r="AB778" s="24"/>
      <c r="AC778" s="24"/>
      <c r="AD778" s="24"/>
      <c r="AE778" s="24"/>
      <c r="AF778" s="24"/>
      <c r="AG778" s="24"/>
    </row>
    <row r="779" spans="1:33" ht="14.25" hidden="1" customHeight="1" x14ac:dyDescent="0.2">
      <c r="A779" s="38">
        <v>7407</v>
      </c>
      <c r="B779" s="29" t="s">
        <v>5318</v>
      </c>
      <c r="C779" s="139">
        <v>655403302</v>
      </c>
      <c r="D779" s="27" t="s">
        <v>5308</v>
      </c>
      <c r="E779" s="27" t="s">
        <v>5319</v>
      </c>
      <c r="F779" s="37" t="s">
        <v>7222</v>
      </c>
      <c r="G779" s="37" t="s">
        <v>5320</v>
      </c>
      <c r="H779" s="37" t="s">
        <v>7224</v>
      </c>
      <c r="I779" s="27" t="s">
        <v>5321</v>
      </c>
      <c r="J779" s="27" t="s">
        <v>7223</v>
      </c>
      <c r="K779" s="27" t="s">
        <v>5322</v>
      </c>
      <c r="L779" s="27" t="s">
        <v>5323</v>
      </c>
      <c r="M779" s="29" t="s">
        <v>623</v>
      </c>
      <c r="N779" s="38" t="s">
        <v>457</v>
      </c>
      <c r="O779" s="38" t="s">
        <v>5324</v>
      </c>
      <c r="P779" s="59" t="s">
        <v>6621</v>
      </c>
      <c r="Q779" s="38"/>
      <c r="R779" s="39" t="s">
        <v>1209</v>
      </c>
      <c r="S779" s="27" t="s">
        <v>7225</v>
      </c>
      <c r="T779" s="40">
        <v>39766</v>
      </c>
      <c r="U779" s="38">
        <v>7407</v>
      </c>
      <c r="V779" s="53"/>
      <c r="W779" s="54"/>
      <c r="X779" s="53"/>
      <c r="Y779" s="53"/>
      <c r="Z779" s="53"/>
      <c r="AA779" s="43"/>
      <c r="AB779" s="24"/>
      <c r="AC779" s="24"/>
      <c r="AD779" s="24"/>
      <c r="AE779" s="24"/>
      <c r="AF779" s="24"/>
      <c r="AG779" s="24"/>
    </row>
    <row r="780" spans="1:33" ht="14.25" hidden="1" customHeight="1" x14ac:dyDescent="0.2">
      <c r="A780" s="38">
        <v>7417</v>
      </c>
      <c r="B780" s="29" t="s">
        <v>5325</v>
      </c>
      <c r="C780" s="139">
        <v>650117794</v>
      </c>
      <c r="D780" s="27" t="s">
        <v>5326</v>
      </c>
      <c r="E780" s="27" t="s">
        <v>5327</v>
      </c>
      <c r="F780" s="37" t="s">
        <v>5328</v>
      </c>
      <c r="G780" s="37" t="s">
        <v>5329</v>
      </c>
      <c r="H780" s="37" t="s">
        <v>5330</v>
      </c>
      <c r="I780" s="27" t="s">
        <v>5331</v>
      </c>
      <c r="J780" s="27" t="s">
        <v>5332</v>
      </c>
      <c r="K780" s="27" t="s">
        <v>5333</v>
      </c>
      <c r="L780" s="27" t="s">
        <v>5334</v>
      </c>
      <c r="M780" s="29" t="s">
        <v>6117</v>
      </c>
      <c r="N780" s="38" t="s">
        <v>3912</v>
      </c>
      <c r="O780" s="38" t="s">
        <v>5335</v>
      </c>
      <c r="P780" s="39"/>
      <c r="Q780" s="38"/>
      <c r="R780" s="39" t="s">
        <v>5115</v>
      </c>
      <c r="S780" s="39" t="s">
        <v>5336</v>
      </c>
      <c r="T780" s="40">
        <v>40039</v>
      </c>
      <c r="U780" s="38">
        <v>7417</v>
      </c>
      <c r="V780" s="28"/>
      <c r="W780" s="29"/>
      <c r="X780" s="28"/>
      <c r="Y780" s="28"/>
      <c r="Z780" s="28"/>
      <c r="AA780" s="27"/>
      <c r="AB780" s="24"/>
      <c r="AC780" s="24"/>
      <c r="AD780" s="24"/>
      <c r="AE780" s="24"/>
      <c r="AF780" s="24"/>
      <c r="AG780" s="24"/>
    </row>
    <row r="781" spans="1:33" ht="14.25" hidden="1" customHeight="1" x14ac:dyDescent="0.2">
      <c r="A781" s="38">
        <v>7307</v>
      </c>
      <c r="B781" s="29" t="s">
        <v>5337</v>
      </c>
      <c r="C781" s="139">
        <v>654974004</v>
      </c>
      <c r="D781" s="27" t="s">
        <v>5338</v>
      </c>
      <c r="E781" s="27" t="s">
        <v>5339</v>
      </c>
      <c r="F781" s="37" t="s">
        <v>5340</v>
      </c>
      <c r="G781" s="37" t="s">
        <v>5337</v>
      </c>
      <c r="H781" s="37" t="s">
        <v>5341</v>
      </c>
      <c r="I781" s="27" t="s">
        <v>5342</v>
      </c>
      <c r="J781" s="27" t="s">
        <v>5343</v>
      </c>
      <c r="K781" s="27" t="s">
        <v>5344</v>
      </c>
      <c r="L781" s="27" t="s">
        <v>5345</v>
      </c>
      <c r="M781" s="29" t="s">
        <v>50</v>
      </c>
      <c r="N781" s="38" t="s">
        <v>5346</v>
      </c>
      <c r="O781" s="38"/>
      <c r="P781" s="39"/>
      <c r="Q781" s="38"/>
      <c r="R781" s="39">
        <v>93107</v>
      </c>
      <c r="S781" s="39" t="s">
        <v>5347</v>
      </c>
      <c r="T781" s="40">
        <v>38770</v>
      </c>
      <c r="U781" s="38">
        <v>7307</v>
      </c>
      <c r="V781" s="28"/>
      <c r="W781" s="29"/>
      <c r="X781" s="28"/>
      <c r="Y781" s="28"/>
      <c r="Z781" s="28"/>
      <c r="AA781" s="27"/>
      <c r="AB781" s="24"/>
      <c r="AC781" s="24"/>
      <c r="AD781" s="24"/>
      <c r="AE781" s="24"/>
      <c r="AF781" s="24"/>
      <c r="AG781" s="24"/>
    </row>
    <row r="782" spans="1:33" ht="14.25" hidden="1" customHeight="1" x14ac:dyDescent="0.2">
      <c r="A782" s="38">
        <v>7581</v>
      </c>
      <c r="B782" s="145" t="s">
        <v>5348</v>
      </c>
      <c r="C782" s="139">
        <v>650980085</v>
      </c>
      <c r="D782" s="27" t="s">
        <v>78</v>
      </c>
      <c r="E782" s="27" t="s">
        <v>5349</v>
      </c>
      <c r="F782" s="37" t="s">
        <v>5350</v>
      </c>
      <c r="G782" s="37" t="s">
        <v>6063</v>
      </c>
      <c r="H782" s="37" t="s">
        <v>5351</v>
      </c>
      <c r="I782" s="27" t="s">
        <v>1560</v>
      </c>
      <c r="J782" s="27" t="s">
        <v>5352</v>
      </c>
      <c r="K782" s="27" t="s">
        <v>5353</v>
      </c>
      <c r="L782" s="27" t="s">
        <v>5355</v>
      </c>
      <c r="M782" s="29" t="s">
        <v>339</v>
      </c>
      <c r="N782" s="38" t="s">
        <v>5357</v>
      </c>
      <c r="O782" s="38" t="s">
        <v>5356</v>
      </c>
      <c r="P782" s="39" t="s">
        <v>5354</v>
      </c>
      <c r="Q782" s="38"/>
      <c r="R782" s="39" t="s">
        <v>640</v>
      </c>
      <c r="S782" s="39" t="s">
        <v>5358</v>
      </c>
      <c r="T782" s="40">
        <v>42248</v>
      </c>
      <c r="U782" s="38">
        <v>7581</v>
      </c>
      <c r="V782" s="28"/>
      <c r="W782" s="29"/>
      <c r="X782" s="28"/>
      <c r="Y782" s="28"/>
      <c r="Z782" s="28"/>
      <c r="AA782" s="27"/>
      <c r="AB782" s="24"/>
      <c r="AC782" s="24"/>
      <c r="AD782" s="24"/>
      <c r="AE782" s="24"/>
      <c r="AF782" s="24"/>
      <c r="AG782" s="24"/>
    </row>
    <row r="783" spans="1:33" ht="14.25" hidden="1" customHeight="1" x14ac:dyDescent="0.2">
      <c r="A783" s="38">
        <v>7452</v>
      </c>
      <c r="B783" s="29" t="s">
        <v>5359</v>
      </c>
      <c r="C783" s="139">
        <v>650401387</v>
      </c>
      <c r="D783" s="27" t="s">
        <v>5308</v>
      </c>
      <c r="E783" s="27" t="s">
        <v>5360</v>
      </c>
      <c r="F783" s="37" t="s">
        <v>7504</v>
      </c>
      <c r="G783" s="37" t="s">
        <v>5320</v>
      </c>
      <c r="H783" s="37" t="s">
        <v>7505</v>
      </c>
      <c r="I783" s="27" t="s">
        <v>5321</v>
      </c>
      <c r="J783" s="27" t="s">
        <v>7506</v>
      </c>
      <c r="K783" s="27" t="s">
        <v>7508</v>
      </c>
      <c r="L783" s="27" t="s">
        <v>5361</v>
      </c>
      <c r="M783" s="29" t="s">
        <v>49</v>
      </c>
      <c r="N783" s="38" t="s">
        <v>5363</v>
      </c>
      <c r="O783" s="38" t="s">
        <v>5362</v>
      </c>
      <c r="P783" s="39"/>
      <c r="Q783" s="38"/>
      <c r="R783" s="39" t="s">
        <v>1209</v>
      </c>
      <c r="S783" s="39" t="s">
        <v>7507</v>
      </c>
      <c r="T783" s="40">
        <v>40793</v>
      </c>
      <c r="U783" s="38">
        <v>7452</v>
      </c>
      <c r="V783" s="28"/>
      <c r="W783" s="29"/>
      <c r="X783" s="28"/>
      <c r="Y783" s="28"/>
      <c r="Z783" s="28"/>
      <c r="AA783" s="27"/>
      <c r="AB783" s="24"/>
      <c r="AC783" s="24"/>
      <c r="AD783" s="24"/>
      <c r="AE783" s="24"/>
      <c r="AF783" s="24"/>
      <c r="AG783" s="24"/>
    </row>
    <row r="784" spans="1:33" ht="14.25" hidden="1" customHeight="1" x14ac:dyDescent="0.2">
      <c r="A784" s="38">
        <v>6999</v>
      </c>
      <c r="B784" s="29" t="s">
        <v>5364</v>
      </c>
      <c r="C784" s="139">
        <v>741504006</v>
      </c>
      <c r="D784" s="27" t="s">
        <v>78</v>
      </c>
      <c r="E784" s="27" t="s">
        <v>5365</v>
      </c>
      <c r="F784" s="37" t="s">
        <v>6911</v>
      </c>
      <c r="G784" s="37" t="s">
        <v>414</v>
      </c>
      <c r="H784" s="37" t="s">
        <v>5366</v>
      </c>
      <c r="I784" s="27" t="s">
        <v>190</v>
      </c>
      <c r="J784" s="27" t="s">
        <v>6913</v>
      </c>
      <c r="K784" s="27" t="s">
        <v>6912</v>
      </c>
      <c r="L784" s="27" t="s">
        <v>6438</v>
      </c>
      <c r="M784" s="29" t="s">
        <v>50</v>
      </c>
      <c r="N784" s="38" t="s">
        <v>5368</v>
      </c>
      <c r="O784" s="38"/>
      <c r="P784" s="39" t="s">
        <v>5367</v>
      </c>
      <c r="Q784" s="38"/>
      <c r="R784" s="39" t="s">
        <v>414</v>
      </c>
      <c r="S784" s="39" t="s">
        <v>7280</v>
      </c>
      <c r="T784" s="40">
        <v>37970</v>
      </c>
      <c r="U784" s="38">
        <v>6999</v>
      </c>
      <c r="V784" s="53"/>
      <c r="W784" s="54"/>
      <c r="X784" s="53"/>
      <c r="Y784" s="53"/>
      <c r="Z784" s="53"/>
      <c r="AA784" s="43"/>
      <c r="AB784" s="24"/>
      <c r="AC784" s="24"/>
      <c r="AD784" s="24"/>
      <c r="AE784" s="24"/>
      <c r="AF784" s="24"/>
      <c r="AG784" s="24"/>
    </row>
    <row r="785" spans="1:33" ht="14.25" hidden="1" customHeight="1" x14ac:dyDescent="0.2">
      <c r="A785" s="38">
        <v>7610</v>
      </c>
      <c r="B785" s="145" t="s">
        <v>5369</v>
      </c>
      <c r="C785" s="139">
        <v>651155924</v>
      </c>
      <c r="D785" s="27" t="s">
        <v>78</v>
      </c>
      <c r="E785" s="27" t="s">
        <v>5370</v>
      </c>
      <c r="F785" s="37" t="s">
        <v>5371</v>
      </c>
      <c r="G785" s="37" t="s">
        <v>5372</v>
      </c>
      <c r="H785" s="37" t="s">
        <v>5373</v>
      </c>
      <c r="I785" s="27" t="s">
        <v>2054</v>
      </c>
      <c r="J785" s="27" t="s">
        <v>5374</v>
      </c>
      <c r="K785" s="27" t="s">
        <v>5375</v>
      </c>
      <c r="L785" s="27" t="s">
        <v>5377</v>
      </c>
      <c r="M785" s="29" t="s">
        <v>6118</v>
      </c>
      <c r="N785" s="38" t="s">
        <v>1105</v>
      </c>
      <c r="O785" s="38" t="s">
        <v>5378</v>
      </c>
      <c r="P785" s="39" t="s">
        <v>5376</v>
      </c>
      <c r="Q785" s="38"/>
      <c r="R785" s="39" t="s">
        <v>640</v>
      </c>
      <c r="S785" s="39" t="s">
        <v>2246</v>
      </c>
      <c r="T785" s="40">
        <v>42543</v>
      </c>
      <c r="U785" s="38">
        <v>7610</v>
      </c>
      <c r="V785" s="28"/>
      <c r="W785" s="29"/>
      <c r="X785" s="28"/>
      <c r="Y785" s="28"/>
      <c r="Z785" s="28"/>
      <c r="AA785" s="27"/>
      <c r="AB785" s="24"/>
      <c r="AC785" s="24"/>
      <c r="AD785" s="24"/>
      <c r="AE785" s="24"/>
      <c r="AF785" s="24"/>
      <c r="AG785" s="24"/>
    </row>
    <row r="786" spans="1:33" ht="14.25" hidden="1" customHeight="1" x14ac:dyDescent="0.2">
      <c r="A786" s="38">
        <v>7038</v>
      </c>
      <c r="B786" s="29" t="s">
        <v>5379</v>
      </c>
      <c r="C786" s="139">
        <v>759418204</v>
      </c>
      <c r="D786" s="27" t="s">
        <v>78</v>
      </c>
      <c r="E786" s="27" t="s">
        <v>5380</v>
      </c>
      <c r="F786" s="37" t="s">
        <v>7390</v>
      </c>
      <c r="G786" s="37" t="s">
        <v>5381</v>
      </c>
      <c r="H786" s="37" t="s">
        <v>7391</v>
      </c>
      <c r="I786" s="27" t="s">
        <v>5382</v>
      </c>
      <c r="J786" s="27" t="s">
        <v>7392</v>
      </c>
      <c r="K786" s="27" t="s">
        <v>5383</v>
      </c>
      <c r="L786" s="27" t="s">
        <v>5384</v>
      </c>
      <c r="M786" s="29" t="s">
        <v>623</v>
      </c>
      <c r="N786" s="38" t="s">
        <v>457</v>
      </c>
      <c r="O786" s="38" t="s">
        <v>5385</v>
      </c>
      <c r="P786" s="39"/>
      <c r="Q786" s="38"/>
      <c r="R786" s="39" t="s">
        <v>1209</v>
      </c>
      <c r="S786" s="39" t="s">
        <v>7393</v>
      </c>
      <c r="T786" s="40">
        <v>37970</v>
      </c>
      <c r="U786" s="38">
        <v>7038</v>
      </c>
      <c r="V786" s="28"/>
      <c r="W786" s="29"/>
      <c r="X786" s="28"/>
      <c r="Y786" s="28"/>
      <c r="Z786" s="28"/>
      <c r="AA786" s="27"/>
      <c r="AB786" s="24"/>
      <c r="AC786" s="24"/>
      <c r="AD786" s="24"/>
      <c r="AE786" s="24"/>
      <c r="AF786" s="24"/>
      <c r="AG786" s="24"/>
    </row>
    <row r="787" spans="1:33" ht="14.25" hidden="1" customHeight="1" x14ac:dyDescent="0.2">
      <c r="A787" s="38">
        <v>7326</v>
      </c>
      <c r="B787" s="29" t="s">
        <v>5386</v>
      </c>
      <c r="C787" s="139">
        <v>652372805</v>
      </c>
      <c r="D787" s="27" t="s">
        <v>52</v>
      </c>
      <c r="E787" s="27" t="s">
        <v>5387</v>
      </c>
      <c r="F787" s="37" t="s">
        <v>5388</v>
      </c>
      <c r="G787" s="37" t="s">
        <v>5389</v>
      </c>
      <c r="H787" s="37" t="s">
        <v>5390</v>
      </c>
      <c r="I787" s="27" t="s">
        <v>5391</v>
      </c>
      <c r="J787" s="27" t="s">
        <v>5392</v>
      </c>
      <c r="K787" s="27" t="s">
        <v>5393</v>
      </c>
      <c r="L787" s="27" t="s">
        <v>5395</v>
      </c>
      <c r="M787" s="29" t="s">
        <v>49</v>
      </c>
      <c r="N787" s="38" t="s">
        <v>3927</v>
      </c>
      <c r="O787" s="38"/>
      <c r="P787" s="39" t="s">
        <v>5394</v>
      </c>
      <c r="Q787" s="38"/>
      <c r="R787" s="39" t="s">
        <v>47</v>
      </c>
      <c r="S787" s="39" t="s">
        <v>5396</v>
      </c>
      <c r="T787" s="40">
        <v>38904</v>
      </c>
      <c r="U787" s="38">
        <v>7326</v>
      </c>
      <c r="V787" s="28"/>
      <c r="W787" s="29"/>
      <c r="X787" s="28"/>
      <c r="Y787" s="28"/>
      <c r="Z787" s="28"/>
      <c r="AA787" s="27"/>
      <c r="AB787" s="24"/>
      <c r="AC787" s="24"/>
      <c r="AD787" s="24"/>
      <c r="AE787" s="24"/>
      <c r="AF787" s="24"/>
      <c r="AG787" s="24"/>
    </row>
    <row r="788" spans="1:33" ht="14.25" hidden="1" customHeight="1" x14ac:dyDescent="0.2">
      <c r="A788" s="38">
        <v>7612</v>
      </c>
      <c r="B788" s="29" t="s">
        <v>5397</v>
      </c>
      <c r="C788" s="139" t="s">
        <v>7731</v>
      </c>
      <c r="D788" s="27" t="s">
        <v>78</v>
      </c>
      <c r="E788" s="27" t="s">
        <v>5398</v>
      </c>
      <c r="F788" s="37" t="s">
        <v>6622</v>
      </c>
      <c r="G788" s="37" t="s">
        <v>5399</v>
      </c>
      <c r="H788" s="37" t="s">
        <v>5400</v>
      </c>
      <c r="I788" s="27" t="s">
        <v>2054</v>
      </c>
      <c r="J788" s="27" t="s">
        <v>5401</v>
      </c>
      <c r="K788" s="27" t="s">
        <v>5402</v>
      </c>
      <c r="L788" s="27" t="s">
        <v>5403</v>
      </c>
      <c r="M788" s="29" t="s">
        <v>6112</v>
      </c>
      <c r="N788" s="38" t="s">
        <v>165</v>
      </c>
      <c r="O788" s="38">
        <v>967621906</v>
      </c>
      <c r="P788" s="59" t="s">
        <v>5404</v>
      </c>
      <c r="Q788" s="38"/>
      <c r="R788" s="39" t="s">
        <v>640</v>
      </c>
      <c r="S788" s="39" t="s">
        <v>6623</v>
      </c>
      <c r="T788" s="40">
        <v>42565</v>
      </c>
      <c r="U788" s="38">
        <v>7612</v>
      </c>
      <c r="V788" s="28"/>
      <c r="W788" s="29"/>
      <c r="X788" s="28"/>
      <c r="Y788" s="28"/>
      <c r="Z788" s="28"/>
      <c r="AA788" s="27"/>
      <c r="AB788" s="24"/>
      <c r="AC788" s="24"/>
      <c r="AD788" s="24"/>
      <c r="AE788" s="24"/>
      <c r="AF788" s="24"/>
      <c r="AG788" s="24"/>
    </row>
    <row r="789" spans="1:33" ht="14.25" hidden="1" customHeight="1" x14ac:dyDescent="0.2">
      <c r="A789" s="38">
        <v>7306</v>
      </c>
      <c r="B789" s="29" t="s">
        <v>5405</v>
      </c>
      <c r="C789" s="139">
        <v>654689601</v>
      </c>
      <c r="D789" s="27" t="s">
        <v>52</v>
      </c>
      <c r="E789" s="27" t="s">
        <v>5406</v>
      </c>
      <c r="F789" s="37" t="s">
        <v>5407</v>
      </c>
      <c r="G789" s="37" t="s">
        <v>5408</v>
      </c>
      <c r="H789" s="37" t="s">
        <v>5409</v>
      </c>
      <c r="I789" s="27" t="s">
        <v>701</v>
      </c>
      <c r="J789" s="27" t="s">
        <v>5410</v>
      </c>
      <c r="K789" s="27" t="s">
        <v>5411</v>
      </c>
      <c r="L789" s="27" t="s">
        <v>5413</v>
      </c>
      <c r="M789" s="29" t="s">
        <v>6112</v>
      </c>
      <c r="N789" s="38" t="s">
        <v>1105</v>
      </c>
      <c r="O789" s="38"/>
      <c r="P789" s="59" t="s">
        <v>5412</v>
      </c>
      <c r="Q789" s="38"/>
      <c r="R789" s="39">
        <v>93991</v>
      </c>
      <c r="S789" s="39" t="s">
        <v>5414</v>
      </c>
      <c r="T789" s="40">
        <v>38769</v>
      </c>
      <c r="U789" s="38">
        <v>7306</v>
      </c>
      <c r="V789" s="28"/>
      <c r="W789" s="29"/>
      <c r="X789" s="28"/>
      <c r="Y789" s="28"/>
      <c r="Z789" s="28"/>
      <c r="AA789" s="27"/>
      <c r="AB789" s="24"/>
      <c r="AC789" s="24"/>
      <c r="AD789" s="24"/>
      <c r="AE789" s="24"/>
      <c r="AF789" s="24"/>
      <c r="AG789" s="24"/>
    </row>
    <row r="790" spans="1:33" ht="14.25" hidden="1" customHeight="1" x14ac:dyDescent="0.2">
      <c r="A790" s="38">
        <v>7335</v>
      </c>
      <c r="B790" s="29" t="s">
        <v>5415</v>
      </c>
      <c r="C790" s="139">
        <v>654941300</v>
      </c>
      <c r="D790" s="27" t="s">
        <v>78</v>
      </c>
      <c r="E790" s="27" t="s">
        <v>5416</v>
      </c>
      <c r="F790" s="37" t="s">
        <v>5417</v>
      </c>
      <c r="G790" s="37" t="s">
        <v>5238</v>
      </c>
      <c r="H790" s="37" t="s">
        <v>5418</v>
      </c>
      <c r="I790" s="27" t="s">
        <v>730</v>
      </c>
      <c r="J790" s="27" t="s">
        <v>5419</v>
      </c>
      <c r="K790" s="27" t="s">
        <v>5420</v>
      </c>
      <c r="L790" s="27" t="s">
        <v>5421</v>
      </c>
      <c r="M790" s="29" t="s">
        <v>49</v>
      </c>
      <c r="N790" s="38" t="s">
        <v>845</v>
      </c>
      <c r="O790" s="38"/>
      <c r="P790" s="39"/>
      <c r="Q790" s="38"/>
      <c r="R790" s="39" t="s">
        <v>414</v>
      </c>
      <c r="S790" s="39" t="s">
        <v>5422</v>
      </c>
      <c r="T790" s="40">
        <v>39006</v>
      </c>
      <c r="U790" s="38">
        <v>7335</v>
      </c>
      <c r="V790" s="28"/>
      <c r="W790" s="29"/>
      <c r="X790" s="28"/>
      <c r="Y790" s="28"/>
      <c r="Z790" s="28"/>
      <c r="AA790" s="27"/>
      <c r="AB790" s="24"/>
      <c r="AC790" s="24"/>
      <c r="AD790" s="24"/>
      <c r="AE790" s="24"/>
      <c r="AF790" s="24"/>
      <c r="AG790" s="24"/>
    </row>
    <row r="791" spans="1:33" ht="14.25" hidden="1" customHeight="1" x14ac:dyDescent="0.2">
      <c r="A791" s="38">
        <v>7342</v>
      </c>
      <c r="B791" s="29" t="s">
        <v>5423</v>
      </c>
      <c r="C791" s="139">
        <v>759905806</v>
      </c>
      <c r="D791" s="27" t="s">
        <v>78</v>
      </c>
      <c r="E791" s="27" t="s">
        <v>5424</v>
      </c>
      <c r="F791" s="37" t="s">
        <v>5425</v>
      </c>
      <c r="G791" s="37" t="s">
        <v>5238</v>
      </c>
      <c r="H791" s="37" t="s">
        <v>5426</v>
      </c>
      <c r="I791" s="27" t="s">
        <v>730</v>
      </c>
      <c r="J791" s="27" t="s">
        <v>5427</v>
      </c>
      <c r="K791" s="27" t="s">
        <v>5428</v>
      </c>
      <c r="L791" s="28" t="s">
        <v>5430</v>
      </c>
      <c r="M791" s="29" t="s">
        <v>339</v>
      </c>
      <c r="N791" s="38" t="s">
        <v>5431</v>
      </c>
      <c r="O791" s="38"/>
      <c r="P791" s="39" t="s">
        <v>5429</v>
      </c>
      <c r="Q791" s="38"/>
      <c r="R791" s="39" t="s">
        <v>414</v>
      </c>
      <c r="S791" s="39" t="s">
        <v>5432</v>
      </c>
      <c r="T791" s="40">
        <v>39097</v>
      </c>
      <c r="U791" s="38">
        <v>7342</v>
      </c>
      <c r="V791" s="30"/>
      <c r="W791" s="29"/>
      <c r="X791" s="28"/>
      <c r="Y791" s="28"/>
      <c r="Z791" s="28"/>
      <c r="AA791" s="27"/>
      <c r="AB791" s="24"/>
      <c r="AC791" s="24"/>
      <c r="AD791" s="24"/>
      <c r="AE791" s="24"/>
      <c r="AF791" s="24"/>
      <c r="AG791" s="24"/>
    </row>
    <row r="792" spans="1:33" ht="14.25" hidden="1" customHeight="1" x14ac:dyDescent="0.2">
      <c r="A792" s="38">
        <v>7154</v>
      </c>
      <c r="B792" s="29" t="s">
        <v>5433</v>
      </c>
      <c r="C792" s="139" t="s">
        <v>8762</v>
      </c>
      <c r="D792" s="27" t="s">
        <v>5326</v>
      </c>
      <c r="E792" s="27" t="s">
        <v>5434</v>
      </c>
      <c r="F792" s="37" t="s">
        <v>6650</v>
      </c>
      <c r="G792" s="37" t="s">
        <v>5435</v>
      </c>
      <c r="H792" s="37" t="s">
        <v>5436</v>
      </c>
      <c r="I792" s="27" t="s">
        <v>5437</v>
      </c>
      <c r="J792" s="27" t="s">
        <v>5438</v>
      </c>
      <c r="K792" s="27" t="s">
        <v>5439</v>
      </c>
      <c r="L792" s="27" t="s">
        <v>5440</v>
      </c>
      <c r="M792" s="29" t="s">
        <v>6117</v>
      </c>
      <c r="N792" s="38" t="s">
        <v>1005</v>
      </c>
      <c r="O792" s="38" t="s">
        <v>6651</v>
      </c>
      <c r="P792" s="59" t="s">
        <v>6652</v>
      </c>
      <c r="Q792" s="38"/>
      <c r="R792" s="39" t="s">
        <v>414</v>
      </c>
      <c r="S792" s="39" t="s">
        <v>6653</v>
      </c>
      <c r="T792" s="40">
        <v>38376</v>
      </c>
      <c r="U792" s="38">
        <v>7154</v>
      </c>
      <c r="V792" s="28"/>
      <c r="W792" s="29"/>
      <c r="X792" s="28"/>
      <c r="Y792" s="28"/>
      <c r="Z792" s="28"/>
      <c r="AA792" s="27"/>
      <c r="AB792" s="24"/>
      <c r="AC792" s="24"/>
      <c r="AD792" s="24"/>
      <c r="AE792" s="24"/>
      <c r="AF792" s="24"/>
      <c r="AG792" s="24"/>
    </row>
    <row r="793" spans="1:33" ht="14.25" hidden="1" customHeight="1" x14ac:dyDescent="0.2">
      <c r="A793" s="38">
        <v>6962</v>
      </c>
      <c r="B793" s="29" t="s">
        <v>5441</v>
      </c>
      <c r="C793" s="139">
        <v>731414009</v>
      </c>
      <c r="D793" s="27" t="s">
        <v>78</v>
      </c>
      <c r="E793" s="27" t="s">
        <v>5442</v>
      </c>
      <c r="F793" s="37" t="s">
        <v>6564</v>
      </c>
      <c r="G793" s="37" t="s">
        <v>5443</v>
      </c>
      <c r="H793" s="37" t="s">
        <v>5444</v>
      </c>
      <c r="I793" s="27" t="s">
        <v>5445</v>
      </c>
      <c r="J793" s="27" t="s">
        <v>6566</v>
      </c>
      <c r="K793" s="27" t="s">
        <v>5446</v>
      </c>
      <c r="L793" s="27" t="s">
        <v>5448</v>
      </c>
      <c r="M793" s="29" t="s">
        <v>623</v>
      </c>
      <c r="N793" s="38" t="s">
        <v>1339</v>
      </c>
      <c r="O793" s="38" t="s">
        <v>5449</v>
      </c>
      <c r="P793" s="39" t="s">
        <v>5447</v>
      </c>
      <c r="Q793" s="38"/>
      <c r="R793" s="39" t="s">
        <v>414</v>
      </c>
      <c r="S793" s="39" t="s">
        <v>6565</v>
      </c>
      <c r="T793" s="40">
        <v>37970</v>
      </c>
      <c r="U793" s="38">
        <v>6962</v>
      </c>
      <c r="V793" s="28"/>
      <c r="W793" s="29"/>
      <c r="X793" s="28"/>
      <c r="Y793" s="28"/>
      <c r="Z793" s="28"/>
      <c r="AA793" s="27"/>
      <c r="AB793" s="24"/>
      <c r="AC793" s="24"/>
      <c r="AD793" s="24"/>
      <c r="AE793" s="24"/>
      <c r="AF793" s="24"/>
      <c r="AG793" s="24"/>
    </row>
    <row r="794" spans="1:33" ht="14.25" hidden="1" customHeight="1" x14ac:dyDescent="0.2">
      <c r="A794" s="38">
        <v>7017</v>
      </c>
      <c r="B794" s="29" t="s">
        <v>5450</v>
      </c>
      <c r="C794" s="139">
        <v>743577000</v>
      </c>
      <c r="D794" s="27" t="s">
        <v>5308</v>
      </c>
      <c r="E794" s="27" t="s">
        <v>5451</v>
      </c>
      <c r="F794" s="37" t="s">
        <v>5452</v>
      </c>
      <c r="G794" s="37" t="s">
        <v>5320</v>
      </c>
      <c r="H794" s="37" t="s">
        <v>5453</v>
      </c>
      <c r="I794" s="27" t="s">
        <v>5454</v>
      </c>
      <c r="J794" s="27" t="s">
        <v>5455</v>
      </c>
      <c r="K794" s="27" t="s">
        <v>5456</v>
      </c>
      <c r="L794" s="27" t="s">
        <v>5457</v>
      </c>
      <c r="M794" s="29" t="s">
        <v>49</v>
      </c>
      <c r="N794" s="38" t="s">
        <v>5159</v>
      </c>
      <c r="O794" s="38"/>
      <c r="P794" s="39"/>
      <c r="Q794" s="38"/>
      <c r="R794" s="39" t="s">
        <v>1209</v>
      </c>
      <c r="S794" s="39" t="s">
        <v>5458</v>
      </c>
      <c r="T794" s="40">
        <v>37970</v>
      </c>
      <c r="U794" s="38">
        <v>7017</v>
      </c>
      <c r="V794" s="28"/>
      <c r="W794" s="29"/>
      <c r="X794" s="28"/>
      <c r="Y794" s="28"/>
      <c r="Z794" s="28"/>
      <c r="AA794" s="27"/>
      <c r="AB794" s="24"/>
      <c r="AC794" s="24"/>
      <c r="AD794" s="24"/>
      <c r="AE794" s="24"/>
      <c r="AF794" s="24"/>
      <c r="AG794" s="24"/>
    </row>
    <row r="795" spans="1:33" ht="14.25" hidden="1" customHeight="1" x14ac:dyDescent="0.2">
      <c r="A795" s="38">
        <v>7380</v>
      </c>
      <c r="B795" s="29" t="s">
        <v>5459</v>
      </c>
      <c r="C795" s="139">
        <v>657110906</v>
      </c>
      <c r="D795" s="27" t="s">
        <v>52</v>
      </c>
      <c r="E795" s="27" t="s">
        <v>5460</v>
      </c>
      <c r="F795" s="37" t="s">
        <v>5461</v>
      </c>
      <c r="G795" s="37" t="s">
        <v>4938</v>
      </c>
      <c r="H795" s="37" t="s">
        <v>5462</v>
      </c>
      <c r="I795" s="27" t="s">
        <v>190</v>
      </c>
      <c r="J795" s="27" t="s">
        <v>5463</v>
      </c>
      <c r="K795" s="27" t="s">
        <v>5464</v>
      </c>
      <c r="L795" s="27" t="s">
        <v>5467</v>
      </c>
      <c r="M795" s="29" t="s">
        <v>49</v>
      </c>
      <c r="N795" s="38" t="s">
        <v>1152</v>
      </c>
      <c r="O795" s="38" t="s">
        <v>5466</v>
      </c>
      <c r="P795" s="39" t="s">
        <v>5465</v>
      </c>
      <c r="Q795" s="38"/>
      <c r="R795" s="39">
        <v>93991</v>
      </c>
      <c r="S795" s="39" t="s">
        <v>5468</v>
      </c>
      <c r="T795" s="40">
        <v>39384</v>
      </c>
      <c r="U795" s="38">
        <v>7380</v>
      </c>
      <c r="V795" s="28"/>
      <c r="W795" s="29"/>
      <c r="X795" s="28"/>
      <c r="Y795" s="28"/>
      <c r="Z795" s="28"/>
      <c r="AA795" s="27"/>
      <c r="AB795" s="24"/>
      <c r="AC795" s="24"/>
      <c r="AD795" s="24"/>
      <c r="AE795" s="24"/>
      <c r="AF795" s="24"/>
      <c r="AG795" s="24"/>
    </row>
    <row r="796" spans="1:33" ht="14.25" hidden="1" customHeight="1" x14ac:dyDescent="0.2">
      <c r="A796" s="38">
        <v>7398</v>
      </c>
      <c r="B796" s="29" t="s">
        <v>5469</v>
      </c>
      <c r="C796" s="139">
        <v>654617201</v>
      </c>
      <c r="D796" s="27" t="s">
        <v>52</v>
      </c>
      <c r="E796" s="27" t="s">
        <v>5470</v>
      </c>
      <c r="F796" s="37" t="s">
        <v>5471</v>
      </c>
      <c r="G796" s="37" t="s">
        <v>5472</v>
      </c>
      <c r="H796" s="37" t="s">
        <v>5473</v>
      </c>
      <c r="I796" s="27" t="s">
        <v>701</v>
      </c>
      <c r="J796" s="27" t="s">
        <v>5474</v>
      </c>
      <c r="K796" s="27" t="s">
        <v>5475</v>
      </c>
      <c r="L796" s="27" t="s">
        <v>5477</v>
      </c>
      <c r="M796" s="29" t="s">
        <v>6115</v>
      </c>
      <c r="N796" s="38" t="s">
        <v>6176</v>
      </c>
      <c r="O796" s="38" t="s">
        <v>5476</v>
      </c>
      <c r="P796" s="39"/>
      <c r="Q796" s="38"/>
      <c r="R796" s="39">
        <v>93991</v>
      </c>
      <c r="S796" s="39" t="s">
        <v>5478</v>
      </c>
      <c r="T796" s="40">
        <v>39626</v>
      </c>
      <c r="U796" s="38">
        <v>7398</v>
      </c>
      <c r="V796" s="28"/>
      <c r="W796" s="29"/>
      <c r="X796" s="28"/>
      <c r="Y796" s="28"/>
      <c r="Z796" s="28"/>
      <c r="AA796" s="27"/>
      <c r="AB796" s="24"/>
      <c r="AC796" s="24"/>
      <c r="AD796" s="24"/>
      <c r="AE796" s="24"/>
      <c r="AF796" s="24"/>
      <c r="AG796" s="24"/>
    </row>
    <row r="797" spans="1:33" ht="14.25" hidden="1" customHeight="1" x14ac:dyDescent="0.2">
      <c r="A797" s="38">
        <v>7539</v>
      </c>
      <c r="B797" s="29" t="s">
        <v>5479</v>
      </c>
      <c r="C797" s="139">
        <v>650607945</v>
      </c>
      <c r="D797" s="27" t="s">
        <v>400</v>
      </c>
      <c r="E797" s="27" t="s">
        <v>5480</v>
      </c>
      <c r="F797" s="37" t="s">
        <v>5481</v>
      </c>
      <c r="G797" s="37" t="s">
        <v>4723</v>
      </c>
      <c r="H797" s="37" t="s">
        <v>5482</v>
      </c>
      <c r="I797" s="27" t="s">
        <v>1473</v>
      </c>
      <c r="J797" s="27" t="s">
        <v>5483</v>
      </c>
      <c r="K797" s="27" t="s">
        <v>5484</v>
      </c>
      <c r="L797" s="27" t="s">
        <v>5486</v>
      </c>
      <c r="M797" s="29" t="s">
        <v>49</v>
      </c>
      <c r="N797" s="38" t="s">
        <v>3497</v>
      </c>
      <c r="O797" s="38" t="s">
        <v>5487</v>
      </c>
      <c r="P797" s="39" t="s">
        <v>5485</v>
      </c>
      <c r="Q797" s="38"/>
      <c r="R797" s="39" t="s">
        <v>414</v>
      </c>
      <c r="S797" s="39" t="s">
        <v>5488</v>
      </c>
      <c r="T797" s="40">
        <v>42053</v>
      </c>
      <c r="U797" s="38">
        <v>7539</v>
      </c>
      <c r="V797" s="28"/>
      <c r="W797" s="29"/>
      <c r="X797" s="28"/>
      <c r="Y797" s="28"/>
      <c r="Z797" s="28"/>
      <c r="AA797" s="27"/>
      <c r="AB797" s="24"/>
      <c r="AC797" s="24"/>
      <c r="AD797" s="24"/>
      <c r="AE797" s="24"/>
      <c r="AF797" s="24"/>
      <c r="AG797" s="24"/>
    </row>
    <row r="798" spans="1:33" ht="14.25" hidden="1" customHeight="1" x14ac:dyDescent="0.2">
      <c r="A798" s="38">
        <v>7409</v>
      </c>
      <c r="B798" s="29" t="s">
        <v>5489</v>
      </c>
      <c r="C798" s="139">
        <v>651168902</v>
      </c>
      <c r="D798" s="27" t="s">
        <v>52</v>
      </c>
      <c r="E798" s="27" t="s">
        <v>5490</v>
      </c>
      <c r="F798" s="37" t="s">
        <v>5491</v>
      </c>
      <c r="G798" s="37" t="s">
        <v>5492</v>
      </c>
      <c r="H798" s="37" t="s">
        <v>5493</v>
      </c>
      <c r="I798" s="27" t="s">
        <v>5494</v>
      </c>
      <c r="J798" s="27" t="s">
        <v>5495</v>
      </c>
      <c r="K798" s="27" t="s">
        <v>5496</v>
      </c>
      <c r="L798" s="27" t="s">
        <v>5498</v>
      </c>
      <c r="M798" s="29" t="s">
        <v>623</v>
      </c>
      <c r="N798" s="38" t="s">
        <v>2056</v>
      </c>
      <c r="O798" s="38" t="s">
        <v>5499</v>
      </c>
      <c r="P798" s="39" t="s">
        <v>5497</v>
      </c>
      <c r="Q798" s="38"/>
      <c r="R798" s="39" t="s">
        <v>414</v>
      </c>
      <c r="S798" s="39" t="s">
        <v>5500</v>
      </c>
      <c r="T798" s="40">
        <v>39882</v>
      </c>
      <c r="U798" s="38">
        <v>7409</v>
      </c>
      <c r="V798" s="28"/>
      <c r="W798" s="29"/>
      <c r="X798" s="28"/>
      <c r="Y798" s="28"/>
      <c r="Z798" s="28"/>
      <c r="AA798" s="27"/>
      <c r="AB798" s="24"/>
      <c r="AC798" s="24"/>
      <c r="AD798" s="24"/>
      <c r="AE798" s="24"/>
      <c r="AF798" s="24"/>
      <c r="AG798" s="24"/>
    </row>
    <row r="799" spans="1:33" ht="14.25" hidden="1" customHeight="1" x14ac:dyDescent="0.2">
      <c r="A799" s="38">
        <v>7350</v>
      </c>
      <c r="B799" s="29" t="s">
        <v>5501</v>
      </c>
      <c r="C799" s="139">
        <v>650086104</v>
      </c>
      <c r="D799" s="27" t="s">
        <v>78</v>
      </c>
      <c r="E799" s="27" t="s">
        <v>5502</v>
      </c>
      <c r="F799" s="37" t="s">
        <v>7228</v>
      </c>
      <c r="G799" s="37" t="s">
        <v>4740</v>
      </c>
      <c r="H799" s="37" t="s">
        <v>6624</v>
      </c>
      <c r="I799" s="27" t="s">
        <v>5503</v>
      </c>
      <c r="J799" s="27" t="s">
        <v>7233</v>
      </c>
      <c r="K799" s="27" t="s">
        <v>5504</v>
      </c>
      <c r="L799" s="27" t="s">
        <v>7229</v>
      </c>
      <c r="M799" s="29" t="s">
        <v>6114</v>
      </c>
      <c r="N799" s="38" t="s">
        <v>2464</v>
      </c>
      <c r="O799" s="38" t="s">
        <v>7231</v>
      </c>
      <c r="P799" s="59" t="s">
        <v>7230</v>
      </c>
      <c r="Q799" s="38"/>
      <c r="R799" s="39" t="s">
        <v>523</v>
      </c>
      <c r="S799" s="39" t="s">
        <v>7232</v>
      </c>
      <c r="T799" s="40">
        <v>39171</v>
      </c>
      <c r="U799" s="38">
        <v>7350</v>
      </c>
      <c r="V799" s="53"/>
      <c r="W799" s="54"/>
      <c r="X799" s="53"/>
      <c r="Y799" s="53"/>
      <c r="Z799" s="53"/>
      <c r="AA799" s="43"/>
      <c r="AB799" s="24"/>
      <c r="AC799" s="24"/>
      <c r="AD799" s="24"/>
      <c r="AE799" s="24"/>
      <c r="AF799" s="24"/>
      <c r="AG799" s="24"/>
    </row>
    <row r="800" spans="1:33" ht="14.25" hidden="1" customHeight="1" x14ac:dyDescent="0.2">
      <c r="A800" s="38">
        <v>7472</v>
      </c>
      <c r="B800" s="29" t="s">
        <v>5505</v>
      </c>
      <c r="C800" s="139">
        <v>650876008</v>
      </c>
      <c r="D800" s="27" t="s">
        <v>52</v>
      </c>
      <c r="E800" s="27" t="s">
        <v>5506</v>
      </c>
      <c r="F800" s="37" t="s">
        <v>5507</v>
      </c>
      <c r="G800" s="37" t="s">
        <v>4998</v>
      </c>
      <c r="H800" s="37" t="s">
        <v>5508</v>
      </c>
      <c r="I800" s="27" t="s">
        <v>5509</v>
      </c>
      <c r="J800" s="27" t="s">
        <v>5510</v>
      </c>
      <c r="K800" s="27" t="s">
        <v>5511</v>
      </c>
      <c r="L800" s="27" t="s">
        <v>5513</v>
      </c>
      <c r="M800" s="29" t="s">
        <v>6113</v>
      </c>
      <c r="N800" s="38" t="s">
        <v>61</v>
      </c>
      <c r="O800" s="38" t="s">
        <v>5514</v>
      </c>
      <c r="P800" s="59" t="s">
        <v>5512</v>
      </c>
      <c r="Q800" s="38"/>
      <c r="R800" s="39" t="s">
        <v>961</v>
      </c>
      <c r="S800" s="39" t="s">
        <v>5515</v>
      </c>
      <c r="T800" s="40">
        <v>41338</v>
      </c>
      <c r="U800" s="38">
        <v>7472</v>
      </c>
      <c r="V800" s="28"/>
      <c r="W800" s="29"/>
      <c r="X800" s="28"/>
      <c r="Y800" s="28"/>
      <c r="Z800" s="28"/>
      <c r="AA800" s="27"/>
      <c r="AB800" s="24"/>
      <c r="AC800" s="24"/>
      <c r="AD800" s="24"/>
      <c r="AE800" s="24"/>
      <c r="AF800" s="24"/>
      <c r="AG800" s="24"/>
    </row>
    <row r="801" spans="1:33" ht="14.25" hidden="1" customHeight="1" x14ac:dyDescent="0.2">
      <c r="A801" s="38">
        <v>7641</v>
      </c>
      <c r="B801" s="29" t="s">
        <v>5516</v>
      </c>
      <c r="C801" s="139">
        <v>650206193</v>
      </c>
      <c r="D801" s="27" t="s">
        <v>78</v>
      </c>
      <c r="E801" s="27" t="s">
        <v>5517</v>
      </c>
      <c r="F801" s="37" t="s">
        <v>5518</v>
      </c>
      <c r="G801" s="37" t="s">
        <v>5519</v>
      </c>
      <c r="H801" s="37" t="s">
        <v>5520</v>
      </c>
      <c r="I801" s="27" t="s">
        <v>5521</v>
      </c>
      <c r="J801" s="27" t="s">
        <v>5522</v>
      </c>
      <c r="K801" s="27" t="s">
        <v>5523</v>
      </c>
      <c r="L801" s="27" t="s">
        <v>5524</v>
      </c>
      <c r="M801" s="29" t="s">
        <v>49</v>
      </c>
      <c r="N801" s="27" t="s">
        <v>5525</v>
      </c>
      <c r="O801" s="38" t="s">
        <v>5526</v>
      </c>
      <c r="P801" s="59" t="s">
        <v>5527</v>
      </c>
      <c r="Q801" s="38"/>
      <c r="R801" s="39" t="s">
        <v>640</v>
      </c>
      <c r="S801" s="39" t="s">
        <v>5528</v>
      </c>
      <c r="T801" s="40">
        <v>43062</v>
      </c>
      <c r="U801" s="38">
        <v>7641</v>
      </c>
      <c r="V801" s="28"/>
      <c r="W801" s="29"/>
      <c r="X801" s="28"/>
      <c r="Y801" s="28"/>
      <c r="Z801" s="28"/>
      <c r="AA801" s="27"/>
      <c r="AB801" s="24"/>
      <c r="AC801" s="24"/>
      <c r="AD801" s="24"/>
      <c r="AE801" s="24"/>
      <c r="AF801" s="24"/>
      <c r="AG801" s="24"/>
    </row>
    <row r="802" spans="1:33" ht="14.25" hidden="1" customHeight="1" x14ac:dyDescent="0.2">
      <c r="A802" s="38">
        <v>7419</v>
      </c>
      <c r="B802" s="29" t="s">
        <v>5529</v>
      </c>
      <c r="C802" s="139">
        <v>650129113</v>
      </c>
      <c r="D802" s="27" t="s">
        <v>587</v>
      </c>
      <c r="E802" s="27" t="s">
        <v>5530</v>
      </c>
      <c r="F802" s="37" t="s">
        <v>5531</v>
      </c>
      <c r="G802" s="37" t="s">
        <v>4740</v>
      </c>
      <c r="H802" s="37" t="s">
        <v>5532</v>
      </c>
      <c r="I802" s="27" t="s">
        <v>190</v>
      </c>
      <c r="J802" s="27" t="s">
        <v>5533</v>
      </c>
      <c r="K802" s="27" t="s">
        <v>5534</v>
      </c>
      <c r="L802" s="27" t="s">
        <v>5536</v>
      </c>
      <c r="M802" s="29" t="s">
        <v>623</v>
      </c>
      <c r="N802" s="38" t="s">
        <v>202</v>
      </c>
      <c r="O802" s="38" t="s">
        <v>5537</v>
      </c>
      <c r="P802" s="39" t="s">
        <v>5535</v>
      </c>
      <c r="Q802" s="38"/>
      <c r="R802" s="39" t="s">
        <v>414</v>
      </c>
      <c r="S802" s="39" t="s">
        <v>5538</v>
      </c>
      <c r="T802" s="40">
        <v>40112</v>
      </c>
      <c r="U802" s="38">
        <v>7419</v>
      </c>
      <c r="V802" s="28"/>
      <c r="W802" s="29"/>
      <c r="X802" s="28"/>
      <c r="Y802" s="28"/>
      <c r="Z802" s="28"/>
      <c r="AA802" s="27"/>
      <c r="AB802" s="24"/>
      <c r="AC802" s="24"/>
      <c r="AD802" s="24"/>
      <c r="AE802" s="24"/>
      <c r="AF802" s="24"/>
      <c r="AG802" s="24"/>
    </row>
    <row r="803" spans="1:33" ht="14.25" hidden="1" customHeight="1" x14ac:dyDescent="0.2">
      <c r="A803" s="38">
        <v>6967</v>
      </c>
      <c r="B803" s="29" t="s">
        <v>5539</v>
      </c>
      <c r="C803" s="139">
        <v>732447008</v>
      </c>
      <c r="D803" s="27" t="s">
        <v>78</v>
      </c>
      <c r="E803" s="27" t="s">
        <v>5540</v>
      </c>
      <c r="F803" s="37" t="s">
        <v>5541</v>
      </c>
      <c r="G803" s="37" t="s">
        <v>4740</v>
      </c>
      <c r="H803" s="37" t="s">
        <v>5542</v>
      </c>
      <c r="I803" s="27" t="s">
        <v>4209</v>
      </c>
      <c r="J803" s="27" t="s">
        <v>5543</v>
      </c>
      <c r="K803" s="27" t="s">
        <v>5544</v>
      </c>
      <c r="L803" s="27" t="s">
        <v>5546</v>
      </c>
      <c r="M803" s="29" t="s">
        <v>6115</v>
      </c>
      <c r="N803" s="38" t="s">
        <v>984</v>
      </c>
      <c r="O803" s="38" t="s">
        <v>5547</v>
      </c>
      <c r="P803" s="59" t="s">
        <v>5545</v>
      </c>
      <c r="Q803" s="38"/>
      <c r="R803" s="39" t="s">
        <v>414</v>
      </c>
      <c r="S803" s="39" t="s">
        <v>5548</v>
      </c>
      <c r="T803" s="40">
        <v>37970</v>
      </c>
      <c r="U803" s="38">
        <v>6967</v>
      </c>
      <c r="V803" s="28"/>
      <c r="W803" s="29"/>
      <c r="X803" s="28"/>
      <c r="Y803" s="28"/>
      <c r="Z803" s="28"/>
      <c r="AA803" s="27"/>
      <c r="AB803" s="24"/>
      <c r="AC803" s="24"/>
      <c r="AD803" s="24"/>
      <c r="AE803" s="24"/>
      <c r="AF803" s="24"/>
      <c r="AG803" s="24"/>
    </row>
    <row r="804" spans="1:33" ht="14.25" hidden="1" customHeight="1" x14ac:dyDescent="0.2">
      <c r="A804" s="38">
        <v>7644</v>
      </c>
      <c r="B804" s="29" t="s">
        <v>5549</v>
      </c>
      <c r="C804" s="139">
        <v>651519810</v>
      </c>
      <c r="D804" s="27" t="s">
        <v>400</v>
      </c>
      <c r="E804" s="27" t="s">
        <v>5550</v>
      </c>
      <c r="F804" s="37" t="s">
        <v>5551</v>
      </c>
      <c r="G804" s="37" t="s">
        <v>6064</v>
      </c>
      <c r="H804" s="37" t="s">
        <v>5552</v>
      </c>
      <c r="I804" s="27" t="s">
        <v>5553</v>
      </c>
      <c r="J804" s="27" t="s">
        <v>5554</v>
      </c>
      <c r="K804" s="27" t="s">
        <v>5555</v>
      </c>
      <c r="L804" s="27" t="s">
        <v>5556</v>
      </c>
      <c r="M804" s="29" t="s">
        <v>339</v>
      </c>
      <c r="N804" s="38" t="s">
        <v>5557</v>
      </c>
      <c r="O804" s="38"/>
      <c r="P804" s="39"/>
      <c r="Q804" s="38"/>
      <c r="R804" s="39" t="s">
        <v>697</v>
      </c>
      <c r="S804" s="39" t="s">
        <v>6832</v>
      </c>
      <c r="T804" s="40">
        <v>43165</v>
      </c>
      <c r="U804" s="38">
        <v>7644</v>
      </c>
      <c r="V804" s="28"/>
      <c r="W804" s="29"/>
      <c r="X804" s="28"/>
      <c r="Y804" s="28"/>
      <c r="Z804" s="28"/>
      <c r="AA804" s="27"/>
      <c r="AB804" s="24"/>
      <c r="AC804" s="24"/>
      <c r="AD804" s="24"/>
      <c r="AE804" s="24"/>
      <c r="AF804" s="24"/>
      <c r="AG804" s="24" t="s">
        <v>8599</v>
      </c>
    </row>
    <row r="805" spans="1:33" ht="14.25" hidden="1" customHeight="1" x14ac:dyDescent="0.2">
      <c r="A805" s="38">
        <v>6950</v>
      </c>
      <c r="B805" s="29" t="s">
        <v>5558</v>
      </c>
      <c r="C805" s="139">
        <v>728857005</v>
      </c>
      <c r="D805" s="27" t="s">
        <v>52</v>
      </c>
      <c r="E805" s="27" t="s">
        <v>5559</v>
      </c>
      <c r="F805" s="37" t="s">
        <v>7306</v>
      </c>
      <c r="G805" s="37" t="s">
        <v>5435</v>
      </c>
      <c r="H805" s="37" t="s">
        <v>7309</v>
      </c>
      <c r="I805" s="27" t="s">
        <v>5560</v>
      </c>
      <c r="J805" s="27" t="s">
        <v>7310</v>
      </c>
      <c r="K805" s="27" t="s">
        <v>5561</v>
      </c>
      <c r="L805" s="27" t="s">
        <v>7307</v>
      </c>
      <c r="M805" s="29" t="s">
        <v>623</v>
      </c>
      <c r="N805" s="38" t="s">
        <v>3691</v>
      </c>
      <c r="O805" s="38" t="s">
        <v>7308</v>
      </c>
      <c r="P805" s="39" t="s">
        <v>6567</v>
      </c>
      <c r="Q805" s="38"/>
      <c r="R805" s="39" t="s">
        <v>47</v>
      </c>
      <c r="S805" s="39" t="s">
        <v>7311</v>
      </c>
      <c r="T805" s="40">
        <v>37970</v>
      </c>
      <c r="U805" s="38">
        <v>6950</v>
      </c>
      <c r="V805" s="28"/>
      <c r="W805" s="29"/>
      <c r="X805" s="28"/>
      <c r="Y805" s="28"/>
      <c r="Z805" s="28"/>
      <c r="AA805" s="27"/>
      <c r="AB805" s="24"/>
      <c r="AC805" s="24"/>
      <c r="AD805" s="24"/>
      <c r="AE805" s="24"/>
      <c r="AF805" s="24"/>
      <c r="AG805" s="24"/>
    </row>
    <row r="806" spans="1:33" ht="14.25" hidden="1" customHeight="1" x14ac:dyDescent="0.2">
      <c r="A806" s="38">
        <v>7027</v>
      </c>
      <c r="B806" s="29" t="s">
        <v>5562</v>
      </c>
      <c r="C806" s="139">
        <v>650364007</v>
      </c>
      <c r="D806" s="27" t="s">
        <v>78</v>
      </c>
      <c r="E806" s="27" t="s">
        <v>5563</v>
      </c>
      <c r="F806" s="37" t="s">
        <v>7170</v>
      </c>
      <c r="G806" s="37" t="s">
        <v>4740</v>
      </c>
      <c r="H806" s="37" t="s">
        <v>7173</v>
      </c>
      <c r="I806" s="27" t="s">
        <v>5564</v>
      </c>
      <c r="J806" s="27" t="s">
        <v>7219</v>
      </c>
      <c r="K806" s="27" t="s">
        <v>5565</v>
      </c>
      <c r="L806" s="27" t="s">
        <v>7171</v>
      </c>
      <c r="M806" s="29" t="s">
        <v>623</v>
      </c>
      <c r="N806" s="38" t="s">
        <v>5567</v>
      </c>
      <c r="O806" s="38" t="s">
        <v>7172</v>
      </c>
      <c r="P806" s="59" t="s">
        <v>5566</v>
      </c>
      <c r="Q806" s="38"/>
      <c r="R806" s="39" t="s">
        <v>414</v>
      </c>
      <c r="S806" s="39" t="s">
        <v>7226</v>
      </c>
      <c r="T806" s="40">
        <v>37970</v>
      </c>
      <c r="U806" s="38">
        <v>7027</v>
      </c>
      <c r="V806" s="53"/>
      <c r="W806" s="54"/>
      <c r="X806" s="53"/>
      <c r="Y806" s="53"/>
      <c r="Z806" s="53"/>
      <c r="AA806" s="43"/>
      <c r="AB806" s="24"/>
      <c r="AC806" s="24"/>
      <c r="AD806" s="24"/>
      <c r="AE806" s="24"/>
      <c r="AF806" s="24"/>
      <c r="AG806" s="24"/>
    </row>
    <row r="807" spans="1:33" ht="14.25" hidden="1" customHeight="1" x14ac:dyDescent="0.2">
      <c r="A807" s="38">
        <v>7622</v>
      </c>
      <c r="B807" s="29" t="s">
        <v>5568</v>
      </c>
      <c r="C807" s="139">
        <v>650345029</v>
      </c>
      <c r="D807" s="27" t="s">
        <v>78</v>
      </c>
      <c r="E807" s="27" t="s">
        <v>5569</v>
      </c>
      <c r="F807" s="37" t="s">
        <v>5570</v>
      </c>
      <c r="G807" s="37" t="s">
        <v>5571</v>
      </c>
      <c r="H807" s="37" t="s">
        <v>5572</v>
      </c>
      <c r="I807" s="27" t="s">
        <v>953</v>
      </c>
      <c r="J807" s="27" t="s">
        <v>5573</v>
      </c>
      <c r="K807" s="27" t="s">
        <v>5574</v>
      </c>
      <c r="L807" s="27" t="s">
        <v>5575</v>
      </c>
      <c r="M807" s="29" t="s">
        <v>49</v>
      </c>
      <c r="N807" s="38" t="s">
        <v>5576</v>
      </c>
      <c r="O807" s="38"/>
      <c r="P807" s="39"/>
      <c r="Q807" s="38"/>
      <c r="R807" s="39" t="s">
        <v>640</v>
      </c>
      <c r="S807" s="39" t="s">
        <v>5577</v>
      </c>
      <c r="T807" s="40">
        <v>42720</v>
      </c>
      <c r="U807" s="38">
        <v>7622</v>
      </c>
      <c r="V807" s="28"/>
      <c r="W807" s="29"/>
      <c r="X807" s="28"/>
      <c r="Y807" s="28"/>
      <c r="Z807" s="28"/>
      <c r="AA807" s="27"/>
      <c r="AB807" s="24"/>
      <c r="AC807" s="24"/>
      <c r="AD807" s="24"/>
      <c r="AE807" s="24"/>
      <c r="AF807" s="24"/>
      <c r="AG807" s="24"/>
    </row>
    <row r="808" spans="1:33" ht="14.25" hidden="1" customHeight="1" x14ac:dyDescent="0.2">
      <c r="A808" s="38">
        <v>7569</v>
      </c>
      <c r="B808" s="29" t="s">
        <v>5578</v>
      </c>
      <c r="C808" s="139">
        <v>650917529</v>
      </c>
      <c r="D808" s="27" t="s">
        <v>78</v>
      </c>
      <c r="E808" s="27" t="s">
        <v>5579</v>
      </c>
      <c r="F808" s="37" t="s">
        <v>5580</v>
      </c>
      <c r="G808" s="37" t="s">
        <v>5581</v>
      </c>
      <c r="H808" s="37" t="s">
        <v>5582</v>
      </c>
      <c r="I808" s="27" t="s">
        <v>4734</v>
      </c>
      <c r="J808" s="27" t="s">
        <v>5583</v>
      </c>
      <c r="K808" s="27" t="s">
        <v>5584</v>
      </c>
      <c r="L808" s="27" t="s">
        <v>5586</v>
      </c>
      <c r="M808" s="29" t="s">
        <v>339</v>
      </c>
      <c r="N808" s="38" t="s">
        <v>1100</v>
      </c>
      <c r="O808" s="38" t="s">
        <v>5587</v>
      </c>
      <c r="P808" s="59" t="s">
        <v>5585</v>
      </c>
      <c r="Q808" s="38"/>
      <c r="R808" s="39" t="s">
        <v>414</v>
      </c>
      <c r="S808" s="39" t="s">
        <v>5358</v>
      </c>
      <c r="T808" s="40">
        <v>42158</v>
      </c>
      <c r="U808" s="38">
        <v>7569</v>
      </c>
      <c r="V808" s="28"/>
      <c r="W808" s="29"/>
      <c r="X808" s="28"/>
      <c r="Y808" s="28"/>
      <c r="Z808" s="28"/>
      <c r="AA808" s="27"/>
      <c r="AB808" s="24"/>
      <c r="AC808" s="24"/>
      <c r="AD808" s="24"/>
      <c r="AE808" s="24"/>
      <c r="AF808" s="24"/>
      <c r="AG808" s="24"/>
    </row>
    <row r="809" spans="1:33" ht="14.25" hidden="1" customHeight="1" x14ac:dyDescent="0.2">
      <c r="A809" s="38">
        <v>7456</v>
      </c>
      <c r="B809" s="29" t="s">
        <v>5588</v>
      </c>
      <c r="C809" s="139">
        <v>650259718</v>
      </c>
      <c r="D809" s="27" t="s">
        <v>78</v>
      </c>
      <c r="E809" s="27" t="s">
        <v>5589</v>
      </c>
      <c r="F809" s="37" t="s">
        <v>5590</v>
      </c>
      <c r="G809" s="37" t="s">
        <v>5591</v>
      </c>
      <c r="H809" s="37" t="s">
        <v>5592</v>
      </c>
      <c r="I809" s="27" t="s">
        <v>5593</v>
      </c>
      <c r="J809" s="27" t="s">
        <v>5594</v>
      </c>
      <c r="K809" s="27" t="s">
        <v>5595</v>
      </c>
      <c r="L809" s="27" t="s">
        <v>5597</v>
      </c>
      <c r="M809" s="29" t="s">
        <v>49</v>
      </c>
      <c r="N809" s="38" t="s">
        <v>2115</v>
      </c>
      <c r="O809" s="38" t="s">
        <v>5598</v>
      </c>
      <c r="P809" s="39" t="s">
        <v>5596</v>
      </c>
      <c r="Q809" s="38"/>
      <c r="R809" s="39">
        <v>93401</v>
      </c>
      <c r="S809" s="39" t="s">
        <v>5599</v>
      </c>
      <c r="T809" s="40">
        <v>40829</v>
      </c>
      <c r="U809" s="38">
        <v>7456</v>
      </c>
      <c r="V809" s="28"/>
      <c r="W809" s="29"/>
      <c r="X809" s="28"/>
      <c r="Y809" s="28"/>
      <c r="Z809" s="28"/>
      <c r="AA809" s="27"/>
      <c r="AB809" s="24"/>
      <c r="AC809" s="24"/>
      <c r="AD809" s="24"/>
      <c r="AE809" s="24"/>
      <c r="AF809" s="24"/>
      <c r="AG809" s="24"/>
    </row>
    <row r="810" spans="1:33" ht="14.25" hidden="1" customHeight="1" x14ac:dyDescent="0.2">
      <c r="A810" s="38">
        <v>7731</v>
      </c>
      <c r="B810" s="29" t="s">
        <v>6703</v>
      </c>
      <c r="C810" s="139">
        <v>732489002</v>
      </c>
      <c r="D810" s="27"/>
      <c r="E810" s="27" t="s">
        <v>8724</v>
      </c>
      <c r="F810" s="37" t="s">
        <v>7609</v>
      </c>
      <c r="G810" s="37" t="s">
        <v>6704</v>
      </c>
      <c r="H810" s="37" t="s">
        <v>7611</v>
      </c>
      <c r="I810" s="27" t="s">
        <v>4734</v>
      </c>
      <c r="J810" s="50" t="s">
        <v>6705</v>
      </c>
      <c r="K810" s="27" t="s">
        <v>6710</v>
      </c>
      <c r="L810" s="27" t="s">
        <v>6706</v>
      </c>
      <c r="M810" s="29" t="s">
        <v>6117</v>
      </c>
      <c r="N810" s="38" t="s">
        <v>1005</v>
      </c>
      <c r="O810" s="38">
        <v>985665102</v>
      </c>
      <c r="P810" s="59" t="s">
        <v>7610</v>
      </c>
      <c r="Q810" s="38"/>
      <c r="R810" s="39">
        <v>93401</v>
      </c>
      <c r="S810" s="39" t="s">
        <v>7654</v>
      </c>
      <c r="T810" s="40">
        <v>43812</v>
      </c>
      <c r="U810" s="38">
        <v>7694</v>
      </c>
      <c r="V810" s="53"/>
      <c r="W810" s="54"/>
      <c r="X810" s="53"/>
      <c r="Y810" s="53"/>
      <c r="Z810" s="53"/>
      <c r="AA810" s="43"/>
      <c r="AB810" s="24"/>
      <c r="AC810" s="24"/>
      <c r="AD810" s="24"/>
      <c r="AE810" s="24"/>
      <c r="AF810" s="24"/>
      <c r="AG810" s="24"/>
    </row>
    <row r="811" spans="1:33" ht="14.25" hidden="1" customHeight="1" x14ac:dyDescent="0.2">
      <c r="A811" s="38">
        <v>7037</v>
      </c>
      <c r="B811" s="29" t="s">
        <v>5609</v>
      </c>
      <c r="C811" s="139">
        <v>753474005</v>
      </c>
      <c r="D811" s="27" t="s">
        <v>78</v>
      </c>
      <c r="E811" s="27" t="s">
        <v>5610</v>
      </c>
      <c r="F811" s="37" t="s">
        <v>7613</v>
      </c>
      <c r="G811" s="37" t="s">
        <v>5611</v>
      </c>
      <c r="H811" s="37" t="s">
        <v>5612</v>
      </c>
      <c r="I811" s="27" t="s">
        <v>5613</v>
      </c>
      <c r="J811" s="27" t="s">
        <v>8100</v>
      </c>
      <c r="K811" s="27" t="s">
        <v>5614</v>
      </c>
      <c r="L811" s="27" t="s">
        <v>8101</v>
      </c>
      <c r="M811" s="29" t="s">
        <v>49</v>
      </c>
      <c r="N811" s="38" t="s">
        <v>723</v>
      </c>
      <c r="O811" s="38" t="s">
        <v>5615</v>
      </c>
      <c r="P811" s="59" t="s">
        <v>8102</v>
      </c>
      <c r="Q811" s="38"/>
      <c r="R811" s="39" t="s">
        <v>1209</v>
      </c>
      <c r="S811" s="39" t="s">
        <v>7620</v>
      </c>
      <c r="T811" s="40">
        <v>37970</v>
      </c>
      <c r="U811" s="38">
        <v>7037</v>
      </c>
      <c r="V811" s="53"/>
      <c r="W811" s="54"/>
      <c r="X811" s="53"/>
      <c r="Y811" s="53"/>
      <c r="Z811" s="53"/>
      <c r="AA811" s="43"/>
      <c r="AB811" s="24"/>
      <c r="AC811" s="24"/>
      <c r="AD811" s="24"/>
      <c r="AE811" s="24"/>
      <c r="AF811" s="24"/>
      <c r="AG811" s="24"/>
    </row>
    <row r="812" spans="1:33" ht="14.25" hidden="1" customHeight="1" x14ac:dyDescent="0.2">
      <c r="A812" s="38">
        <v>7666</v>
      </c>
      <c r="B812" s="29" t="s">
        <v>6745</v>
      </c>
      <c r="C812" s="139">
        <v>651746019</v>
      </c>
      <c r="D812" s="27" t="s">
        <v>78</v>
      </c>
      <c r="E812" s="27" t="s">
        <v>5616</v>
      </c>
      <c r="F812" s="37" t="s">
        <v>5617</v>
      </c>
      <c r="G812" s="37" t="s">
        <v>6065</v>
      </c>
      <c r="H812" s="37" t="s">
        <v>5618</v>
      </c>
      <c r="I812" s="27" t="s">
        <v>848</v>
      </c>
      <c r="J812" s="27" t="s">
        <v>5619</v>
      </c>
      <c r="K812" s="27" t="s">
        <v>5620</v>
      </c>
      <c r="L812" s="27" t="s">
        <v>5621</v>
      </c>
      <c r="M812" s="29" t="s">
        <v>49</v>
      </c>
      <c r="N812" s="38" t="s">
        <v>2254</v>
      </c>
      <c r="O812" s="38" t="s">
        <v>5622</v>
      </c>
      <c r="P812" s="59" t="s">
        <v>5623</v>
      </c>
      <c r="Q812" s="38"/>
      <c r="R812" s="39" t="s">
        <v>697</v>
      </c>
      <c r="S812" s="39" t="s">
        <v>5624</v>
      </c>
      <c r="T812" s="40">
        <v>43461</v>
      </c>
      <c r="U812" s="38">
        <v>7666</v>
      </c>
      <c r="V812" s="28"/>
      <c r="W812" s="29"/>
      <c r="X812" s="28"/>
      <c r="Y812" s="28"/>
      <c r="Z812" s="28"/>
      <c r="AA812" s="27"/>
      <c r="AB812" s="24"/>
      <c r="AC812" s="24"/>
      <c r="AD812" s="24"/>
      <c r="AE812" s="24"/>
      <c r="AF812" s="24"/>
      <c r="AG812" s="24"/>
    </row>
    <row r="813" spans="1:33" ht="14.25" hidden="1" customHeight="1" x14ac:dyDescent="0.2">
      <c r="A813" s="38">
        <v>7665</v>
      </c>
      <c r="B813" s="29" t="s">
        <v>5625</v>
      </c>
      <c r="C813" s="139">
        <v>651667038</v>
      </c>
      <c r="D813" s="27" t="s">
        <v>400</v>
      </c>
      <c r="E813" s="27" t="s">
        <v>5626</v>
      </c>
      <c r="F813" s="37" t="s">
        <v>5627</v>
      </c>
      <c r="G813" s="37" t="s">
        <v>5628</v>
      </c>
      <c r="H813" s="37" t="s">
        <v>5629</v>
      </c>
      <c r="I813" s="27" t="s">
        <v>5630</v>
      </c>
      <c r="J813" s="27" t="s">
        <v>5631</v>
      </c>
      <c r="K813" s="27" t="s">
        <v>5632</v>
      </c>
      <c r="L813" s="27" t="s">
        <v>5633</v>
      </c>
      <c r="M813" s="29" t="s">
        <v>6112</v>
      </c>
      <c r="N813" s="38" t="s">
        <v>5634</v>
      </c>
      <c r="O813" s="38">
        <f>996457485 - 997756020</f>
        <v>-1298535</v>
      </c>
      <c r="P813" s="59" t="s">
        <v>5635</v>
      </c>
      <c r="Q813" s="38"/>
      <c r="R813" s="39" t="s">
        <v>136</v>
      </c>
      <c r="S813" s="39" t="s">
        <v>647</v>
      </c>
      <c r="T813" s="40">
        <v>43455</v>
      </c>
      <c r="U813" s="38">
        <v>7665</v>
      </c>
      <c r="V813" s="28"/>
      <c r="W813" s="29"/>
      <c r="X813" s="28"/>
      <c r="Y813" s="28"/>
      <c r="Z813" s="28"/>
      <c r="AA813" s="27"/>
      <c r="AB813" s="24"/>
      <c r="AC813" s="24"/>
      <c r="AD813" s="24"/>
      <c r="AE813" s="24"/>
      <c r="AF813" s="24"/>
      <c r="AG813" s="24"/>
    </row>
    <row r="814" spans="1:33" ht="14.25" hidden="1" customHeight="1" x14ac:dyDescent="0.2">
      <c r="A814" s="38">
        <v>7719</v>
      </c>
      <c r="B814" s="29" t="s">
        <v>7399</v>
      </c>
      <c r="C814" s="139">
        <v>650864417</v>
      </c>
      <c r="D814" s="27"/>
      <c r="E814" s="27" t="s">
        <v>8725</v>
      </c>
      <c r="F814" s="37" t="s">
        <v>7401</v>
      </c>
      <c r="G814" s="37" t="s">
        <v>7400</v>
      </c>
      <c r="H814" s="37" t="s">
        <v>7405</v>
      </c>
      <c r="I814" s="27" t="s">
        <v>1473</v>
      </c>
      <c r="J814" s="27" t="s">
        <v>7407</v>
      </c>
      <c r="K814" s="27" t="s">
        <v>7406</v>
      </c>
      <c r="L814" s="27" t="s">
        <v>7403</v>
      </c>
      <c r="M814" s="29" t="s">
        <v>49</v>
      </c>
      <c r="N814" s="38" t="s">
        <v>845</v>
      </c>
      <c r="O814" s="38" t="s">
        <v>7402</v>
      </c>
      <c r="P814" s="59" t="s">
        <v>7404</v>
      </c>
      <c r="Q814" s="38"/>
      <c r="R814" s="39">
        <v>93401</v>
      </c>
      <c r="S814" s="39" t="s">
        <v>6791</v>
      </c>
      <c r="T814" s="40">
        <v>44134</v>
      </c>
      <c r="U814" s="38">
        <v>7719</v>
      </c>
      <c r="V814" s="65"/>
      <c r="W814" s="66"/>
      <c r="X814" s="65"/>
      <c r="Y814" s="65"/>
      <c r="Z814" s="65"/>
      <c r="AA814" s="67"/>
      <c r="AB814" s="24"/>
      <c r="AC814" s="24"/>
      <c r="AD814" s="24"/>
      <c r="AE814" s="24"/>
      <c r="AF814" s="24"/>
      <c r="AG814" s="24"/>
    </row>
    <row r="815" spans="1:33" ht="14.25" hidden="1" customHeight="1" x14ac:dyDescent="0.2">
      <c r="A815" s="38">
        <v>7457</v>
      </c>
      <c r="B815" s="29" t="s">
        <v>7395</v>
      </c>
      <c r="C815" s="139">
        <v>658798200</v>
      </c>
      <c r="D815" s="27" t="s">
        <v>78</v>
      </c>
      <c r="E815" s="27" t="s">
        <v>5636</v>
      </c>
      <c r="F815" s="37" t="s">
        <v>7396</v>
      </c>
      <c r="G815" s="37" t="s">
        <v>5637</v>
      </c>
      <c r="H815" s="37" t="s">
        <v>5638</v>
      </c>
      <c r="I815" s="27" t="s">
        <v>5640</v>
      </c>
      <c r="J815" s="27" t="s">
        <v>5641</v>
      </c>
      <c r="K815" s="27" t="s">
        <v>7594</v>
      </c>
      <c r="L815" s="27" t="s">
        <v>7397</v>
      </c>
      <c r="M815" s="29" t="s">
        <v>49</v>
      </c>
      <c r="N815" s="38" t="s">
        <v>5642</v>
      </c>
      <c r="O815" s="38" t="s">
        <v>7398</v>
      </c>
      <c r="P815" s="39" t="s">
        <v>5639</v>
      </c>
      <c r="Q815" s="38"/>
      <c r="R815" s="39" t="s">
        <v>136</v>
      </c>
      <c r="S815" s="39" t="s">
        <v>7408</v>
      </c>
      <c r="T815" s="40">
        <v>40849</v>
      </c>
      <c r="U815" s="38">
        <v>7457</v>
      </c>
      <c r="V815" s="28"/>
      <c r="W815" s="29"/>
      <c r="X815" s="28"/>
      <c r="Y815" s="28"/>
      <c r="Z815" s="28"/>
      <c r="AA815" s="27"/>
      <c r="AB815" s="24"/>
      <c r="AC815" s="24"/>
      <c r="AD815" s="24"/>
      <c r="AE815" s="24"/>
      <c r="AF815" s="24"/>
      <c r="AG815" s="24"/>
    </row>
    <row r="816" spans="1:33" ht="14.25" hidden="1" customHeight="1" x14ac:dyDescent="0.2">
      <c r="A816" s="38">
        <v>7444</v>
      </c>
      <c r="B816" s="29" t="s">
        <v>5643</v>
      </c>
      <c r="C816" s="139">
        <v>650369572</v>
      </c>
      <c r="D816" s="27" t="s">
        <v>52</v>
      </c>
      <c r="E816" s="27" t="s">
        <v>5644</v>
      </c>
      <c r="F816" s="37" t="s">
        <v>5645</v>
      </c>
      <c r="G816" s="37" t="s">
        <v>4914</v>
      </c>
      <c r="H816" s="37" t="s">
        <v>5647</v>
      </c>
      <c r="I816" s="27" t="s">
        <v>5646</v>
      </c>
      <c r="J816" s="27" t="s">
        <v>5648</v>
      </c>
      <c r="K816" s="27" t="s">
        <v>5649</v>
      </c>
      <c r="L816" s="27" t="s">
        <v>5651</v>
      </c>
      <c r="M816" s="29" t="s">
        <v>49</v>
      </c>
      <c r="N816" s="38" t="s">
        <v>3927</v>
      </c>
      <c r="O816" s="38" t="s">
        <v>5652</v>
      </c>
      <c r="P816" s="39" t="s">
        <v>5650</v>
      </c>
      <c r="Q816" s="38"/>
      <c r="R816" s="39" t="s">
        <v>640</v>
      </c>
      <c r="S816" s="39" t="s">
        <v>7732</v>
      </c>
      <c r="T816" s="40">
        <v>40728</v>
      </c>
      <c r="U816" s="38">
        <v>7444</v>
      </c>
      <c r="V816" s="28"/>
      <c r="W816" s="29"/>
      <c r="X816" s="28"/>
      <c r="Y816" s="28"/>
      <c r="Z816" s="28"/>
      <c r="AA816" s="27"/>
      <c r="AB816" s="24"/>
      <c r="AC816" s="24"/>
      <c r="AD816" s="24"/>
      <c r="AE816" s="24"/>
      <c r="AF816" s="24"/>
      <c r="AG816" s="24"/>
    </row>
    <row r="817" spans="1:33" ht="14.25" hidden="1" customHeight="1" x14ac:dyDescent="0.2">
      <c r="A817" s="38">
        <v>7602</v>
      </c>
      <c r="B817" s="29" t="s">
        <v>5653</v>
      </c>
      <c r="C817" s="139">
        <v>656579102</v>
      </c>
      <c r="D817" s="27" t="s">
        <v>78</v>
      </c>
      <c r="E817" s="27" t="s">
        <v>5654</v>
      </c>
      <c r="F817" s="37" t="s">
        <v>5655</v>
      </c>
      <c r="G817" s="37" t="s">
        <v>5656</v>
      </c>
      <c r="H817" s="37" t="s">
        <v>5657</v>
      </c>
      <c r="I817" s="27" t="s">
        <v>4734</v>
      </c>
      <c r="J817" s="27" t="s">
        <v>5658</v>
      </c>
      <c r="K817" s="27" t="s">
        <v>5659</v>
      </c>
      <c r="L817" s="27" t="s">
        <v>6159</v>
      </c>
      <c r="M817" s="29" t="s">
        <v>6114</v>
      </c>
      <c r="N817" s="38" t="s">
        <v>2430</v>
      </c>
      <c r="O817" s="38" t="s">
        <v>5661</v>
      </c>
      <c r="P817" s="39" t="s">
        <v>5660</v>
      </c>
      <c r="Q817" s="38"/>
      <c r="R817" s="39" t="s">
        <v>640</v>
      </c>
      <c r="S817" s="39" t="s">
        <v>5358</v>
      </c>
      <c r="T817" s="40">
        <v>42424</v>
      </c>
      <c r="U817" s="38">
        <v>7602</v>
      </c>
      <c r="V817" s="28"/>
      <c r="W817" s="29"/>
      <c r="X817" s="28"/>
      <c r="Y817" s="28"/>
      <c r="Z817" s="28"/>
      <c r="AA817" s="27"/>
      <c r="AB817" s="24"/>
      <c r="AC817" s="24"/>
      <c r="AD817" s="24"/>
      <c r="AE817" s="24"/>
      <c r="AF817" s="24"/>
      <c r="AG817" s="24"/>
    </row>
    <row r="818" spans="1:33" ht="14.25" hidden="1" customHeight="1" x14ac:dyDescent="0.2">
      <c r="A818" s="38">
        <v>7068</v>
      </c>
      <c r="B818" s="29" t="s">
        <v>5662</v>
      </c>
      <c r="C818" s="139">
        <v>759932501</v>
      </c>
      <c r="D818" s="27" t="s">
        <v>78</v>
      </c>
      <c r="E818" s="27" t="s">
        <v>5663</v>
      </c>
      <c r="F818" s="37" t="s">
        <v>5664</v>
      </c>
      <c r="G818" s="37" t="s">
        <v>4740</v>
      </c>
      <c r="H818" s="37" t="s">
        <v>5665</v>
      </c>
      <c r="I818" s="27" t="s">
        <v>4209</v>
      </c>
      <c r="J818" s="27" t="s">
        <v>5666</v>
      </c>
      <c r="K818" s="27" t="s">
        <v>5667</v>
      </c>
      <c r="L818" s="27" t="s">
        <v>5668</v>
      </c>
      <c r="M818" s="29" t="s">
        <v>339</v>
      </c>
      <c r="N818" s="38" t="s">
        <v>2710</v>
      </c>
      <c r="O818" s="38"/>
      <c r="P818" s="39"/>
      <c r="Q818" s="38"/>
      <c r="R818" s="39" t="s">
        <v>414</v>
      </c>
      <c r="S818" s="39" t="s">
        <v>5669</v>
      </c>
      <c r="T818" s="40">
        <v>37970</v>
      </c>
      <c r="U818" s="38">
        <v>7068</v>
      </c>
      <c r="V818" s="28"/>
      <c r="W818" s="29"/>
      <c r="X818" s="28"/>
      <c r="Y818" s="28"/>
      <c r="Z818" s="28"/>
      <c r="AA818" s="27"/>
      <c r="AB818" s="24"/>
      <c r="AC818" s="24"/>
      <c r="AD818" s="24"/>
      <c r="AE818" s="24"/>
      <c r="AF818" s="24"/>
      <c r="AG818" s="24"/>
    </row>
    <row r="819" spans="1:33" ht="14.25" hidden="1" customHeight="1" x14ac:dyDescent="0.2">
      <c r="A819" s="38">
        <v>7163</v>
      </c>
      <c r="B819" s="49" t="s">
        <v>6160</v>
      </c>
      <c r="C819" s="139">
        <v>744943000</v>
      </c>
      <c r="D819" s="27" t="s">
        <v>78</v>
      </c>
      <c r="E819" s="27" t="s">
        <v>5670</v>
      </c>
      <c r="F819" s="37" t="s">
        <v>7054</v>
      </c>
      <c r="G819" s="37" t="s">
        <v>4740</v>
      </c>
      <c r="H819" s="37" t="s">
        <v>7055</v>
      </c>
      <c r="I819" s="27" t="s">
        <v>6389</v>
      </c>
      <c r="J819" s="27" t="s">
        <v>6388</v>
      </c>
      <c r="K819" s="27" t="s">
        <v>5671</v>
      </c>
      <c r="L819" s="27" t="s">
        <v>6800</v>
      </c>
      <c r="M819" s="29" t="s">
        <v>49</v>
      </c>
      <c r="N819" s="38" t="s">
        <v>723</v>
      </c>
      <c r="O819" s="38"/>
      <c r="P819" s="39" t="s">
        <v>5672</v>
      </c>
      <c r="Q819" s="38"/>
      <c r="R819" s="39" t="s">
        <v>414</v>
      </c>
      <c r="S819" s="39" t="s">
        <v>7064</v>
      </c>
      <c r="T819" s="40">
        <v>37970</v>
      </c>
      <c r="U819" s="38">
        <v>7163</v>
      </c>
      <c r="V819" s="53"/>
      <c r="W819" s="54"/>
      <c r="X819" s="53"/>
      <c r="Y819" s="53"/>
      <c r="Z819" s="53"/>
      <c r="AA819" s="43"/>
      <c r="AB819" s="24"/>
      <c r="AC819" s="24"/>
      <c r="AD819" s="24"/>
      <c r="AE819" s="24"/>
      <c r="AF819" s="24"/>
      <c r="AG819" s="24"/>
    </row>
    <row r="820" spans="1:33" ht="14.25" hidden="1" customHeight="1" x14ac:dyDescent="0.2">
      <c r="A820" s="38">
        <v>6951</v>
      </c>
      <c r="B820" s="29" t="s">
        <v>5673</v>
      </c>
      <c r="C820" s="139">
        <v>733945001</v>
      </c>
      <c r="D820" s="27" t="s">
        <v>78</v>
      </c>
      <c r="E820" s="27" t="s">
        <v>5674</v>
      </c>
      <c r="F820" s="37" t="s">
        <v>5675</v>
      </c>
      <c r="G820" s="37" t="s">
        <v>4740</v>
      </c>
      <c r="H820" s="37" t="s">
        <v>5676</v>
      </c>
      <c r="I820" s="27" t="s">
        <v>5677</v>
      </c>
      <c r="J820" s="27" t="s">
        <v>5678</v>
      </c>
      <c r="K820" s="27" t="s">
        <v>5679</v>
      </c>
      <c r="L820" s="27" t="s">
        <v>5680</v>
      </c>
      <c r="M820" s="29" t="s">
        <v>623</v>
      </c>
      <c r="N820" s="38" t="s">
        <v>5681</v>
      </c>
      <c r="O820" s="38"/>
      <c r="P820" s="39"/>
      <c r="Q820" s="38"/>
      <c r="R820" s="39">
        <v>93401</v>
      </c>
      <c r="S820" s="39" t="s">
        <v>5682</v>
      </c>
      <c r="T820" s="40">
        <v>37971</v>
      </c>
      <c r="U820" s="38">
        <v>6951</v>
      </c>
      <c r="V820" s="28"/>
      <c r="W820" s="29"/>
      <c r="X820" s="28"/>
      <c r="Y820" s="28"/>
      <c r="Z820" s="28"/>
      <c r="AA820" s="27"/>
      <c r="AB820" s="24"/>
      <c r="AC820" s="24"/>
      <c r="AD820" s="24"/>
      <c r="AE820" s="24"/>
      <c r="AF820" s="24"/>
      <c r="AG820" s="24"/>
    </row>
    <row r="821" spans="1:33" ht="14.25" hidden="1" customHeight="1" x14ac:dyDescent="0.2">
      <c r="A821" s="38">
        <v>7381</v>
      </c>
      <c r="B821" s="29" t="s">
        <v>5683</v>
      </c>
      <c r="C821" s="139">
        <v>658279203</v>
      </c>
      <c r="D821" s="27" t="s">
        <v>5308</v>
      </c>
      <c r="E821" s="27" t="s">
        <v>5684</v>
      </c>
      <c r="F821" s="37" t="s">
        <v>8726</v>
      </c>
      <c r="G821" s="37" t="s">
        <v>5320</v>
      </c>
      <c r="H821" s="37" t="s">
        <v>8727</v>
      </c>
      <c r="I821" s="27" t="s">
        <v>5685</v>
      </c>
      <c r="J821" s="27" t="s">
        <v>7059</v>
      </c>
      <c r="K821" s="27" t="s">
        <v>8728</v>
      </c>
      <c r="L821" s="27" t="s">
        <v>6764</v>
      </c>
      <c r="M821" s="29" t="s">
        <v>49</v>
      </c>
      <c r="N821" s="38" t="s">
        <v>1202</v>
      </c>
      <c r="O821" s="38" t="s">
        <v>8729</v>
      </c>
      <c r="P821" s="59" t="s">
        <v>8730</v>
      </c>
      <c r="Q821" s="38"/>
      <c r="R821" s="39" t="s">
        <v>1209</v>
      </c>
      <c r="S821" s="39" t="s">
        <v>7065</v>
      </c>
      <c r="T821" s="40">
        <v>39392</v>
      </c>
      <c r="U821" s="38">
        <v>7381</v>
      </c>
      <c r="V821" s="53"/>
      <c r="W821" s="54"/>
      <c r="X821" s="53"/>
      <c r="Y821" s="53"/>
      <c r="Z821" s="53"/>
      <c r="AA821" s="43"/>
      <c r="AB821" s="24"/>
      <c r="AC821" s="24"/>
      <c r="AD821" s="24"/>
      <c r="AE821" s="24"/>
      <c r="AF821" s="24"/>
      <c r="AG821" s="24" t="s">
        <v>8731</v>
      </c>
    </row>
    <row r="822" spans="1:33" ht="14.25" hidden="1" customHeight="1" x14ac:dyDescent="0.2">
      <c r="A822" s="38">
        <v>7493</v>
      </c>
      <c r="B822" s="29" t="s">
        <v>5686</v>
      </c>
      <c r="C822" s="139">
        <v>652251900</v>
      </c>
      <c r="D822" s="27" t="s">
        <v>52</v>
      </c>
      <c r="E822" s="27" t="s">
        <v>5687</v>
      </c>
      <c r="F822" s="37" t="s">
        <v>5688</v>
      </c>
      <c r="G822" s="37" t="s">
        <v>4998</v>
      </c>
      <c r="H822" s="37" t="s">
        <v>5689</v>
      </c>
      <c r="I822" s="27" t="s">
        <v>5690</v>
      </c>
      <c r="J822" s="27" t="s">
        <v>136</v>
      </c>
      <c r="K822" s="27" t="s">
        <v>5691</v>
      </c>
      <c r="L822" s="27" t="s">
        <v>5692</v>
      </c>
      <c r="M822" s="29" t="s">
        <v>623</v>
      </c>
      <c r="N822" s="38" t="s">
        <v>457</v>
      </c>
      <c r="O822" s="38"/>
      <c r="P822" s="39"/>
      <c r="Q822" s="38"/>
      <c r="R822" s="39" t="s">
        <v>4126</v>
      </c>
      <c r="S822" s="39" t="s">
        <v>5693</v>
      </c>
      <c r="T822" s="40">
        <v>41600</v>
      </c>
      <c r="U822" s="38">
        <v>7493</v>
      </c>
      <c r="V822" s="28"/>
      <c r="W822" s="29"/>
      <c r="X822" s="28"/>
      <c r="Y822" s="28"/>
      <c r="Z822" s="28"/>
      <c r="AA822" s="27"/>
      <c r="AB822" s="24"/>
      <c r="AC822" s="24"/>
      <c r="AD822" s="24"/>
      <c r="AE822" s="24"/>
      <c r="AF822" s="24"/>
      <c r="AG822" s="24"/>
    </row>
    <row r="823" spans="1:33" ht="14.25" hidden="1" customHeight="1" x14ac:dyDescent="0.2">
      <c r="A823" s="38">
        <v>7673</v>
      </c>
      <c r="B823" s="29" t="s">
        <v>6070</v>
      </c>
      <c r="C823" s="139" t="s">
        <v>7733</v>
      </c>
      <c r="D823" s="27" t="s">
        <v>625</v>
      </c>
      <c r="E823" s="27" t="s">
        <v>6071</v>
      </c>
      <c r="F823" s="37" t="s">
        <v>6516</v>
      </c>
      <c r="G823" s="37" t="s">
        <v>6072</v>
      </c>
      <c r="H823" s="37" t="s">
        <v>6073</v>
      </c>
      <c r="I823" s="27" t="s">
        <v>1473</v>
      </c>
      <c r="J823" s="50">
        <v>43418</v>
      </c>
      <c r="K823" s="27" t="s">
        <v>6074</v>
      </c>
      <c r="L823" s="27" t="s">
        <v>6076</v>
      </c>
      <c r="M823" s="29" t="s">
        <v>49</v>
      </c>
      <c r="N823" s="38" t="s">
        <v>6078</v>
      </c>
      <c r="O823" s="38" t="s">
        <v>6077</v>
      </c>
      <c r="P823" s="39" t="s">
        <v>6075</v>
      </c>
      <c r="Q823" s="38"/>
      <c r="R823" s="39" t="s">
        <v>1209</v>
      </c>
      <c r="S823" s="39" t="s">
        <v>6079</v>
      </c>
      <c r="T823" s="40">
        <v>43564</v>
      </c>
      <c r="U823" s="38">
        <v>7673</v>
      </c>
      <c r="V823" s="28"/>
      <c r="W823" s="29"/>
      <c r="X823" s="28"/>
      <c r="Y823" s="28"/>
      <c r="Z823" s="28"/>
      <c r="AA823" s="27"/>
      <c r="AB823" s="24"/>
      <c r="AC823" s="24"/>
      <c r="AD823" s="24"/>
      <c r="AE823" s="24"/>
      <c r="AF823" s="24"/>
      <c r="AG823" s="24"/>
    </row>
    <row r="824" spans="1:33" ht="14.25" hidden="1" customHeight="1" x14ac:dyDescent="0.2">
      <c r="A824" s="38">
        <v>7690</v>
      </c>
      <c r="B824" s="29" t="s">
        <v>6746</v>
      </c>
      <c r="C824" s="139">
        <v>651896223</v>
      </c>
      <c r="D824" s="27"/>
      <c r="E824" s="27" t="s">
        <v>8732</v>
      </c>
      <c r="F824" s="37" t="s">
        <v>7023</v>
      </c>
      <c r="G824" s="37" t="s">
        <v>6675</v>
      </c>
      <c r="H824" s="37" t="s">
        <v>7026</v>
      </c>
      <c r="I824" s="27" t="s">
        <v>6461</v>
      </c>
      <c r="J824" s="50" t="s">
        <v>7027</v>
      </c>
      <c r="K824" s="27" t="s">
        <v>6702</v>
      </c>
      <c r="L824" s="27" t="s">
        <v>6676</v>
      </c>
      <c r="M824" s="29" t="s">
        <v>49</v>
      </c>
      <c r="N824" s="38" t="s">
        <v>3658</v>
      </c>
      <c r="O824" s="38" t="s">
        <v>7024</v>
      </c>
      <c r="P824" s="39" t="s">
        <v>7025</v>
      </c>
      <c r="Q824" s="38"/>
      <c r="R824" s="39">
        <v>93401</v>
      </c>
      <c r="S824" s="39" t="s">
        <v>7028</v>
      </c>
      <c r="T824" s="40">
        <v>43789</v>
      </c>
      <c r="U824" s="38">
        <v>7690</v>
      </c>
      <c r="V824" s="28"/>
      <c r="W824" s="29"/>
      <c r="X824" s="28"/>
      <c r="Y824" s="28"/>
      <c r="Z824" s="28"/>
      <c r="AA824" s="27"/>
      <c r="AB824" s="24"/>
      <c r="AC824" s="24"/>
      <c r="AD824" s="24"/>
      <c r="AE824" s="24"/>
      <c r="AF824" s="24"/>
      <c r="AG824" s="24"/>
    </row>
    <row r="825" spans="1:33" ht="14.25" hidden="1" customHeight="1" x14ac:dyDescent="0.2">
      <c r="A825" s="38">
        <v>7646</v>
      </c>
      <c r="B825" s="29" t="s">
        <v>5694</v>
      </c>
      <c r="C825" s="139">
        <v>651062020</v>
      </c>
      <c r="D825" s="27" t="s">
        <v>962</v>
      </c>
      <c r="E825" s="27" t="s">
        <v>5695</v>
      </c>
      <c r="F825" s="37" t="s">
        <v>6994</v>
      </c>
      <c r="G825" s="37" t="s">
        <v>5696</v>
      </c>
      <c r="H825" s="37" t="s">
        <v>6995</v>
      </c>
      <c r="I825" s="27" t="s">
        <v>967</v>
      </c>
      <c r="J825" s="27" t="s">
        <v>6996</v>
      </c>
      <c r="K825" s="27" t="s">
        <v>5697</v>
      </c>
      <c r="L825" s="27" t="s">
        <v>5699</v>
      </c>
      <c r="M825" s="29" t="s">
        <v>623</v>
      </c>
      <c r="N825" s="38" t="s">
        <v>5701</v>
      </c>
      <c r="O825" s="38" t="s">
        <v>5700</v>
      </c>
      <c r="P825" s="39" t="s">
        <v>5698</v>
      </c>
      <c r="Q825" s="38"/>
      <c r="R825" s="39" t="s">
        <v>89</v>
      </c>
      <c r="S825" s="39" t="s">
        <v>6997</v>
      </c>
      <c r="T825" s="40">
        <v>43182</v>
      </c>
      <c r="U825" s="38">
        <v>7646</v>
      </c>
      <c r="V825" s="28"/>
      <c r="W825" s="29"/>
      <c r="X825" s="28"/>
      <c r="Y825" s="28"/>
      <c r="Z825" s="28"/>
      <c r="AA825" s="27"/>
      <c r="AB825" s="24"/>
      <c r="AC825" s="24"/>
      <c r="AD825" s="24"/>
      <c r="AE825" s="24"/>
      <c r="AF825" s="24"/>
      <c r="AG825" s="24"/>
    </row>
    <row r="826" spans="1:33" ht="14.25" hidden="1" customHeight="1" x14ac:dyDescent="0.2">
      <c r="A826" s="38"/>
      <c r="B826" s="29" t="s">
        <v>8733</v>
      </c>
      <c r="C826" s="139">
        <v>651579945</v>
      </c>
      <c r="D826" s="27"/>
      <c r="E826" s="27" t="s">
        <v>8734</v>
      </c>
      <c r="F826" s="37" t="s">
        <v>8735</v>
      </c>
      <c r="G826" s="37" t="s">
        <v>8736</v>
      </c>
      <c r="H826" s="37" t="s">
        <v>8737</v>
      </c>
      <c r="I826" s="27" t="s">
        <v>6461</v>
      </c>
      <c r="J826" s="27" t="s">
        <v>8738</v>
      </c>
      <c r="K826" s="27" t="s">
        <v>8739</v>
      </c>
      <c r="L826" s="27" t="s">
        <v>8740</v>
      </c>
      <c r="M826" s="29" t="s">
        <v>6117</v>
      </c>
      <c r="N826" s="38" t="s">
        <v>1005</v>
      </c>
      <c r="O826" s="38" t="s">
        <v>8741</v>
      </c>
      <c r="P826" s="59" t="s">
        <v>8742</v>
      </c>
      <c r="Q826" s="38"/>
      <c r="R826" s="39">
        <v>93401</v>
      </c>
      <c r="S826" s="39" t="s">
        <v>8010</v>
      </c>
      <c r="T826" s="40">
        <v>44298</v>
      </c>
      <c r="U826" s="38">
        <v>7730</v>
      </c>
      <c r="V826" s="73"/>
      <c r="W826" s="74"/>
      <c r="X826" s="73"/>
      <c r="Y826" s="73"/>
      <c r="Z826" s="73"/>
      <c r="AA826" s="75"/>
      <c r="AB826" s="24"/>
      <c r="AC826" s="24"/>
      <c r="AD826" s="24"/>
      <c r="AE826" s="24"/>
      <c r="AF826" s="24"/>
      <c r="AG826" s="24"/>
    </row>
    <row r="827" spans="1:33" ht="14.25" hidden="1" customHeight="1" x14ac:dyDescent="0.2">
      <c r="A827" s="38">
        <v>7687</v>
      </c>
      <c r="B827" s="29" t="s">
        <v>6636</v>
      </c>
      <c r="C827" s="139">
        <v>656700807</v>
      </c>
      <c r="D827" s="27"/>
      <c r="E827" s="27" t="s">
        <v>8743</v>
      </c>
      <c r="F827" s="37" t="s">
        <v>7117</v>
      </c>
      <c r="G827" s="37" t="s">
        <v>6637</v>
      </c>
      <c r="H827" s="37" t="s">
        <v>6638</v>
      </c>
      <c r="I827" s="27" t="s">
        <v>6350</v>
      </c>
      <c r="J827" s="27" t="s">
        <v>6639</v>
      </c>
      <c r="K827" s="27" t="s">
        <v>6640</v>
      </c>
      <c r="L827" s="27" t="s">
        <v>6641</v>
      </c>
      <c r="M827" s="29" t="s">
        <v>49</v>
      </c>
      <c r="N827" s="38" t="s">
        <v>723</v>
      </c>
      <c r="O827" s="38">
        <v>56966462572</v>
      </c>
      <c r="P827" s="59" t="s">
        <v>6642</v>
      </c>
      <c r="Q827" s="38"/>
      <c r="R827" s="39">
        <v>93401</v>
      </c>
      <c r="S827" s="39" t="s">
        <v>7127</v>
      </c>
      <c r="T827" s="40">
        <v>43707</v>
      </c>
      <c r="U827" s="38">
        <v>7687</v>
      </c>
      <c r="V827" s="28"/>
      <c r="W827" s="29"/>
      <c r="X827" s="28"/>
      <c r="Y827" s="28"/>
      <c r="Z827" s="28"/>
      <c r="AA827" s="27"/>
      <c r="AB827" s="24"/>
      <c r="AC827" s="24"/>
      <c r="AD827" s="24"/>
      <c r="AE827" s="24"/>
      <c r="AF827" s="24"/>
      <c r="AG827" s="24"/>
    </row>
    <row r="828" spans="1:33" ht="14.25" hidden="1" customHeight="1" x14ac:dyDescent="0.2">
      <c r="A828" s="38">
        <v>6913</v>
      </c>
      <c r="B828" s="29" t="s">
        <v>5702</v>
      </c>
      <c r="C828" s="139">
        <v>700555003</v>
      </c>
      <c r="D828" s="27" t="s">
        <v>3933</v>
      </c>
      <c r="E828" s="27" t="s">
        <v>150</v>
      </c>
      <c r="F828" s="37" t="s">
        <v>1685</v>
      </c>
      <c r="G828" s="37" t="s">
        <v>5703</v>
      </c>
      <c r="H828" s="37" t="s">
        <v>29</v>
      </c>
      <c r="I828" s="27"/>
      <c r="J828" s="27"/>
      <c r="K828" s="27" t="s">
        <v>5704</v>
      </c>
      <c r="L828" s="27" t="s">
        <v>5705</v>
      </c>
      <c r="M828" s="29" t="s">
        <v>6113</v>
      </c>
      <c r="N828" s="38" t="s">
        <v>179</v>
      </c>
      <c r="O828" s="38" t="s">
        <v>5706</v>
      </c>
      <c r="P828" s="39"/>
      <c r="Q828" s="38"/>
      <c r="R828" s="39" t="s">
        <v>248</v>
      </c>
      <c r="S828" s="39" t="s">
        <v>5254</v>
      </c>
      <c r="T828" s="40">
        <v>37970</v>
      </c>
      <c r="U828" s="38">
        <v>6913</v>
      </c>
      <c r="V828" s="28"/>
      <c r="W828" s="29"/>
      <c r="X828" s="28"/>
      <c r="Y828" s="28"/>
      <c r="Z828" s="28"/>
      <c r="AA828" s="27"/>
      <c r="AB828" s="24"/>
      <c r="AC828" s="24"/>
      <c r="AD828" s="24"/>
      <c r="AE828" s="24"/>
      <c r="AF828" s="24"/>
      <c r="AG828" s="24"/>
    </row>
    <row r="829" spans="1:33" ht="14.25" hidden="1" customHeight="1" x14ac:dyDescent="0.2">
      <c r="A829" s="38">
        <v>5650</v>
      </c>
      <c r="B829" s="29" t="s">
        <v>5707</v>
      </c>
      <c r="C829" s="139">
        <v>708967009</v>
      </c>
      <c r="D829" s="27" t="s">
        <v>5708</v>
      </c>
      <c r="E829" s="27" t="s">
        <v>8744</v>
      </c>
      <c r="F829" s="37" t="s">
        <v>5709</v>
      </c>
      <c r="G829" s="37" t="s">
        <v>5710</v>
      </c>
      <c r="H829" s="37" t="s">
        <v>29</v>
      </c>
      <c r="I829" s="27"/>
      <c r="J829" s="27"/>
      <c r="K829" s="27" t="s">
        <v>5711</v>
      </c>
      <c r="L829" s="27" t="s">
        <v>5712</v>
      </c>
      <c r="M829" s="29" t="s">
        <v>6115</v>
      </c>
      <c r="N829" s="38" t="s">
        <v>3283</v>
      </c>
      <c r="O829" s="38" t="s">
        <v>5713</v>
      </c>
      <c r="P829" s="59" t="s">
        <v>7128</v>
      </c>
      <c r="Q829" s="38"/>
      <c r="R829" s="39" t="s">
        <v>5714</v>
      </c>
      <c r="S829" s="39" t="s">
        <v>7646</v>
      </c>
      <c r="T829" s="40">
        <v>37970</v>
      </c>
      <c r="U829" s="38">
        <v>5650</v>
      </c>
      <c r="V829" s="53"/>
      <c r="W829" s="54"/>
      <c r="X829" s="53"/>
      <c r="Y829" s="53"/>
      <c r="Z829" s="53"/>
      <c r="AA829" s="43"/>
      <c r="AB829" s="24"/>
      <c r="AC829" s="24"/>
      <c r="AD829" s="24"/>
      <c r="AE829" s="24"/>
      <c r="AF829" s="24"/>
      <c r="AG829" s="24"/>
    </row>
    <row r="830" spans="1:33" ht="14.25" hidden="1" customHeight="1" x14ac:dyDescent="0.2">
      <c r="A830" s="38">
        <v>7048</v>
      </c>
      <c r="B830" s="29" t="s">
        <v>5715</v>
      </c>
      <c r="C830" s="139">
        <v>815133005</v>
      </c>
      <c r="D830" s="27" t="s">
        <v>149</v>
      </c>
      <c r="E830" s="27" t="s">
        <v>8745</v>
      </c>
      <c r="F830" s="37" t="s">
        <v>27</v>
      </c>
      <c r="G830" s="37" t="s">
        <v>151</v>
      </c>
      <c r="H830" s="37" t="s">
        <v>29</v>
      </c>
      <c r="I830" s="27"/>
      <c r="J830" s="27"/>
      <c r="K830" s="27" t="s">
        <v>5716</v>
      </c>
      <c r="L830" s="27" t="s">
        <v>5717</v>
      </c>
      <c r="M830" s="29" t="s">
        <v>6117</v>
      </c>
      <c r="N830" s="38" t="s">
        <v>1682</v>
      </c>
      <c r="O830" s="38"/>
      <c r="P830" s="39"/>
      <c r="Q830" s="38"/>
      <c r="R830" s="39" t="s">
        <v>277</v>
      </c>
      <c r="S830" s="39" t="s">
        <v>5718</v>
      </c>
      <c r="T830" s="40">
        <v>37970</v>
      </c>
      <c r="U830" s="38">
        <v>7048</v>
      </c>
      <c r="V830" s="28"/>
      <c r="W830" s="29"/>
      <c r="X830" s="28"/>
      <c r="Y830" s="28"/>
      <c r="Z830" s="28"/>
      <c r="AA830" s="27"/>
      <c r="AB830" s="24"/>
      <c r="AC830" s="24"/>
      <c r="AD830" s="24"/>
      <c r="AE830" s="24"/>
      <c r="AF830" s="24"/>
      <c r="AG830" s="24"/>
    </row>
    <row r="831" spans="1:33" ht="14.25" hidden="1" customHeight="1" x14ac:dyDescent="0.2">
      <c r="A831" s="38">
        <v>6430</v>
      </c>
      <c r="B831" s="29" t="s">
        <v>5719</v>
      </c>
      <c r="C831" s="139">
        <v>703130003</v>
      </c>
      <c r="D831" s="27" t="s">
        <v>136</v>
      </c>
      <c r="E831" s="27" t="s">
        <v>8746</v>
      </c>
      <c r="F831" s="37" t="s">
        <v>5709</v>
      </c>
      <c r="G831" s="37" t="s">
        <v>5710</v>
      </c>
      <c r="H831" s="37" t="s">
        <v>29</v>
      </c>
      <c r="I831" s="27"/>
      <c r="J831" s="27"/>
      <c r="K831" s="27" t="s">
        <v>8103</v>
      </c>
      <c r="L831" s="27" t="s">
        <v>5720</v>
      </c>
      <c r="M831" s="29" t="s">
        <v>623</v>
      </c>
      <c r="N831" s="38" t="s">
        <v>6177</v>
      </c>
      <c r="O831" s="38" t="s">
        <v>5721</v>
      </c>
      <c r="P831" s="59" t="s">
        <v>6881</v>
      </c>
      <c r="Q831" s="38" t="s">
        <v>8104</v>
      </c>
      <c r="R831" s="39" t="s">
        <v>5714</v>
      </c>
      <c r="S831" s="39" t="s">
        <v>6882</v>
      </c>
      <c r="T831" s="40">
        <v>37970</v>
      </c>
      <c r="U831" s="38">
        <v>6430</v>
      </c>
      <c r="V831" s="53"/>
      <c r="W831" s="54"/>
      <c r="X831" s="53"/>
      <c r="Y831" s="53"/>
      <c r="Z831" s="53"/>
      <c r="AA831" s="43"/>
      <c r="AB831" s="24"/>
      <c r="AC831" s="24"/>
      <c r="AD831" s="24"/>
      <c r="AE831" s="24"/>
      <c r="AF831" s="24"/>
      <c r="AG831" s="24"/>
    </row>
    <row r="832" spans="1:33" ht="14.25" hidden="1" customHeight="1" x14ac:dyDescent="0.2">
      <c r="A832" s="38">
        <v>7024</v>
      </c>
      <c r="B832" s="29" t="s">
        <v>5722</v>
      </c>
      <c r="C832" s="139">
        <v>718028000</v>
      </c>
      <c r="D832" s="27" t="s">
        <v>136</v>
      </c>
      <c r="E832" s="27" t="s">
        <v>8746</v>
      </c>
      <c r="F832" s="37" t="s">
        <v>5709</v>
      </c>
      <c r="G832" s="37" t="s">
        <v>5710</v>
      </c>
      <c r="H832" s="37" t="s">
        <v>29</v>
      </c>
      <c r="I832" s="27"/>
      <c r="J832" s="27"/>
      <c r="K832" s="27" t="s">
        <v>5723</v>
      </c>
      <c r="L832" s="94" t="s">
        <v>5725</v>
      </c>
      <c r="M832" s="29" t="s">
        <v>49</v>
      </c>
      <c r="N832" s="38" t="s">
        <v>3497</v>
      </c>
      <c r="O832" s="38"/>
      <c r="P832" s="39" t="s">
        <v>5724</v>
      </c>
      <c r="Q832" s="38"/>
      <c r="R832" s="39" t="s">
        <v>5714</v>
      </c>
      <c r="S832" s="39" t="s">
        <v>5726</v>
      </c>
      <c r="T832" s="40">
        <v>37970</v>
      </c>
      <c r="U832" s="38">
        <v>7024</v>
      </c>
      <c r="V832" s="28"/>
      <c r="W832" s="29"/>
      <c r="X832" s="28"/>
      <c r="Y832" s="28"/>
      <c r="Z832" s="28"/>
      <c r="AA832" s="27"/>
      <c r="AB832" s="24"/>
      <c r="AC832" s="24"/>
      <c r="AD832" s="24"/>
      <c r="AE832" s="24"/>
      <c r="AF832" s="24"/>
      <c r="AG832" s="24"/>
    </row>
    <row r="833" spans="1:33" ht="14.25" hidden="1" customHeight="1" x14ac:dyDescent="0.2">
      <c r="A833" s="38">
        <v>6690</v>
      </c>
      <c r="B833" s="29" t="s">
        <v>5727</v>
      </c>
      <c r="C833" s="139">
        <v>703553001</v>
      </c>
      <c r="D833" s="27" t="s">
        <v>136</v>
      </c>
      <c r="E833" s="27" t="s">
        <v>8747</v>
      </c>
      <c r="F833" s="37" t="s">
        <v>7333</v>
      </c>
      <c r="G833" s="37" t="s">
        <v>5728</v>
      </c>
      <c r="H833" s="27" t="s">
        <v>29</v>
      </c>
      <c r="I833" s="27" t="s">
        <v>7068</v>
      </c>
      <c r="J833" s="27" t="s">
        <v>7068</v>
      </c>
      <c r="K833" s="27" t="s">
        <v>7281</v>
      </c>
      <c r="L833" s="27" t="s">
        <v>6562</v>
      </c>
      <c r="M833" s="29" t="s">
        <v>6118</v>
      </c>
      <c r="N833" s="38" t="s">
        <v>1105</v>
      </c>
      <c r="O833" s="38" t="s">
        <v>5729</v>
      </c>
      <c r="P833" s="59" t="s">
        <v>7282</v>
      </c>
      <c r="Q833" s="38" t="s">
        <v>6563</v>
      </c>
      <c r="R833" s="39" t="s">
        <v>5714</v>
      </c>
      <c r="S833" s="39" t="s">
        <v>7334</v>
      </c>
      <c r="T833" s="40">
        <v>37970</v>
      </c>
      <c r="U833" s="38">
        <v>6690</v>
      </c>
      <c r="V833" s="53"/>
      <c r="W833" s="54"/>
      <c r="X833" s="53"/>
      <c r="Y833" s="53"/>
      <c r="Z833" s="53"/>
      <c r="AA833" s="43"/>
      <c r="AB833" s="24"/>
      <c r="AC833" s="24"/>
      <c r="AD833" s="24"/>
      <c r="AE833" s="24"/>
      <c r="AF833" s="24"/>
      <c r="AG833" s="24"/>
    </row>
    <row r="834" spans="1:33" ht="14.25" hidden="1" customHeight="1" x14ac:dyDescent="0.2">
      <c r="A834" s="38">
        <v>6350</v>
      </c>
      <c r="B834" s="29" t="s">
        <v>5730</v>
      </c>
      <c r="C834" s="139">
        <v>817325009</v>
      </c>
      <c r="D834" s="27" t="s">
        <v>149</v>
      </c>
      <c r="E834" s="27" t="s">
        <v>8748</v>
      </c>
      <c r="F834" s="37" t="s">
        <v>27</v>
      </c>
      <c r="G834" s="37" t="s">
        <v>151</v>
      </c>
      <c r="H834" s="37" t="s">
        <v>29</v>
      </c>
      <c r="I834" s="27"/>
      <c r="J834" s="27"/>
      <c r="K834" s="27" t="s">
        <v>6394</v>
      </c>
      <c r="L834" s="27" t="s">
        <v>6392</v>
      </c>
      <c r="M834" s="29" t="s">
        <v>50</v>
      </c>
      <c r="N834" s="38" t="s">
        <v>1675</v>
      </c>
      <c r="O834" s="38" t="s">
        <v>6391</v>
      </c>
      <c r="P834" s="39" t="s">
        <v>6393</v>
      </c>
      <c r="Q834" s="38"/>
      <c r="R834" s="39">
        <v>93910</v>
      </c>
      <c r="S834" s="27" t="s">
        <v>6390</v>
      </c>
      <c r="T834" s="40">
        <v>37970</v>
      </c>
      <c r="U834" s="38">
        <v>6350</v>
      </c>
      <c r="V834" s="28"/>
      <c r="W834" s="29"/>
      <c r="X834" s="28"/>
      <c r="Y834" s="28"/>
      <c r="Z834" s="28"/>
      <c r="AA834" s="27"/>
      <c r="AB834" s="24"/>
      <c r="AC834" s="24"/>
      <c r="AD834" s="24"/>
      <c r="AE834" s="24"/>
      <c r="AF834" s="24"/>
      <c r="AG834" s="24"/>
    </row>
    <row r="835" spans="1:33" ht="14.25" hidden="1" customHeight="1" x14ac:dyDescent="0.2">
      <c r="A835" s="38">
        <v>5850</v>
      </c>
      <c r="B835" s="29" t="s">
        <v>7630</v>
      </c>
      <c r="C835" s="139">
        <v>700270009</v>
      </c>
      <c r="D835" s="27" t="s">
        <v>5731</v>
      </c>
      <c r="E835" s="27" t="s">
        <v>8749</v>
      </c>
      <c r="F835" s="37" t="s">
        <v>7467</v>
      </c>
      <c r="G835" s="37" t="s">
        <v>4130</v>
      </c>
      <c r="H835" s="37" t="s">
        <v>29</v>
      </c>
      <c r="I835" s="27"/>
      <c r="J835" s="27"/>
      <c r="K835" s="27" t="s">
        <v>6541</v>
      </c>
      <c r="L835" s="27" t="s">
        <v>5732</v>
      </c>
      <c r="M835" s="29" t="s">
        <v>49</v>
      </c>
      <c r="N835" s="38" t="s">
        <v>30</v>
      </c>
      <c r="O835" s="38" t="s">
        <v>5733</v>
      </c>
      <c r="P835" s="39"/>
      <c r="Q835" s="38"/>
      <c r="R835" s="39" t="s">
        <v>5734</v>
      </c>
      <c r="S835" s="39" t="s">
        <v>7629</v>
      </c>
      <c r="T835" s="40">
        <v>37970</v>
      </c>
      <c r="U835" s="38">
        <v>5850</v>
      </c>
      <c r="V835" s="56"/>
      <c r="W835" s="57"/>
      <c r="X835" s="56"/>
      <c r="Y835" s="56"/>
      <c r="Z835" s="56"/>
      <c r="AA835" s="58"/>
      <c r="AB835" s="24"/>
      <c r="AC835" s="24"/>
      <c r="AD835" s="24"/>
      <c r="AE835" s="24"/>
      <c r="AF835" s="24"/>
      <c r="AG835" s="24"/>
    </row>
    <row r="836" spans="1:33" ht="14.25" hidden="1" customHeight="1" x14ac:dyDescent="0.2">
      <c r="A836" s="38">
        <v>6904</v>
      </c>
      <c r="B836" s="29" t="s">
        <v>5735</v>
      </c>
      <c r="C836" s="139">
        <v>700414000</v>
      </c>
      <c r="D836" s="27" t="s">
        <v>294</v>
      </c>
      <c r="E836" s="27" t="s">
        <v>150</v>
      </c>
      <c r="F836" s="37" t="s">
        <v>1685</v>
      </c>
      <c r="G836" s="37" t="s">
        <v>5736</v>
      </c>
      <c r="H836" s="37" t="s">
        <v>29</v>
      </c>
      <c r="I836" s="27"/>
      <c r="J836" s="27"/>
      <c r="K836" s="27" t="s">
        <v>5737</v>
      </c>
      <c r="L836" s="27" t="s">
        <v>5738</v>
      </c>
      <c r="M836" s="29" t="s">
        <v>49</v>
      </c>
      <c r="N836" s="38" t="s">
        <v>5284</v>
      </c>
      <c r="O836" s="38" t="s">
        <v>5739</v>
      </c>
      <c r="P836" s="39" t="s">
        <v>5740</v>
      </c>
      <c r="Q836" s="38"/>
      <c r="R836" s="39" t="s">
        <v>248</v>
      </c>
      <c r="S836" s="39" t="s">
        <v>5741</v>
      </c>
      <c r="T836" s="40">
        <v>37970</v>
      </c>
      <c r="U836" s="38">
        <v>6904</v>
      </c>
      <c r="V836" s="28"/>
      <c r="W836" s="29"/>
      <c r="X836" s="28"/>
      <c r="Y836" s="28"/>
      <c r="Z836" s="28"/>
      <c r="AA836" s="27"/>
      <c r="AB836" s="24"/>
      <c r="AC836" s="24"/>
      <c r="AD836" s="24"/>
      <c r="AE836" s="24"/>
      <c r="AF836" s="24"/>
      <c r="AG836" s="24"/>
    </row>
    <row r="837" spans="1:33" ht="14.25" hidden="1" customHeight="1" x14ac:dyDescent="0.2">
      <c r="A837" s="38">
        <v>6974</v>
      </c>
      <c r="B837" s="29" t="s">
        <v>5742</v>
      </c>
      <c r="C837" s="139">
        <v>605060005</v>
      </c>
      <c r="D837" s="27" t="s">
        <v>136</v>
      </c>
      <c r="E837" s="27" t="s">
        <v>8750</v>
      </c>
      <c r="F837" s="37" t="s">
        <v>5709</v>
      </c>
      <c r="G837" s="37" t="s">
        <v>5743</v>
      </c>
      <c r="H837" s="37" t="s">
        <v>29</v>
      </c>
      <c r="I837" s="27"/>
      <c r="J837" s="27"/>
      <c r="K837" s="27" t="s">
        <v>5744</v>
      </c>
      <c r="L837" s="27" t="s">
        <v>5745</v>
      </c>
      <c r="M837" s="29" t="s">
        <v>49</v>
      </c>
      <c r="N837" s="38" t="s">
        <v>723</v>
      </c>
      <c r="O837" s="38" t="s">
        <v>6260</v>
      </c>
      <c r="P837" s="39" t="s">
        <v>6261</v>
      </c>
      <c r="Q837" s="38"/>
      <c r="R837" s="39" t="s">
        <v>5746</v>
      </c>
      <c r="S837" s="39" t="s">
        <v>600</v>
      </c>
      <c r="T837" s="40">
        <v>37970</v>
      </c>
      <c r="U837" s="38">
        <v>6974</v>
      </c>
      <c r="V837" s="28"/>
      <c r="W837" s="29"/>
      <c r="X837" s="28"/>
      <c r="Y837" s="28"/>
      <c r="Z837" s="28"/>
      <c r="AA837" s="27"/>
      <c r="AB837" s="24"/>
      <c r="AC837" s="24"/>
      <c r="AD837" s="24"/>
      <c r="AE837" s="24"/>
      <c r="AF837" s="24"/>
      <c r="AG837" s="24"/>
    </row>
    <row r="838" spans="1:33" ht="14.25" hidden="1" customHeight="1" x14ac:dyDescent="0.2">
      <c r="A838" s="38">
        <v>7107</v>
      </c>
      <c r="B838" s="29" t="s">
        <v>5747</v>
      </c>
      <c r="C838" s="139">
        <v>816989000</v>
      </c>
      <c r="D838" s="27" t="s">
        <v>5748</v>
      </c>
      <c r="E838" s="27" t="s">
        <v>5749</v>
      </c>
      <c r="F838" s="37" t="s">
        <v>6670</v>
      </c>
      <c r="G838" s="37" t="s">
        <v>5750</v>
      </c>
      <c r="H838" s="37" t="s">
        <v>29</v>
      </c>
      <c r="I838" s="27"/>
      <c r="J838" s="27"/>
      <c r="K838" s="27" t="s">
        <v>5751</v>
      </c>
      <c r="L838" s="27" t="s">
        <v>5752</v>
      </c>
      <c r="M838" s="29" t="s">
        <v>49</v>
      </c>
      <c r="N838" s="38" t="s">
        <v>723</v>
      </c>
      <c r="O838" s="38"/>
      <c r="P838" s="39"/>
      <c r="Q838" s="38"/>
      <c r="R838" s="39">
        <v>93105</v>
      </c>
      <c r="S838" s="39" t="s">
        <v>5753</v>
      </c>
      <c r="T838" s="40">
        <v>37970</v>
      </c>
      <c r="U838" s="38">
        <v>7107</v>
      </c>
      <c r="V838" s="28"/>
      <c r="W838" s="29"/>
      <c r="X838" s="28"/>
      <c r="Y838" s="28"/>
      <c r="Z838" s="28"/>
      <c r="AA838" s="27"/>
      <c r="AB838" s="24"/>
      <c r="AC838" s="24"/>
      <c r="AD838" s="24"/>
      <c r="AE838" s="24"/>
      <c r="AF838" s="24"/>
      <c r="AG838" s="24"/>
    </row>
    <row r="839" spans="1:33" ht="14.25" hidden="1" customHeight="1" x14ac:dyDescent="0.2">
      <c r="A839" s="38">
        <v>6877</v>
      </c>
      <c r="B839" s="29" t="s">
        <v>5754</v>
      </c>
      <c r="C839" s="139">
        <v>821589088</v>
      </c>
      <c r="D839" s="27" t="s">
        <v>149</v>
      </c>
      <c r="E839" s="27" t="s">
        <v>5755</v>
      </c>
      <c r="F839" s="37" t="s">
        <v>27</v>
      </c>
      <c r="G839" s="37" t="s">
        <v>151</v>
      </c>
      <c r="H839" s="37" t="s">
        <v>29</v>
      </c>
      <c r="I839" s="27"/>
      <c r="J839" s="27"/>
      <c r="K839" s="27" t="s">
        <v>5756</v>
      </c>
      <c r="L839" s="27" t="s">
        <v>5757</v>
      </c>
      <c r="M839" s="29" t="s">
        <v>50</v>
      </c>
      <c r="N839" s="38" t="s">
        <v>5368</v>
      </c>
      <c r="O839" s="38"/>
      <c r="P839" s="39"/>
      <c r="Q839" s="38"/>
      <c r="R839" s="39" t="s">
        <v>5758</v>
      </c>
      <c r="S839" s="95" t="s">
        <v>6101</v>
      </c>
      <c r="T839" s="40">
        <v>37970</v>
      </c>
      <c r="U839" s="38">
        <v>6877</v>
      </c>
      <c r="V839" s="28"/>
      <c r="W839" s="29"/>
      <c r="X839" s="28"/>
      <c r="Y839" s="28"/>
      <c r="Z839" s="28"/>
      <c r="AA839" s="27"/>
      <c r="AB839" s="24"/>
      <c r="AC839" s="24"/>
      <c r="AD839" s="24"/>
      <c r="AE839" s="24"/>
      <c r="AF839" s="24"/>
      <c r="AG839" s="24"/>
    </row>
    <row r="840" spans="1:33" ht="14.25" hidden="1" customHeight="1" x14ac:dyDescent="0.2">
      <c r="A840" s="38">
        <v>6863</v>
      </c>
      <c r="B840" s="29" t="s">
        <v>5759</v>
      </c>
      <c r="C840" s="139">
        <v>651078105</v>
      </c>
      <c r="D840" s="27" t="s">
        <v>149</v>
      </c>
      <c r="E840" s="27" t="s">
        <v>8751</v>
      </c>
      <c r="F840" s="37" t="s">
        <v>27</v>
      </c>
      <c r="G840" s="37" t="s">
        <v>151</v>
      </c>
      <c r="H840" s="37" t="s">
        <v>29</v>
      </c>
      <c r="I840" s="27"/>
      <c r="J840" s="27"/>
      <c r="K840" s="27" t="s">
        <v>5760</v>
      </c>
      <c r="L840" s="27" t="s">
        <v>5761</v>
      </c>
      <c r="M840" s="29" t="s">
        <v>6117</v>
      </c>
      <c r="N840" s="38" t="s">
        <v>5762</v>
      </c>
      <c r="O840" s="38"/>
      <c r="P840" s="39"/>
      <c r="Q840" s="38"/>
      <c r="R840" s="39">
        <v>93910</v>
      </c>
      <c r="S840" s="39" t="s">
        <v>5763</v>
      </c>
      <c r="T840" s="40">
        <v>37970</v>
      </c>
      <c r="U840" s="38">
        <v>6863</v>
      </c>
      <c r="V840" s="28"/>
      <c r="W840" s="29"/>
      <c r="X840" s="28"/>
      <c r="Y840" s="28"/>
      <c r="Z840" s="28"/>
      <c r="AA840" s="27"/>
      <c r="AB840" s="24"/>
      <c r="AC840" s="24"/>
      <c r="AD840" s="24"/>
      <c r="AE840" s="24"/>
      <c r="AF840" s="24"/>
      <c r="AG840" s="24"/>
    </row>
    <row r="841" spans="1:33" ht="14.25" hidden="1" customHeight="1" x14ac:dyDescent="0.2">
      <c r="A841" s="38">
        <v>3846</v>
      </c>
      <c r="B841" s="29" t="s">
        <v>5764</v>
      </c>
      <c r="C841" s="139">
        <v>800665612</v>
      </c>
      <c r="D841" s="27" t="s">
        <v>3933</v>
      </c>
      <c r="E841" s="27" t="s">
        <v>5765</v>
      </c>
      <c r="F841" s="37" t="s">
        <v>5766</v>
      </c>
      <c r="G841" s="37" t="s">
        <v>5766</v>
      </c>
      <c r="H841" s="37" t="s">
        <v>29</v>
      </c>
      <c r="I841" s="27"/>
      <c r="J841" s="27"/>
      <c r="K841" s="27" t="s">
        <v>7536</v>
      </c>
      <c r="L841" s="27" t="s">
        <v>5767</v>
      </c>
      <c r="M841" s="29" t="s">
        <v>339</v>
      </c>
      <c r="N841" s="38" t="s">
        <v>1721</v>
      </c>
      <c r="O841" s="38" t="s">
        <v>5768</v>
      </c>
      <c r="P841" s="39"/>
      <c r="Q841" s="38"/>
      <c r="R841" s="39" t="s">
        <v>248</v>
      </c>
      <c r="S841" s="39" t="s">
        <v>7429</v>
      </c>
      <c r="T841" s="40">
        <v>37970</v>
      </c>
      <c r="U841" s="38">
        <v>3846</v>
      </c>
      <c r="V841" s="53"/>
      <c r="W841" s="54"/>
      <c r="X841" s="53"/>
      <c r="Y841" s="53"/>
      <c r="Z841" s="53"/>
      <c r="AA841" s="43"/>
      <c r="AB841" s="24"/>
      <c r="AC841" s="24"/>
      <c r="AD841" s="24"/>
      <c r="AE841" s="24"/>
      <c r="AF841" s="24"/>
      <c r="AG841" s="24"/>
    </row>
    <row r="842" spans="1:33" ht="14.25" hidden="1" customHeight="1" x14ac:dyDescent="0.2">
      <c r="A842" s="38">
        <v>6520</v>
      </c>
      <c r="B842" s="29" t="s">
        <v>5769</v>
      </c>
      <c r="C842" s="139">
        <v>702209048</v>
      </c>
      <c r="D842" s="27" t="s">
        <v>149</v>
      </c>
      <c r="E842" s="27" t="s">
        <v>5770</v>
      </c>
      <c r="F842" s="37" t="s">
        <v>27</v>
      </c>
      <c r="G842" s="37" t="s">
        <v>5771</v>
      </c>
      <c r="H842" s="37" t="s">
        <v>29</v>
      </c>
      <c r="I842" s="27"/>
      <c r="J842" s="27"/>
      <c r="K842" s="27" t="s">
        <v>5772</v>
      </c>
      <c r="L842" s="27" t="s">
        <v>6161</v>
      </c>
      <c r="M842" s="29" t="s">
        <v>6114</v>
      </c>
      <c r="N842" s="38" t="s">
        <v>1362</v>
      </c>
      <c r="O842" s="38"/>
      <c r="P842" s="39"/>
      <c r="Q842" s="38"/>
      <c r="R842" s="39" t="s">
        <v>277</v>
      </c>
      <c r="S842" s="39" t="s">
        <v>5773</v>
      </c>
      <c r="T842" s="40">
        <v>37970</v>
      </c>
      <c r="U842" s="38">
        <v>6520</v>
      </c>
      <c r="V842" s="28"/>
      <c r="W842" s="29"/>
      <c r="X842" s="28"/>
      <c r="Y842" s="28"/>
      <c r="Z842" s="28"/>
      <c r="AA842" s="27"/>
      <c r="AB842" s="24"/>
      <c r="AC842" s="24"/>
      <c r="AD842" s="24"/>
      <c r="AE842" s="24"/>
      <c r="AF842" s="24"/>
      <c r="AG842" s="24"/>
    </row>
    <row r="843" spans="1:33" ht="14.25" hidden="1" customHeight="1" x14ac:dyDescent="0.2">
      <c r="A843" s="38">
        <v>6942</v>
      </c>
      <c r="B843" s="29" t="s">
        <v>5774</v>
      </c>
      <c r="C843" s="139">
        <v>732639004</v>
      </c>
      <c r="D843" s="27" t="s">
        <v>149</v>
      </c>
      <c r="E843" s="27" t="s">
        <v>5775</v>
      </c>
      <c r="F843" s="37" t="s">
        <v>1685</v>
      </c>
      <c r="G843" s="37" t="s">
        <v>5771</v>
      </c>
      <c r="H843" s="37" t="s">
        <v>29</v>
      </c>
      <c r="I843" s="27"/>
      <c r="J843" s="27"/>
      <c r="K843" s="27" t="s">
        <v>5776</v>
      </c>
      <c r="L843" s="27" t="s">
        <v>5777</v>
      </c>
      <c r="M843" s="29" t="s">
        <v>50</v>
      </c>
      <c r="N843" s="38" t="s">
        <v>5778</v>
      </c>
      <c r="O843" s="38"/>
      <c r="P843" s="39"/>
      <c r="Q843" s="38"/>
      <c r="R843" s="39" t="s">
        <v>248</v>
      </c>
      <c r="S843" s="39" t="s">
        <v>5779</v>
      </c>
      <c r="T843" s="40">
        <v>37970</v>
      </c>
      <c r="U843" s="38">
        <v>6942</v>
      </c>
      <c r="V843" s="28"/>
      <c r="W843" s="29"/>
      <c r="X843" s="28"/>
      <c r="Y843" s="28"/>
      <c r="Z843" s="28"/>
      <c r="AA843" s="27"/>
      <c r="AB843" s="24"/>
      <c r="AC843" s="24"/>
      <c r="AD843" s="24"/>
      <c r="AE843" s="24"/>
      <c r="AF843" s="24"/>
      <c r="AG843" s="24"/>
    </row>
    <row r="844" spans="1:33" ht="14.25" hidden="1" customHeight="1" x14ac:dyDescent="0.2">
      <c r="A844" s="38">
        <v>7413</v>
      </c>
      <c r="B844" s="29" t="s">
        <v>5780</v>
      </c>
      <c r="C844" s="139">
        <v>733785004</v>
      </c>
      <c r="D844" s="27" t="s">
        <v>149</v>
      </c>
      <c r="E844" s="27" t="s">
        <v>5781</v>
      </c>
      <c r="F844" s="37" t="s">
        <v>27</v>
      </c>
      <c r="G844" s="37" t="s">
        <v>5771</v>
      </c>
      <c r="H844" s="37" t="s">
        <v>29</v>
      </c>
      <c r="I844" s="27"/>
      <c r="J844" s="27"/>
      <c r="K844" s="27" t="s">
        <v>5782</v>
      </c>
      <c r="L844" s="27" t="s">
        <v>5783</v>
      </c>
      <c r="M844" s="29" t="s">
        <v>6112</v>
      </c>
      <c r="N844" s="38" t="s">
        <v>1710</v>
      </c>
      <c r="O844" s="38"/>
      <c r="P844" s="39"/>
      <c r="Q844" s="38"/>
      <c r="R844" s="39">
        <v>93910</v>
      </c>
      <c r="S844" s="39" t="s">
        <v>5784</v>
      </c>
      <c r="T844" s="40">
        <v>40016</v>
      </c>
      <c r="U844" s="38">
        <v>7413</v>
      </c>
      <c r="V844" s="28"/>
      <c r="W844" s="29"/>
      <c r="X844" s="28"/>
      <c r="Y844" s="28"/>
      <c r="Z844" s="28"/>
      <c r="AA844" s="27"/>
      <c r="AB844" s="24"/>
      <c r="AC844" s="24"/>
      <c r="AD844" s="24"/>
      <c r="AE844" s="24"/>
      <c r="AF844" s="24"/>
      <c r="AG844" s="24"/>
    </row>
    <row r="845" spans="1:33" ht="14.25" hidden="1" customHeight="1" x14ac:dyDescent="0.2">
      <c r="A845" s="38">
        <v>6945</v>
      </c>
      <c r="B845" s="29" t="s">
        <v>5785</v>
      </c>
      <c r="C845" s="139">
        <v>653716907</v>
      </c>
      <c r="D845" s="27" t="s">
        <v>5786</v>
      </c>
      <c r="E845" s="27" t="s">
        <v>150</v>
      </c>
      <c r="F845" s="37" t="s">
        <v>1685</v>
      </c>
      <c r="G845" s="37" t="s">
        <v>5736</v>
      </c>
      <c r="H845" s="37" t="s">
        <v>29</v>
      </c>
      <c r="I845" s="27"/>
      <c r="J845" s="27"/>
      <c r="K845" s="27" t="s">
        <v>5787</v>
      </c>
      <c r="L845" s="27" t="s">
        <v>5788</v>
      </c>
      <c r="M845" s="29" t="s">
        <v>623</v>
      </c>
      <c r="N845" s="38" t="s">
        <v>3635</v>
      </c>
      <c r="O845" s="38" t="s">
        <v>7494</v>
      </c>
      <c r="P845" s="59" t="s">
        <v>7495</v>
      </c>
      <c r="Q845" s="38"/>
      <c r="R845" s="39" t="s">
        <v>248</v>
      </c>
      <c r="S845" s="39" t="s">
        <v>7574</v>
      </c>
      <c r="T845" s="40">
        <v>37970</v>
      </c>
      <c r="U845" s="38">
        <v>6945</v>
      </c>
      <c r="V845" s="53"/>
      <c r="W845" s="54"/>
      <c r="X845" s="53"/>
      <c r="Y845" s="53"/>
      <c r="Z845" s="53"/>
      <c r="AA845" s="43"/>
      <c r="AB845" s="24"/>
      <c r="AC845" s="24"/>
      <c r="AD845" s="24"/>
      <c r="AE845" s="24"/>
      <c r="AF845" s="24"/>
      <c r="AG845" s="24"/>
    </row>
    <row r="846" spans="1:33" ht="14.25" hidden="1" customHeight="1" x14ac:dyDescent="0.2">
      <c r="A846" s="38">
        <v>7304</v>
      </c>
      <c r="B846" s="29" t="s">
        <v>5789</v>
      </c>
      <c r="C846" s="139">
        <v>747474001</v>
      </c>
      <c r="D846" s="27" t="s">
        <v>149</v>
      </c>
      <c r="E846" s="27" t="s">
        <v>5790</v>
      </c>
      <c r="F846" s="37" t="s">
        <v>1685</v>
      </c>
      <c r="G846" s="37" t="s">
        <v>5771</v>
      </c>
      <c r="H846" s="37" t="s">
        <v>29</v>
      </c>
      <c r="I846" s="27"/>
      <c r="J846" s="27"/>
      <c r="K846" s="27" t="s">
        <v>5791</v>
      </c>
      <c r="L846" s="27" t="s">
        <v>5792</v>
      </c>
      <c r="M846" s="29" t="s">
        <v>6112</v>
      </c>
      <c r="N846" s="38" t="s">
        <v>5793</v>
      </c>
      <c r="O846" s="38"/>
      <c r="P846" s="39"/>
      <c r="Q846" s="38"/>
      <c r="R846" s="39" t="s">
        <v>248</v>
      </c>
      <c r="S846" s="39" t="s">
        <v>5794</v>
      </c>
      <c r="T846" s="40">
        <v>38768</v>
      </c>
      <c r="U846" s="38">
        <v>7304</v>
      </c>
      <c r="V846" s="28"/>
      <c r="W846" s="29"/>
      <c r="X846" s="28"/>
      <c r="Y846" s="28"/>
      <c r="Z846" s="28"/>
      <c r="AA846" s="27"/>
      <c r="AB846" s="24"/>
      <c r="AC846" s="24"/>
      <c r="AD846" s="24"/>
      <c r="AE846" s="24"/>
      <c r="AF846" s="24"/>
      <c r="AG846" s="24"/>
    </row>
    <row r="847" spans="1:33" ht="14.25" hidden="1" customHeight="1" x14ac:dyDescent="0.2">
      <c r="A847" s="38">
        <v>6946</v>
      </c>
      <c r="B847" s="29" t="s">
        <v>5795</v>
      </c>
      <c r="C847" s="139">
        <v>725861001</v>
      </c>
      <c r="D847" s="27" t="s">
        <v>149</v>
      </c>
      <c r="E847" s="27" t="s">
        <v>150</v>
      </c>
      <c r="F847" s="37" t="s">
        <v>1685</v>
      </c>
      <c r="G847" s="37" t="s">
        <v>5796</v>
      </c>
      <c r="H847" s="37" t="s">
        <v>29</v>
      </c>
      <c r="I847" s="27"/>
      <c r="J847" s="27"/>
      <c r="K847" s="27" t="s">
        <v>5797</v>
      </c>
      <c r="L847" s="27" t="s">
        <v>5799</v>
      </c>
      <c r="M847" s="29" t="s">
        <v>623</v>
      </c>
      <c r="N847" s="38" t="s">
        <v>3635</v>
      </c>
      <c r="O847" s="38"/>
      <c r="P847" s="59" t="s">
        <v>5798</v>
      </c>
      <c r="Q847" s="38"/>
      <c r="R847" s="39">
        <v>93910</v>
      </c>
      <c r="S847" s="39" t="s">
        <v>5800</v>
      </c>
      <c r="T847" s="40">
        <v>37970</v>
      </c>
      <c r="U847" s="38">
        <v>6946</v>
      </c>
      <c r="V847" s="28"/>
      <c r="W847" s="29"/>
      <c r="X847" s="28"/>
      <c r="Y847" s="28"/>
      <c r="Z847" s="28"/>
      <c r="AA847" s="27"/>
      <c r="AB847" s="24"/>
      <c r="AC847" s="24"/>
      <c r="AD847" s="24"/>
      <c r="AE847" s="24"/>
      <c r="AF847" s="24"/>
      <c r="AG847" s="24"/>
    </row>
    <row r="848" spans="1:33" ht="14.25" hidden="1" customHeight="1" x14ac:dyDescent="0.2">
      <c r="A848" s="38">
        <v>6790</v>
      </c>
      <c r="B848" s="29" t="s">
        <v>5801</v>
      </c>
      <c r="C848" s="139" t="s">
        <v>7734</v>
      </c>
      <c r="D848" s="27" t="s">
        <v>149</v>
      </c>
      <c r="E848" s="27" t="s">
        <v>5802</v>
      </c>
      <c r="F848" s="37" t="s">
        <v>27</v>
      </c>
      <c r="G848" s="37" t="s">
        <v>5771</v>
      </c>
      <c r="H848" s="37" t="s">
        <v>29</v>
      </c>
      <c r="I848" s="27"/>
      <c r="J848" s="27"/>
      <c r="K848" s="27" t="s">
        <v>5803</v>
      </c>
      <c r="L848" s="27" t="s">
        <v>5804</v>
      </c>
      <c r="M848" s="29" t="s">
        <v>6112</v>
      </c>
      <c r="N848" s="38" t="s">
        <v>5805</v>
      </c>
      <c r="O848" s="38"/>
      <c r="P848" s="39"/>
      <c r="Q848" s="38"/>
      <c r="R848" s="39" t="s">
        <v>277</v>
      </c>
      <c r="S848" s="39" t="s">
        <v>5806</v>
      </c>
      <c r="T848" s="40">
        <v>37667</v>
      </c>
      <c r="U848" s="38">
        <v>6790</v>
      </c>
      <c r="V848" s="28"/>
      <c r="W848" s="29"/>
      <c r="X848" s="28"/>
      <c r="Y848" s="28"/>
      <c r="Z848" s="28"/>
      <c r="AA848" s="27"/>
      <c r="AB848" s="24"/>
      <c r="AC848" s="24"/>
      <c r="AD848" s="24"/>
      <c r="AE848" s="24"/>
      <c r="AF848" s="24"/>
      <c r="AG848" s="24"/>
    </row>
    <row r="849" spans="1:33" ht="14.25" hidden="1" customHeight="1" x14ac:dyDescent="0.2">
      <c r="A849" s="38">
        <v>6941</v>
      </c>
      <c r="B849" s="29" t="s">
        <v>5807</v>
      </c>
      <c r="C849" s="139">
        <v>732361006</v>
      </c>
      <c r="D849" s="27" t="s">
        <v>149</v>
      </c>
      <c r="E849" s="27" t="s">
        <v>5808</v>
      </c>
      <c r="F849" s="37" t="s">
        <v>27</v>
      </c>
      <c r="G849" s="37" t="s">
        <v>5771</v>
      </c>
      <c r="H849" s="37" t="s">
        <v>29</v>
      </c>
      <c r="I849" s="27"/>
      <c r="J849" s="27"/>
      <c r="K849" s="27" t="s">
        <v>5809</v>
      </c>
      <c r="L849" s="27" t="s">
        <v>5810</v>
      </c>
      <c r="M849" s="29" t="s">
        <v>50</v>
      </c>
      <c r="N849" s="38" t="s">
        <v>3234</v>
      </c>
      <c r="O849" s="38"/>
      <c r="P849" s="39"/>
      <c r="Q849" s="38"/>
      <c r="R849" s="39">
        <v>93910</v>
      </c>
      <c r="S849" s="39" t="s">
        <v>5811</v>
      </c>
      <c r="T849" s="40">
        <v>37970</v>
      </c>
      <c r="U849" s="38">
        <v>6941</v>
      </c>
      <c r="V849" s="28"/>
      <c r="W849" s="29"/>
      <c r="X849" s="28"/>
      <c r="Y849" s="28"/>
      <c r="Z849" s="28"/>
      <c r="AA849" s="27"/>
      <c r="AB849" s="24"/>
      <c r="AC849" s="24"/>
      <c r="AD849" s="24"/>
      <c r="AE849" s="24"/>
      <c r="AF849" s="24"/>
      <c r="AG849" s="24"/>
    </row>
    <row r="850" spans="1:33" ht="14.25" hidden="1" customHeight="1" x14ac:dyDescent="0.2">
      <c r="A850" s="38">
        <v>6901</v>
      </c>
      <c r="B850" s="29" t="s">
        <v>5812</v>
      </c>
      <c r="C850" s="139">
        <v>707155000</v>
      </c>
      <c r="D850" s="27" t="s">
        <v>149</v>
      </c>
      <c r="E850" s="27" t="s">
        <v>5813</v>
      </c>
      <c r="F850" s="37" t="s">
        <v>5814</v>
      </c>
      <c r="G850" s="37" t="s">
        <v>5771</v>
      </c>
      <c r="H850" s="37" t="s">
        <v>29</v>
      </c>
      <c r="I850" s="27"/>
      <c r="J850" s="27"/>
      <c r="K850" s="27" t="s">
        <v>5815</v>
      </c>
      <c r="L850" s="27" t="s">
        <v>5816</v>
      </c>
      <c r="M850" s="29" t="s">
        <v>6112</v>
      </c>
      <c r="N850" s="38" t="s">
        <v>1710</v>
      </c>
      <c r="O850" s="38"/>
      <c r="P850" s="39"/>
      <c r="Q850" s="38"/>
      <c r="R850" s="39">
        <v>93910</v>
      </c>
      <c r="S850" s="39" t="s">
        <v>5817</v>
      </c>
      <c r="T850" s="40">
        <v>37970</v>
      </c>
      <c r="U850" s="38">
        <v>6901</v>
      </c>
      <c r="V850" s="28"/>
      <c r="W850" s="29"/>
      <c r="X850" s="28"/>
      <c r="Y850" s="28"/>
      <c r="Z850" s="28"/>
      <c r="AA850" s="27"/>
      <c r="AB850" s="24"/>
      <c r="AC850" s="24"/>
      <c r="AD850" s="24"/>
      <c r="AE850" s="24"/>
      <c r="AF850" s="24"/>
      <c r="AG850" s="24"/>
    </row>
    <row r="851" spans="1:33" ht="14.25" hidden="1" customHeight="1" x14ac:dyDescent="0.2">
      <c r="A851" s="38">
        <v>6800</v>
      </c>
      <c r="B851" s="29" t="s">
        <v>5818</v>
      </c>
      <c r="C851" s="139">
        <v>729274003</v>
      </c>
      <c r="D851" s="27" t="s">
        <v>149</v>
      </c>
      <c r="E851" s="27" t="s">
        <v>5819</v>
      </c>
      <c r="F851" s="37" t="s">
        <v>27</v>
      </c>
      <c r="G851" s="37" t="s">
        <v>5771</v>
      </c>
      <c r="H851" s="37" t="s">
        <v>29</v>
      </c>
      <c r="I851" s="27"/>
      <c r="J851" s="27"/>
      <c r="K851" s="27" t="s">
        <v>5820</v>
      </c>
      <c r="L851" s="27" t="s">
        <v>5821</v>
      </c>
      <c r="M851" s="29" t="s">
        <v>50</v>
      </c>
      <c r="N851" s="38" t="s">
        <v>2884</v>
      </c>
      <c r="O851" s="38" t="s">
        <v>5822</v>
      </c>
      <c r="P851" s="39"/>
      <c r="Q851" s="38"/>
      <c r="R851" s="39" t="s">
        <v>363</v>
      </c>
      <c r="S851" s="39" t="s">
        <v>6100</v>
      </c>
      <c r="T851" s="40">
        <v>37970</v>
      </c>
      <c r="U851" s="38">
        <v>6800</v>
      </c>
      <c r="V851" s="28"/>
      <c r="W851" s="29"/>
      <c r="X851" s="28"/>
      <c r="Y851" s="28"/>
      <c r="Z851" s="28"/>
      <c r="AA851" s="27"/>
      <c r="AB851" s="24"/>
      <c r="AC851" s="24"/>
      <c r="AD851" s="24"/>
      <c r="AE851" s="24"/>
      <c r="AF851" s="24"/>
      <c r="AG851" s="24"/>
    </row>
    <row r="852" spans="1:33" ht="14.25" hidden="1" customHeight="1" x14ac:dyDescent="0.2">
      <c r="A852" s="38">
        <v>6940</v>
      </c>
      <c r="B852" s="29" t="s">
        <v>5823</v>
      </c>
      <c r="C852" s="139">
        <v>731959005</v>
      </c>
      <c r="D852" s="27" t="s">
        <v>149</v>
      </c>
      <c r="E852" s="27" t="s">
        <v>150</v>
      </c>
      <c r="F852" s="37" t="s">
        <v>27</v>
      </c>
      <c r="G852" s="37" t="s">
        <v>5771</v>
      </c>
      <c r="H852" s="37" t="s">
        <v>29</v>
      </c>
      <c r="I852" s="27"/>
      <c r="J852" s="27"/>
      <c r="K852" s="27" t="s">
        <v>5824</v>
      </c>
      <c r="L852" s="27" t="s">
        <v>5825</v>
      </c>
      <c r="M852" s="29" t="s">
        <v>50</v>
      </c>
      <c r="N852" s="38" t="s">
        <v>3738</v>
      </c>
      <c r="O852" s="38" t="s">
        <v>5826</v>
      </c>
      <c r="P852" s="39"/>
      <c r="Q852" s="38"/>
      <c r="R852" s="39" t="s">
        <v>277</v>
      </c>
      <c r="S852" s="39" t="s">
        <v>6099</v>
      </c>
      <c r="T852" s="40">
        <v>37970</v>
      </c>
      <c r="U852" s="38">
        <v>6940</v>
      </c>
      <c r="V852" s="28"/>
      <c r="W852" s="29"/>
      <c r="X852" s="28"/>
      <c r="Y852" s="28"/>
      <c r="Z852" s="28"/>
      <c r="AA852" s="27"/>
      <c r="AB852" s="24"/>
      <c r="AC852" s="24"/>
      <c r="AD852" s="24"/>
      <c r="AE852" s="24"/>
      <c r="AF852" s="24"/>
      <c r="AG852" s="24"/>
    </row>
    <row r="853" spans="1:33" ht="14.25" hidden="1" customHeight="1" x14ac:dyDescent="0.2">
      <c r="A853" s="38">
        <v>6550</v>
      </c>
      <c r="B853" s="29" t="s">
        <v>5827</v>
      </c>
      <c r="C853" s="139">
        <v>800665264</v>
      </c>
      <c r="D853" s="27" t="s">
        <v>149</v>
      </c>
      <c r="E853" s="27" t="s">
        <v>5828</v>
      </c>
      <c r="F853" s="37" t="s">
        <v>27</v>
      </c>
      <c r="G853" s="37" t="s">
        <v>5771</v>
      </c>
      <c r="H853" s="37" t="s">
        <v>29</v>
      </c>
      <c r="I853" s="27"/>
      <c r="J853" s="27"/>
      <c r="K853" s="27" t="s">
        <v>5829</v>
      </c>
      <c r="L853" s="27" t="s">
        <v>5830</v>
      </c>
      <c r="M853" s="29" t="s">
        <v>339</v>
      </c>
      <c r="N853" s="38" t="s">
        <v>3149</v>
      </c>
      <c r="O853" s="38"/>
      <c r="P853" s="39"/>
      <c r="Q853" s="38"/>
      <c r="R853" s="39" t="s">
        <v>5831</v>
      </c>
      <c r="S853" s="39" t="s">
        <v>5832</v>
      </c>
      <c r="T853" s="40">
        <v>37970</v>
      </c>
      <c r="U853" s="38">
        <v>6550</v>
      </c>
      <c r="V853" s="28"/>
      <c r="W853" s="29"/>
      <c r="X853" s="28"/>
      <c r="Y853" s="28"/>
      <c r="Z853" s="28"/>
      <c r="AA853" s="27"/>
      <c r="AB853" s="24"/>
      <c r="AC853" s="24"/>
      <c r="AD853" s="24"/>
      <c r="AE853" s="24"/>
      <c r="AF853" s="24"/>
      <c r="AG853" s="24"/>
    </row>
    <row r="854" spans="1:33" ht="14.25" hidden="1" customHeight="1" x14ac:dyDescent="0.2">
      <c r="A854" s="38">
        <v>7023</v>
      </c>
      <c r="B854" s="29" t="s">
        <v>5833</v>
      </c>
      <c r="C854" s="139">
        <v>700555097</v>
      </c>
      <c r="D854" s="27" t="s">
        <v>149</v>
      </c>
      <c r="E854" s="27" t="s">
        <v>5834</v>
      </c>
      <c r="F854" s="37" t="s">
        <v>27</v>
      </c>
      <c r="G854" s="37" t="s">
        <v>5771</v>
      </c>
      <c r="H854" s="37" t="s">
        <v>29</v>
      </c>
      <c r="I854" s="27"/>
      <c r="J854" s="27"/>
      <c r="K854" s="27" t="s">
        <v>5835</v>
      </c>
      <c r="L854" s="27" t="s">
        <v>5836</v>
      </c>
      <c r="M854" s="29" t="s">
        <v>6113</v>
      </c>
      <c r="N854" s="38" t="s">
        <v>61</v>
      </c>
      <c r="O854" s="38" t="s">
        <v>5837</v>
      </c>
      <c r="P854" s="39"/>
      <c r="Q854" s="38"/>
      <c r="R854" s="39">
        <v>93910</v>
      </c>
      <c r="S854" s="39" t="s">
        <v>5838</v>
      </c>
      <c r="T854" s="40">
        <v>37970</v>
      </c>
      <c r="U854" s="38">
        <v>7023</v>
      </c>
      <c r="V854" s="28"/>
      <c r="W854" s="29"/>
      <c r="X854" s="28"/>
      <c r="Y854" s="28"/>
      <c r="Z854" s="28"/>
      <c r="AA854" s="27"/>
      <c r="AB854" s="24"/>
      <c r="AC854" s="24"/>
      <c r="AD854" s="24"/>
      <c r="AE854" s="24"/>
      <c r="AF854" s="24"/>
      <c r="AG854" s="24"/>
    </row>
    <row r="855" spans="1:33" ht="14.25" hidden="1" customHeight="1" x14ac:dyDescent="0.2">
      <c r="A855" s="38">
        <v>6650</v>
      </c>
      <c r="B855" s="29" t="s">
        <v>5839</v>
      </c>
      <c r="C855" s="139" t="s">
        <v>7735</v>
      </c>
      <c r="D855" s="27" t="s">
        <v>149</v>
      </c>
      <c r="E855" s="27" t="s">
        <v>5840</v>
      </c>
      <c r="F855" s="37" t="s">
        <v>27</v>
      </c>
      <c r="G855" s="37" t="s">
        <v>5771</v>
      </c>
      <c r="H855" s="37" t="s">
        <v>29</v>
      </c>
      <c r="I855" s="27"/>
      <c r="J855" s="27"/>
      <c r="K855" s="27" t="s">
        <v>6883</v>
      </c>
      <c r="L855" s="27" t="s">
        <v>5841</v>
      </c>
      <c r="M855" s="29" t="s">
        <v>339</v>
      </c>
      <c r="N855" s="38" t="s">
        <v>5842</v>
      </c>
      <c r="O855" s="38" t="s">
        <v>6601</v>
      </c>
      <c r="P855" s="59" t="s">
        <v>6602</v>
      </c>
      <c r="Q855" s="38"/>
      <c r="R855" s="39" t="s">
        <v>277</v>
      </c>
      <c r="S855" s="39" t="s">
        <v>7190</v>
      </c>
      <c r="T855" s="40">
        <v>37970</v>
      </c>
      <c r="U855" s="38">
        <v>6650</v>
      </c>
      <c r="V855" s="53"/>
      <c r="W855" s="54"/>
      <c r="X855" s="53"/>
      <c r="Y855" s="53"/>
      <c r="Z855" s="53"/>
      <c r="AA855" s="43"/>
      <c r="AB855" s="24"/>
      <c r="AC855" s="24"/>
      <c r="AD855" s="24"/>
      <c r="AE855" s="24"/>
      <c r="AF855" s="24"/>
      <c r="AG855" s="24"/>
    </row>
    <row r="856" spans="1:33" ht="14.25" hidden="1" customHeight="1" x14ac:dyDescent="0.2">
      <c r="A856" s="38">
        <v>6879</v>
      </c>
      <c r="B856" s="29" t="s">
        <v>5843</v>
      </c>
      <c r="C856" s="139" t="s">
        <v>7736</v>
      </c>
      <c r="D856" s="27" t="s">
        <v>149</v>
      </c>
      <c r="E856" s="27" t="s">
        <v>5844</v>
      </c>
      <c r="F856" s="37" t="s">
        <v>5845</v>
      </c>
      <c r="G856" s="37" t="s">
        <v>5771</v>
      </c>
      <c r="H856" s="37" t="s">
        <v>29</v>
      </c>
      <c r="I856" s="27"/>
      <c r="J856" s="27"/>
      <c r="K856" s="27" t="s">
        <v>5846</v>
      </c>
      <c r="L856" s="27" t="s">
        <v>5847</v>
      </c>
      <c r="M856" s="29" t="s">
        <v>623</v>
      </c>
      <c r="N856" s="38" t="s">
        <v>5849</v>
      </c>
      <c r="O856" s="38" t="s">
        <v>5848</v>
      </c>
      <c r="P856" s="39"/>
      <c r="Q856" s="38"/>
      <c r="R856" s="39" t="s">
        <v>277</v>
      </c>
      <c r="S856" s="39" t="s">
        <v>5850</v>
      </c>
      <c r="T856" s="40">
        <v>37970</v>
      </c>
      <c r="U856" s="38">
        <v>6879</v>
      </c>
      <c r="V856" s="28"/>
      <c r="W856" s="29"/>
      <c r="X856" s="28"/>
      <c r="Y856" s="28"/>
      <c r="Z856" s="28"/>
      <c r="AA856" s="27"/>
      <c r="AB856" s="24"/>
      <c r="AC856" s="24"/>
      <c r="AD856" s="24"/>
      <c r="AE856" s="24"/>
      <c r="AF856" s="24"/>
      <c r="AG856" s="24"/>
    </row>
    <row r="857" spans="1:33" ht="14.25" hidden="1" customHeight="1" x14ac:dyDescent="0.2">
      <c r="A857" s="38">
        <v>3848</v>
      </c>
      <c r="B857" s="29" t="s">
        <v>3932</v>
      </c>
      <c r="C857" s="139">
        <v>702085047</v>
      </c>
      <c r="D857" s="27" t="s">
        <v>3933</v>
      </c>
      <c r="E857" s="27" t="s">
        <v>150</v>
      </c>
      <c r="F857" s="37" t="s">
        <v>1685</v>
      </c>
      <c r="G857" s="37" t="s">
        <v>3934</v>
      </c>
      <c r="H857" s="37" t="s">
        <v>29</v>
      </c>
      <c r="I857" s="27"/>
      <c r="J857" s="27"/>
      <c r="K857" s="27" t="s">
        <v>7063</v>
      </c>
      <c r="L857" s="27" t="s">
        <v>6386</v>
      </c>
      <c r="M857" s="29" t="s">
        <v>6112</v>
      </c>
      <c r="N857" s="38" t="s">
        <v>4235</v>
      </c>
      <c r="O857" s="38" t="s">
        <v>6385</v>
      </c>
      <c r="P857" s="59" t="s">
        <v>6387</v>
      </c>
      <c r="Q857" s="38"/>
      <c r="R857" s="39" t="s">
        <v>248</v>
      </c>
      <c r="S857" s="39" t="s">
        <v>7190</v>
      </c>
      <c r="T857" s="40">
        <v>37970</v>
      </c>
      <c r="U857" s="38">
        <v>3848</v>
      </c>
      <c r="V857" s="53"/>
      <c r="W857" s="54"/>
      <c r="X857" s="53"/>
      <c r="Y857" s="53"/>
      <c r="Z857" s="53"/>
      <c r="AA857" s="43"/>
      <c r="AB857" s="24"/>
      <c r="AC857" s="24"/>
      <c r="AD857" s="24"/>
      <c r="AE857" s="24"/>
      <c r="AF857" s="24"/>
      <c r="AG857" s="24"/>
    </row>
    <row r="858" spans="1:33" ht="14.25" hidden="1" customHeight="1" x14ac:dyDescent="0.2">
      <c r="A858" s="38">
        <v>6923</v>
      </c>
      <c r="B858" s="29" t="s">
        <v>5851</v>
      </c>
      <c r="C858" s="139">
        <v>704380208</v>
      </c>
      <c r="D858" s="27" t="s">
        <v>149</v>
      </c>
      <c r="E858" s="27" t="s">
        <v>5852</v>
      </c>
      <c r="F858" s="37" t="s">
        <v>27</v>
      </c>
      <c r="G858" s="37" t="s">
        <v>5771</v>
      </c>
      <c r="H858" s="37" t="s">
        <v>29</v>
      </c>
      <c r="I858" s="27"/>
      <c r="J858" s="27"/>
      <c r="K858" s="27" t="s">
        <v>5853</v>
      </c>
      <c r="L858" s="27" t="s">
        <v>5854</v>
      </c>
      <c r="M858" s="29" t="s">
        <v>339</v>
      </c>
      <c r="N858" s="38" t="s">
        <v>5855</v>
      </c>
      <c r="O858" s="38"/>
      <c r="P858" s="39"/>
      <c r="Q858" s="38"/>
      <c r="R858" s="39" t="s">
        <v>277</v>
      </c>
      <c r="S858" s="39" t="s">
        <v>5856</v>
      </c>
      <c r="T858" s="40">
        <v>37970</v>
      </c>
      <c r="U858" s="38">
        <v>6923</v>
      </c>
      <c r="V858" s="28"/>
      <c r="W858" s="29"/>
      <c r="X858" s="28"/>
      <c r="Y858" s="28"/>
      <c r="Z858" s="28"/>
      <c r="AA858" s="27"/>
      <c r="AB858" s="24"/>
      <c r="AC858" s="24"/>
      <c r="AD858" s="24"/>
      <c r="AE858" s="24"/>
      <c r="AF858" s="24"/>
      <c r="AG858" s="24"/>
    </row>
    <row r="859" spans="1:33" ht="14.25" hidden="1" customHeight="1" x14ac:dyDescent="0.2">
      <c r="A859" s="38">
        <v>7008</v>
      </c>
      <c r="B859" s="29" t="s">
        <v>5857</v>
      </c>
      <c r="C859" s="139">
        <v>702872707</v>
      </c>
      <c r="D859" s="27" t="s">
        <v>149</v>
      </c>
      <c r="E859" s="27" t="s">
        <v>5755</v>
      </c>
      <c r="F859" s="37" t="s">
        <v>27</v>
      </c>
      <c r="G859" s="37" t="s">
        <v>151</v>
      </c>
      <c r="H859" s="37" t="s">
        <v>29</v>
      </c>
      <c r="I859" s="27"/>
      <c r="J859" s="27"/>
      <c r="K859" s="27" t="s">
        <v>5858</v>
      </c>
      <c r="L859" s="27" t="s">
        <v>5859</v>
      </c>
      <c r="M859" s="29" t="s">
        <v>49</v>
      </c>
      <c r="N859" s="38" t="s">
        <v>5861</v>
      </c>
      <c r="O859" s="38" t="s">
        <v>5860</v>
      </c>
      <c r="P859" s="39"/>
      <c r="Q859" s="38"/>
      <c r="R859" s="39" t="s">
        <v>363</v>
      </c>
      <c r="S859" s="39" t="s">
        <v>5862</v>
      </c>
      <c r="T859" s="40">
        <v>37970</v>
      </c>
      <c r="U859" s="38">
        <v>7008</v>
      </c>
      <c r="V859" s="28"/>
      <c r="W859" s="29"/>
      <c r="X859" s="28"/>
      <c r="Y859" s="28"/>
      <c r="Z859" s="28"/>
      <c r="AA859" s="27"/>
      <c r="AB859" s="24"/>
      <c r="AC859" s="24"/>
      <c r="AD859" s="24"/>
      <c r="AE859" s="24"/>
      <c r="AF859" s="24"/>
      <c r="AG859" s="24"/>
    </row>
    <row r="860" spans="1:33" ht="14.25" hidden="1" customHeight="1" x14ac:dyDescent="0.2">
      <c r="A860" s="38">
        <v>6840</v>
      </c>
      <c r="B860" s="29" t="s">
        <v>5863</v>
      </c>
      <c r="C860" s="139">
        <v>815133048</v>
      </c>
      <c r="D860" s="27" t="s">
        <v>149</v>
      </c>
      <c r="E860" s="27" t="s">
        <v>150</v>
      </c>
      <c r="F860" s="37" t="s">
        <v>27</v>
      </c>
      <c r="G860" s="37" t="s">
        <v>5771</v>
      </c>
      <c r="H860" s="37" t="s">
        <v>29</v>
      </c>
      <c r="I860" s="27"/>
      <c r="J860" s="27"/>
      <c r="K860" s="27" t="s">
        <v>5864</v>
      </c>
      <c r="L860" s="27" t="s">
        <v>5865</v>
      </c>
      <c r="M860" s="29" t="s">
        <v>6117</v>
      </c>
      <c r="N860" s="38" t="s">
        <v>3912</v>
      </c>
      <c r="O860" s="38" t="s">
        <v>5866</v>
      </c>
      <c r="P860" s="39"/>
      <c r="Q860" s="38"/>
      <c r="R860" s="39">
        <v>93910</v>
      </c>
      <c r="S860" s="39" t="s">
        <v>5811</v>
      </c>
      <c r="T860" s="40">
        <v>38159</v>
      </c>
      <c r="U860" s="38">
        <v>6840</v>
      </c>
      <c r="V860" s="28"/>
      <c r="W860" s="29"/>
      <c r="X860" s="28"/>
      <c r="Y860" s="28"/>
      <c r="Z860" s="28"/>
      <c r="AA860" s="27"/>
      <c r="AB860" s="24"/>
      <c r="AC860" s="24"/>
      <c r="AD860" s="24"/>
      <c r="AE860" s="24"/>
      <c r="AF860" s="24"/>
      <c r="AG860" s="24"/>
    </row>
    <row r="861" spans="1:33" ht="14.25" hidden="1" customHeight="1" x14ac:dyDescent="0.2">
      <c r="A861" s="38">
        <v>5900</v>
      </c>
      <c r="B861" s="29" t="s">
        <v>5867</v>
      </c>
      <c r="C861" s="139">
        <v>823695004</v>
      </c>
      <c r="D861" s="27" t="s">
        <v>242</v>
      </c>
      <c r="E861" s="27" t="s">
        <v>5868</v>
      </c>
      <c r="F861" s="37" t="s">
        <v>5869</v>
      </c>
      <c r="G861" s="37" t="s">
        <v>244</v>
      </c>
      <c r="H861" s="37" t="s">
        <v>29</v>
      </c>
      <c r="I861" s="27"/>
      <c r="J861" s="27"/>
      <c r="K861" s="27" t="s">
        <v>5870</v>
      </c>
      <c r="L861" s="27" t="s">
        <v>5871</v>
      </c>
      <c r="M861" s="29" t="s">
        <v>623</v>
      </c>
      <c r="N861" s="38" t="s">
        <v>457</v>
      </c>
      <c r="O861" s="38" t="s">
        <v>5872</v>
      </c>
      <c r="P861" s="39"/>
      <c r="Q861" s="38"/>
      <c r="R861" s="39">
        <v>93910</v>
      </c>
      <c r="S861" s="39" t="s">
        <v>6794</v>
      </c>
      <c r="T861" s="40">
        <v>37970</v>
      </c>
      <c r="U861" s="38">
        <v>5900</v>
      </c>
      <c r="V861" s="28"/>
      <c r="W861" s="29"/>
      <c r="X861" s="28"/>
      <c r="Y861" s="28"/>
      <c r="Z861" s="28"/>
      <c r="AA861" s="27"/>
      <c r="AB861" s="24"/>
      <c r="AC861" s="24"/>
      <c r="AD861" s="24"/>
      <c r="AE861" s="24"/>
      <c r="AF861" s="24"/>
      <c r="AG861" s="24"/>
    </row>
    <row r="862" spans="1:33" ht="14.25" hidden="1" customHeight="1" x14ac:dyDescent="0.2">
      <c r="A862" s="38">
        <v>7359</v>
      </c>
      <c r="B862" s="29" t="s">
        <v>5873</v>
      </c>
      <c r="C862" s="139">
        <v>616068008</v>
      </c>
      <c r="D862" s="27" t="s">
        <v>2729</v>
      </c>
      <c r="E862" s="27" t="s">
        <v>5874</v>
      </c>
      <c r="F862" s="37" t="s">
        <v>27</v>
      </c>
      <c r="G862" s="37" t="s">
        <v>5875</v>
      </c>
      <c r="H862" s="37" t="s">
        <v>29</v>
      </c>
      <c r="I862" s="27"/>
      <c r="J862" s="27"/>
      <c r="K862" s="27" t="s">
        <v>6262</v>
      </c>
      <c r="L862" s="27" t="s">
        <v>5876</v>
      </c>
      <c r="M862" s="29" t="s">
        <v>6116</v>
      </c>
      <c r="N862" s="38" t="s">
        <v>5877</v>
      </c>
      <c r="O862" s="29" t="s">
        <v>6263</v>
      </c>
      <c r="P862" s="39"/>
      <c r="Q862" s="38"/>
      <c r="R862" s="39">
        <v>91001</v>
      </c>
      <c r="S862" s="39" t="s">
        <v>600</v>
      </c>
      <c r="T862" s="40">
        <v>39245</v>
      </c>
      <c r="U862" s="38">
        <v>7359</v>
      </c>
      <c r="V862" s="28"/>
      <c r="W862" s="29"/>
      <c r="X862" s="28"/>
      <c r="Y862" s="28"/>
      <c r="Z862" s="28"/>
      <c r="AA862" s="27"/>
      <c r="AB862" s="24"/>
      <c r="AC862" s="24"/>
      <c r="AD862" s="24"/>
      <c r="AE862" s="24"/>
      <c r="AF862" s="24"/>
      <c r="AG862" s="24"/>
    </row>
    <row r="863" spans="1:33" ht="14.25" hidden="1" customHeight="1" x14ac:dyDescent="0.2">
      <c r="A863" s="38">
        <v>7145</v>
      </c>
      <c r="B863" s="29" t="s">
        <v>5878</v>
      </c>
      <c r="C863" s="139" t="s">
        <v>7737</v>
      </c>
      <c r="D863" s="27" t="s">
        <v>2729</v>
      </c>
      <c r="E863" s="27" t="s">
        <v>5874</v>
      </c>
      <c r="F863" s="37" t="s">
        <v>27</v>
      </c>
      <c r="G863" s="37" t="s">
        <v>5875</v>
      </c>
      <c r="H863" s="37" t="s">
        <v>29</v>
      </c>
      <c r="I863" s="27"/>
      <c r="J863" s="27"/>
      <c r="K863" s="27" t="s">
        <v>6626</v>
      </c>
      <c r="L863" s="27" t="s">
        <v>5879</v>
      </c>
      <c r="M863" s="29" t="s">
        <v>6168</v>
      </c>
      <c r="N863" s="38" t="s">
        <v>874</v>
      </c>
      <c r="O863" s="38" t="s">
        <v>5880</v>
      </c>
      <c r="P863" s="39"/>
      <c r="Q863" s="38"/>
      <c r="R863" s="39">
        <v>91001</v>
      </c>
      <c r="S863" s="39" t="s">
        <v>600</v>
      </c>
      <c r="T863" s="40">
        <v>38266</v>
      </c>
      <c r="U863" s="38">
        <v>7145</v>
      </c>
      <c r="V863" s="28"/>
      <c r="W863" s="29"/>
      <c r="X863" s="28"/>
      <c r="Y863" s="28"/>
      <c r="Z863" s="28"/>
      <c r="AA863" s="27"/>
      <c r="AB863" s="24"/>
      <c r="AC863" s="24"/>
      <c r="AD863" s="24"/>
      <c r="AE863" s="24"/>
      <c r="AF863" s="24"/>
      <c r="AG863" s="24"/>
    </row>
    <row r="864" spans="1:33" ht="14.25" hidden="1" customHeight="1" x14ac:dyDescent="0.2">
      <c r="A864" s="38">
        <v>7188</v>
      </c>
      <c r="B864" s="29" t="s">
        <v>5881</v>
      </c>
      <c r="C864" s="139">
        <v>616080008</v>
      </c>
      <c r="D864" s="27" t="s">
        <v>2729</v>
      </c>
      <c r="E864" s="27" t="s">
        <v>5874</v>
      </c>
      <c r="F864" s="37" t="s">
        <v>27</v>
      </c>
      <c r="G864" s="37" t="s">
        <v>5875</v>
      </c>
      <c r="H864" s="37" t="s">
        <v>29</v>
      </c>
      <c r="I864" s="27"/>
      <c r="J864" s="27"/>
      <c r="K864" s="27" t="s">
        <v>6524</v>
      </c>
      <c r="L864" s="27" t="s">
        <v>6522</v>
      </c>
      <c r="M864" s="29" t="s">
        <v>49</v>
      </c>
      <c r="N864" s="38" t="s">
        <v>6178</v>
      </c>
      <c r="O864" s="38">
        <v>225758522</v>
      </c>
      <c r="P864" s="59" t="s">
        <v>6523</v>
      </c>
      <c r="Q864" s="38"/>
      <c r="R864" s="39">
        <v>91001</v>
      </c>
      <c r="S864" s="39" t="s">
        <v>2859</v>
      </c>
      <c r="T864" s="40">
        <v>38595</v>
      </c>
      <c r="U864" s="38">
        <v>7188</v>
      </c>
      <c r="V864" s="28"/>
      <c r="W864" s="29"/>
      <c r="X864" s="28"/>
      <c r="Y864" s="28"/>
      <c r="Z864" s="28"/>
      <c r="AA864" s="27"/>
      <c r="AB864" s="24"/>
      <c r="AC864" s="24"/>
      <c r="AD864" s="24"/>
      <c r="AE864" s="24"/>
      <c r="AF864" s="24"/>
      <c r="AG864" s="24"/>
    </row>
    <row r="865" spans="1:33" ht="14.25" hidden="1" customHeight="1" x14ac:dyDescent="0.2">
      <c r="A865" s="38">
        <v>6100</v>
      </c>
      <c r="B865" s="29" t="s">
        <v>5882</v>
      </c>
      <c r="C865" s="139">
        <v>700124509</v>
      </c>
      <c r="D865" s="27" t="s">
        <v>78</v>
      </c>
      <c r="E865" s="27" t="s">
        <v>5883</v>
      </c>
      <c r="F865" s="37" t="s">
        <v>7175</v>
      </c>
      <c r="G865" s="37" t="s">
        <v>5884</v>
      </c>
      <c r="H865" s="37" t="s">
        <v>7176</v>
      </c>
      <c r="I865" s="27" t="s">
        <v>5885</v>
      </c>
      <c r="J865" s="27" t="s">
        <v>6666</v>
      </c>
      <c r="K865" s="27" t="s">
        <v>5886</v>
      </c>
      <c r="L865" s="27" t="s">
        <v>5888</v>
      </c>
      <c r="M865" s="29" t="s">
        <v>49</v>
      </c>
      <c r="N865" s="38" t="s">
        <v>5890</v>
      </c>
      <c r="O865" s="38" t="s">
        <v>5889</v>
      </c>
      <c r="P865" s="39" t="s">
        <v>5887</v>
      </c>
      <c r="Q865" s="38"/>
      <c r="R865" s="39">
        <v>93401</v>
      </c>
      <c r="S865" s="39" t="s">
        <v>7261</v>
      </c>
      <c r="T865" s="40">
        <v>37970</v>
      </c>
      <c r="U865" s="38">
        <v>6100</v>
      </c>
      <c r="V865" s="53"/>
      <c r="W865" s="54"/>
      <c r="X865" s="53"/>
      <c r="Y865" s="53"/>
      <c r="Z865" s="53"/>
      <c r="AA865" s="43" t="s">
        <v>8752</v>
      </c>
      <c r="AB865" s="24"/>
      <c r="AC865" s="24"/>
      <c r="AD865" s="24"/>
      <c r="AE865" s="24"/>
      <c r="AF865" s="24"/>
      <c r="AG865" s="24" t="s">
        <v>8753</v>
      </c>
    </row>
    <row r="866" spans="1:33" ht="14.25" hidden="1" customHeight="1" x14ac:dyDescent="0.2">
      <c r="A866" s="38">
        <v>6150</v>
      </c>
      <c r="B866" s="29" t="s">
        <v>5891</v>
      </c>
      <c r="C866" s="139">
        <v>702758009</v>
      </c>
      <c r="D866" s="27" t="s">
        <v>78</v>
      </c>
      <c r="E866" s="27" t="s">
        <v>5892</v>
      </c>
      <c r="F866" s="37" t="s">
        <v>7623</v>
      </c>
      <c r="G866" s="37" t="s">
        <v>5893</v>
      </c>
      <c r="H866" s="37" t="s">
        <v>7624</v>
      </c>
      <c r="I866" s="27" t="s">
        <v>7625</v>
      </c>
      <c r="J866" s="27" t="s">
        <v>7626</v>
      </c>
      <c r="K866" s="27" t="s">
        <v>7627</v>
      </c>
      <c r="L866" s="27" t="s">
        <v>5894</v>
      </c>
      <c r="M866" s="29" t="s">
        <v>6118</v>
      </c>
      <c r="N866" s="38" t="s">
        <v>5896</v>
      </c>
      <c r="O866" s="38" t="s">
        <v>5895</v>
      </c>
      <c r="P866" s="96" t="s">
        <v>7638</v>
      </c>
      <c r="Q866" s="38"/>
      <c r="R866" s="39">
        <v>93401</v>
      </c>
      <c r="S866" s="39" t="s">
        <v>7587</v>
      </c>
      <c r="T866" s="40">
        <v>37970</v>
      </c>
      <c r="U866" s="38">
        <v>6150</v>
      </c>
      <c r="V866" s="28"/>
      <c r="W866" s="29"/>
      <c r="X866" s="28"/>
      <c r="Y866" s="28"/>
      <c r="Z866" s="28"/>
      <c r="AA866" s="27"/>
      <c r="AB866" s="24"/>
      <c r="AC866" s="24"/>
      <c r="AD866" s="24"/>
      <c r="AE866" s="24"/>
      <c r="AF866" s="24"/>
      <c r="AG866" s="24" t="s">
        <v>8754</v>
      </c>
    </row>
    <row r="867" spans="1:33" ht="14.25" hidden="1" customHeight="1" x14ac:dyDescent="0.2">
      <c r="A867" s="38">
        <v>6969</v>
      </c>
      <c r="B867" s="29" t="s">
        <v>5897</v>
      </c>
      <c r="C867" s="139">
        <v>722703006</v>
      </c>
      <c r="D867" s="27" t="s">
        <v>78</v>
      </c>
      <c r="E867" s="27" t="s">
        <v>5898</v>
      </c>
      <c r="F867" s="37" t="s">
        <v>7590</v>
      </c>
      <c r="G867" s="37" t="s">
        <v>5899</v>
      </c>
      <c r="H867" s="37" t="s">
        <v>6539</v>
      </c>
      <c r="I867" s="27" t="s">
        <v>5445</v>
      </c>
      <c r="J867" s="27" t="s">
        <v>6540</v>
      </c>
      <c r="K867" s="27" t="s">
        <v>5900</v>
      </c>
      <c r="L867" s="27" t="s">
        <v>5901</v>
      </c>
      <c r="M867" s="29" t="s">
        <v>623</v>
      </c>
      <c r="N867" s="38" t="s">
        <v>1339</v>
      </c>
      <c r="O867" s="38" t="s">
        <v>5902</v>
      </c>
      <c r="P867" s="59" t="s">
        <v>5903</v>
      </c>
      <c r="Q867" s="38"/>
      <c r="R867" s="39" t="s">
        <v>5904</v>
      </c>
      <c r="S867" s="39" t="s">
        <v>7602</v>
      </c>
      <c r="T867" s="40">
        <v>37970</v>
      </c>
      <c r="U867" s="38">
        <v>6969</v>
      </c>
      <c r="V867" s="28"/>
      <c r="W867" s="29"/>
      <c r="X867" s="28"/>
      <c r="Y867" s="28"/>
      <c r="Z867" s="28"/>
      <c r="AA867" s="27"/>
      <c r="AB867" s="24"/>
      <c r="AC867" s="24"/>
      <c r="AD867" s="24"/>
      <c r="AE867" s="24"/>
      <c r="AF867" s="24"/>
      <c r="AG867" s="24"/>
    </row>
    <row r="868" spans="1:33" ht="14.25" hidden="1" customHeight="1" x14ac:dyDescent="0.2">
      <c r="A868" s="38">
        <v>7108</v>
      </c>
      <c r="B868" s="29" t="s">
        <v>5905</v>
      </c>
      <c r="C868" s="139">
        <v>818975007</v>
      </c>
      <c r="D868" s="27" t="s">
        <v>5906</v>
      </c>
      <c r="E868" s="27" t="s">
        <v>5907</v>
      </c>
      <c r="F868" s="37" t="s">
        <v>5908</v>
      </c>
      <c r="G868" s="37" t="s">
        <v>5909</v>
      </c>
      <c r="H868" s="37" t="s">
        <v>6568</v>
      </c>
      <c r="I868" s="27" t="s">
        <v>5910</v>
      </c>
      <c r="J868" s="27" t="s">
        <v>6570</v>
      </c>
      <c r="K868" s="27" t="s">
        <v>5911</v>
      </c>
      <c r="L868" s="27" t="s">
        <v>5912</v>
      </c>
      <c r="M868" s="29" t="s">
        <v>49</v>
      </c>
      <c r="N868" s="38" t="s">
        <v>723</v>
      </c>
      <c r="O868" s="38" t="s">
        <v>5913</v>
      </c>
      <c r="P868" s="39"/>
      <c r="Q868" s="38"/>
      <c r="R868" s="39">
        <v>93401</v>
      </c>
      <c r="S868" s="39" t="s">
        <v>6569</v>
      </c>
      <c r="T868" s="40">
        <v>37970</v>
      </c>
      <c r="U868" s="38">
        <v>7108</v>
      </c>
      <c r="V868" s="28"/>
      <c r="W868" s="29"/>
      <c r="X868" s="28"/>
      <c r="Y868" s="28"/>
      <c r="Z868" s="28"/>
      <c r="AA868" s="27"/>
      <c r="AB868" s="24"/>
      <c r="AC868" s="24"/>
      <c r="AD868" s="24"/>
      <c r="AE868" s="24"/>
      <c r="AF868" s="24"/>
      <c r="AG868" s="24"/>
    </row>
    <row r="869" spans="1:33" ht="14.25" hidden="1" customHeight="1" x14ac:dyDescent="0.2">
      <c r="A869" s="38">
        <v>6250</v>
      </c>
      <c r="B869" s="29" t="s">
        <v>5914</v>
      </c>
      <c r="C869" s="139">
        <v>821303001</v>
      </c>
      <c r="D869" s="27" t="s">
        <v>78</v>
      </c>
      <c r="E869" s="27" t="s">
        <v>5915</v>
      </c>
      <c r="F869" s="37" t="s">
        <v>5916</v>
      </c>
      <c r="G869" s="37" t="s">
        <v>5917</v>
      </c>
      <c r="H869" s="37" t="s">
        <v>5919</v>
      </c>
      <c r="I869" s="27" t="s">
        <v>5920</v>
      </c>
      <c r="J869" s="27" t="s">
        <v>5921</v>
      </c>
      <c r="K869" s="27" t="s">
        <v>5922</v>
      </c>
      <c r="L869" s="27" t="s">
        <v>5923</v>
      </c>
      <c r="M869" s="29" t="s">
        <v>49</v>
      </c>
      <c r="N869" s="38" t="s">
        <v>845</v>
      </c>
      <c r="O869" s="38" t="s">
        <v>5924</v>
      </c>
      <c r="P869" s="39"/>
      <c r="Q869" s="38"/>
      <c r="R869" s="39">
        <v>93401</v>
      </c>
      <c r="S869" s="39" t="s">
        <v>5918</v>
      </c>
      <c r="T869" s="40">
        <v>37970</v>
      </c>
      <c r="U869" s="38">
        <v>6250</v>
      </c>
      <c r="V869" s="28"/>
      <c r="W869" s="29"/>
      <c r="X869" s="28"/>
      <c r="Y869" s="28"/>
      <c r="Z869" s="28"/>
      <c r="AA869" s="27"/>
      <c r="AB869" s="24"/>
      <c r="AC869" s="24"/>
      <c r="AD869" s="24"/>
      <c r="AE869" s="24"/>
      <c r="AF869" s="24"/>
      <c r="AG869" s="24"/>
    </row>
    <row r="870" spans="1:33" ht="14.25" hidden="1" customHeight="1" x14ac:dyDescent="0.2">
      <c r="A870" s="38">
        <v>6300</v>
      </c>
      <c r="B870" s="29" t="s">
        <v>5925</v>
      </c>
      <c r="C870" s="139">
        <v>700183807</v>
      </c>
      <c r="D870" s="27" t="s">
        <v>78</v>
      </c>
      <c r="E870" s="27" t="s">
        <v>5926</v>
      </c>
      <c r="F870" s="37" t="s">
        <v>5927</v>
      </c>
      <c r="G870" s="37" t="s">
        <v>5928</v>
      </c>
      <c r="H870" s="37" t="s">
        <v>5929</v>
      </c>
      <c r="I870" s="27" t="s">
        <v>1919</v>
      </c>
      <c r="J870" s="27" t="s">
        <v>5930</v>
      </c>
      <c r="K870" s="27" t="s">
        <v>5931</v>
      </c>
      <c r="L870" s="27" t="s">
        <v>5932</v>
      </c>
      <c r="M870" s="29" t="s">
        <v>6119</v>
      </c>
      <c r="N870" s="38" t="s">
        <v>1100</v>
      </c>
      <c r="O870" s="38" t="s">
        <v>5933</v>
      </c>
      <c r="P870" s="39"/>
      <c r="Q870" s="38"/>
      <c r="R870" s="39">
        <v>93401</v>
      </c>
      <c r="S870" s="39" t="s">
        <v>5934</v>
      </c>
      <c r="T870" s="40">
        <v>37970</v>
      </c>
      <c r="U870" s="38">
        <v>6300</v>
      </c>
      <c r="V870" s="28"/>
      <c r="W870" s="29"/>
      <c r="X870" s="28"/>
      <c r="Y870" s="28"/>
      <c r="Z870" s="28"/>
      <c r="AA870" s="27"/>
      <c r="AB870" s="24"/>
      <c r="AC870" s="24"/>
      <c r="AD870" s="24"/>
      <c r="AE870" s="24"/>
      <c r="AF870" s="24"/>
      <c r="AG870" s="24"/>
    </row>
    <row r="871" spans="1:33" ht="14.25" hidden="1" customHeight="1" x14ac:dyDescent="0.2">
      <c r="A871" s="38">
        <v>7334</v>
      </c>
      <c r="B871" s="29" t="s">
        <v>5935</v>
      </c>
      <c r="C871" s="139">
        <v>714704001</v>
      </c>
      <c r="D871" s="27" t="s">
        <v>5936</v>
      </c>
      <c r="E871" s="27" t="s">
        <v>5937</v>
      </c>
      <c r="F871" s="37" t="s">
        <v>7129</v>
      </c>
      <c r="G871" s="37" t="s">
        <v>5938</v>
      </c>
      <c r="H871" s="37" t="s">
        <v>7130</v>
      </c>
      <c r="I871" s="27" t="s">
        <v>4494</v>
      </c>
      <c r="J871" s="27" t="s">
        <v>7132</v>
      </c>
      <c r="K871" s="27" t="s">
        <v>7131</v>
      </c>
      <c r="L871" s="27" t="s">
        <v>5939</v>
      </c>
      <c r="M871" s="29" t="s">
        <v>49</v>
      </c>
      <c r="N871" s="38" t="s">
        <v>845</v>
      </c>
      <c r="O871" s="38"/>
      <c r="P871" s="39"/>
      <c r="Q871" s="38"/>
      <c r="R871" s="39">
        <v>93105</v>
      </c>
      <c r="S871" s="39" t="s">
        <v>7148</v>
      </c>
      <c r="T871" s="40">
        <v>38957</v>
      </c>
      <c r="U871" s="38">
        <v>7334</v>
      </c>
      <c r="V871" s="28"/>
      <c r="W871" s="29"/>
      <c r="X871" s="28"/>
      <c r="Y871" s="28"/>
      <c r="Z871" s="28"/>
      <c r="AA871" s="27"/>
      <c r="AB871" s="24"/>
      <c r="AC871" s="24"/>
      <c r="AD871" s="24"/>
      <c r="AE871" s="24"/>
      <c r="AF871" s="24"/>
      <c r="AG871" s="24"/>
    </row>
    <row r="872" spans="1:33" ht="14.25" hidden="1" customHeight="1" thickBot="1" x14ac:dyDescent="0.25">
      <c r="A872" s="38">
        <v>7214</v>
      </c>
      <c r="B872" s="29" t="s">
        <v>5940</v>
      </c>
      <c r="C872" s="139" t="s">
        <v>7738</v>
      </c>
      <c r="D872" s="27" t="s">
        <v>78</v>
      </c>
      <c r="E872" s="27" t="s">
        <v>5941</v>
      </c>
      <c r="F872" s="37" t="s">
        <v>5942</v>
      </c>
      <c r="G872" s="37" t="s">
        <v>5943</v>
      </c>
      <c r="H872" s="37" t="s">
        <v>5944</v>
      </c>
      <c r="I872" s="27" t="s">
        <v>5945</v>
      </c>
      <c r="J872" s="27" t="s">
        <v>5946</v>
      </c>
      <c r="K872" s="27" t="s">
        <v>5947</v>
      </c>
      <c r="L872" s="27" t="s">
        <v>5948</v>
      </c>
      <c r="M872" s="29" t="s">
        <v>49</v>
      </c>
      <c r="N872" s="38" t="s">
        <v>723</v>
      </c>
      <c r="O872" s="38" t="s">
        <v>5949</v>
      </c>
      <c r="P872" s="39"/>
      <c r="Q872" s="38"/>
      <c r="R872" s="39">
        <v>93401</v>
      </c>
      <c r="S872" s="39" t="s">
        <v>5950</v>
      </c>
      <c r="T872" s="40">
        <v>38659</v>
      </c>
      <c r="U872" s="38">
        <v>7214</v>
      </c>
      <c r="V872" s="28"/>
      <c r="W872" s="29"/>
      <c r="X872" s="28"/>
      <c r="Y872" s="28"/>
      <c r="Z872" s="28"/>
      <c r="AA872" s="27"/>
      <c r="AB872" s="24"/>
      <c r="AC872" s="24"/>
      <c r="AD872" s="24"/>
      <c r="AE872" s="24"/>
      <c r="AF872" s="24"/>
      <c r="AG872" s="24"/>
    </row>
    <row r="873" spans="1:33" ht="14.25" hidden="1" customHeight="1" thickBot="1" x14ac:dyDescent="0.25">
      <c r="A873" s="38">
        <v>7210</v>
      </c>
      <c r="B873" s="103" t="s">
        <v>6162</v>
      </c>
      <c r="C873" s="105">
        <v>815184009</v>
      </c>
      <c r="D873" s="27" t="s">
        <v>6163</v>
      </c>
      <c r="E873" s="27" t="s">
        <v>6164</v>
      </c>
      <c r="F873" s="37" t="s">
        <v>6165</v>
      </c>
      <c r="G873" s="37" t="s">
        <v>6166</v>
      </c>
      <c r="H873" s="37" t="s">
        <v>29</v>
      </c>
      <c r="I873" s="27"/>
      <c r="J873" s="27"/>
      <c r="K873" s="27" t="s">
        <v>6167</v>
      </c>
      <c r="L873" s="27" t="s">
        <v>6447</v>
      </c>
      <c r="M873" s="29" t="s">
        <v>891</v>
      </c>
      <c r="N873" s="38" t="s">
        <v>1818</v>
      </c>
      <c r="O873" s="38" t="s">
        <v>6448</v>
      </c>
      <c r="P873" s="39" t="s">
        <v>6449</v>
      </c>
      <c r="Q873" s="38"/>
      <c r="R873" s="39">
        <v>93105</v>
      </c>
      <c r="S873" s="39" t="s">
        <v>6450</v>
      </c>
      <c r="T873" s="40">
        <v>38652</v>
      </c>
      <c r="U873" s="38">
        <v>7210</v>
      </c>
      <c r="V873" s="28"/>
      <c r="W873" s="29"/>
      <c r="X873" s="28"/>
      <c r="Y873" s="28"/>
      <c r="Z873" s="28"/>
      <c r="AA873" s="27"/>
      <c r="AB873" s="24"/>
      <c r="AC873" s="24"/>
      <c r="AD873" s="24"/>
      <c r="AE873" s="24"/>
      <c r="AF873" s="24"/>
      <c r="AG873" s="24"/>
    </row>
    <row r="874" spans="1:33" ht="14.25" hidden="1" customHeight="1" x14ac:dyDescent="0.2">
      <c r="A874" s="38">
        <v>7385</v>
      </c>
      <c r="B874" s="29" t="s">
        <v>5958</v>
      </c>
      <c r="C874" s="139">
        <v>719122000</v>
      </c>
      <c r="D874" s="27" t="s">
        <v>78</v>
      </c>
      <c r="E874" s="27" t="s">
        <v>5959</v>
      </c>
      <c r="F874" s="37" t="s">
        <v>7056</v>
      </c>
      <c r="G874" s="37" t="s">
        <v>5960</v>
      </c>
      <c r="H874" s="37" t="s">
        <v>7057</v>
      </c>
      <c r="I874" s="27" t="s">
        <v>7116</v>
      </c>
      <c r="J874" s="27" t="s">
        <v>7116</v>
      </c>
      <c r="K874" s="27" t="s">
        <v>7058</v>
      </c>
      <c r="L874" s="27" t="s">
        <v>5961</v>
      </c>
      <c r="M874" s="29" t="s">
        <v>49</v>
      </c>
      <c r="N874" s="38" t="s">
        <v>1163</v>
      </c>
      <c r="O874" s="38" t="s">
        <v>5962</v>
      </c>
      <c r="P874" s="39"/>
      <c r="Q874" s="38"/>
      <c r="R874" s="39">
        <v>93105</v>
      </c>
      <c r="S874" s="39" t="s">
        <v>7069</v>
      </c>
      <c r="T874" s="40">
        <v>39177</v>
      </c>
      <c r="U874" s="38">
        <v>7385</v>
      </c>
      <c r="V874" s="53"/>
      <c r="W874" s="54"/>
      <c r="X874" s="53"/>
      <c r="Y874" s="53"/>
      <c r="Z874" s="53"/>
      <c r="AA874" s="43"/>
      <c r="AB874" s="24"/>
      <c r="AC874" s="24"/>
      <c r="AD874" s="24"/>
      <c r="AE874" s="24"/>
      <c r="AF874" s="24"/>
      <c r="AG874" s="24"/>
    </row>
    <row r="875" spans="1:33" ht="14.25" hidden="1" customHeight="1" x14ac:dyDescent="0.2">
      <c r="A875" s="38">
        <v>7336</v>
      </c>
      <c r="B875" s="29" t="s">
        <v>5963</v>
      </c>
      <c r="C875" s="139">
        <v>709952005</v>
      </c>
      <c r="D875" s="27" t="s">
        <v>5964</v>
      </c>
      <c r="E875" s="27" t="s">
        <v>5965</v>
      </c>
      <c r="F875" s="37" t="s">
        <v>5966</v>
      </c>
      <c r="G875" s="37" t="s">
        <v>5967</v>
      </c>
      <c r="H875" s="37" t="s">
        <v>5968</v>
      </c>
      <c r="I875" s="27" t="s">
        <v>5969</v>
      </c>
      <c r="J875" s="27" t="s">
        <v>6538</v>
      </c>
      <c r="K875" s="27" t="s">
        <v>5970</v>
      </c>
      <c r="L875" s="27" t="s">
        <v>5971</v>
      </c>
      <c r="M875" s="29" t="s">
        <v>49</v>
      </c>
      <c r="N875" s="38" t="s">
        <v>1163</v>
      </c>
      <c r="O875" s="38" t="s">
        <v>5972</v>
      </c>
      <c r="P875" s="39"/>
      <c r="Q875" s="38"/>
      <c r="R875" s="39">
        <v>93105</v>
      </c>
      <c r="S875" s="39" t="s">
        <v>6537</v>
      </c>
      <c r="T875" s="40">
        <v>39006</v>
      </c>
      <c r="U875" s="38">
        <v>7336</v>
      </c>
      <c r="V875" s="28"/>
      <c r="W875" s="29"/>
      <c r="X875" s="28"/>
      <c r="Y875" s="28"/>
      <c r="Z875" s="28"/>
      <c r="AA875" s="27"/>
      <c r="AB875" s="24"/>
      <c r="AC875" s="24"/>
      <c r="AD875" s="24"/>
      <c r="AE875" s="24"/>
      <c r="AF875" s="24"/>
      <c r="AG875" s="24"/>
    </row>
    <row r="876" spans="1:33" ht="14.25" hidden="1" customHeight="1" x14ac:dyDescent="0.2">
      <c r="A876" s="38">
        <v>7319</v>
      </c>
      <c r="B876" s="29" t="s">
        <v>5951</v>
      </c>
      <c r="C876" s="139">
        <v>707918004</v>
      </c>
      <c r="D876" s="27" t="s">
        <v>595</v>
      </c>
      <c r="E876" s="27" t="s">
        <v>5952</v>
      </c>
      <c r="F876" s="37" t="s">
        <v>1685</v>
      </c>
      <c r="G876" s="37" t="s">
        <v>5953</v>
      </c>
      <c r="H876" s="37" t="s">
        <v>29</v>
      </c>
      <c r="I876" s="27"/>
      <c r="J876" s="27"/>
      <c r="K876" s="27" t="s">
        <v>5954</v>
      </c>
      <c r="L876" s="27" t="s">
        <v>5956</v>
      </c>
      <c r="M876" s="29" t="s">
        <v>891</v>
      </c>
      <c r="N876" s="38" t="s">
        <v>1818</v>
      </c>
      <c r="O876" s="38" t="s">
        <v>5957</v>
      </c>
      <c r="P876" s="59" t="s">
        <v>5955</v>
      </c>
      <c r="Q876" s="38"/>
      <c r="R876" s="39">
        <v>93105</v>
      </c>
      <c r="S876" s="39" t="s">
        <v>6669</v>
      </c>
      <c r="T876" s="40">
        <v>38652</v>
      </c>
      <c r="U876" s="38">
        <v>7319</v>
      </c>
      <c r="V876" s="28"/>
      <c r="W876" s="29"/>
      <c r="X876" s="28"/>
      <c r="Y876" s="28"/>
      <c r="Z876" s="28"/>
      <c r="AA876" s="27"/>
      <c r="AB876" s="24"/>
      <c r="AC876" s="24"/>
      <c r="AD876" s="24"/>
      <c r="AE876" s="24"/>
      <c r="AF876" s="24"/>
      <c r="AG876" s="24"/>
    </row>
    <row r="877" spans="1:33" ht="14.25" hidden="1" customHeight="1" x14ac:dyDescent="0.2">
      <c r="A877" s="38">
        <v>6890</v>
      </c>
      <c r="B877" s="29" t="s">
        <v>5973</v>
      </c>
      <c r="C877" s="139">
        <v>609100001</v>
      </c>
      <c r="D877" s="27" t="s">
        <v>5974</v>
      </c>
      <c r="E877" s="27" t="s">
        <v>5975</v>
      </c>
      <c r="F877" s="37" t="s">
        <v>1685</v>
      </c>
      <c r="G877" s="37" t="s">
        <v>5976</v>
      </c>
      <c r="H877" s="37" t="s">
        <v>29</v>
      </c>
      <c r="I877" s="27"/>
      <c r="J877" s="27"/>
      <c r="K877" s="27" t="s">
        <v>6701</v>
      </c>
      <c r="L877" s="27" t="s">
        <v>5977</v>
      </c>
      <c r="M877" s="29" t="s">
        <v>49</v>
      </c>
      <c r="N877" s="29" t="s">
        <v>723</v>
      </c>
      <c r="O877" s="38">
        <v>229781046</v>
      </c>
      <c r="P877" s="59" t="s">
        <v>6549</v>
      </c>
      <c r="Q877" s="38"/>
      <c r="R877" s="39">
        <v>93105</v>
      </c>
      <c r="S877" s="39" t="s">
        <v>7259</v>
      </c>
      <c r="T877" s="40">
        <v>37970</v>
      </c>
      <c r="U877" s="38">
        <v>6890</v>
      </c>
      <c r="V877" s="28"/>
      <c r="W877" s="29"/>
      <c r="X877" s="28"/>
      <c r="Y877" s="28"/>
      <c r="Z877" s="28"/>
      <c r="AA877" s="27"/>
      <c r="AB877" s="24"/>
      <c r="AC877" s="24"/>
      <c r="AD877" s="24"/>
      <c r="AE877" s="24"/>
      <c r="AF877" s="24"/>
      <c r="AG877" s="24"/>
    </row>
    <row r="878" spans="1:33" ht="14.25" hidden="1" customHeight="1" x14ac:dyDescent="0.2">
      <c r="A878" s="38">
        <v>7391</v>
      </c>
      <c r="B878" s="29" t="s">
        <v>5978</v>
      </c>
      <c r="C878" s="139">
        <v>609110066</v>
      </c>
      <c r="D878" s="27" t="s">
        <v>595</v>
      </c>
      <c r="E878" s="27" t="s">
        <v>5979</v>
      </c>
      <c r="F878" s="37" t="s">
        <v>4463</v>
      </c>
      <c r="G878" s="37" t="s">
        <v>5980</v>
      </c>
      <c r="H878" s="37" t="s">
        <v>5981</v>
      </c>
      <c r="I878" s="27" t="s">
        <v>7066</v>
      </c>
      <c r="J878" s="27"/>
      <c r="K878" s="27" t="s">
        <v>7067</v>
      </c>
      <c r="L878" s="27" t="s">
        <v>5982</v>
      </c>
      <c r="M878" s="29" t="s">
        <v>339</v>
      </c>
      <c r="N878" s="38" t="s">
        <v>4730</v>
      </c>
      <c r="O878" s="38" t="s">
        <v>6297</v>
      </c>
      <c r="P878" s="97" t="s">
        <v>6298</v>
      </c>
      <c r="Q878" s="38"/>
      <c r="R878" s="39">
        <v>93105</v>
      </c>
      <c r="S878" s="39" t="s">
        <v>7093</v>
      </c>
      <c r="T878" s="40">
        <v>39582</v>
      </c>
      <c r="U878" s="38">
        <v>7391</v>
      </c>
      <c r="V878" s="28"/>
      <c r="W878" s="29"/>
      <c r="X878" s="28"/>
      <c r="Y878" s="28"/>
      <c r="Z878" s="28"/>
      <c r="AA878" s="27"/>
      <c r="AB878" s="24"/>
      <c r="AC878" s="24"/>
      <c r="AD878" s="24"/>
      <c r="AE878" s="24"/>
      <c r="AF878" s="24"/>
      <c r="AG878" s="24"/>
    </row>
    <row r="879" spans="1:33" ht="14.25" hidden="1" customHeight="1" x14ac:dyDescent="0.2">
      <c r="A879" s="38">
        <v>7318</v>
      </c>
      <c r="B879" s="29" t="s">
        <v>5983</v>
      </c>
      <c r="C879" s="139">
        <v>879129001</v>
      </c>
      <c r="D879" s="27" t="s">
        <v>595</v>
      </c>
      <c r="E879" s="27" t="s">
        <v>5984</v>
      </c>
      <c r="F879" s="37" t="s">
        <v>5985</v>
      </c>
      <c r="G879" s="37" t="s">
        <v>5986</v>
      </c>
      <c r="H879" s="37" t="s">
        <v>29</v>
      </c>
      <c r="I879" s="27"/>
      <c r="J879" s="27"/>
      <c r="K879" s="27" t="s">
        <v>6396</v>
      </c>
      <c r="L879" s="27" t="s">
        <v>5988</v>
      </c>
      <c r="M879" s="29" t="s">
        <v>50</v>
      </c>
      <c r="N879" s="38" t="s">
        <v>1420</v>
      </c>
      <c r="O879" s="38" t="s">
        <v>5989</v>
      </c>
      <c r="P879" s="39" t="s">
        <v>5987</v>
      </c>
      <c r="Q879" s="38"/>
      <c r="R879" s="39">
        <v>93105</v>
      </c>
      <c r="S879" s="39" t="s">
        <v>6395</v>
      </c>
      <c r="T879" s="40">
        <v>38824</v>
      </c>
      <c r="U879" s="38">
        <v>7318</v>
      </c>
      <c r="V879" s="28"/>
      <c r="W879" s="29"/>
      <c r="X879" s="28"/>
      <c r="Y879" s="28"/>
      <c r="Z879" s="28"/>
      <c r="AA879" s="27"/>
      <c r="AB879" s="24"/>
      <c r="AC879" s="24"/>
      <c r="AD879" s="24"/>
      <c r="AE879" s="24"/>
      <c r="AF879" s="24"/>
      <c r="AG879" s="24"/>
    </row>
    <row r="880" spans="1:33" ht="14.25" hidden="1" customHeight="1" x14ac:dyDescent="0.2">
      <c r="A880" s="38">
        <v>7100</v>
      </c>
      <c r="B880" s="29" t="s">
        <v>6643</v>
      </c>
      <c r="C880" s="139">
        <v>609110007</v>
      </c>
      <c r="D880" s="27" t="s">
        <v>5974</v>
      </c>
      <c r="E880" s="27" t="s">
        <v>5990</v>
      </c>
      <c r="F880" s="37" t="s">
        <v>27</v>
      </c>
      <c r="G880" s="37" t="s">
        <v>5991</v>
      </c>
      <c r="H880" s="37" t="s">
        <v>29</v>
      </c>
      <c r="I880" s="27"/>
      <c r="J880" s="27"/>
      <c r="K880" s="27" t="s">
        <v>5992</v>
      </c>
      <c r="L880" s="27" t="s">
        <v>5994</v>
      </c>
      <c r="M880" s="29" t="s">
        <v>49</v>
      </c>
      <c r="N880" s="38" t="s">
        <v>5996</v>
      </c>
      <c r="O880" s="38" t="s">
        <v>5995</v>
      </c>
      <c r="P880" s="59" t="s">
        <v>5993</v>
      </c>
      <c r="Q880" s="38"/>
      <c r="R880" s="39">
        <v>93105</v>
      </c>
      <c r="S880" s="39" t="s">
        <v>6644</v>
      </c>
      <c r="T880" s="40">
        <v>37970</v>
      </c>
      <c r="U880" s="38">
        <v>7100</v>
      </c>
      <c r="V880" s="28"/>
      <c r="W880" s="29"/>
      <c r="X880" s="28"/>
      <c r="Y880" s="28"/>
      <c r="Z880" s="28"/>
      <c r="AA880" s="27"/>
      <c r="AB880" s="24"/>
      <c r="AC880" s="24"/>
      <c r="AD880" s="24"/>
      <c r="AE880" s="24"/>
      <c r="AF880" s="24"/>
      <c r="AG880" s="24"/>
    </row>
    <row r="881" spans="1:33" ht="14.25" hidden="1" customHeight="1" x14ac:dyDescent="0.2">
      <c r="A881" s="38">
        <v>7383</v>
      </c>
      <c r="B881" s="29" t="s">
        <v>5997</v>
      </c>
      <c r="C881" s="139">
        <v>609210001</v>
      </c>
      <c r="D881" s="27" t="s">
        <v>5974</v>
      </c>
      <c r="E881" s="27" t="s">
        <v>5998</v>
      </c>
      <c r="F881" s="37" t="s">
        <v>27</v>
      </c>
      <c r="G881" s="37" t="s">
        <v>5999</v>
      </c>
      <c r="H881" s="37" t="s">
        <v>29</v>
      </c>
      <c r="I881" s="27"/>
      <c r="J881" s="27"/>
      <c r="K881" s="27" t="s">
        <v>6000</v>
      </c>
      <c r="L881" s="27" t="s">
        <v>6002</v>
      </c>
      <c r="M881" s="29" t="s">
        <v>623</v>
      </c>
      <c r="N881" s="38" t="s">
        <v>202</v>
      </c>
      <c r="O881" s="38" t="s">
        <v>6003</v>
      </c>
      <c r="P881" s="39" t="s">
        <v>6001</v>
      </c>
      <c r="Q881" s="38"/>
      <c r="R881" s="39">
        <v>93105</v>
      </c>
      <c r="S881" s="39" t="s">
        <v>6004</v>
      </c>
      <c r="T881" s="40">
        <v>39401</v>
      </c>
      <c r="U881" s="38">
        <v>7383</v>
      </c>
      <c r="V881" s="28"/>
      <c r="W881" s="29"/>
      <c r="X881" s="28"/>
      <c r="Y881" s="28"/>
      <c r="Z881" s="28"/>
      <c r="AA881" s="27"/>
      <c r="AB881" s="24"/>
      <c r="AC881" s="24"/>
      <c r="AD881" s="24"/>
      <c r="AE881" s="24"/>
      <c r="AF881" s="24"/>
      <c r="AG881" s="24"/>
    </row>
    <row r="882" spans="1:33" ht="14.25" hidden="1" customHeight="1" x14ac:dyDescent="0.2">
      <c r="A882" s="38">
        <v>7382</v>
      </c>
      <c r="B882" s="29" t="s">
        <v>6005</v>
      </c>
      <c r="C882" s="139" t="s">
        <v>7739</v>
      </c>
      <c r="D882" s="27" t="s">
        <v>1555</v>
      </c>
      <c r="E882" s="27" t="s">
        <v>6006</v>
      </c>
      <c r="F882" s="37" t="s">
        <v>6646</v>
      </c>
      <c r="G882" s="37" t="s">
        <v>6007</v>
      </c>
      <c r="H882" s="37" t="s">
        <v>6647</v>
      </c>
      <c r="I882" s="27" t="s">
        <v>6008</v>
      </c>
      <c r="J882" s="27"/>
      <c r="K882" s="27" t="s">
        <v>6009</v>
      </c>
      <c r="L882" s="27" t="s">
        <v>6010</v>
      </c>
      <c r="M882" s="29" t="s">
        <v>49</v>
      </c>
      <c r="N882" s="38" t="s">
        <v>1163</v>
      </c>
      <c r="O882" s="38" t="s">
        <v>6011</v>
      </c>
      <c r="P882" s="39"/>
      <c r="Q882" s="38"/>
      <c r="R882" s="39" t="s">
        <v>414</v>
      </c>
      <c r="S882" s="39" t="s">
        <v>6648</v>
      </c>
      <c r="T882" s="40">
        <v>39392</v>
      </c>
      <c r="U882" s="38">
        <v>7382</v>
      </c>
      <c r="V882" s="28"/>
      <c r="W882" s="29"/>
      <c r="X882" s="28"/>
      <c r="Y882" s="28"/>
      <c r="Z882" s="28"/>
      <c r="AA882" s="27"/>
      <c r="AB882" s="24"/>
      <c r="AC882" s="24"/>
      <c r="AD882" s="24"/>
      <c r="AE882" s="24"/>
      <c r="AF882" s="24"/>
      <c r="AG882" s="24"/>
    </row>
    <row r="883" spans="1:33" ht="14.25" hidden="1" customHeight="1" x14ac:dyDescent="0.2">
      <c r="A883" s="38">
        <v>7134</v>
      </c>
      <c r="B883" s="29" t="s">
        <v>6012</v>
      </c>
      <c r="C883" s="139">
        <v>707291001</v>
      </c>
      <c r="D883" s="27" t="s">
        <v>6013</v>
      </c>
      <c r="E883" s="27" t="s">
        <v>6014</v>
      </c>
      <c r="F883" s="37" t="s">
        <v>27</v>
      </c>
      <c r="G883" s="37" t="s">
        <v>6015</v>
      </c>
      <c r="H883" s="37" t="s">
        <v>29</v>
      </c>
      <c r="I883" s="27"/>
      <c r="J883" s="27"/>
      <c r="K883" s="27" t="s">
        <v>6016</v>
      </c>
      <c r="L883" s="27" t="s">
        <v>6017</v>
      </c>
      <c r="M883" s="29" t="s">
        <v>49</v>
      </c>
      <c r="N883" s="38" t="s">
        <v>723</v>
      </c>
      <c r="O883" s="38"/>
      <c r="P883" s="39"/>
      <c r="Q883" s="38"/>
      <c r="R883" s="39">
        <v>93105</v>
      </c>
      <c r="S883" s="39" t="s">
        <v>6018</v>
      </c>
      <c r="T883" s="40">
        <v>37970</v>
      </c>
      <c r="U883" s="38">
        <v>7134</v>
      </c>
      <c r="V883" s="28"/>
      <c r="W883" s="29"/>
      <c r="X883" s="28"/>
      <c r="Y883" s="28"/>
      <c r="Z883" s="28"/>
      <c r="AA883" s="27"/>
      <c r="AB883" s="24"/>
      <c r="AC883" s="24"/>
      <c r="AD883" s="24"/>
      <c r="AE883" s="24"/>
      <c r="AF883" s="24"/>
      <c r="AG883" s="24"/>
    </row>
    <row r="884" spans="1:33" ht="14.25" hidden="1" customHeight="1" x14ac:dyDescent="0.2">
      <c r="A884" s="38">
        <v>7414</v>
      </c>
      <c r="B884" s="29" t="s">
        <v>6019</v>
      </c>
      <c r="C884" s="139">
        <v>721600009</v>
      </c>
      <c r="D884" s="27" t="s">
        <v>6020</v>
      </c>
      <c r="E884" s="27" t="s">
        <v>6021</v>
      </c>
      <c r="F884" s="37" t="s">
        <v>6022</v>
      </c>
      <c r="G884" s="37" t="s">
        <v>6023</v>
      </c>
      <c r="H884" s="37" t="s">
        <v>29</v>
      </c>
      <c r="I884" s="27"/>
      <c r="J884" s="27"/>
      <c r="K884" s="27" t="s">
        <v>6024</v>
      </c>
      <c r="L884" s="27" t="s">
        <v>6026</v>
      </c>
      <c r="M884" s="29" t="s">
        <v>49</v>
      </c>
      <c r="N884" s="38" t="s">
        <v>1663</v>
      </c>
      <c r="O884" s="38" t="s">
        <v>6027</v>
      </c>
      <c r="P884" s="39" t="s">
        <v>6025</v>
      </c>
      <c r="Q884" s="38"/>
      <c r="R884" s="39" t="s">
        <v>277</v>
      </c>
      <c r="S884" s="39" t="s">
        <v>6028</v>
      </c>
      <c r="T884" s="40">
        <v>40021</v>
      </c>
      <c r="U884" s="38">
        <v>7414</v>
      </c>
      <c r="V884" s="28"/>
      <c r="W884" s="29"/>
      <c r="X884" s="28"/>
      <c r="Y884" s="28"/>
      <c r="Z884" s="28"/>
      <c r="AA884" s="27"/>
      <c r="AB884" s="24"/>
      <c r="AC884" s="24"/>
      <c r="AD884" s="24"/>
      <c r="AE884" s="24"/>
      <c r="AF884" s="24"/>
      <c r="AG884" s="24"/>
    </row>
    <row r="885" spans="1:33" ht="14.25" customHeight="1" x14ac:dyDescent="0.2">
      <c r="A885" s="38"/>
      <c r="B885" s="29"/>
      <c r="C885" s="139"/>
      <c r="D885" s="27"/>
      <c r="E885" s="27"/>
      <c r="F885" s="37"/>
      <c r="G885" s="37"/>
      <c r="H885" s="37"/>
      <c r="I885" s="27"/>
      <c r="J885" s="27"/>
      <c r="K885" s="27"/>
      <c r="L885" s="27"/>
      <c r="M885" s="29"/>
      <c r="N885" s="38"/>
      <c r="O885" s="38"/>
      <c r="P885" s="39"/>
      <c r="Q885" s="38"/>
      <c r="R885" s="39"/>
      <c r="S885" s="39"/>
      <c r="T885" s="40"/>
      <c r="U885" s="38"/>
      <c r="V885" s="28"/>
      <c r="W885" s="29"/>
      <c r="X885" s="28"/>
      <c r="Y885" s="28"/>
      <c r="Z885" s="28"/>
      <c r="AA885" s="27"/>
      <c r="AB885" s="24"/>
      <c r="AC885" s="24"/>
      <c r="AD885" s="24"/>
      <c r="AE885" s="24"/>
      <c r="AF885" s="24"/>
      <c r="AG885" s="24"/>
    </row>
    <row r="886" spans="1:33" ht="14.25" customHeight="1" x14ac:dyDescent="0.2">
      <c r="A886" s="38"/>
      <c r="B886" s="29"/>
      <c r="C886" s="139"/>
      <c r="D886" s="27"/>
      <c r="E886" s="27"/>
      <c r="F886" s="37"/>
      <c r="G886" s="37"/>
      <c r="H886" s="37"/>
      <c r="I886" s="27"/>
      <c r="J886" s="27"/>
      <c r="K886" s="27"/>
      <c r="L886" s="27"/>
      <c r="M886" s="29"/>
      <c r="N886" s="38"/>
      <c r="O886" s="38"/>
      <c r="P886" s="39"/>
      <c r="Q886" s="38"/>
      <c r="R886" s="39"/>
      <c r="S886" s="39"/>
      <c r="T886" s="40"/>
      <c r="U886" s="38"/>
      <c r="V886" s="28"/>
      <c r="W886" s="29"/>
      <c r="X886" s="28"/>
      <c r="Y886" s="28"/>
      <c r="Z886" s="28"/>
      <c r="AA886" s="27"/>
    </row>
    <row r="887" spans="1:33" ht="14.25" customHeight="1" x14ac:dyDescent="0.2">
      <c r="A887" s="38"/>
      <c r="B887" s="29"/>
      <c r="C887" s="139"/>
      <c r="D887" s="27"/>
      <c r="E887" s="27"/>
      <c r="F887" s="37"/>
      <c r="G887" s="37"/>
      <c r="H887" s="37"/>
      <c r="I887" s="27"/>
      <c r="J887" s="27"/>
      <c r="K887" s="27"/>
      <c r="L887" s="27"/>
      <c r="M887" s="29"/>
      <c r="N887" s="38"/>
      <c r="O887" s="38"/>
      <c r="P887" s="39"/>
      <c r="Q887" s="38"/>
      <c r="R887" s="39"/>
      <c r="S887" s="39"/>
      <c r="T887" s="40"/>
      <c r="U887" s="38"/>
      <c r="V887" s="28"/>
      <c r="W887" s="29"/>
      <c r="X887" s="28"/>
      <c r="Y887" s="28"/>
      <c r="Z887" s="28"/>
      <c r="AA887" s="27"/>
    </row>
    <row r="888" spans="1:33" ht="14.25" customHeight="1" x14ac:dyDescent="0.2">
      <c r="A888" s="38"/>
      <c r="B888" s="29"/>
      <c r="C888" s="139"/>
      <c r="D888" s="27"/>
      <c r="E888" s="27"/>
      <c r="F888" s="37"/>
      <c r="G888" s="37"/>
      <c r="H888" s="37"/>
      <c r="I888" s="27"/>
      <c r="J888" s="27"/>
      <c r="K888" s="27"/>
      <c r="L888" s="27"/>
      <c r="M888" s="29"/>
      <c r="N888" s="38"/>
      <c r="O888" s="38"/>
      <c r="P888" s="39"/>
      <c r="Q888" s="38"/>
      <c r="R888" s="39"/>
      <c r="S888" s="39"/>
      <c r="T888" s="40"/>
      <c r="U888" s="38"/>
      <c r="V888" s="28"/>
      <c r="W888" s="29"/>
      <c r="X888" s="28"/>
      <c r="Y888" s="28"/>
      <c r="Z888" s="28"/>
      <c r="AA888" s="27"/>
    </row>
    <row r="889" spans="1:33" ht="14.25" customHeight="1" x14ac:dyDescent="0.2">
      <c r="A889" s="38"/>
      <c r="B889" s="29"/>
      <c r="C889" s="139"/>
      <c r="D889" s="27"/>
      <c r="E889" s="27"/>
      <c r="F889" s="37"/>
      <c r="G889" s="37"/>
      <c r="H889" s="37"/>
      <c r="I889" s="27"/>
      <c r="J889" s="27"/>
      <c r="K889" s="27"/>
      <c r="L889" s="27"/>
      <c r="M889" s="29"/>
      <c r="N889" s="38"/>
      <c r="O889" s="38"/>
      <c r="P889" s="39"/>
      <c r="Q889" s="38"/>
      <c r="R889" s="39"/>
      <c r="S889" s="39"/>
      <c r="T889" s="40"/>
      <c r="U889" s="38"/>
      <c r="V889" s="28"/>
      <c r="W889" s="29"/>
      <c r="X889" s="28"/>
      <c r="Y889" s="28"/>
      <c r="Z889" s="28"/>
      <c r="AA889" s="27"/>
    </row>
    <row r="890" spans="1:33" ht="14.25" customHeight="1" x14ac:dyDescent="0.2">
      <c r="A890" s="38"/>
      <c r="B890" s="29"/>
      <c r="C890" s="139"/>
      <c r="D890" s="27"/>
      <c r="E890" s="27"/>
      <c r="F890" s="37"/>
      <c r="G890" s="37"/>
      <c r="H890" s="37"/>
      <c r="I890" s="27"/>
      <c r="J890" s="27"/>
      <c r="K890" s="27"/>
      <c r="L890" s="27"/>
      <c r="M890" s="29"/>
      <c r="N890" s="38"/>
      <c r="O890" s="38"/>
      <c r="P890" s="39"/>
      <c r="Q890" s="38"/>
      <c r="R890" s="39"/>
      <c r="S890" s="39"/>
      <c r="T890" s="40"/>
      <c r="U890" s="38"/>
      <c r="V890" s="28"/>
      <c r="W890" s="29"/>
      <c r="X890" s="28"/>
      <c r="Y890" s="28"/>
      <c r="Z890" s="28"/>
      <c r="AA890" s="27"/>
    </row>
    <row r="891" spans="1:33" ht="14.25" customHeight="1" x14ac:dyDescent="0.2">
      <c r="A891" s="38"/>
      <c r="B891" s="29"/>
      <c r="C891" s="139"/>
      <c r="D891" s="27"/>
      <c r="E891" s="27"/>
      <c r="F891" s="37"/>
      <c r="G891" s="37"/>
      <c r="H891" s="37"/>
      <c r="I891" s="27"/>
      <c r="J891" s="27"/>
      <c r="K891" s="27"/>
      <c r="L891" s="27"/>
      <c r="M891" s="29"/>
      <c r="N891" s="38"/>
      <c r="O891" s="38"/>
      <c r="P891" s="39"/>
      <c r="Q891" s="38"/>
      <c r="R891" s="39"/>
      <c r="S891" s="39"/>
      <c r="T891" s="40"/>
      <c r="U891" s="38"/>
      <c r="V891" s="28"/>
      <c r="W891" s="29"/>
      <c r="X891" s="28"/>
      <c r="Y891" s="28"/>
      <c r="Z891" s="28"/>
      <c r="AA891" s="27"/>
    </row>
    <row r="892" spans="1:33" ht="14.25" customHeight="1" x14ac:dyDescent="0.2">
      <c r="A892" s="38"/>
      <c r="B892" s="29"/>
      <c r="C892" s="139"/>
      <c r="D892" s="27"/>
      <c r="E892" s="27"/>
      <c r="F892" s="37"/>
      <c r="G892" s="37"/>
      <c r="H892" s="37"/>
      <c r="I892" s="27"/>
      <c r="J892" s="27"/>
      <c r="K892" s="27"/>
      <c r="L892" s="27"/>
      <c r="M892" s="29"/>
      <c r="N892" s="38"/>
      <c r="O892" s="38"/>
      <c r="P892" s="39"/>
      <c r="Q892" s="38"/>
      <c r="R892" s="39"/>
      <c r="S892" s="39"/>
      <c r="T892" s="40"/>
      <c r="U892" s="38"/>
      <c r="V892" s="28"/>
      <c r="W892" s="29"/>
      <c r="X892" s="28"/>
      <c r="Y892" s="28"/>
      <c r="Z892" s="28"/>
      <c r="AA892" s="27"/>
    </row>
    <row r="893" spans="1:33" ht="14.25" customHeight="1" x14ac:dyDescent="0.2">
      <c r="A893" s="38"/>
      <c r="B893" s="29"/>
      <c r="C893" s="139"/>
      <c r="D893" s="27"/>
      <c r="E893" s="27"/>
      <c r="F893" s="37"/>
      <c r="G893" s="37"/>
      <c r="H893" s="37"/>
      <c r="I893" s="27"/>
      <c r="J893" s="27"/>
      <c r="K893" s="27"/>
      <c r="L893" s="27"/>
      <c r="M893" s="29"/>
      <c r="N893" s="38"/>
      <c r="O893" s="38"/>
      <c r="P893" s="39"/>
      <c r="Q893" s="38"/>
      <c r="R893" s="39"/>
      <c r="S893" s="39"/>
      <c r="T893" s="40"/>
      <c r="U893" s="38"/>
      <c r="V893" s="28"/>
      <c r="W893" s="29"/>
      <c r="X893" s="28"/>
      <c r="Y893" s="28"/>
      <c r="Z893" s="28"/>
      <c r="AA893" s="27"/>
    </row>
    <row r="894" spans="1:33" ht="14.25" customHeight="1" x14ac:dyDescent="0.2">
      <c r="A894" s="38"/>
      <c r="B894" s="29"/>
      <c r="C894" s="139"/>
      <c r="D894" s="27"/>
      <c r="E894" s="27"/>
      <c r="F894" s="37"/>
      <c r="G894" s="37"/>
      <c r="H894" s="37"/>
      <c r="I894" s="27"/>
      <c r="J894" s="27"/>
      <c r="K894" s="27"/>
      <c r="L894" s="27"/>
      <c r="M894" s="29"/>
      <c r="N894" s="38"/>
      <c r="O894" s="38"/>
      <c r="P894" s="39"/>
      <c r="Q894" s="38"/>
      <c r="R894" s="39"/>
      <c r="S894" s="39"/>
      <c r="T894" s="40"/>
      <c r="U894" s="38"/>
      <c r="V894" s="28"/>
      <c r="W894" s="29"/>
      <c r="X894" s="28"/>
      <c r="Y894" s="28"/>
      <c r="Z894" s="28"/>
      <c r="AA894" s="27"/>
    </row>
    <row r="895" spans="1:33" ht="14.25" customHeight="1" x14ac:dyDescent="0.2">
      <c r="A895" s="38"/>
      <c r="B895" s="29"/>
      <c r="C895" s="139"/>
      <c r="D895" s="27"/>
      <c r="E895" s="27"/>
      <c r="F895" s="37"/>
      <c r="G895" s="37"/>
      <c r="H895" s="37"/>
      <c r="I895" s="27"/>
      <c r="J895" s="27"/>
      <c r="K895" s="27"/>
      <c r="L895" s="27"/>
      <c r="M895" s="29"/>
      <c r="N895" s="38"/>
      <c r="O895" s="38"/>
      <c r="P895" s="39"/>
      <c r="Q895" s="38"/>
      <c r="R895" s="39"/>
      <c r="S895" s="39"/>
      <c r="T895" s="40"/>
      <c r="U895" s="38"/>
      <c r="V895" s="28"/>
      <c r="W895" s="29"/>
      <c r="X895" s="28"/>
      <c r="Y895" s="28"/>
      <c r="Z895" s="28"/>
      <c r="AA895" s="27"/>
    </row>
    <row r="896" spans="1:33" ht="14.25" customHeight="1" x14ac:dyDescent="0.2">
      <c r="A896" s="38"/>
      <c r="B896" s="29"/>
      <c r="C896" s="139"/>
      <c r="D896" s="27"/>
      <c r="E896" s="27"/>
      <c r="F896" s="37"/>
      <c r="G896" s="37"/>
      <c r="H896" s="37"/>
      <c r="I896" s="27"/>
      <c r="J896" s="27"/>
      <c r="K896" s="27"/>
      <c r="L896" s="27"/>
      <c r="M896" s="29"/>
      <c r="N896" s="38"/>
      <c r="O896" s="38"/>
      <c r="P896" s="39"/>
      <c r="Q896" s="38"/>
      <c r="R896" s="39"/>
      <c r="S896" s="39"/>
      <c r="T896" s="40"/>
      <c r="U896" s="38"/>
      <c r="V896" s="28"/>
      <c r="W896" s="29"/>
      <c r="X896" s="28"/>
      <c r="Y896" s="28"/>
      <c r="Z896" s="28"/>
      <c r="AA896" s="27"/>
    </row>
    <row r="897" spans="1:27" ht="14.25" customHeight="1" x14ac:dyDescent="0.2">
      <c r="A897" s="38"/>
      <c r="B897" s="29"/>
      <c r="C897" s="139"/>
      <c r="D897" s="27"/>
      <c r="E897" s="27"/>
      <c r="F897" s="37"/>
      <c r="G897" s="37"/>
      <c r="H897" s="37"/>
      <c r="I897" s="27"/>
      <c r="J897" s="27"/>
      <c r="K897" s="27"/>
      <c r="L897" s="27"/>
      <c r="M897" s="29"/>
      <c r="N897" s="38"/>
      <c r="O897" s="38"/>
      <c r="P897" s="39"/>
      <c r="Q897" s="38"/>
      <c r="R897" s="39"/>
      <c r="S897" s="39"/>
      <c r="T897" s="40"/>
      <c r="U897" s="38"/>
      <c r="V897" s="28"/>
      <c r="W897" s="29"/>
      <c r="X897" s="28"/>
      <c r="Y897" s="28"/>
      <c r="Z897" s="28"/>
      <c r="AA897" s="27"/>
    </row>
    <row r="898" spans="1:27" ht="14.25" customHeight="1" x14ac:dyDescent="0.2">
      <c r="A898" s="38"/>
      <c r="B898" s="29"/>
      <c r="C898" s="139"/>
      <c r="D898" s="27"/>
      <c r="E898" s="27"/>
      <c r="F898" s="37"/>
      <c r="G898" s="37"/>
      <c r="H898" s="37"/>
      <c r="I898" s="27"/>
      <c r="J898" s="27"/>
      <c r="K898" s="27"/>
      <c r="L898" s="27"/>
      <c r="M898" s="29"/>
      <c r="N898" s="38"/>
      <c r="O898" s="38"/>
      <c r="P898" s="39"/>
      <c r="Q898" s="38"/>
      <c r="R898" s="39"/>
      <c r="S898" s="39"/>
      <c r="T898" s="40"/>
      <c r="U898" s="38"/>
      <c r="V898" s="28"/>
      <c r="W898" s="29"/>
      <c r="X898" s="28"/>
      <c r="Y898" s="28"/>
      <c r="Z898" s="28"/>
      <c r="AA898" s="27"/>
    </row>
    <row r="899" spans="1:27" ht="14.25" customHeight="1" x14ac:dyDescent="0.2">
      <c r="A899" s="38"/>
      <c r="B899" s="29"/>
      <c r="C899" s="139"/>
      <c r="D899" s="27"/>
      <c r="E899" s="27"/>
      <c r="F899" s="37"/>
      <c r="G899" s="37"/>
      <c r="H899" s="37"/>
      <c r="I899" s="27"/>
      <c r="J899" s="27"/>
      <c r="K899" s="27"/>
      <c r="L899" s="27"/>
      <c r="M899" s="29"/>
      <c r="N899" s="38"/>
      <c r="O899" s="38"/>
      <c r="P899" s="39"/>
      <c r="Q899" s="38"/>
      <c r="R899" s="39"/>
      <c r="S899" s="39"/>
      <c r="T899" s="40"/>
      <c r="U899" s="38"/>
      <c r="V899" s="28"/>
      <c r="W899" s="29"/>
      <c r="X899" s="28"/>
      <c r="Y899" s="28"/>
      <c r="Z899" s="28"/>
      <c r="AA899" s="27"/>
    </row>
    <row r="900" spans="1:27" ht="14.25" customHeight="1" x14ac:dyDescent="0.2">
      <c r="A900" s="38"/>
      <c r="B900" s="29"/>
      <c r="C900" s="139"/>
      <c r="D900" s="27"/>
      <c r="E900" s="27"/>
      <c r="F900" s="37"/>
      <c r="G900" s="37"/>
      <c r="H900" s="37"/>
      <c r="I900" s="27"/>
      <c r="J900" s="27"/>
      <c r="K900" s="27"/>
      <c r="L900" s="27"/>
      <c r="M900" s="29"/>
      <c r="N900" s="38"/>
      <c r="O900" s="38"/>
      <c r="P900" s="39"/>
      <c r="Q900" s="38"/>
      <c r="R900" s="39"/>
      <c r="S900" s="39"/>
      <c r="T900" s="40"/>
      <c r="U900" s="38"/>
      <c r="V900" s="28"/>
      <c r="W900" s="29"/>
      <c r="X900" s="28"/>
      <c r="Y900" s="28"/>
      <c r="Z900" s="28"/>
      <c r="AA900" s="27"/>
    </row>
    <row r="901" spans="1:27" ht="14.25" customHeight="1" x14ac:dyDescent="0.2">
      <c r="A901" s="38"/>
      <c r="B901" s="29"/>
      <c r="C901" s="139"/>
      <c r="D901" s="27"/>
      <c r="E901" s="27"/>
      <c r="F901" s="37"/>
      <c r="G901" s="37"/>
      <c r="H901" s="37"/>
      <c r="I901" s="27"/>
      <c r="J901" s="27"/>
      <c r="K901" s="27"/>
      <c r="L901" s="27"/>
      <c r="M901" s="29"/>
      <c r="N901" s="38"/>
      <c r="O901" s="38"/>
      <c r="P901" s="39"/>
      <c r="Q901" s="38"/>
      <c r="R901" s="39"/>
      <c r="S901" s="39"/>
      <c r="T901" s="40"/>
      <c r="U901" s="38"/>
      <c r="V901" s="28"/>
      <c r="W901" s="29"/>
      <c r="X901" s="28"/>
      <c r="Y901" s="28"/>
      <c r="Z901" s="28"/>
      <c r="AA901" s="27"/>
    </row>
    <row r="902" spans="1:27" ht="14.25" customHeight="1" x14ac:dyDescent="0.2">
      <c r="A902" s="38"/>
      <c r="B902" s="29"/>
      <c r="C902" s="139"/>
      <c r="D902" s="27"/>
      <c r="E902" s="27"/>
      <c r="F902" s="37"/>
      <c r="G902" s="37"/>
      <c r="H902" s="37"/>
      <c r="I902" s="27"/>
      <c r="J902" s="27"/>
      <c r="K902" s="27"/>
      <c r="L902" s="27"/>
      <c r="M902" s="29"/>
      <c r="N902" s="38"/>
      <c r="O902" s="38"/>
      <c r="P902" s="39"/>
      <c r="Q902" s="38"/>
      <c r="R902" s="39"/>
      <c r="S902" s="39"/>
      <c r="T902" s="40"/>
      <c r="U902" s="38"/>
      <c r="V902" s="28"/>
      <c r="W902" s="29"/>
      <c r="X902" s="28"/>
      <c r="Y902" s="28"/>
      <c r="Z902" s="28"/>
      <c r="AA902" s="27"/>
    </row>
    <row r="903" spans="1:27" ht="14.25" customHeight="1" x14ac:dyDescent="0.2">
      <c r="A903" s="38"/>
      <c r="B903" s="29"/>
      <c r="C903" s="139"/>
      <c r="D903" s="27"/>
      <c r="E903" s="27"/>
      <c r="F903" s="37"/>
      <c r="G903" s="37"/>
      <c r="H903" s="37"/>
      <c r="I903" s="27"/>
      <c r="J903" s="27"/>
      <c r="K903" s="27"/>
      <c r="L903" s="27"/>
      <c r="M903" s="29"/>
      <c r="N903" s="38"/>
      <c r="O903" s="38"/>
      <c r="P903" s="39"/>
      <c r="Q903" s="38"/>
      <c r="R903" s="39"/>
      <c r="S903" s="39"/>
      <c r="T903" s="40"/>
      <c r="U903" s="38"/>
      <c r="V903" s="28"/>
      <c r="W903" s="29"/>
      <c r="X903" s="28"/>
      <c r="Y903" s="28"/>
      <c r="Z903" s="28"/>
      <c r="AA903" s="27"/>
    </row>
    <row r="904" spans="1:27" ht="14.25" customHeight="1" x14ac:dyDescent="0.2">
      <c r="A904" s="38"/>
      <c r="B904" s="29"/>
      <c r="C904" s="139"/>
      <c r="D904" s="27"/>
      <c r="E904" s="27"/>
      <c r="F904" s="37"/>
      <c r="G904" s="37"/>
      <c r="H904" s="37"/>
      <c r="I904" s="27"/>
      <c r="J904" s="27"/>
      <c r="K904" s="27"/>
      <c r="L904" s="27"/>
      <c r="M904" s="29"/>
      <c r="N904" s="38"/>
      <c r="O904" s="38"/>
      <c r="P904" s="39"/>
      <c r="Q904" s="38"/>
      <c r="R904" s="39"/>
      <c r="S904" s="39"/>
      <c r="T904" s="40"/>
      <c r="U904" s="38"/>
      <c r="V904" s="28"/>
      <c r="W904" s="29"/>
      <c r="X904" s="28"/>
      <c r="Y904" s="28"/>
      <c r="Z904" s="28"/>
      <c r="AA904" s="27"/>
    </row>
    <row r="905" spans="1:27" ht="14.25" customHeight="1" x14ac:dyDescent="0.2">
      <c r="A905" s="38"/>
      <c r="B905" s="29"/>
      <c r="C905" s="139"/>
      <c r="D905" s="27"/>
      <c r="E905" s="27"/>
      <c r="F905" s="37"/>
      <c r="G905" s="37"/>
      <c r="H905" s="37"/>
      <c r="I905" s="27"/>
      <c r="J905" s="27"/>
      <c r="K905" s="27"/>
      <c r="L905" s="27"/>
      <c r="M905" s="29"/>
      <c r="N905" s="38"/>
      <c r="O905" s="38"/>
      <c r="P905" s="39"/>
      <c r="Q905" s="38"/>
      <c r="R905" s="39"/>
      <c r="S905" s="39"/>
      <c r="T905" s="40"/>
      <c r="U905" s="38"/>
      <c r="V905" s="28"/>
      <c r="W905" s="29"/>
      <c r="X905" s="28"/>
      <c r="Y905" s="28"/>
      <c r="Z905" s="28"/>
      <c r="AA905" s="27"/>
    </row>
    <row r="906" spans="1:27" ht="14.25" customHeight="1" x14ac:dyDescent="0.2">
      <c r="A906" s="38"/>
      <c r="B906" s="29"/>
      <c r="C906" s="142"/>
      <c r="D906" s="24"/>
      <c r="E906" s="24"/>
      <c r="F906" s="98"/>
      <c r="G906" s="98"/>
      <c r="H906" s="98"/>
      <c r="I906" s="27"/>
      <c r="J906" s="27"/>
      <c r="K906" s="27"/>
      <c r="L906" s="27"/>
      <c r="M906" s="29"/>
      <c r="N906" s="38"/>
      <c r="O906" s="38"/>
      <c r="P906" s="39"/>
      <c r="Q906" s="38"/>
      <c r="R906" s="99"/>
      <c r="S906" s="99"/>
      <c r="T906" s="40"/>
      <c r="U906" s="38"/>
      <c r="V906" s="28"/>
      <c r="W906" s="29"/>
      <c r="X906" s="28"/>
      <c r="Y906" s="28"/>
      <c r="Z906" s="28"/>
      <c r="AA906" s="27"/>
    </row>
    <row r="907" spans="1:27" ht="14.25" customHeight="1" x14ac:dyDescent="0.2">
      <c r="A907" s="38"/>
      <c r="B907" s="29"/>
      <c r="C907" s="142"/>
      <c r="D907" s="24"/>
      <c r="E907" s="24"/>
      <c r="F907" s="98"/>
      <c r="G907" s="98"/>
      <c r="H907" s="98"/>
      <c r="I907" s="27"/>
      <c r="J907" s="27"/>
      <c r="K907" s="27"/>
      <c r="L907" s="27"/>
      <c r="M907" s="29"/>
      <c r="N907" s="38"/>
      <c r="O907" s="38"/>
      <c r="P907" s="39"/>
      <c r="Q907" s="38"/>
      <c r="R907" s="99"/>
      <c r="S907" s="99"/>
      <c r="T907" s="40"/>
      <c r="U907" s="38"/>
      <c r="V907" s="28"/>
      <c r="W907" s="29"/>
      <c r="X907" s="28"/>
      <c r="Y907" s="28"/>
      <c r="Z907" s="28"/>
      <c r="AA907" s="27"/>
    </row>
    <row r="908" spans="1:27" ht="14.25" customHeight="1" x14ac:dyDescent="0.2">
      <c r="A908" s="38"/>
      <c r="B908" s="29"/>
      <c r="C908" s="142"/>
      <c r="D908" s="24"/>
      <c r="E908" s="24"/>
      <c r="F908" s="98"/>
      <c r="G908" s="98"/>
      <c r="H908" s="98"/>
      <c r="I908" s="27"/>
      <c r="J908" s="27"/>
      <c r="K908" s="27"/>
      <c r="L908" s="27"/>
      <c r="M908" s="29"/>
      <c r="N908" s="38"/>
      <c r="O908" s="38"/>
      <c r="P908" s="39"/>
      <c r="Q908" s="38"/>
      <c r="R908" s="99"/>
      <c r="S908" s="99"/>
      <c r="T908" s="40"/>
      <c r="U908" s="38"/>
      <c r="V908" s="28"/>
      <c r="W908" s="29"/>
      <c r="X908" s="28"/>
      <c r="Y908" s="28"/>
      <c r="Z908" s="28"/>
      <c r="AA908" s="27"/>
    </row>
    <row r="909" spans="1:27" ht="14.25" customHeight="1" x14ac:dyDescent="0.2">
      <c r="A909" s="38"/>
      <c r="B909" s="29"/>
      <c r="C909" s="142"/>
      <c r="D909" s="24"/>
      <c r="E909" s="24"/>
      <c r="F909" s="98"/>
      <c r="G909" s="98"/>
      <c r="H909" s="98"/>
      <c r="I909" s="27"/>
      <c r="J909" s="27"/>
      <c r="K909" s="27"/>
      <c r="L909" s="27"/>
      <c r="M909" s="29"/>
      <c r="N909" s="38"/>
      <c r="O909" s="38"/>
      <c r="P909" s="39"/>
      <c r="Q909" s="38"/>
      <c r="R909" s="99"/>
      <c r="S909" s="99"/>
      <c r="T909" s="40"/>
      <c r="U909" s="38"/>
      <c r="V909" s="28"/>
      <c r="W909" s="29"/>
      <c r="X909" s="28"/>
      <c r="Y909" s="28"/>
      <c r="Z909" s="28"/>
      <c r="AA909" s="27"/>
    </row>
    <row r="910" spans="1:27" ht="14.25" customHeight="1" x14ac:dyDescent="0.2">
      <c r="A910" s="38"/>
      <c r="B910" s="29"/>
      <c r="C910" s="142"/>
      <c r="D910" s="24"/>
      <c r="E910" s="24"/>
      <c r="F910" s="98"/>
      <c r="G910" s="98"/>
      <c r="H910" s="98"/>
      <c r="I910" s="27"/>
      <c r="J910" s="27"/>
      <c r="K910" s="27"/>
      <c r="L910" s="27"/>
      <c r="M910" s="29"/>
      <c r="N910" s="38"/>
      <c r="O910" s="38"/>
      <c r="P910" s="39"/>
      <c r="Q910" s="38"/>
      <c r="R910" s="99"/>
      <c r="S910" s="99"/>
      <c r="T910" s="40"/>
      <c r="U910" s="38"/>
      <c r="V910" s="28"/>
      <c r="W910" s="29"/>
      <c r="X910" s="28"/>
      <c r="Y910" s="28"/>
      <c r="Z910" s="28"/>
      <c r="AA910" s="27"/>
    </row>
    <row r="911" spans="1:27" ht="14.25" customHeight="1" x14ac:dyDescent="0.2">
      <c r="A911" s="38"/>
      <c r="B911" s="29"/>
      <c r="C911" s="142"/>
      <c r="D911" s="24"/>
      <c r="E911" s="24"/>
      <c r="F911" s="98"/>
      <c r="G911" s="98"/>
      <c r="H911" s="98"/>
      <c r="I911" s="27"/>
      <c r="J911" s="27"/>
      <c r="K911" s="27"/>
      <c r="L911" s="27"/>
      <c r="M911" s="29"/>
      <c r="N911" s="38"/>
      <c r="O911" s="38"/>
      <c r="P911" s="39"/>
      <c r="Q911" s="38"/>
      <c r="R911" s="99"/>
      <c r="S911" s="99"/>
      <c r="T911" s="40"/>
      <c r="U911" s="38"/>
      <c r="V911" s="28"/>
      <c r="W911" s="29"/>
      <c r="X911" s="28"/>
      <c r="Y911" s="28"/>
      <c r="Z911" s="28"/>
      <c r="AA911" s="27"/>
    </row>
    <row r="912" spans="1:27" ht="14.25" customHeight="1" x14ac:dyDescent="0.2">
      <c r="A912" s="38"/>
      <c r="B912" s="29"/>
      <c r="C912" s="142"/>
      <c r="D912" s="24"/>
      <c r="E912" s="24"/>
      <c r="F912" s="98"/>
      <c r="G912" s="98"/>
      <c r="H912" s="98"/>
      <c r="I912" s="27"/>
      <c r="J912" s="27"/>
      <c r="K912" s="27"/>
      <c r="L912" s="27"/>
      <c r="M912" s="29"/>
      <c r="N912" s="38"/>
      <c r="O912" s="38"/>
      <c r="P912" s="39"/>
      <c r="Q912" s="38"/>
      <c r="R912" s="99"/>
      <c r="S912" s="99"/>
      <c r="T912" s="40"/>
      <c r="U912" s="38"/>
      <c r="V912" s="28"/>
      <c r="W912" s="29"/>
      <c r="X912" s="28"/>
      <c r="Y912" s="28"/>
      <c r="Z912" s="28"/>
      <c r="AA912" s="27"/>
    </row>
    <row r="913" spans="1:27" ht="14.25" customHeight="1" x14ac:dyDescent="0.2">
      <c r="A913" s="38"/>
      <c r="B913" s="29"/>
      <c r="C913" s="142"/>
      <c r="D913" s="24"/>
      <c r="E913" s="24"/>
      <c r="F913" s="98"/>
      <c r="G913" s="98"/>
      <c r="H913" s="98"/>
      <c r="I913" s="27"/>
      <c r="J913" s="27"/>
      <c r="K913" s="27"/>
      <c r="L913" s="27"/>
      <c r="M913" s="29"/>
      <c r="N913" s="38"/>
      <c r="O913" s="38"/>
      <c r="P913" s="39"/>
      <c r="Q913" s="38"/>
      <c r="R913" s="99"/>
      <c r="S913" s="99"/>
      <c r="T913" s="40"/>
      <c r="U913" s="38"/>
      <c r="V913" s="28"/>
      <c r="W913" s="29"/>
      <c r="X913" s="28"/>
      <c r="Y913" s="28"/>
      <c r="Z913" s="28"/>
      <c r="AA913" s="27"/>
    </row>
    <row r="914" spans="1:27" ht="14.25" customHeight="1" x14ac:dyDescent="0.2">
      <c r="A914" s="38"/>
      <c r="B914" s="29"/>
      <c r="C914" s="142"/>
      <c r="D914" s="24"/>
      <c r="E914" s="24"/>
      <c r="F914" s="98"/>
      <c r="G914" s="98"/>
      <c r="H914" s="98"/>
      <c r="I914" s="27"/>
      <c r="J914" s="27"/>
      <c r="K914" s="27"/>
      <c r="L914" s="27"/>
      <c r="M914" s="29"/>
      <c r="N914" s="38"/>
      <c r="O914" s="38"/>
      <c r="P914" s="39"/>
      <c r="Q914" s="38"/>
      <c r="R914" s="99"/>
      <c r="S914" s="99"/>
      <c r="T914" s="40"/>
      <c r="U914" s="38"/>
      <c r="V914" s="28"/>
      <c r="W914" s="29"/>
      <c r="X914" s="28"/>
      <c r="Y914" s="28"/>
      <c r="Z914" s="28"/>
      <c r="AA914" s="27"/>
    </row>
    <row r="915" spans="1:27" ht="14.25" customHeight="1" x14ac:dyDescent="0.2">
      <c r="A915" s="38"/>
      <c r="B915" s="29"/>
      <c r="C915" s="142"/>
      <c r="D915" s="24"/>
      <c r="E915" s="24"/>
      <c r="F915" s="98"/>
      <c r="G915" s="98"/>
      <c r="H915" s="98"/>
      <c r="I915" s="27"/>
      <c r="J915" s="27"/>
      <c r="K915" s="27"/>
      <c r="L915" s="27"/>
      <c r="M915" s="29"/>
      <c r="N915" s="38"/>
      <c r="O915" s="38"/>
      <c r="P915" s="39"/>
      <c r="Q915" s="38"/>
      <c r="R915" s="99"/>
      <c r="S915" s="99"/>
      <c r="T915" s="40"/>
      <c r="U915" s="38"/>
      <c r="V915" s="28"/>
      <c r="W915" s="29"/>
      <c r="X915" s="28"/>
      <c r="Y915" s="28"/>
      <c r="Z915" s="28"/>
      <c r="AA915" s="27"/>
    </row>
    <row r="916" spans="1:27" ht="14.25" customHeight="1" x14ac:dyDescent="0.2">
      <c r="A916" s="38"/>
      <c r="B916" s="29"/>
      <c r="C916" s="142"/>
      <c r="D916" s="24"/>
      <c r="E916" s="24"/>
      <c r="F916" s="98"/>
      <c r="G916" s="98"/>
      <c r="H916" s="98"/>
      <c r="I916" s="27"/>
      <c r="J916" s="27"/>
      <c r="K916" s="27"/>
      <c r="L916" s="27"/>
      <c r="M916" s="29"/>
      <c r="N916" s="38"/>
      <c r="O916" s="38"/>
      <c r="P916" s="39"/>
      <c r="Q916" s="38"/>
      <c r="R916" s="99"/>
      <c r="S916" s="99"/>
      <c r="T916" s="40"/>
      <c r="U916" s="38"/>
      <c r="V916" s="28"/>
      <c r="W916" s="29"/>
      <c r="X916" s="28"/>
      <c r="Y916" s="28"/>
      <c r="Z916" s="28"/>
      <c r="AA916" s="27"/>
    </row>
    <row r="917" spans="1:27" ht="14.25" customHeight="1" x14ac:dyDescent="0.2">
      <c r="A917" s="38"/>
      <c r="B917" s="29"/>
      <c r="C917" s="142"/>
      <c r="D917" s="24"/>
      <c r="E917" s="24"/>
      <c r="F917" s="98"/>
      <c r="G917" s="98"/>
      <c r="H917" s="98"/>
      <c r="I917" s="27"/>
      <c r="J917" s="27"/>
      <c r="K917" s="27"/>
      <c r="L917" s="27"/>
      <c r="M917" s="29"/>
      <c r="N917" s="38"/>
      <c r="O917" s="38"/>
      <c r="P917" s="39"/>
      <c r="Q917" s="38"/>
      <c r="R917" s="99"/>
      <c r="S917" s="99"/>
      <c r="T917" s="40"/>
      <c r="U917" s="38"/>
      <c r="V917" s="28"/>
      <c r="W917" s="29"/>
      <c r="X917" s="28"/>
      <c r="Y917" s="28"/>
      <c r="Z917" s="28"/>
      <c r="AA917" s="27"/>
    </row>
    <row r="918" spans="1:27" ht="14.25" customHeight="1" x14ac:dyDescent="0.2">
      <c r="A918" s="38"/>
      <c r="B918" s="29"/>
      <c r="C918" s="142"/>
      <c r="D918" s="24"/>
      <c r="E918" s="24"/>
      <c r="F918" s="98"/>
      <c r="G918" s="98"/>
      <c r="H918" s="98"/>
      <c r="I918" s="27"/>
      <c r="J918" s="27"/>
      <c r="K918" s="27"/>
      <c r="L918" s="27"/>
      <c r="M918" s="29"/>
      <c r="N918" s="38"/>
      <c r="O918" s="38"/>
      <c r="P918" s="39"/>
      <c r="Q918" s="38"/>
      <c r="R918" s="99"/>
      <c r="S918" s="99"/>
      <c r="T918" s="40"/>
      <c r="U918" s="38"/>
      <c r="V918" s="28"/>
      <c r="W918" s="29"/>
      <c r="X918" s="28"/>
      <c r="Y918" s="28"/>
      <c r="Z918" s="28"/>
      <c r="AA918" s="27"/>
    </row>
    <row r="919" spans="1:27" ht="14.25" customHeight="1" x14ac:dyDescent="0.2">
      <c r="A919" s="38"/>
      <c r="B919" s="29"/>
      <c r="C919" s="142"/>
      <c r="D919" s="24"/>
      <c r="E919" s="24"/>
      <c r="F919" s="98"/>
      <c r="G919" s="98"/>
      <c r="H919" s="98"/>
      <c r="I919" s="27"/>
      <c r="J919" s="27"/>
      <c r="K919" s="27"/>
      <c r="L919" s="27"/>
      <c r="M919" s="29"/>
      <c r="N919" s="38"/>
      <c r="O919" s="38"/>
      <c r="P919" s="39"/>
      <c r="Q919" s="38"/>
      <c r="R919" s="99"/>
      <c r="S919" s="99"/>
      <c r="T919" s="40"/>
      <c r="U919" s="38"/>
      <c r="V919" s="28"/>
      <c r="W919" s="29"/>
      <c r="X919" s="28"/>
      <c r="Y919" s="28"/>
      <c r="Z919" s="28"/>
      <c r="AA919" s="27"/>
    </row>
    <row r="920" spans="1:27" ht="14.25" customHeight="1" x14ac:dyDescent="0.2">
      <c r="A920" s="38"/>
      <c r="B920" s="29"/>
      <c r="C920" s="142"/>
      <c r="D920" s="24"/>
      <c r="E920" s="24"/>
      <c r="F920" s="98"/>
      <c r="G920" s="98"/>
      <c r="H920" s="98"/>
      <c r="I920" s="27"/>
      <c r="J920" s="27"/>
      <c r="K920" s="27"/>
      <c r="L920" s="27"/>
      <c r="M920" s="29"/>
      <c r="N920" s="38"/>
      <c r="O920" s="38"/>
      <c r="P920" s="39"/>
      <c r="Q920" s="38"/>
      <c r="R920" s="99"/>
      <c r="S920" s="99"/>
      <c r="T920" s="40"/>
      <c r="U920" s="38"/>
      <c r="V920" s="28"/>
      <c r="W920" s="29"/>
      <c r="X920" s="28"/>
      <c r="Y920" s="28"/>
      <c r="Z920" s="28"/>
      <c r="AA920" s="27"/>
    </row>
    <row r="921" spans="1:27" ht="14.25" customHeight="1" x14ac:dyDescent="0.2">
      <c r="A921" s="38"/>
      <c r="B921" s="29"/>
      <c r="C921" s="142"/>
      <c r="D921" s="24"/>
      <c r="E921" s="24"/>
      <c r="F921" s="98"/>
      <c r="G921" s="98"/>
      <c r="H921" s="98"/>
      <c r="I921" s="27"/>
      <c r="J921" s="27"/>
      <c r="K921" s="27"/>
      <c r="L921" s="27"/>
      <c r="M921" s="29"/>
      <c r="N921" s="38"/>
      <c r="O921" s="38"/>
      <c r="P921" s="39"/>
      <c r="Q921" s="38"/>
      <c r="R921" s="99"/>
      <c r="S921" s="99"/>
      <c r="T921" s="40"/>
      <c r="U921" s="38"/>
      <c r="V921" s="28"/>
      <c r="W921" s="29"/>
      <c r="X921" s="28"/>
      <c r="Y921" s="28"/>
      <c r="Z921" s="28"/>
      <c r="AA921" s="27"/>
    </row>
    <row r="922" spans="1:27" ht="14.25" customHeight="1" x14ac:dyDescent="0.2">
      <c r="A922" s="38"/>
      <c r="B922" s="29"/>
      <c r="C922" s="142"/>
      <c r="D922" s="24"/>
      <c r="E922" s="24"/>
      <c r="F922" s="98"/>
      <c r="G922" s="98"/>
      <c r="H922" s="98"/>
      <c r="I922" s="27"/>
      <c r="J922" s="27"/>
      <c r="K922" s="27"/>
      <c r="L922" s="27"/>
      <c r="M922" s="29"/>
      <c r="N922" s="38"/>
      <c r="O922" s="38"/>
      <c r="P922" s="39"/>
      <c r="Q922" s="38"/>
      <c r="R922" s="99"/>
      <c r="S922" s="99"/>
      <c r="T922" s="40"/>
      <c r="U922" s="38"/>
      <c r="V922" s="28"/>
      <c r="W922" s="29"/>
      <c r="X922" s="28"/>
      <c r="Y922" s="28"/>
      <c r="Z922" s="28"/>
      <c r="AA922" s="27"/>
    </row>
    <row r="923" spans="1:27" ht="14.25" customHeight="1" x14ac:dyDescent="0.2">
      <c r="A923" s="38"/>
      <c r="B923" s="29"/>
      <c r="C923" s="142"/>
      <c r="D923" s="24"/>
      <c r="E923" s="24"/>
      <c r="F923" s="98"/>
      <c r="G923" s="98"/>
      <c r="H923" s="98"/>
      <c r="I923" s="27"/>
      <c r="J923" s="27"/>
      <c r="K923" s="27"/>
      <c r="L923" s="27"/>
      <c r="M923" s="29"/>
      <c r="N923" s="38"/>
      <c r="O923" s="38"/>
      <c r="P923" s="39"/>
      <c r="Q923" s="38"/>
      <c r="R923" s="99"/>
      <c r="S923" s="99"/>
      <c r="T923" s="40"/>
      <c r="U923" s="38"/>
      <c r="V923" s="28"/>
      <c r="W923" s="29"/>
      <c r="X923" s="28"/>
      <c r="Y923" s="28"/>
      <c r="Z923" s="28"/>
      <c r="AA923" s="27"/>
    </row>
    <row r="924" spans="1:27" ht="14.25" customHeight="1" x14ac:dyDescent="0.2">
      <c r="A924" s="38"/>
      <c r="B924" s="29"/>
      <c r="C924" s="142"/>
      <c r="D924" s="24"/>
      <c r="E924" s="24"/>
      <c r="F924" s="98"/>
      <c r="G924" s="98"/>
      <c r="H924" s="98"/>
      <c r="I924" s="27"/>
      <c r="J924" s="27"/>
      <c r="K924" s="27"/>
      <c r="L924" s="27"/>
      <c r="M924" s="29"/>
      <c r="N924" s="38"/>
      <c r="O924" s="38"/>
      <c r="P924" s="39"/>
      <c r="Q924" s="38"/>
      <c r="R924" s="99"/>
      <c r="S924" s="99"/>
      <c r="T924" s="40"/>
      <c r="U924" s="38"/>
      <c r="V924" s="28"/>
      <c r="W924" s="29"/>
      <c r="X924" s="28"/>
      <c r="Y924" s="28"/>
      <c r="Z924" s="28"/>
      <c r="AA924" s="27"/>
    </row>
    <row r="925" spans="1:27" ht="14.25" customHeight="1" x14ac:dyDescent="0.2">
      <c r="A925" s="38"/>
      <c r="B925" s="29"/>
      <c r="C925" s="142"/>
      <c r="D925" s="24"/>
      <c r="E925" s="24"/>
      <c r="F925" s="98"/>
      <c r="G925" s="98"/>
      <c r="H925" s="98"/>
      <c r="I925" s="27"/>
      <c r="J925" s="27"/>
      <c r="K925" s="27"/>
      <c r="L925" s="27"/>
      <c r="M925" s="29"/>
      <c r="N925" s="38"/>
      <c r="O925" s="38"/>
      <c r="P925" s="39"/>
      <c r="Q925" s="38"/>
      <c r="R925" s="99"/>
      <c r="S925" s="99"/>
      <c r="T925" s="40"/>
      <c r="U925" s="38"/>
      <c r="V925" s="28"/>
      <c r="W925" s="29"/>
      <c r="X925" s="28"/>
      <c r="Y925" s="28"/>
      <c r="Z925" s="28"/>
      <c r="AA925" s="27"/>
    </row>
    <row r="926" spans="1:27" ht="14.25" customHeight="1" x14ac:dyDescent="0.2">
      <c r="A926" s="38"/>
      <c r="B926" s="29"/>
      <c r="C926" s="142"/>
      <c r="D926" s="24"/>
      <c r="E926" s="24"/>
      <c r="F926" s="98"/>
      <c r="G926" s="98"/>
      <c r="H926" s="98"/>
      <c r="I926" s="27"/>
      <c r="J926" s="27"/>
      <c r="K926" s="27"/>
      <c r="L926" s="27"/>
      <c r="M926" s="29"/>
      <c r="N926" s="38"/>
      <c r="O926" s="38"/>
      <c r="P926" s="39"/>
      <c r="Q926" s="38"/>
      <c r="R926" s="99"/>
      <c r="S926" s="99"/>
      <c r="T926" s="40"/>
      <c r="U926" s="38"/>
      <c r="V926" s="28"/>
      <c r="W926" s="29"/>
      <c r="X926" s="28"/>
      <c r="Y926" s="28"/>
      <c r="Z926" s="28"/>
      <c r="AA926" s="27"/>
    </row>
    <row r="927" spans="1:27" ht="14.25" customHeight="1" x14ac:dyDescent="0.2">
      <c r="A927" s="38"/>
      <c r="B927" s="29"/>
      <c r="C927" s="142"/>
      <c r="D927" s="24"/>
      <c r="E927" s="24"/>
      <c r="F927" s="98"/>
      <c r="G927" s="98"/>
      <c r="H927" s="98"/>
      <c r="I927" s="27"/>
      <c r="J927" s="27"/>
      <c r="K927" s="27"/>
      <c r="L927" s="27"/>
      <c r="M927" s="29"/>
      <c r="N927" s="38"/>
      <c r="O927" s="38"/>
      <c r="P927" s="39"/>
      <c r="Q927" s="38"/>
      <c r="R927" s="99"/>
      <c r="S927" s="99"/>
      <c r="T927" s="40"/>
      <c r="U927" s="38"/>
      <c r="V927" s="28"/>
      <c r="W927" s="29"/>
      <c r="X927" s="28"/>
      <c r="Y927" s="28"/>
      <c r="Z927" s="28"/>
      <c r="AA927" s="27"/>
    </row>
    <row r="928" spans="1:27" ht="14.25" customHeight="1" x14ac:dyDescent="0.2">
      <c r="A928" s="38"/>
      <c r="B928" s="29"/>
      <c r="C928" s="142"/>
      <c r="D928" s="24"/>
      <c r="E928" s="24"/>
      <c r="F928" s="98"/>
      <c r="G928" s="98"/>
      <c r="H928" s="98"/>
      <c r="I928" s="27"/>
      <c r="J928" s="27"/>
      <c r="K928" s="27"/>
      <c r="L928" s="27"/>
      <c r="M928" s="29"/>
      <c r="N928" s="38"/>
      <c r="O928" s="38"/>
      <c r="P928" s="39"/>
      <c r="Q928" s="38"/>
      <c r="R928" s="99"/>
      <c r="S928" s="99"/>
      <c r="T928" s="40"/>
      <c r="U928" s="38"/>
      <c r="V928" s="28"/>
      <c r="W928" s="29"/>
      <c r="X928" s="28"/>
      <c r="Y928" s="28"/>
      <c r="Z928" s="28"/>
      <c r="AA928" s="27"/>
    </row>
    <row r="929" spans="1:27" ht="14.25" customHeight="1" x14ac:dyDescent="0.2">
      <c r="A929" s="38"/>
      <c r="B929" s="29"/>
      <c r="C929" s="142"/>
      <c r="D929" s="24"/>
      <c r="E929" s="24"/>
      <c r="F929" s="98"/>
      <c r="G929" s="98"/>
      <c r="H929" s="98"/>
      <c r="I929" s="27"/>
      <c r="J929" s="27"/>
      <c r="K929" s="27"/>
      <c r="L929" s="27"/>
      <c r="M929" s="29"/>
      <c r="N929" s="38"/>
      <c r="O929" s="38"/>
      <c r="P929" s="39"/>
      <c r="Q929" s="38"/>
      <c r="R929" s="99"/>
      <c r="S929" s="99"/>
      <c r="T929" s="40"/>
      <c r="U929" s="38"/>
      <c r="V929" s="28"/>
      <c r="W929" s="29"/>
      <c r="X929" s="28"/>
      <c r="Y929" s="28"/>
      <c r="Z929" s="28"/>
      <c r="AA929" s="27"/>
    </row>
    <row r="930" spans="1:27" ht="14.25" customHeight="1" x14ac:dyDescent="0.2">
      <c r="A930" s="38"/>
      <c r="B930" s="29"/>
      <c r="C930" s="142"/>
      <c r="D930" s="24"/>
      <c r="E930" s="24"/>
      <c r="F930" s="98"/>
      <c r="G930" s="98"/>
      <c r="H930" s="98"/>
      <c r="I930" s="27"/>
      <c r="J930" s="27"/>
      <c r="K930" s="27"/>
      <c r="L930" s="27"/>
      <c r="M930" s="29"/>
      <c r="N930" s="38"/>
      <c r="O930" s="38"/>
      <c r="P930" s="39"/>
      <c r="Q930" s="38"/>
      <c r="R930" s="99"/>
      <c r="S930" s="99"/>
      <c r="T930" s="40"/>
      <c r="U930" s="38"/>
      <c r="V930" s="28"/>
      <c r="W930" s="29"/>
      <c r="X930" s="28"/>
      <c r="Y930" s="28"/>
      <c r="Z930" s="28"/>
      <c r="AA930" s="27"/>
    </row>
    <row r="931" spans="1:27" ht="14.25" customHeight="1" x14ac:dyDescent="0.2">
      <c r="A931" s="38"/>
      <c r="B931" s="29"/>
      <c r="C931" s="142"/>
      <c r="D931" s="24"/>
      <c r="E931" s="24"/>
      <c r="F931" s="98"/>
      <c r="G931" s="98"/>
      <c r="H931" s="98"/>
      <c r="I931" s="27"/>
      <c r="J931" s="27"/>
      <c r="K931" s="27"/>
      <c r="L931" s="27"/>
      <c r="M931" s="29"/>
      <c r="N931" s="38"/>
      <c r="O931" s="38"/>
      <c r="P931" s="39"/>
      <c r="Q931" s="38"/>
      <c r="R931" s="99"/>
      <c r="S931" s="99"/>
      <c r="T931" s="40"/>
      <c r="U931" s="38"/>
      <c r="V931" s="28"/>
      <c r="W931" s="29"/>
      <c r="X931" s="28"/>
      <c r="Y931" s="28"/>
      <c r="Z931" s="28"/>
      <c r="AA931" s="27"/>
    </row>
    <row r="932" spans="1:27" ht="14.25" customHeight="1" x14ac:dyDescent="0.2">
      <c r="A932" s="38"/>
      <c r="B932" s="29"/>
      <c r="C932" s="142"/>
      <c r="D932" s="24"/>
      <c r="E932" s="24"/>
      <c r="F932" s="98"/>
      <c r="G932" s="98"/>
      <c r="H932" s="98"/>
      <c r="I932" s="27"/>
      <c r="J932" s="27"/>
      <c r="K932" s="27"/>
      <c r="L932" s="27"/>
      <c r="M932" s="29"/>
      <c r="N932" s="38"/>
      <c r="O932" s="38"/>
      <c r="P932" s="39"/>
      <c r="Q932" s="38"/>
      <c r="R932" s="99"/>
      <c r="S932" s="99"/>
      <c r="T932" s="40"/>
      <c r="U932" s="38"/>
      <c r="V932" s="28"/>
      <c r="W932" s="29"/>
      <c r="X932" s="28"/>
      <c r="Y932" s="28"/>
      <c r="Z932" s="28"/>
      <c r="AA932" s="27"/>
    </row>
    <row r="933" spans="1:27" ht="14.25" customHeight="1" x14ac:dyDescent="0.2">
      <c r="A933" s="38"/>
      <c r="B933" s="29"/>
      <c r="C933" s="142"/>
      <c r="D933" s="24"/>
      <c r="E933" s="24"/>
      <c r="F933" s="98"/>
      <c r="G933" s="98"/>
      <c r="H933" s="98"/>
      <c r="I933" s="27"/>
      <c r="J933" s="27"/>
      <c r="K933" s="27"/>
      <c r="L933" s="27"/>
      <c r="M933" s="29"/>
      <c r="N933" s="38"/>
      <c r="O933" s="38"/>
      <c r="P933" s="39"/>
      <c r="Q933" s="38"/>
      <c r="R933" s="99"/>
      <c r="S933" s="99"/>
      <c r="T933" s="40"/>
      <c r="U933" s="38"/>
      <c r="V933" s="28"/>
      <c r="W933" s="29"/>
      <c r="X933" s="28"/>
      <c r="Y933" s="28"/>
      <c r="Z933" s="28"/>
      <c r="AA933" s="27"/>
    </row>
    <row r="934" spans="1:27" ht="14.25" customHeight="1" x14ac:dyDescent="0.2">
      <c r="A934" s="38"/>
      <c r="B934" s="29"/>
      <c r="C934" s="142"/>
      <c r="D934" s="24"/>
      <c r="E934" s="24"/>
      <c r="F934" s="98"/>
      <c r="G934" s="98"/>
      <c r="H934" s="98"/>
      <c r="I934" s="27"/>
      <c r="J934" s="27"/>
      <c r="K934" s="27"/>
      <c r="L934" s="27"/>
      <c r="M934" s="29"/>
      <c r="N934" s="38"/>
      <c r="O934" s="38"/>
      <c r="P934" s="39"/>
      <c r="Q934" s="38"/>
      <c r="R934" s="99"/>
      <c r="S934" s="99"/>
      <c r="T934" s="40"/>
      <c r="U934" s="38"/>
      <c r="V934" s="28"/>
      <c r="W934" s="29"/>
      <c r="X934" s="28"/>
      <c r="Y934" s="28"/>
      <c r="Z934" s="28"/>
      <c r="AA934" s="27"/>
    </row>
    <row r="935" spans="1:27" ht="14.25" customHeight="1" x14ac:dyDescent="0.2">
      <c r="A935" s="38"/>
      <c r="B935" s="29"/>
      <c r="C935" s="142"/>
      <c r="D935" s="24"/>
      <c r="E935" s="24"/>
      <c r="F935" s="98"/>
      <c r="G935" s="98"/>
      <c r="H935" s="98"/>
      <c r="I935" s="27"/>
      <c r="J935" s="27"/>
      <c r="K935" s="27"/>
      <c r="L935" s="27"/>
      <c r="M935" s="29"/>
      <c r="N935" s="38"/>
      <c r="O935" s="38"/>
      <c r="P935" s="39"/>
      <c r="Q935" s="38"/>
      <c r="R935" s="99"/>
      <c r="S935" s="99"/>
      <c r="T935" s="40"/>
      <c r="U935" s="38"/>
      <c r="V935" s="28"/>
      <c r="W935" s="29"/>
      <c r="X935" s="28"/>
      <c r="Y935" s="28"/>
      <c r="Z935" s="28"/>
      <c r="AA935" s="27"/>
    </row>
    <row r="936" spans="1:27" ht="14.25" customHeight="1" x14ac:dyDescent="0.2">
      <c r="A936" s="38"/>
      <c r="B936" s="29"/>
      <c r="C936" s="142"/>
      <c r="D936" s="24"/>
      <c r="E936" s="24"/>
      <c r="F936" s="98"/>
      <c r="G936" s="98"/>
      <c r="H936" s="98"/>
      <c r="I936" s="27"/>
      <c r="J936" s="27"/>
      <c r="K936" s="27"/>
      <c r="L936" s="27"/>
      <c r="M936" s="29"/>
      <c r="N936" s="38"/>
      <c r="O936" s="38"/>
      <c r="P936" s="39"/>
      <c r="Q936" s="38"/>
      <c r="R936" s="99"/>
      <c r="S936" s="99"/>
      <c r="T936" s="40"/>
      <c r="U936" s="38"/>
      <c r="V936" s="28"/>
      <c r="W936" s="29"/>
      <c r="X936" s="28"/>
      <c r="Y936" s="28"/>
      <c r="Z936" s="28"/>
      <c r="AA936" s="27"/>
    </row>
    <row r="937" spans="1:27" ht="14.25" customHeight="1" x14ac:dyDescent="0.2">
      <c r="A937" s="38"/>
      <c r="B937" s="29"/>
      <c r="C937" s="142"/>
      <c r="D937" s="24"/>
      <c r="E937" s="24"/>
      <c r="F937" s="98"/>
      <c r="G937" s="98"/>
      <c r="H937" s="98"/>
      <c r="I937" s="27"/>
      <c r="J937" s="27"/>
      <c r="K937" s="27"/>
      <c r="L937" s="27"/>
      <c r="M937" s="29"/>
      <c r="N937" s="38"/>
      <c r="O937" s="38"/>
      <c r="P937" s="39"/>
      <c r="Q937" s="38"/>
      <c r="R937" s="99"/>
      <c r="S937" s="99"/>
      <c r="T937" s="40"/>
      <c r="U937" s="38"/>
      <c r="V937" s="28"/>
      <c r="W937" s="29"/>
      <c r="X937" s="28"/>
      <c r="Y937" s="28"/>
      <c r="Z937" s="28"/>
      <c r="AA937" s="27"/>
    </row>
    <row r="938" spans="1:27" ht="14.25" customHeight="1" x14ac:dyDescent="0.2">
      <c r="A938" s="38"/>
      <c r="B938" s="29"/>
      <c r="C938" s="142"/>
      <c r="D938" s="24"/>
      <c r="E938" s="24"/>
      <c r="F938" s="98"/>
      <c r="G938" s="98"/>
      <c r="H938" s="98"/>
      <c r="I938" s="27"/>
      <c r="J938" s="27"/>
      <c r="K938" s="27"/>
      <c r="L938" s="27"/>
      <c r="M938" s="29"/>
      <c r="N938" s="38"/>
      <c r="O938" s="38"/>
      <c r="P938" s="39"/>
      <c r="Q938" s="38"/>
      <c r="R938" s="99"/>
      <c r="S938" s="99"/>
      <c r="T938" s="40"/>
      <c r="U938" s="38"/>
      <c r="V938" s="28"/>
      <c r="W938" s="29"/>
      <c r="X938" s="28"/>
      <c r="Y938" s="28"/>
      <c r="Z938" s="28"/>
      <c r="AA938" s="27"/>
    </row>
    <row r="939" spans="1:27" ht="14.25" customHeight="1" x14ac:dyDescent="0.2">
      <c r="A939" s="38"/>
      <c r="B939" s="29"/>
      <c r="C939" s="142"/>
      <c r="D939" s="24"/>
      <c r="E939" s="24"/>
      <c r="F939" s="98"/>
      <c r="G939" s="98"/>
      <c r="H939" s="98"/>
      <c r="I939" s="27"/>
      <c r="J939" s="27"/>
      <c r="K939" s="27"/>
      <c r="L939" s="27"/>
      <c r="M939" s="29"/>
      <c r="N939" s="38"/>
      <c r="O939" s="38"/>
      <c r="P939" s="39"/>
      <c r="Q939" s="38"/>
      <c r="R939" s="99"/>
      <c r="S939" s="99"/>
      <c r="T939" s="40"/>
      <c r="U939" s="38"/>
      <c r="V939" s="28"/>
      <c r="W939" s="29"/>
      <c r="X939" s="28"/>
      <c r="Y939" s="28"/>
      <c r="Z939" s="28"/>
      <c r="AA939" s="27"/>
    </row>
    <row r="940" spans="1:27" ht="14.25" customHeight="1" x14ac:dyDescent="0.2">
      <c r="A940" s="38"/>
      <c r="B940" s="29"/>
      <c r="C940" s="142"/>
      <c r="D940" s="24"/>
      <c r="E940" s="24"/>
      <c r="F940" s="98"/>
      <c r="G940" s="98"/>
      <c r="H940" s="98"/>
      <c r="I940" s="27"/>
      <c r="J940" s="27"/>
      <c r="K940" s="27"/>
      <c r="L940" s="27"/>
      <c r="M940" s="29"/>
      <c r="N940" s="38"/>
      <c r="O940" s="38"/>
      <c r="P940" s="39"/>
      <c r="Q940" s="38"/>
      <c r="R940" s="99"/>
      <c r="S940" s="99"/>
      <c r="T940" s="40"/>
      <c r="U940" s="38"/>
      <c r="V940" s="28"/>
      <c r="W940" s="29"/>
      <c r="X940" s="28"/>
      <c r="Y940" s="28"/>
      <c r="Z940" s="28"/>
      <c r="AA940" s="27"/>
    </row>
    <row r="941" spans="1:27" ht="14.25" customHeight="1" x14ac:dyDescent="0.2">
      <c r="A941" s="38"/>
      <c r="B941" s="29"/>
      <c r="C941" s="142"/>
      <c r="D941" s="24"/>
      <c r="E941" s="24"/>
      <c r="F941" s="98"/>
      <c r="G941" s="98"/>
      <c r="H941" s="98"/>
      <c r="I941" s="27"/>
      <c r="J941" s="27"/>
      <c r="K941" s="27"/>
      <c r="L941" s="27"/>
      <c r="M941" s="29"/>
      <c r="N941" s="38"/>
      <c r="O941" s="38"/>
      <c r="P941" s="39"/>
      <c r="Q941" s="38"/>
      <c r="R941" s="99"/>
      <c r="S941" s="99"/>
      <c r="T941" s="40"/>
      <c r="U941" s="38"/>
      <c r="V941" s="28"/>
      <c r="W941" s="29"/>
      <c r="X941" s="28"/>
      <c r="Y941" s="28"/>
      <c r="Z941" s="28"/>
      <c r="AA941" s="27"/>
    </row>
    <row r="942" spans="1:27" ht="14.25" customHeight="1" x14ac:dyDescent="0.2">
      <c r="A942" s="38"/>
      <c r="B942" s="29"/>
      <c r="C942" s="142"/>
      <c r="D942" s="24"/>
      <c r="E942" s="24"/>
      <c r="F942" s="98"/>
      <c r="G942" s="98"/>
      <c r="H942" s="98"/>
      <c r="I942" s="27"/>
      <c r="J942" s="27"/>
      <c r="K942" s="27"/>
      <c r="L942" s="27"/>
      <c r="M942" s="29"/>
      <c r="N942" s="38"/>
      <c r="O942" s="38"/>
      <c r="P942" s="39"/>
      <c r="Q942" s="38"/>
      <c r="R942" s="99"/>
      <c r="S942" s="99"/>
      <c r="T942" s="40"/>
      <c r="U942" s="38"/>
      <c r="V942" s="28"/>
      <c r="W942" s="29"/>
      <c r="X942" s="28"/>
      <c r="Y942" s="28"/>
      <c r="Z942" s="28"/>
      <c r="AA942" s="27"/>
    </row>
    <row r="943" spans="1:27" ht="14.25" customHeight="1" x14ac:dyDescent="0.2">
      <c r="A943" s="38"/>
      <c r="B943" s="29"/>
      <c r="C943" s="142"/>
      <c r="D943" s="24"/>
      <c r="E943" s="24"/>
      <c r="F943" s="98"/>
      <c r="G943" s="98"/>
      <c r="H943" s="98"/>
      <c r="I943" s="27"/>
      <c r="J943" s="27"/>
      <c r="K943" s="27"/>
      <c r="L943" s="27"/>
      <c r="M943" s="29"/>
      <c r="N943" s="38"/>
      <c r="O943" s="38"/>
      <c r="P943" s="39"/>
      <c r="Q943" s="38"/>
      <c r="R943" s="99"/>
      <c r="S943" s="99"/>
      <c r="T943" s="40"/>
      <c r="U943" s="38"/>
      <c r="V943" s="28"/>
      <c r="W943" s="29"/>
      <c r="X943" s="28"/>
      <c r="Y943" s="28"/>
      <c r="Z943" s="28"/>
      <c r="AA943" s="27"/>
    </row>
    <row r="944" spans="1:27" ht="14.25" customHeight="1" x14ac:dyDescent="0.2">
      <c r="A944" s="38"/>
      <c r="B944" s="29"/>
      <c r="C944" s="142"/>
      <c r="D944" s="24"/>
      <c r="E944" s="24"/>
      <c r="F944" s="98"/>
      <c r="G944" s="98"/>
      <c r="H944" s="98"/>
      <c r="I944" s="27"/>
      <c r="J944" s="27"/>
      <c r="K944" s="27"/>
      <c r="L944" s="27"/>
      <c r="M944" s="29"/>
      <c r="N944" s="38"/>
      <c r="O944" s="38"/>
      <c r="P944" s="39"/>
      <c r="Q944" s="38"/>
      <c r="R944" s="99"/>
      <c r="S944" s="99"/>
      <c r="T944" s="40"/>
      <c r="U944" s="38"/>
      <c r="V944" s="28"/>
      <c r="W944" s="29"/>
      <c r="X944" s="28"/>
      <c r="Y944" s="28"/>
      <c r="Z944" s="28"/>
      <c r="AA944" s="27"/>
    </row>
    <row r="945" spans="1:27" ht="14.25" customHeight="1" x14ac:dyDescent="0.2">
      <c r="A945" s="38"/>
      <c r="B945" s="29"/>
      <c r="C945" s="142"/>
      <c r="D945" s="24"/>
      <c r="E945" s="24"/>
      <c r="F945" s="98"/>
      <c r="G945" s="98"/>
      <c r="H945" s="98"/>
      <c r="I945" s="27"/>
      <c r="J945" s="27"/>
      <c r="K945" s="27"/>
      <c r="L945" s="27"/>
      <c r="M945" s="29"/>
      <c r="N945" s="38"/>
      <c r="O945" s="38"/>
      <c r="P945" s="39"/>
      <c r="Q945" s="38"/>
      <c r="R945" s="99"/>
      <c r="S945" s="99"/>
      <c r="T945" s="40"/>
      <c r="U945" s="38"/>
      <c r="V945" s="28"/>
      <c r="W945" s="29"/>
      <c r="X945" s="28"/>
      <c r="Y945" s="28"/>
      <c r="Z945" s="28"/>
      <c r="AA945" s="27"/>
    </row>
    <row r="946" spans="1:27" ht="14.25" customHeight="1" x14ac:dyDescent="0.2">
      <c r="A946" s="38"/>
      <c r="B946" s="29"/>
      <c r="C946" s="142"/>
      <c r="D946" s="24"/>
      <c r="E946" s="24"/>
      <c r="F946" s="98"/>
      <c r="G946" s="98"/>
      <c r="H946" s="98"/>
      <c r="I946" s="27"/>
      <c r="J946" s="27"/>
      <c r="K946" s="27"/>
      <c r="L946" s="27"/>
      <c r="M946" s="29"/>
      <c r="N946" s="38"/>
      <c r="O946" s="38"/>
      <c r="P946" s="39"/>
      <c r="Q946" s="38"/>
      <c r="R946" s="99"/>
      <c r="S946" s="99"/>
      <c r="T946" s="40"/>
      <c r="U946" s="38"/>
      <c r="V946" s="28"/>
      <c r="W946" s="29"/>
      <c r="X946" s="28"/>
      <c r="Y946" s="28"/>
      <c r="Z946" s="28"/>
      <c r="AA946" s="27"/>
    </row>
    <row r="947" spans="1:27" ht="14.25" customHeight="1" x14ac:dyDescent="0.2">
      <c r="A947" s="38"/>
      <c r="B947" s="29"/>
      <c r="C947" s="142"/>
      <c r="D947" s="24"/>
      <c r="E947" s="24"/>
      <c r="F947" s="98"/>
      <c r="G947" s="98"/>
      <c r="H947" s="98"/>
      <c r="I947" s="27"/>
      <c r="J947" s="27"/>
      <c r="K947" s="27"/>
      <c r="L947" s="27"/>
      <c r="M947" s="29"/>
      <c r="N947" s="38"/>
      <c r="O947" s="38"/>
      <c r="P947" s="39"/>
      <c r="Q947" s="38"/>
      <c r="R947" s="99"/>
      <c r="S947" s="99"/>
      <c r="T947" s="40"/>
      <c r="U947" s="38"/>
      <c r="V947" s="28"/>
      <c r="W947" s="29"/>
      <c r="X947" s="28"/>
      <c r="Y947" s="28"/>
      <c r="Z947" s="28"/>
      <c r="AA947" s="27"/>
    </row>
    <row r="948" spans="1:27" ht="14.25" customHeight="1" x14ac:dyDescent="0.2">
      <c r="A948" s="38"/>
      <c r="B948" s="29"/>
      <c r="C948" s="142"/>
      <c r="D948" s="24"/>
      <c r="E948" s="24"/>
      <c r="F948" s="98"/>
      <c r="G948" s="98"/>
      <c r="H948" s="98"/>
      <c r="I948" s="27"/>
      <c r="J948" s="27"/>
      <c r="K948" s="27"/>
      <c r="L948" s="27"/>
      <c r="M948" s="29"/>
      <c r="N948" s="38"/>
      <c r="O948" s="38"/>
      <c r="P948" s="39"/>
      <c r="Q948" s="38"/>
      <c r="R948" s="99"/>
      <c r="S948" s="99"/>
      <c r="T948" s="40"/>
      <c r="U948" s="38"/>
      <c r="V948" s="28"/>
      <c r="W948" s="29"/>
      <c r="X948" s="28"/>
      <c r="Y948" s="28"/>
      <c r="Z948" s="28"/>
      <c r="AA948" s="27"/>
    </row>
    <row r="949" spans="1:27" ht="14.25" customHeight="1" x14ac:dyDescent="0.2">
      <c r="A949" s="38"/>
      <c r="B949" s="29"/>
      <c r="C949" s="142"/>
      <c r="D949" s="24"/>
      <c r="E949" s="24"/>
      <c r="F949" s="98"/>
      <c r="G949" s="98"/>
      <c r="H949" s="98"/>
      <c r="I949" s="27"/>
      <c r="J949" s="27"/>
      <c r="K949" s="27"/>
      <c r="L949" s="27"/>
      <c r="M949" s="29"/>
      <c r="N949" s="38"/>
      <c r="O949" s="38"/>
      <c r="P949" s="39"/>
      <c r="Q949" s="38"/>
      <c r="R949" s="99"/>
      <c r="S949" s="99"/>
      <c r="T949" s="40"/>
      <c r="U949" s="38"/>
      <c r="V949" s="28"/>
      <c r="W949" s="29"/>
      <c r="X949" s="28"/>
      <c r="Y949" s="28"/>
      <c r="Z949" s="28"/>
      <c r="AA949" s="27"/>
    </row>
    <row r="950" spans="1:27" ht="14.25" customHeight="1" x14ac:dyDescent="0.2">
      <c r="A950" s="38"/>
      <c r="B950" s="29"/>
      <c r="C950" s="142"/>
      <c r="D950" s="24"/>
      <c r="E950" s="24"/>
      <c r="F950" s="98"/>
      <c r="G950" s="98"/>
      <c r="H950" s="98"/>
      <c r="I950" s="27"/>
      <c r="J950" s="27"/>
      <c r="K950" s="27"/>
      <c r="L950" s="27"/>
      <c r="M950" s="29"/>
      <c r="N950" s="38"/>
      <c r="O950" s="38"/>
      <c r="P950" s="39"/>
      <c r="Q950" s="38"/>
      <c r="R950" s="99"/>
      <c r="S950" s="99"/>
      <c r="T950" s="40"/>
      <c r="U950" s="38"/>
      <c r="V950" s="28"/>
      <c r="W950" s="29"/>
      <c r="X950" s="28"/>
      <c r="Y950" s="28"/>
      <c r="Z950" s="28"/>
      <c r="AA950" s="27"/>
    </row>
    <row r="951" spans="1:27" ht="14.25" customHeight="1" x14ac:dyDescent="0.2">
      <c r="A951" s="38"/>
      <c r="B951" s="29"/>
      <c r="C951" s="142"/>
      <c r="D951" s="24"/>
      <c r="E951" s="24"/>
      <c r="F951" s="98"/>
      <c r="G951" s="98"/>
      <c r="H951" s="98"/>
      <c r="I951" s="27"/>
      <c r="J951" s="27"/>
      <c r="K951" s="27"/>
      <c r="L951" s="27"/>
      <c r="M951" s="29"/>
      <c r="N951" s="38"/>
      <c r="O951" s="38"/>
      <c r="P951" s="39"/>
      <c r="Q951" s="38"/>
      <c r="R951" s="99"/>
      <c r="S951" s="99"/>
      <c r="T951" s="40"/>
      <c r="U951" s="38"/>
      <c r="V951" s="28"/>
      <c r="W951" s="29"/>
      <c r="X951" s="28"/>
      <c r="Y951" s="28"/>
      <c r="Z951" s="28"/>
      <c r="AA951" s="27"/>
    </row>
    <row r="952" spans="1:27" ht="14.25" customHeight="1" x14ac:dyDescent="0.2">
      <c r="A952" s="38"/>
      <c r="B952" s="29"/>
      <c r="C952" s="142"/>
      <c r="D952" s="24"/>
      <c r="E952" s="24"/>
      <c r="F952" s="98"/>
      <c r="G952" s="98"/>
      <c r="H952" s="98"/>
      <c r="I952" s="27"/>
      <c r="J952" s="27"/>
      <c r="K952" s="27"/>
      <c r="L952" s="27"/>
      <c r="M952" s="29"/>
      <c r="N952" s="38"/>
      <c r="O952" s="38"/>
      <c r="P952" s="39"/>
      <c r="Q952" s="38"/>
      <c r="R952" s="99"/>
      <c r="S952" s="99"/>
      <c r="T952" s="40"/>
      <c r="U952" s="38"/>
      <c r="V952" s="28"/>
      <c r="W952" s="29"/>
      <c r="X952" s="28"/>
      <c r="Y952" s="28"/>
      <c r="Z952" s="28"/>
      <c r="AA952" s="27"/>
    </row>
    <row r="953" spans="1:27" ht="14.25" customHeight="1" x14ac:dyDescent="0.2">
      <c r="A953" s="38"/>
      <c r="B953" s="29"/>
      <c r="C953" s="142"/>
      <c r="D953" s="24"/>
      <c r="E953" s="24"/>
      <c r="F953" s="98"/>
      <c r="G953" s="98"/>
      <c r="H953" s="98"/>
      <c r="I953" s="27"/>
      <c r="J953" s="27"/>
      <c r="K953" s="27"/>
      <c r="L953" s="27"/>
      <c r="M953" s="29"/>
      <c r="N953" s="38"/>
      <c r="O953" s="38"/>
      <c r="P953" s="39"/>
      <c r="Q953" s="38"/>
      <c r="R953" s="99"/>
      <c r="S953" s="99"/>
      <c r="T953" s="40"/>
      <c r="U953" s="38"/>
      <c r="V953" s="28"/>
      <c r="W953" s="29"/>
      <c r="X953" s="28"/>
      <c r="Y953" s="28"/>
      <c r="Z953" s="28"/>
      <c r="AA953" s="27"/>
    </row>
    <row r="954" spans="1:27" ht="14.25" customHeight="1" x14ac:dyDescent="0.2">
      <c r="A954" s="38"/>
      <c r="B954" s="29"/>
      <c r="C954" s="142"/>
      <c r="D954" s="24"/>
      <c r="E954" s="24"/>
      <c r="F954" s="98"/>
      <c r="G954" s="98"/>
      <c r="H954" s="98"/>
      <c r="I954" s="27"/>
      <c r="J954" s="27"/>
      <c r="K954" s="27"/>
      <c r="L954" s="27"/>
      <c r="M954" s="29"/>
      <c r="N954" s="38"/>
      <c r="O954" s="38"/>
      <c r="P954" s="39"/>
      <c r="Q954" s="38"/>
      <c r="R954" s="99"/>
      <c r="S954" s="99"/>
      <c r="T954" s="40"/>
      <c r="U954" s="38"/>
      <c r="V954" s="28"/>
      <c r="W954" s="29"/>
      <c r="X954" s="28"/>
      <c r="Y954" s="28"/>
      <c r="Z954" s="28"/>
      <c r="AA954" s="27"/>
    </row>
    <row r="955" spans="1:27" ht="14.25" customHeight="1" x14ac:dyDescent="0.2">
      <c r="A955" s="38"/>
      <c r="B955" s="29"/>
      <c r="C955" s="142"/>
      <c r="D955" s="24"/>
      <c r="E955" s="24"/>
      <c r="F955" s="98"/>
      <c r="G955" s="98"/>
      <c r="H955" s="98"/>
      <c r="I955" s="27"/>
      <c r="J955" s="27"/>
      <c r="K955" s="27"/>
      <c r="L955" s="27"/>
      <c r="M955" s="29"/>
      <c r="N955" s="38"/>
      <c r="O955" s="38"/>
      <c r="P955" s="39"/>
      <c r="Q955" s="38"/>
      <c r="R955" s="99"/>
      <c r="S955" s="99"/>
      <c r="T955" s="40"/>
      <c r="U955" s="38"/>
      <c r="V955" s="28"/>
      <c r="W955" s="29"/>
      <c r="X955" s="28"/>
      <c r="Y955" s="28"/>
      <c r="Z955" s="28"/>
      <c r="AA955" s="27"/>
    </row>
    <row r="956" spans="1:27" ht="14.25" customHeight="1" x14ac:dyDescent="0.2">
      <c r="A956" s="38"/>
      <c r="B956" s="29"/>
      <c r="C956" s="142"/>
      <c r="D956" s="24"/>
      <c r="E956" s="24"/>
      <c r="F956" s="98"/>
      <c r="G956" s="98"/>
      <c r="H956" s="98"/>
      <c r="I956" s="27"/>
      <c r="J956" s="27"/>
      <c r="K956" s="27"/>
      <c r="L956" s="27"/>
      <c r="M956" s="29"/>
      <c r="N956" s="38"/>
      <c r="O956" s="38"/>
      <c r="P956" s="39"/>
      <c r="Q956" s="38"/>
      <c r="R956" s="99"/>
      <c r="S956" s="99"/>
      <c r="T956" s="40"/>
      <c r="U956" s="38"/>
      <c r="V956" s="28"/>
      <c r="W956" s="29"/>
      <c r="X956" s="28"/>
      <c r="Y956" s="28"/>
      <c r="Z956" s="28"/>
      <c r="AA956" s="27"/>
    </row>
    <row r="957" spans="1:27" ht="14.25" customHeight="1" x14ac:dyDescent="0.2">
      <c r="A957" s="38"/>
      <c r="B957" s="29"/>
      <c r="C957" s="142"/>
      <c r="D957" s="24"/>
      <c r="E957" s="24"/>
      <c r="F957" s="98"/>
      <c r="G957" s="98"/>
      <c r="H957" s="98"/>
      <c r="I957" s="27"/>
      <c r="J957" s="27"/>
      <c r="K957" s="27"/>
      <c r="L957" s="27"/>
      <c r="M957" s="29"/>
      <c r="N957" s="38"/>
      <c r="O957" s="38"/>
      <c r="P957" s="39"/>
      <c r="Q957" s="38"/>
      <c r="R957" s="99"/>
      <c r="S957" s="99"/>
      <c r="T957" s="40"/>
      <c r="U957" s="38"/>
      <c r="V957" s="28"/>
      <c r="W957" s="29"/>
      <c r="X957" s="28"/>
      <c r="Y957" s="28"/>
      <c r="Z957" s="28"/>
      <c r="AA957" s="27"/>
    </row>
    <row r="958" spans="1:27" ht="14.25" customHeight="1" x14ac:dyDescent="0.2">
      <c r="A958" s="38"/>
      <c r="B958" s="29"/>
      <c r="C958" s="142"/>
      <c r="D958" s="24"/>
      <c r="E958" s="24"/>
      <c r="F958" s="98"/>
      <c r="G958" s="98"/>
      <c r="H958" s="98"/>
      <c r="I958" s="27"/>
      <c r="J958" s="27"/>
      <c r="K958" s="27"/>
      <c r="L958" s="27"/>
      <c r="M958" s="29"/>
      <c r="N958" s="38"/>
      <c r="O958" s="38"/>
      <c r="P958" s="39"/>
      <c r="Q958" s="38"/>
      <c r="R958" s="99"/>
      <c r="S958" s="99"/>
      <c r="T958" s="40"/>
      <c r="U958" s="38"/>
      <c r="V958" s="28"/>
      <c r="W958" s="29"/>
      <c r="X958" s="28"/>
      <c r="Y958" s="28"/>
      <c r="Z958" s="28"/>
      <c r="AA958" s="27"/>
    </row>
    <row r="959" spans="1:27" ht="14.25" customHeight="1" x14ac:dyDescent="0.2">
      <c r="A959" s="38"/>
      <c r="B959" s="29"/>
      <c r="C959" s="142"/>
      <c r="D959" s="24"/>
      <c r="E959" s="24"/>
      <c r="F959" s="98"/>
      <c r="G959" s="98"/>
      <c r="H959" s="98"/>
      <c r="I959" s="27"/>
      <c r="J959" s="27"/>
      <c r="K959" s="27"/>
      <c r="L959" s="27"/>
      <c r="M959" s="29"/>
      <c r="N959" s="38"/>
      <c r="O959" s="38"/>
      <c r="P959" s="39"/>
      <c r="Q959" s="38"/>
      <c r="R959" s="99"/>
      <c r="S959" s="99"/>
      <c r="T959" s="40"/>
      <c r="U959" s="38"/>
      <c r="V959" s="28"/>
      <c r="W959" s="29"/>
      <c r="X959" s="28"/>
      <c r="Y959" s="28"/>
      <c r="Z959" s="28"/>
      <c r="AA959" s="27"/>
    </row>
    <row r="960" spans="1:27" ht="14.25" customHeight="1" x14ac:dyDescent="0.2">
      <c r="A960" s="38"/>
      <c r="B960" s="29"/>
      <c r="C960" s="142"/>
      <c r="D960" s="24"/>
      <c r="E960" s="24"/>
      <c r="F960" s="98"/>
      <c r="G960" s="98"/>
      <c r="H960" s="98"/>
      <c r="I960" s="27"/>
      <c r="J960" s="27"/>
      <c r="K960" s="27"/>
      <c r="L960" s="27"/>
      <c r="M960" s="29"/>
      <c r="N960" s="38"/>
      <c r="O960" s="38"/>
      <c r="P960" s="39"/>
      <c r="Q960" s="38"/>
      <c r="R960" s="99"/>
      <c r="S960" s="99"/>
      <c r="T960" s="40"/>
      <c r="U960" s="38"/>
      <c r="V960" s="28"/>
      <c r="W960" s="29"/>
      <c r="X960" s="28"/>
      <c r="Y960" s="28"/>
      <c r="Z960" s="28"/>
      <c r="AA960" s="27"/>
    </row>
    <row r="961" spans="1:27" ht="14.25" customHeight="1" x14ac:dyDescent="0.2">
      <c r="A961" s="38"/>
      <c r="B961" s="29"/>
      <c r="C961" s="142"/>
      <c r="D961" s="24"/>
      <c r="E961" s="24"/>
      <c r="F961" s="98"/>
      <c r="G961" s="98"/>
      <c r="H961" s="98"/>
      <c r="I961" s="27"/>
      <c r="J961" s="27"/>
      <c r="K961" s="27"/>
      <c r="L961" s="27"/>
      <c r="M961" s="29"/>
      <c r="N961" s="38"/>
      <c r="O961" s="38"/>
      <c r="P961" s="39"/>
      <c r="Q961" s="38"/>
      <c r="R961" s="99"/>
      <c r="S961" s="99"/>
      <c r="T961" s="40"/>
      <c r="U961" s="38"/>
      <c r="V961" s="28"/>
      <c r="W961" s="29"/>
      <c r="X961" s="28"/>
      <c r="Y961" s="28"/>
      <c r="Z961" s="28"/>
      <c r="AA961" s="27"/>
    </row>
    <row r="962" spans="1:27" ht="14.25" customHeight="1" x14ac:dyDescent="0.2">
      <c r="A962" s="38"/>
      <c r="B962" s="29"/>
      <c r="C962" s="142"/>
      <c r="D962" s="24"/>
      <c r="E962" s="24"/>
      <c r="F962" s="98"/>
      <c r="G962" s="98"/>
      <c r="H962" s="98"/>
      <c r="I962" s="27"/>
      <c r="J962" s="27"/>
      <c r="K962" s="27"/>
      <c r="L962" s="27"/>
      <c r="M962" s="29"/>
      <c r="N962" s="38"/>
      <c r="O962" s="38"/>
      <c r="P962" s="39"/>
      <c r="Q962" s="38"/>
      <c r="R962" s="99"/>
      <c r="S962" s="99"/>
      <c r="T962" s="40"/>
      <c r="U962" s="38"/>
      <c r="V962" s="28"/>
      <c r="W962" s="29"/>
      <c r="X962" s="28"/>
      <c r="Y962" s="28"/>
      <c r="Z962" s="28"/>
      <c r="AA962" s="27"/>
    </row>
    <row r="963" spans="1:27" ht="14.25" customHeight="1" x14ac:dyDescent="0.2">
      <c r="A963" s="38"/>
      <c r="B963" s="29"/>
      <c r="C963" s="142"/>
      <c r="D963" s="24"/>
      <c r="E963" s="24"/>
      <c r="F963" s="98"/>
      <c r="G963" s="98"/>
      <c r="H963" s="98"/>
      <c r="I963" s="27"/>
      <c r="J963" s="27"/>
      <c r="K963" s="27"/>
      <c r="L963" s="27"/>
      <c r="M963" s="29"/>
      <c r="N963" s="38"/>
      <c r="O963" s="38"/>
      <c r="P963" s="39"/>
      <c r="Q963" s="38"/>
      <c r="R963" s="99"/>
      <c r="S963" s="99"/>
      <c r="T963" s="40"/>
      <c r="U963" s="38"/>
      <c r="V963" s="28"/>
      <c r="W963" s="29"/>
      <c r="X963" s="28"/>
      <c r="Y963" s="28"/>
      <c r="Z963" s="28"/>
      <c r="AA963" s="27"/>
    </row>
    <row r="964" spans="1:27" ht="14.25" customHeight="1" x14ac:dyDescent="0.2">
      <c r="A964" s="38"/>
      <c r="B964" s="29"/>
      <c r="C964" s="142"/>
      <c r="D964" s="24"/>
      <c r="E964" s="24"/>
      <c r="F964" s="98"/>
      <c r="G964" s="98"/>
      <c r="H964" s="98"/>
      <c r="I964" s="27"/>
      <c r="J964" s="27"/>
      <c r="K964" s="27"/>
      <c r="L964" s="27"/>
      <c r="M964" s="29"/>
      <c r="N964" s="38"/>
      <c r="O964" s="38"/>
      <c r="P964" s="39"/>
      <c r="Q964" s="38"/>
      <c r="R964" s="99"/>
      <c r="S964" s="99"/>
      <c r="T964" s="40"/>
      <c r="U964" s="38"/>
      <c r="V964" s="28"/>
      <c r="W964" s="29"/>
      <c r="X964" s="28"/>
      <c r="Y964" s="28"/>
      <c r="Z964" s="28"/>
      <c r="AA964" s="27"/>
    </row>
    <row r="965" spans="1:27" ht="14.25" customHeight="1" x14ac:dyDescent="0.2">
      <c r="A965" s="38"/>
      <c r="B965" s="29"/>
      <c r="C965" s="142"/>
      <c r="D965" s="24"/>
      <c r="E965" s="24"/>
      <c r="F965" s="98"/>
      <c r="G965" s="98"/>
      <c r="H965" s="98"/>
      <c r="I965" s="27"/>
      <c r="J965" s="27"/>
      <c r="K965" s="27"/>
      <c r="L965" s="27"/>
      <c r="M965" s="29"/>
      <c r="N965" s="38"/>
      <c r="O965" s="38"/>
      <c r="P965" s="39"/>
      <c r="Q965" s="38"/>
      <c r="R965" s="99"/>
      <c r="S965" s="99"/>
      <c r="T965" s="40"/>
      <c r="U965" s="38"/>
      <c r="V965" s="28"/>
      <c r="W965" s="29"/>
      <c r="X965" s="28"/>
      <c r="Y965" s="28"/>
      <c r="Z965" s="28"/>
      <c r="AA965" s="27"/>
    </row>
    <row r="966" spans="1:27" ht="14.25" customHeight="1" x14ac:dyDescent="0.2">
      <c r="A966" s="38"/>
      <c r="B966" s="29"/>
      <c r="C966" s="142"/>
      <c r="D966" s="24"/>
      <c r="E966" s="24"/>
      <c r="F966" s="98"/>
      <c r="G966" s="98"/>
      <c r="H966" s="98"/>
      <c r="I966" s="27"/>
      <c r="J966" s="27"/>
      <c r="K966" s="27"/>
      <c r="L966" s="27"/>
      <c r="M966" s="29"/>
      <c r="N966" s="38"/>
      <c r="O966" s="38"/>
      <c r="P966" s="39"/>
      <c r="Q966" s="38"/>
      <c r="R966" s="99"/>
      <c r="S966" s="99"/>
      <c r="T966" s="40"/>
      <c r="U966" s="38"/>
      <c r="V966" s="28"/>
      <c r="W966" s="29"/>
      <c r="X966" s="28"/>
      <c r="Y966" s="28"/>
      <c r="Z966" s="28"/>
      <c r="AA966" s="27"/>
    </row>
    <row r="967" spans="1:27" ht="14.25" customHeight="1" x14ac:dyDescent="0.2">
      <c r="A967" s="38"/>
      <c r="B967" s="29"/>
      <c r="C967" s="142"/>
      <c r="D967" s="24"/>
      <c r="E967" s="24"/>
      <c r="F967" s="98"/>
      <c r="G967" s="98"/>
      <c r="H967" s="98"/>
      <c r="I967" s="27"/>
      <c r="J967" s="27"/>
      <c r="K967" s="27"/>
      <c r="L967" s="27"/>
      <c r="M967" s="29"/>
      <c r="N967" s="38"/>
      <c r="O967" s="38"/>
      <c r="P967" s="39"/>
      <c r="Q967" s="38"/>
      <c r="R967" s="99"/>
      <c r="S967" s="99"/>
      <c r="T967" s="40"/>
      <c r="U967" s="38"/>
      <c r="V967" s="28"/>
      <c r="W967" s="29"/>
      <c r="X967" s="28"/>
      <c r="Y967" s="28"/>
      <c r="Z967" s="28"/>
      <c r="AA967" s="27"/>
    </row>
    <row r="968" spans="1:27" ht="14.25" customHeight="1" x14ac:dyDescent="0.2">
      <c r="A968" s="38"/>
      <c r="B968" s="29"/>
      <c r="C968" s="142"/>
      <c r="D968" s="24"/>
      <c r="E968" s="24"/>
      <c r="F968" s="98"/>
      <c r="G968" s="98"/>
      <c r="H968" s="98"/>
      <c r="I968" s="27"/>
      <c r="J968" s="27"/>
      <c r="K968" s="27"/>
      <c r="L968" s="27"/>
      <c r="M968" s="29"/>
      <c r="N968" s="38"/>
      <c r="O968" s="38"/>
      <c r="P968" s="39"/>
      <c r="Q968" s="38"/>
      <c r="R968" s="99"/>
      <c r="S968" s="99"/>
      <c r="T968" s="40"/>
      <c r="U968" s="38"/>
      <c r="V968" s="28"/>
      <c r="W968" s="29"/>
      <c r="X968" s="28"/>
      <c r="Y968" s="28"/>
      <c r="Z968" s="28"/>
      <c r="AA968" s="27"/>
    </row>
    <row r="969" spans="1:27" ht="14.25" customHeight="1" x14ac:dyDescent="0.2">
      <c r="A969" s="38"/>
      <c r="B969" s="29"/>
      <c r="C969" s="142"/>
      <c r="D969" s="24"/>
      <c r="E969" s="24"/>
      <c r="F969" s="98"/>
      <c r="G969" s="98"/>
      <c r="H969" s="98"/>
      <c r="I969" s="27"/>
      <c r="J969" s="27"/>
      <c r="K969" s="27"/>
      <c r="L969" s="27"/>
      <c r="M969" s="29"/>
      <c r="N969" s="38"/>
      <c r="O969" s="38"/>
      <c r="P969" s="39"/>
      <c r="Q969" s="38"/>
      <c r="R969" s="99"/>
      <c r="S969" s="99"/>
      <c r="T969" s="40"/>
      <c r="U969" s="38"/>
      <c r="V969" s="28"/>
      <c r="W969" s="29"/>
      <c r="X969" s="28"/>
      <c r="Y969" s="28"/>
      <c r="Z969" s="28"/>
      <c r="AA969" s="27"/>
    </row>
    <row r="970" spans="1:27" ht="14.25" customHeight="1" x14ac:dyDescent="0.2">
      <c r="A970" s="38"/>
      <c r="B970" s="29"/>
      <c r="C970" s="142"/>
      <c r="D970" s="24"/>
      <c r="E970" s="24"/>
      <c r="F970" s="98"/>
      <c r="G970" s="98"/>
      <c r="H970" s="98"/>
      <c r="I970" s="27"/>
      <c r="J970" s="27"/>
      <c r="K970" s="27"/>
      <c r="L970" s="27"/>
      <c r="M970" s="29"/>
      <c r="N970" s="38"/>
      <c r="O970" s="38"/>
      <c r="P970" s="39"/>
      <c r="Q970" s="38"/>
      <c r="R970" s="99"/>
      <c r="S970" s="99"/>
      <c r="T970" s="40"/>
      <c r="U970" s="38"/>
      <c r="V970" s="28"/>
      <c r="W970" s="29"/>
      <c r="X970" s="28"/>
      <c r="Y970" s="28"/>
      <c r="Z970" s="28"/>
      <c r="AA970" s="27"/>
    </row>
    <row r="971" spans="1:27" ht="14.25" customHeight="1" x14ac:dyDescent="0.2">
      <c r="A971" s="38"/>
      <c r="B971" s="29"/>
      <c r="C971" s="142"/>
      <c r="D971" s="24"/>
      <c r="E971" s="24"/>
      <c r="F971" s="98"/>
      <c r="G971" s="98"/>
      <c r="H971" s="98"/>
      <c r="I971" s="27"/>
      <c r="J971" s="27"/>
      <c r="K971" s="27"/>
      <c r="L971" s="27"/>
      <c r="M971" s="29"/>
      <c r="N971" s="38"/>
      <c r="O971" s="38"/>
      <c r="P971" s="39"/>
      <c r="Q971" s="38"/>
      <c r="R971" s="99"/>
      <c r="S971" s="99"/>
      <c r="T971" s="40"/>
      <c r="U971" s="38"/>
      <c r="V971" s="28"/>
      <c r="W971" s="29"/>
      <c r="X971" s="28"/>
      <c r="Y971" s="28"/>
      <c r="Z971" s="28"/>
      <c r="AA971" s="27"/>
    </row>
    <row r="972" spans="1:27" ht="14.25" customHeight="1" x14ac:dyDescent="0.2">
      <c r="A972" s="38"/>
      <c r="B972" s="29"/>
      <c r="C972" s="142"/>
      <c r="D972" s="24"/>
      <c r="E972" s="24"/>
      <c r="F972" s="98"/>
      <c r="G972" s="98"/>
      <c r="H972" s="98"/>
      <c r="I972" s="27"/>
      <c r="J972" s="27"/>
      <c r="K972" s="27"/>
      <c r="L972" s="27"/>
      <c r="M972" s="29"/>
      <c r="N972" s="38"/>
      <c r="O972" s="38"/>
      <c r="P972" s="39"/>
      <c r="Q972" s="38"/>
      <c r="R972" s="99"/>
      <c r="S972" s="99"/>
      <c r="T972" s="40"/>
      <c r="U972" s="38"/>
      <c r="V972" s="28"/>
      <c r="W972" s="29"/>
      <c r="X972" s="28"/>
      <c r="Y972" s="28"/>
      <c r="Z972" s="28"/>
      <c r="AA972" s="27"/>
    </row>
    <row r="973" spans="1:27" ht="14.25" customHeight="1" x14ac:dyDescent="0.2">
      <c r="A973" s="38"/>
      <c r="B973" s="29"/>
      <c r="C973" s="142"/>
      <c r="D973" s="24"/>
      <c r="E973" s="24"/>
      <c r="F973" s="98"/>
      <c r="G973" s="98"/>
      <c r="H973" s="98"/>
      <c r="I973" s="27"/>
      <c r="J973" s="27"/>
      <c r="K973" s="27"/>
      <c r="L973" s="27"/>
      <c r="M973" s="29"/>
      <c r="N973" s="38"/>
      <c r="O973" s="38"/>
      <c r="P973" s="39"/>
      <c r="Q973" s="38"/>
      <c r="R973" s="99"/>
      <c r="S973" s="99"/>
      <c r="T973" s="40"/>
      <c r="U973" s="38"/>
      <c r="V973" s="28"/>
      <c r="W973" s="29"/>
      <c r="X973" s="28"/>
      <c r="Y973" s="28"/>
      <c r="Z973" s="28"/>
      <c r="AA973" s="27"/>
    </row>
    <row r="974" spans="1:27" ht="14.25" customHeight="1" x14ac:dyDescent="0.2">
      <c r="A974" s="38"/>
      <c r="B974" s="29"/>
      <c r="C974" s="142"/>
      <c r="D974" s="24"/>
      <c r="E974" s="24"/>
      <c r="F974" s="98"/>
      <c r="G974" s="98"/>
      <c r="H974" s="98"/>
      <c r="I974" s="27"/>
      <c r="J974" s="27"/>
      <c r="K974" s="27"/>
      <c r="L974" s="27"/>
      <c r="M974" s="29"/>
      <c r="N974" s="38"/>
      <c r="O974" s="38"/>
      <c r="P974" s="39"/>
      <c r="Q974" s="38"/>
      <c r="R974" s="99"/>
      <c r="S974" s="99"/>
      <c r="T974" s="40"/>
      <c r="U974" s="38"/>
      <c r="V974" s="28"/>
      <c r="W974" s="29"/>
      <c r="X974" s="28"/>
      <c r="Y974" s="28"/>
      <c r="Z974" s="28"/>
      <c r="AA974" s="27"/>
    </row>
    <row r="975" spans="1:27" ht="14.25" customHeight="1" x14ac:dyDescent="0.2">
      <c r="A975" s="38"/>
      <c r="B975" s="29"/>
      <c r="C975" s="142"/>
      <c r="D975" s="24"/>
      <c r="E975" s="24"/>
      <c r="F975" s="98"/>
      <c r="G975" s="98"/>
      <c r="H975" s="98"/>
      <c r="I975" s="27"/>
      <c r="J975" s="27"/>
      <c r="K975" s="27"/>
      <c r="L975" s="27"/>
      <c r="M975" s="29"/>
      <c r="N975" s="38"/>
      <c r="O975" s="38"/>
      <c r="P975" s="39"/>
      <c r="Q975" s="38"/>
      <c r="R975" s="99"/>
      <c r="S975" s="99"/>
      <c r="T975" s="40"/>
      <c r="U975" s="38"/>
      <c r="V975" s="28"/>
      <c r="W975" s="29"/>
      <c r="X975" s="28"/>
      <c r="Y975" s="28"/>
      <c r="Z975" s="28"/>
      <c r="AA975" s="27"/>
    </row>
    <row r="976" spans="1:27" ht="14.25" customHeight="1" x14ac:dyDescent="0.2">
      <c r="A976" s="38"/>
      <c r="B976" s="29"/>
      <c r="C976" s="142"/>
      <c r="D976" s="24"/>
      <c r="E976" s="24"/>
      <c r="F976" s="98"/>
      <c r="G976" s="98"/>
      <c r="H976" s="98"/>
      <c r="I976" s="27"/>
      <c r="J976" s="27"/>
      <c r="K976" s="27"/>
      <c r="L976" s="27"/>
      <c r="M976" s="29"/>
      <c r="N976" s="38"/>
      <c r="O976" s="38"/>
      <c r="P976" s="39"/>
      <c r="Q976" s="38"/>
      <c r="R976" s="99"/>
      <c r="S976" s="99"/>
      <c r="T976" s="40"/>
      <c r="U976" s="38"/>
      <c r="V976" s="28"/>
      <c r="W976" s="29"/>
      <c r="X976" s="28"/>
      <c r="Y976" s="28"/>
      <c r="Z976" s="28"/>
      <c r="AA976" s="27"/>
    </row>
    <row r="977" spans="1:27" ht="14.25" customHeight="1" x14ac:dyDescent="0.2">
      <c r="A977" s="38"/>
      <c r="B977" s="29"/>
      <c r="C977" s="142"/>
      <c r="D977" s="24"/>
      <c r="E977" s="24"/>
      <c r="F977" s="98"/>
      <c r="G977" s="98"/>
      <c r="H977" s="98"/>
      <c r="I977" s="27"/>
      <c r="J977" s="27"/>
      <c r="K977" s="27"/>
      <c r="L977" s="27"/>
      <c r="M977" s="29"/>
      <c r="N977" s="38"/>
      <c r="O977" s="38"/>
      <c r="P977" s="39"/>
      <c r="Q977" s="38"/>
      <c r="R977" s="99"/>
      <c r="S977" s="99"/>
      <c r="T977" s="40"/>
      <c r="U977" s="38"/>
      <c r="V977" s="28"/>
      <c r="W977" s="29"/>
      <c r="X977" s="28"/>
      <c r="Y977" s="28"/>
      <c r="Z977" s="28"/>
      <c r="AA977" s="27"/>
    </row>
    <row r="978" spans="1:27" ht="14.25" customHeight="1" x14ac:dyDescent="0.2">
      <c r="A978" s="38"/>
      <c r="B978" s="29"/>
      <c r="C978" s="142"/>
      <c r="D978" s="24"/>
      <c r="E978" s="24"/>
      <c r="F978" s="98"/>
      <c r="G978" s="98"/>
      <c r="H978" s="98"/>
      <c r="I978" s="27"/>
      <c r="J978" s="27"/>
      <c r="K978" s="27"/>
      <c r="L978" s="27"/>
      <c r="M978" s="29"/>
      <c r="N978" s="38"/>
      <c r="O978" s="38"/>
      <c r="P978" s="39"/>
      <c r="Q978" s="38"/>
      <c r="R978" s="99"/>
      <c r="S978" s="99"/>
      <c r="T978" s="40"/>
      <c r="U978" s="38"/>
      <c r="V978" s="28"/>
      <c r="W978" s="29"/>
      <c r="X978" s="28"/>
      <c r="Y978" s="28"/>
      <c r="Z978" s="28"/>
      <c r="AA978" s="27"/>
    </row>
    <row r="979" spans="1:27" ht="14.25" customHeight="1" x14ac:dyDescent="0.2">
      <c r="A979" s="38"/>
      <c r="B979" s="29"/>
      <c r="C979" s="142"/>
      <c r="D979" s="24"/>
      <c r="E979" s="24"/>
      <c r="F979" s="98"/>
      <c r="G979" s="98"/>
      <c r="H979" s="98"/>
      <c r="I979" s="27"/>
      <c r="J979" s="27"/>
      <c r="K979" s="27"/>
      <c r="L979" s="27"/>
      <c r="M979" s="29"/>
      <c r="N979" s="38"/>
      <c r="O979" s="38"/>
      <c r="P979" s="39"/>
      <c r="Q979" s="38"/>
      <c r="R979" s="99"/>
      <c r="S979" s="99"/>
      <c r="T979" s="40"/>
      <c r="U979" s="38"/>
      <c r="V979" s="28"/>
      <c r="W979" s="29"/>
      <c r="X979" s="28"/>
      <c r="Y979" s="28"/>
      <c r="Z979" s="28"/>
      <c r="AA979" s="27"/>
    </row>
    <row r="980" spans="1:27" ht="14.25" customHeight="1" x14ac:dyDescent="0.2">
      <c r="A980" s="38"/>
      <c r="B980" s="29"/>
      <c r="C980" s="142"/>
      <c r="D980" s="24"/>
      <c r="E980" s="24"/>
      <c r="F980" s="98"/>
      <c r="G980" s="98"/>
      <c r="H980" s="98"/>
      <c r="I980" s="27"/>
      <c r="J980" s="27"/>
      <c r="K980" s="27"/>
      <c r="L980" s="27"/>
      <c r="M980" s="29"/>
      <c r="N980" s="38"/>
      <c r="O980" s="38"/>
      <c r="P980" s="39"/>
      <c r="Q980" s="38"/>
      <c r="R980" s="99"/>
      <c r="S980" s="99"/>
      <c r="T980" s="40"/>
      <c r="U980" s="38"/>
      <c r="V980" s="28"/>
      <c r="W980" s="29"/>
      <c r="X980" s="28"/>
      <c r="Y980" s="28"/>
      <c r="Z980" s="28"/>
      <c r="AA980" s="27"/>
    </row>
    <row r="981" spans="1:27" ht="14.25" customHeight="1" x14ac:dyDescent="0.2">
      <c r="A981" s="38"/>
      <c r="B981" s="29"/>
      <c r="C981" s="142"/>
      <c r="D981" s="24"/>
      <c r="E981" s="24"/>
      <c r="F981" s="98"/>
      <c r="G981" s="98"/>
      <c r="H981" s="98"/>
      <c r="I981" s="27"/>
      <c r="J981" s="27"/>
      <c r="K981" s="27"/>
      <c r="L981" s="27"/>
      <c r="M981" s="29"/>
      <c r="N981" s="38"/>
      <c r="O981" s="38"/>
      <c r="P981" s="39"/>
      <c r="Q981" s="38"/>
      <c r="R981" s="99"/>
      <c r="S981" s="99"/>
      <c r="T981" s="40"/>
      <c r="U981" s="38"/>
      <c r="V981" s="28"/>
      <c r="W981" s="29"/>
      <c r="X981" s="28"/>
      <c r="Y981" s="28"/>
      <c r="Z981" s="28"/>
      <c r="AA981" s="27"/>
    </row>
    <row r="982" spans="1:27" ht="14.25" customHeight="1" x14ac:dyDescent="0.2">
      <c r="A982" s="38"/>
      <c r="B982" s="29"/>
      <c r="C982" s="142"/>
      <c r="D982" s="24"/>
      <c r="E982" s="24"/>
      <c r="F982" s="98"/>
      <c r="G982" s="98"/>
      <c r="H982" s="98"/>
      <c r="I982" s="27"/>
      <c r="J982" s="27"/>
      <c r="K982" s="27"/>
      <c r="L982" s="27"/>
      <c r="M982" s="29"/>
      <c r="N982" s="38"/>
      <c r="O982" s="38"/>
      <c r="P982" s="39"/>
      <c r="Q982" s="38"/>
      <c r="R982" s="99"/>
      <c r="S982" s="99"/>
      <c r="T982" s="40"/>
      <c r="U982" s="38"/>
      <c r="V982" s="28"/>
      <c r="W982" s="29"/>
      <c r="X982" s="28"/>
      <c r="Y982" s="28"/>
      <c r="Z982" s="28"/>
      <c r="AA982" s="27"/>
    </row>
    <row r="983" spans="1:27" ht="14.25" customHeight="1" x14ac:dyDescent="0.2">
      <c r="A983" s="38"/>
      <c r="B983" s="29"/>
      <c r="C983" s="142"/>
      <c r="D983" s="24"/>
      <c r="E983" s="24"/>
      <c r="F983" s="98"/>
      <c r="G983" s="98"/>
      <c r="H983" s="98"/>
      <c r="I983" s="27"/>
      <c r="J983" s="27"/>
      <c r="K983" s="27"/>
      <c r="L983" s="27"/>
      <c r="M983" s="29"/>
      <c r="N983" s="38"/>
      <c r="O983" s="38"/>
      <c r="P983" s="39"/>
      <c r="Q983" s="38"/>
      <c r="R983" s="99"/>
      <c r="S983" s="99"/>
      <c r="T983" s="40"/>
      <c r="U983" s="38"/>
      <c r="V983" s="28"/>
      <c r="W983" s="29"/>
      <c r="X983" s="28"/>
      <c r="Y983" s="28"/>
      <c r="Z983" s="28"/>
      <c r="AA983" s="27"/>
    </row>
    <row r="984" spans="1:27" ht="14.25" customHeight="1" x14ac:dyDescent="0.2">
      <c r="A984" s="38"/>
      <c r="B984" s="29"/>
      <c r="C984" s="142"/>
      <c r="D984" s="24"/>
      <c r="E984" s="24"/>
      <c r="F984" s="98"/>
      <c r="G984" s="98"/>
      <c r="H984" s="98"/>
      <c r="I984" s="27"/>
      <c r="J984" s="27"/>
      <c r="K984" s="27"/>
      <c r="L984" s="27"/>
      <c r="M984" s="29"/>
      <c r="N984" s="38"/>
      <c r="O984" s="38"/>
      <c r="P984" s="39"/>
      <c r="Q984" s="38"/>
      <c r="R984" s="99"/>
      <c r="S984" s="99"/>
      <c r="T984" s="40"/>
      <c r="U984" s="38"/>
      <c r="V984" s="28"/>
      <c r="W984" s="29"/>
      <c r="X984" s="28"/>
      <c r="Y984" s="28"/>
      <c r="Z984" s="28"/>
      <c r="AA984" s="27"/>
    </row>
    <row r="985" spans="1:27" ht="14.25" customHeight="1" x14ac:dyDescent="0.2">
      <c r="A985" s="38"/>
      <c r="B985" s="29"/>
      <c r="C985" s="142"/>
      <c r="D985" s="24"/>
      <c r="E985" s="24"/>
      <c r="F985" s="98"/>
      <c r="G985" s="98"/>
      <c r="H985" s="98"/>
      <c r="I985" s="27"/>
      <c r="J985" s="27"/>
      <c r="K985" s="27"/>
      <c r="L985" s="27"/>
      <c r="M985" s="29"/>
      <c r="N985" s="38"/>
      <c r="O985" s="38"/>
      <c r="P985" s="39"/>
      <c r="Q985" s="38"/>
      <c r="R985" s="99"/>
      <c r="S985" s="99"/>
      <c r="T985" s="40"/>
      <c r="U985" s="38"/>
      <c r="V985" s="28"/>
      <c r="W985" s="29"/>
      <c r="X985" s="28"/>
      <c r="Y985" s="28"/>
      <c r="Z985" s="28"/>
      <c r="AA985" s="27"/>
    </row>
    <row r="986" spans="1:27" ht="14.25" customHeight="1" x14ac:dyDescent="0.2">
      <c r="A986" s="38"/>
      <c r="B986" s="29"/>
      <c r="C986" s="142"/>
      <c r="D986" s="24"/>
      <c r="E986" s="24"/>
      <c r="F986" s="98"/>
      <c r="G986" s="98"/>
      <c r="H986" s="98"/>
      <c r="I986" s="27"/>
      <c r="J986" s="27"/>
      <c r="K986" s="27"/>
      <c r="L986" s="27"/>
      <c r="M986" s="29"/>
      <c r="N986" s="38"/>
      <c r="O986" s="38"/>
      <c r="P986" s="39"/>
      <c r="Q986" s="38"/>
      <c r="R986" s="99"/>
      <c r="S986" s="99"/>
      <c r="T986" s="40"/>
      <c r="U986" s="38"/>
      <c r="V986" s="28"/>
      <c r="W986" s="29"/>
      <c r="X986" s="28"/>
      <c r="Y986" s="28"/>
      <c r="Z986" s="28"/>
      <c r="AA986" s="27"/>
    </row>
    <row r="987" spans="1:27" ht="14.25" customHeight="1" x14ac:dyDescent="0.2">
      <c r="A987" s="38"/>
      <c r="B987" s="29"/>
      <c r="C987" s="142"/>
      <c r="D987" s="24"/>
      <c r="E987" s="24"/>
      <c r="F987" s="98"/>
      <c r="G987" s="98"/>
      <c r="H987" s="98"/>
      <c r="I987" s="27"/>
      <c r="J987" s="27"/>
      <c r="K987" s="27"/>
      <c r="L987" s="27"/>
      <c r="M987" s="29"/>
      <c r="N987" s="38"/>
      <c r="O987" s="38"/>
      <c r="P987" s="39"/>
      <c r="Q987" s="38"/>
      <c r="R987" s="99"/>
      <c r="S987" s="99"/>
      <c r="T987" s="40"/>
      <c r="U987" s="38"/>
      <c r="V987" s="28"/>
      <c r="W987" s="29"/>
      <c r="X987" s="28"/>
      <c r="Y987" s="28"/>
      <c r="Z987" s="28"/>
      <c r="AA987" s="27"/>
    </row>
    <row r="988" spans="1:27" ht="14.25" customHeight="1" x14ac:dyDescent="0.2">
      <c r="A988" s="38"/>
      <c r="B988" s="29"/>
      <c r="C988" s="142"/>
      <c r="D988" s="24"/>
      <c r="E988" s="24"/>
      <c r="F988" s="98"/>
      <c r="G988" s="98"/>
      <c r="H988" s="98"/>
      <c r="I988" s="27"/>
      <c r="J988" s="27"/>
      <c r="K988" s="27"/>
      <c r="L988" s="27"/>
      <c r="M988" s="29"/>
      <c r="N988" s="38"/>
      <c r="O988" s="38"/>
      <c r="P988" s="39"/>
      <c r="Q988" s="38"/>
      <c r="R988" s="99"/>
      <c r="S988" s="99"/>
      <c r="T988" s="40"/>
      <c r="U988" s="38"/>
      <c r="V988" s="28"/>
      <c r="W988" s="29"/>
      <c r="X988" s="28"/>
      <c r="Y988" s="28"/>
      <c r="Z988" s="28"/>
      <c r="AA988" s="27"/>
    </row>
    <row r="989" spans="1:27" ht="14.25" customHeight="1" x14ac:dyDescent="0.2">
      <c r="A989" s="38"/>
      <c r="B989" s="29"/>
      <c r="C989" s="142"/>
      <c r="D989" s="24"/>
      <c r="E989" s="24"/>
      <c r="F989" s="98"/>
      <c r="G989" s="98"/>
      <c r="H989" s="98"/>
      <c r="I989" s="27"/>
      <c r="J989" s="27"/>
      <c r="K989" s="27"/>
      <c r="L989" s="27"/>
      <c r="M989" s="29"/>
      <c r="N989" s="38"/>
      <c r="O989" s="38"/>
      <c r="P989" s="39"/>
      <c r="Q989" s="38"/>
      <c r="R989" s="99"/>
      <c r="S989" s="99"/>
      <c r="T989" s="40"/>
      <c r="U989" s="38"/>
      <c r="V989" s="28"/>
      <c r="W989" s="29"/>
      <c r="X989" s="28"/>
      <c r="Y989" s="28"/>
      <c r="Z989" s="28"/>
      <c r="AA989" s="27"/>
    </row>
    <row r="990" spans="1:27" ht="14.25" customHeight="1" x14ac:dyDescent="0.2">
      <c r="A990" s="38"/>
      <c r="B990" s="29"/>
      <c r="C990" s="142"/>
      <c r="D990" s="24"/>
      <c r="E990" s="24"/>
      <c r="F990" s="98"/>
      <c r="G990" s="98"/>
      <c r="H990" s="98"/>
      <c r="I990" s="27"/>
      <c r="J990" s="27"/>
      <c r="K990" s="27"/>
      <c r="L990" s="27"/>
      <c r="M990" s="29"/>
      <c r="N990" s="38"/>
      <c r="O990" s="38"/>
      <c r="P990" s="39"/>
      <c r="Q990" s="38"/>
      <c r="R990" s="99"/>
      <c r="S990" s="99"/>
      <c r="T990" s="40"/>
      <c r="U990" s="38"/>
      <c r="V990" s="28"/>
      <c r="W990" s="29"/>
      <c r="X990" s="28"/>
      <c r="Y990" s="28"/>
      <c r="Z990" s="28"/>
      <c r="AA990" s="27"/>
    </row>
    <row r="991" spans="1:27" ht="14.25" customHeight="1" x14ac:dyDescent="0.2">
      <c r="A991" s="38"/>
      <c r="B991" s="29"/>
      <c r="C991" s="142"/>
      <c r="D991" s="24"/>
      <c r="E991" s="24"/>
      <c r="F991" s="98"/>
      <c r="G991" s="98"/>
      <c r="H991" s="98"/>
      <c r="I991" s="27"/>
      <c r="J991" s="27"/>
      <c r="K991" s="27"/>
      <c r="L991" s="27"/>
      <c r="M991" s="29"/>
      <c r="N991" s="38"/>
      <c r="O991" s="38"/>
      <c r="P991" s="39"/>
      <c r="Q991" s="38"/>
      <c r="R991" s="99"/>
      <c r="S991" s="99"/>
      <c r="T991" s="40"/>
      <c r="U991" s="38"/>
      <c r="V991" s="28"/>
      <c r="W991" s="29"/>
      <c r="X991" s="28"/>
      <c r="Y991" s="28"/>
      <c r="Z991" s="28"/>
      <c r="AA991" s="27"/>
    </row>
    <row r="992" spans="1:27" ht="14.25" customHeight="1" x14ac:dyDescent="0.2">
      <c r="A992" s="38"/>
      <c r="B992" s="29"/>
      <c r="C992" s="142"/>
      <c r="D992" s="24"/>
      <c r="E992" s="24"/>
      <c r="F992" s="98"/>
      <c r="G992" s="98"/>
      <c r="H992" s="98"/>
      <c r="I992" s="27"/>
      <c r="J992" s="27"/>
      <c r="K992" s="27"/>
      <c r="L992" s="27"/>
      <c r="M992" s="29"/>
      <c r="N992" s="38"/>
      <c r="O992" s="38"/>
      <c r="P992" s="39"/>
      <c r="Q992" s="38"/>
      <c r="R992" s="99"/>
      <c r="S992" s="99"/>
      <c r="T992" s="40"/>
      <c r="U992" s="38"/>
      <c r="V992" s="28"/>
      <c r="W992" s="29"/>
      <c r="X992" s="28"/>
      <c r="Y992" s="28"/>
      <c r="Z992" s="28"/>
      <c r="AA992" s="27"/>
    </row>
    <row r="993" spans="1:27" ht="14.25" customHeight="1" x14ac:dyDescent="0.2">
      <c r="A993" s="38"/>
      <c r="B993" s="29"/>
      <c r="C993" s="142"/>
      <c r="D993" s="24"/>
      <c r="E993" s="24"/>
      <c r="F993" s="98"/>
      <c r="G993" s="98"/>
      <c r="H993" s="98"/>
      <c r="I993" s="27"/>
      <c r="J993" s="27"/>
      <c r="K993" s="27"/>
      <c r="L993" s="27"/>
      <c r="M993" s="29"/>
      <c r="N993" s="38"/>
      <c r="O993" s="38"/>
      <c r="P993" s="39"/>
      <c r="Q993" s="38"/>
      <c r="R993" s="99"/>
      <c r="S993" s="99"/>
      <c r="T993" s="40"/>
      <c r="U993" s="38"/>
      <c r="V993" s="28"/>
      <c r="W993" s="29"/>
      <c r="X993" s="28"/>
      <c r="Y993" s="28"/>
      <c r="Z993" s="28"/>
      <c r="AA993" s="27"/>
    </row>
    <row r="994" spans="1:27" ht="14.25" customHeight="1" x14ac:dyDescent="0.2">
      <c r="A994" s="38"/>
      <c r="B994" s="29"/>
      <c r="C994" s="142"/>
      <c r="D994" s="24"/>
      <c r="E994" s="24"/>
      <c r="F994" s="98"/>
      <c r="G994" s="98"/>
      <c r="H994" s="98"/>
      <c r="I994" s="27"/>
      <c r="J994" s="27"/>
      <c r="K994" s="27"/>
      <c r="L994" s="27"/>
      <c r="M994" s="29"/>
      <c r="N994" s="38"/>
      <c r="O994" s="38"/>
      <c r="P994" s="39"/>
      <c r="Q994" s="38"/>
      <c r="R994" s="99"/>
      <c r="S994" s="99"/>
      <c r="T994" s="40"/>
      <c r="U994" s="38"/>
      <c r="V994" s="28"/>
      <c r="W994" s="29"/>
      <c r="X994" s="28"/>
      <c r="Y994" s="28"/>
      <c r="Z994" s="28"/>
      <c r="AA994" s="27"/>
    </row>
    <row r="995" spans="1:27" ht="14.25" customHeight="1" x14ac:dyDescent="0.2">
      <c r="A995" s="38"/>
      <c r="B995" s="29"/>
      <c r="C995" s="142"/>
      <c r="D995" s="24"/>
      <c r="E995" s="24"/>
      <c r="F995" s="98"/>
      <c r="G995" s="98"/>
      <c r="H995" s="98"/>
      <c r="I995" s="27"/>
      <c r="J995" s="27"/>
      <c r="K995" s="27"/>
      <c r="L995" s="27"/>
      <c r="M995" s="29"/>
      <c r="N995" s="38"/>
      <c r="O995" s="38"/>
      <c r="P995" s="39"/>
      <c r="Q995" s="38"/>
      <c r="R995" s="99"/>
      <c r="S995" s="99"/>
      <c r="T995" s="40"/>
      <c r="U995" s="38"/>
      <c r="V995" s="28"/>
      <c r="W995" s="29"/>
      <c r="X995" s="28"/>
      <c r="Y995" s="28"/>
      <c r="Z995" s="28"/>
      <c r="AA995" s="27"/>
    </row>
    <row r="996" spans="1:27" ht="14.25" customHeight="1" x14ac:dyDescent="0.2">
      <c r="A996" s="38"/>
      <c r="B996" s="29"/>
      <c r="C996" s="142"/>
      <c r="D996" s="24"/>
      <c r="E996" s="24"/>
      <c r="F996" s="98"/>
      <c r="G996" s="98"/>
      <c r="H996" s="98"/>
      <c r="I996" s="27"/>
      <c r="J996" s="27"/>
      <c r="K996" s="27"/>
      <c r="L996" s="27"/>
      <c r="M996" s="29"/>
      <c r="N996" s="38"/>
      <c r="O996" s="38"/>
      <c r="P996" s="39"/>
      <c r="Q996" s="38"/>
      <c r="R996" s="99"/>
      <c r="S996" s="99"/>
      <c r="T996" s="40"/>
      <c r="U996" s="38"/>
      <c r="V996" s="28"/>
      <c r="W996" s="29"/>
      <c r="X996" s="28"/>
      <c r="Y996" s="28"/>
      <c r="Z996" s="28"/>
      <c r="AA996" s="27"/>
    </row>
    <row r="997" spans="1:27" ht="14.25" customHeight="1" x14ac:dyDescent="0.2">
      <c r="A997" s="38"/>
      <c r="B997" s="29"/>
      <c r="C997" s="142"/>
      <c r="D997" s="24"/>
      <c r="E997" s="24"/>
      <c r="F997" s="98"/>
      <c r="G997" s="98"/>
      <c r="H997" s="98"/>
      <c r="I997" s="27"/>
      <c r="J997" s="27"/>
      <c r="K997" s="27"/>
      <c r="L997" s="27"/>
      <c r="M997" s="29"/>
      <c r="N997" s="38"/>
      <c r="O997" s="38"/>
      <c r="P997" s="39"/>
      <c r="Q997" s="38"/>
      <c r="R997" s="99"/>
      <c r="S997" s="99"/>
      <c r="T997" s="40"/>
      <c r="U997" s="38"/>
      <c r="V997" s="28"/>
      <c r="W997" s="29"/>
      <c r="X997" s="28"/>
      <c r="Y997" s="28"/>
      <c r="Z997" s="28"/>
      <c r="AA997" s="27"/>
    </row>
    <row r="998" spans="1:27" ht="14.25" customHeight="1" x14ac:dyDescent="0.2">
      <c r="A998" s="38"/>
      <c r="B998" s="29"/>
      <c r="C998" s="142"/>
      <c r="D998" s="24"/>
      <c r="E998" s="24"/>
      <c r="F998" s="98"/>
      <c r="G998" s="98"/>
      <c r="H998" s="98"/>
      <c r="I998" s="27"/>
      <c r="J998" s="27"/>
      <c r="K998" s="27"/>
      <c r="L998" s="27"/>
      <c r="M998" s="29"/>
      <c r="N998" s="38"/>
      <c r="O998" s="38"/>
      <c r="P998" s="39"/>
      <c r="Q998" s="38"/>
      <c r="R998" s="99"/>
      <c r="S998" s="99"/>
      <c r="T998" s="40"/>
      <c r="U998" s="38"/>
      <c r="V998" s="28"/>
      <c r="W998" s="29"/>
      <c r="X998" s="28"/>
      <c r="Y998" s="28"/>
      <c r="Z998" s="28"/>
      <c r="AA998" s="27"/>
    </row>
    <row r="999" spans="1:27" ht="14.25" customHeight="1" x14ac:dyDescent="0.2">
      <c r="A999" s="38"/>
      <c r="B999" s="29"/>
      <c r="C999" s="142"/>
      <c r="D999" s="24"/>
      <c r="E999" s="24"/>
      <c r="F999" s="98"/>
      <c r="G999" s="98"/>
      <c r="H999" s="98"/>
      <c r="I999" s="27"/>
      <c r="J999" s="27"/>
      <c r="K999" s="27"/>
      <c r="L999" s="27"/>
      <c r="M999" s="29"/>
      <c r="N999" s="38"/>
      <c r="O999" s="38"/>
      <c r="P999" s="39"/>
      <c r="Q999" s="38"/>
      <c r="R999" s="99"/>
      <c r="S999" s="99"/>
      <c r="T999" s="40"/>
      <c r="U999" s="38"/>
      <c r="V999" s="28"/>
      <c r="W999" s="29"/>
      <c r="X999" s="28"/>
      <c r="Y999" s="28"/>
      <c r="Z999" s="28"/>
      <c r="AA999" s="27"/>
    </row>
    <row r="1000" spans="1:27" ht="14.25" customHeight="1" x14ac:dyDescent="0.2">
      <c r="A1000" s="38"/>
      <c r="B1000" s="29"/>
      <c r="C1000" s="142"/>
      <c r="D1000" s="24"/>
      <c r="E1000" s="24"/>
      <c r="F1000" s="98"/>
      <c r="G1000" s="98"/>
      <c r="H1000" s="98"/>
      <c r="I1000" s="27"/>
      <c r="J1000" s="27"/>
      <c r="K1000" s="27"/>
      <c r="L1000" s="27"/>
      <c r="M1000" s="29"/>
      <c r="N1000" s="38"/>
      <c r="O1000" s="38"/>
      <c r="P1000" s="39"/>
      <c r="Q1000" s="38"/>
      <c r="R1000" s="99"/>
      <c r="S1000" s="99"/>
      <c r="T1000" s="40"/>
      <c r="U1000" s="38"/>
      <c r="V1000" s="28"/>
      <c r="W1000" s="29"/>
      <c r="X1000" s="28"/>
      <c r="Y1000" s="28"/>
      <c r="Z1000" s="28"/>
      <c r="AA1000" s="27"/>
    </row>
    <row r="1001" spans="1:27" ht="14.25" customHeight="1" x14ac:dyDescent="0.2">
      <c r="A1001" s="38"/>
      <c r="B1001" s="29"/>
      <c r="C1001" s="142"/>
      <c r="D1001" s="24"/>
      <c r="E1001" s="24"/>
      <c r="F1001" s="98"/>
      <c r="G1001" s="98"/>
      <c r="H1001" s="98"/>
      <c r="I1001" s="27"/>
      <c r="J1001" s="27"/>
      <c r="K1001" s="27"/>
      <c r="L1001" s="27"/>
      <c r="M1001" s="29"/>
      <c r="N1001" s="38"/>
      <c r="O1001" s="38"/>
      <c r="P1001" s="39"/>
      <c r="Q1001" s="38"/>
      <c r="R1001" s="99"/>
      <c r="S1001" s="99"/>
      <c r="T1001" s="40"/>
      <c r="U1001" s="38"/>
      <c r="V1001" s="28"/>
      <c r="W1001" s="29"/>
      <c r="X1001" s="28"/>
      <c r="Y1001" s="28"/>
      <c r="Z1001" s="28"/>
      <c r="AA1001" s="27"/>
    </row>
    <row r="1002" spans="1:27" ht="14.25" customHeight="1" x14ac:dyDescent="0.2">
      <c r="A1002" s="38"/>
      <c r="B1002" s="29"/>
      <c r="C1002" s="142"/>
      <c r="D1002" s="24"/>
      <c r="E1002" s="24"/>
      <c r="F1002" s="98"/>
      <c r="G1002" s="98"/>
      <c r="H1002" s="98"/>
      <c r="I1002" s="27"/>
      <c r="J1002" s="27"/>
      <c r="K1002" s="27"/>
      <c r="L1002" s="27"/>
      <c r="M1002" s="29"/>
      <c r="N1002" s="38"/>
      <c r="O1002" s="38"/>
      <c r="P1002" s="39"/>
      <c r="Q1002" s="38"/>
      <c r="R1002" s="99"/>
      <c r="S1002" s="99"/>
      <c r="T1002" s="40"/>
      <c r="U1002" s="38"/>
      <c r="V1002" s="28"/>
      <c r="W1002" s="29"/>
      <c r="X1002" s="28"/>
      <c r="Y1002" s="28"/>
      <c r="Z1002" s="28"/>
      <c r="AA1002" s="27"/>
    </row>
    <row r="1003" spans="1:27" ht="14.25" customHeight="1" x14ac:dyDescent="0.2">
      <c r="A1003" s="38"/>
      <c r="B1003" s="29"/>
      <c r="C1003" s="142"/>
      <c r="D1003" s="24"/>
      <c r="E1003" s="24"/>
      <c r="F1003" s="98"/>
      <c r="G1003" s="98"/>
      <c r="H1003" s="98"/>
      <c r="I1003" s="27"/>
      <c r="J1003" s="27"/>
      <c r="K1003" s="27"/>
      <c r="L1003" s="27"/>
      <c r="M1003" s="29"/>
      <c r="N1003" s="38"/>
      <c r="O1003" s="38"/>
      <c r="P1003" s="39"/>
      <c r="Q1003" s="38"/>
      <c r="R1003" s="99"/>
      <c r="S1003" s="99"/>
      <c r="T1003" s="40"/>
      <c r="U1003" s="38"/>
      <c r="V1003" s="28"/>
      <c r="W1003" s="29"/>
      <c r="X1003" s="28"/>
      <c r="Y1003" s="28"/>
      <c r="Z1003" s="28"/>
      <c r="AA1003" s="27"/>
    </row>
    <row r="1004" spans="1:27" ht="14.25" customHeight="1" x14ac:dyDescent="0.2">
      <c r="A1004" s="38"/>
      <c r="B1004" s="29"/>
      <c r="C1004" s="142"/>
      <c r="D1004" s="24"/>
      <c r="E1004" s="24"/>
      <c r="F1004" s="98"/>
      <c r="G1004" s="98"/>
      <c r="H1004" s="98"/>
      <c r="I1004" s="27"/>
      <c r="J1004" s="27"/>
      <c r="K1004" s="27"/>
      <c r="L1004" s="27"/>
      <c r="M1004" s="29"/>
      <c r="N1004" s="38"/>
      <c r="O1004" s="38"/>
      <c r="P1004" s="39"/>
      <c r="Q1004" s="38"/>
      <c r="R1004" s="99"/>
      <c r="S1004" s="99"/>
      <c r="T1004" s="40"/>
      <c r="U1004" s="38"/>
      <c r="V1004" s="28"/>
      <c r="W1004" s="29"/>
      <c r="X1004" s="28"/>
      <c r="Y1004" s="28"/>
      <c r="Z1004" s="28"/>
      <c r="AA1004" s="27"/>
    </row>
    <row r="1005" spans="1:27" ht="14.25" customHeight="1" x14ac:dyDescent="0.2">
      <c r="A1005" s="38"/>
      <c r="B1005" s="29"/>
      <c r="C1005" s="142"/>
      <c r="D1005" s="24"/>
      <c r="E1005" s="24"/>
      <c r="F1005" s="98"/>
      <c r="G1005" s="98"/>
      <c r="H1005" s="98"/>
      <c r="I1005" s="27"/>
      <c r="J1005" s="27"/>
      <c r="K1005" s="27"/>
      <c r="L1005" s="27"/>
      <c r="M1005" s="29"/>
      <c r="N1005" s="38"/>
      <c r="O1005" s="38"/>
      <c r="P1005" s="39"/>
      <c r="Q1005" s="38"/>
      <c r="R1005" s="99"/>
      <c r="S1005" s="99"/>
      <c r="T1005" s="40"/>
      <c r="U1005" s="38"/>
      <c r="V1005" s="28"/>
      <c r="W1005" s="29"/>
      <c r="X1005" s="28"/>
      <c r="Y1005" s="28"/>
      <c r="Z1005" s="28"/>
      <c r="AA1005" s="27"/>
    </row>
    <row r="1006" spans="1:27" ht="14.25" customHeight="1" x14ac:dyDescent="0.2">
      <c r="A1006" s="38"/>
      <c r="B1006" s="29"/>
      <c r="C1006" s="142"/>
      <c r="D1006" s="24"/>
      <c r="E1006" s="24"/>
      <c r="F1006" s="98"/>
      <c r="G1006" s="98"/>
      <c r="H1006" s="98"/>
      <c r="I1006" s="27"/>
      <c r="J1006" s="27"/>
      <c r="K1006" s="27"/>
      <c r="L1006" s="27"/>
      <c r="M1006" s="29"/>
      <c r="N1006" s="38"/>
      <c r="O1006" s="38"/>
      <c r="P1006" s="39"/>
      <c r="Q1006" s="38"/>
      <c r="R1006" s="99"/>
      <c r="S1006" s="99"/>
      <c r="T1006" s="40"/>
      <c r="U1006" s="38"/>
      <c r="V1006" s="28"/>
      <c r="W1006" s="29"/>
      <c r="X1006" s="28"/>
      <c r="Y1006" s="28"/>
      <c r="Z1006" s="28"/>
      <c r="AA1006" s="27"/>
    </row>
    <row r="1007" spans="1:27" ht="14.25" customHeight="1" x14ac:dyDescent="0.2">
      <c r="A1007" s="38"/>
      <c r="B1007" s="29"/>
      <c r="C1007" s="142"/>
      <c r="D1007" s="24"/>
      <c r="E1007" s="24"/>
      <c r="F1007" s="98"/>
      <c r="G1007" s="98"/>
      <c r="H1007" s="98"/>
      <c r="I1007" s="27"/>
      <c r="J1007" s="27"/>
      <c r="K1007" s="27"/>
      <c r="L1007" s="27"/>
      <c r="M1007" s="29"/>
      <c r="N1007" s="38"/>
      <c r="O1007" s="38"/>
      <c r="P1007" s="39"/>
      <c r="Q1007" s="38"/>
      <c r="R1007" s="99"/>
      <c r="S1007" s="99"/>
      <c r="T1007" s="40"/>
      <c r="U1007" s="38"/>
      <c r="V1007" s="28"/>
      <c r="W1007" s="29"/>
      <c r="X1007" s="28"/>
      <c r="Y1007" s="28"/>
      <c r="Z1007" s="28"/>
      <c r="AA1007" s="27"/>
    </row>
    <row r="1008" spans="1:27" ht="14.25" customHeight="1" x14ac:dyDescent="0.2">
      <c r="A1008" s="38"/>
      <c r="B1008" s="29"/>
      <c r="C1008" s="142"/>
      <c r="D1008" s="24"/>
      <c r="E1008" s="24"/>
      <c r="F1008" s="98"/>
      <c r="G1008" s="98"/>
      <c r="H1008" s="98"/>
      <c r="I1008" s="27"/>
      <c r="J1008" s="27"/>
      <c r="K1008" s="27"/>
      <c r="L1008" s="27"/>
      <c r="M1008" s="29"/>
      <c r="N1008" s="38"/>
      <c r="O1008" s="38"/>
      <c r="P1008" s="39"/>
      <c r="Q1008" s="38"/>
      <c r="R1008" s="99"/>
      <c r="S1008" s="99"/>
      <c r="T1008" s="40"/>
      <c r="U1008" s="38"/>
      <c r="V1008" s="28"/>
      <c r="W1008" s="29"/>
      <c r="X1008" s="28"/>
      <c r="Y1008" s="28"/>
      <c r="Z1008" s="28"/>
      <c r="AA1008" s="27"/>
    </row>
    <row r="1009" spans="1:27" ht="14.25" customHeight="1" x14ac:dyDescent="0.2">
      <c r="A1009" s="38"/>
      <c r="B1009" s="29"/>
      <c r="C1009" s="142"/>
      <c r="D1009" s="24"/>
      <c r="E1009" s="24"/>
      <c r="F1009" s="98"/>
      <c r="G1009" s="98"/>
      <c r="H1009" s="98"/>
      <c r="I1009" s="27"/>
      <c r="J1009" s="27"/>
      <c r="K1009" s="27"/>
      <c r="L1009" s="27"/>
      <c r="M1009" s="29"/>
      <c r="N1009" s="38"/>
      <c r="O1009" s="38"/>
      <c r="P1009" s="39"/>
      <c r="Q1009" s="38"/>
      <c r="R1009" s="99"/>
      <c r="S1009" s="99"/>
      <c r="T1009" s="40"/>
      <c r="U1009" s="38"/>
      <c r="V1009" s="28"/>
      <c r="W1009" s="29"/>
      <c r="X1009" s="28"/>
      <c r="Y1009" s="28"/>
      <c r="Z1009" s="28"/>
      <c r="AA1009" s="27"/>
    </row>
    <row r="1010" spans="1:27" ht="14.25" customHeight="1" x14ac:dyDescent="0.2">
      <c r="A1010" s="38"/>
      <c r="B1010" s="29"/>
      <c r="C1010" s="142"/>
      <c r="D1010" s="24"/>
      <c r="E1010" s="24"/>
      <c r="F1010" s="98"/>
      <c r="G1010" s="98"/>
      <c r="H1010" s="98"/>
      <c r="I1010" s="27"/>
      <c r="J1010" s="27"/>
      <c r="K1010" s="27"/>
      <c r="L1010" s="27"/>
      <c r="M1010" s="29"/>
      <c r="N1010" s="38"/>
      <c r="O1010" s="38"/>
      <c r="P1010" s="39"/>
      <c r="Q1010" s="38"/>
      <c r="R1010" s="99"/>
      <c r="S1010" s="99"/>
      <c r="T1010" s="40"/>
      <c r="U1010" s="38"/>
      <c r="V1010" s="28"/>
      <c r="W1010" s="29"/>
      <c r="X1010" s="28"/>
      <c r="Y1010" s="28"/>
      <c r="Z1010" s="28"/>
      <c r="AA1010" s="27"/>
    </row>
    <row r="1011" spans="1:27" ht="14.25" customHeight="1" x14ac:dyDescent="0.2">
      <c r="A1011" s="38"/>
      <c r="B1011" s="29"/>
      <c r="C1011" s="142"/>
      <c r="D1011" s="24"/>
      <c r="E1011" s="24"/>
      <c r="F1011" s="98"/>
      <c r="G1011" s="98"/>
      <c r="H1011" s="98"/>
      <c r="I1011" s="27"/>
      <c r="J1011" s="27"/>
      <c r="K1011" s="27"/>
      <c r="L1011" s="27"/>
      <c r="M1011" s="29"/>
      <c r="N1011" s="38"/>
      <c r="O1011" s="38"/>
      <c r="P1011" s="39"/>
      <c r="Q1011" s="38"/>
      <c r="R1011" s="99"/>
      <c r="S1011" s="99"/>
      <c r="T1011" s="40"/>
      <c r="U1011" s="38"/>
      <c r="V1011" s="28"/>
      <c r="W1011" s="29"/>
      <c r="X1011" s="28"/>
      <c r="Y1011" s="28"/>
      <c r="Z1011" s="28"/>
      <c r="AA1011" s="27"/>
    </row>
    <row r="1012" spans="1:27" ht="14.25" customHeight="1" x14ac:dyDescent="0.2">
      <c r="A1012" s="38"/>
      <c r="B1012" s="29"/>
      <c r="C1012" s="142"/>
      <c r="D1012" s="24"/>
      <c r="E1012" s="24"/>
      <c r="F1012" s="98"/>
      <c r="G1012" s="98"/>
      <c r="H1012" s="98"/>
      <c r="I1012" s="27"/>
      <c r="J1012" s="27"/>
      <c r="K1012" s="27"/>
      <c r="L1012" s="27"/>
      <c r="M1012" s="29"/>
      <c r="N1012" s="38"/>
      <c r="O1012" s="38"/>
      <c r="P1012" s="39"/>
      <c r="Q1012" s="38"/>
      <c r="R1012" s="99"/>
      <c r="S1012" s="99"/>
      <c r="T1012" s="40"/>
      <c r="U1012" s="38"/>
      <c r="V1012" s="28"/>
      <c r="W1012" s="29"/>
      <c r="X1012" s="28"/>
      <c r="Y1012" s="28"/>
      <c r="Z1012" s="28"/>
      <c r="AA1012" s="27"/>
    </row>
    <row r="1013" spans="1:27" ht="14.25" customHeight="1" x14ac:dyDescent="0.2">
      <c r="A1013" s="38"/>
      <c r="B1013" s="29"/>
      <c r="C1013" s="142"/>
      <c r="D1013" s="24"/>
      <c r="E1013" s="24"/>
      <c r="F1013" s="98"/>
      <c r="G1013" s="98"/>
      <c r="H1013" s="98"/>
      <c r="I1013" s="27"/>
      <c r="J1013" s="27"/>
      <c r="K1013" s="27"/>
      <c r="L1013" s="27"/>
      <c r="M1013" s="29"/>
      <c r="N1013" s="38"/>
      <c r="O1013" s="38"/>
      <c r="P1013" s="39"/>
      <c r="Q1013" s="38"/>
      <c r="R1013" s="99"/>
      <c r="S1013" s="99"/>
      <c r="T1013" s="40"/>
      <c r="U1013" s="38"/>
      <c r="V1013" s="28"/>
      <c r="W1013" s="29"/>
      <c r="X1013" s="28"/>
      <c r="Y1013" s="28"/>
      <c r="Z1013" s="28"/>
      <c r="AA1013" s="27"/>
    </row>
    <row r="1014" spans="1:27" ht="14.25" customHeight="1" x14ac:dyDescent="0.2">
      <c r="A1014" s="38"/>
      <c r="B1014" s="29"/>
      <c r="C1014" s="142"/>
      <c r="D1014" s="24"/>
      <c r="E1014" s="24"/>
      <c r="F1014" s="98"/>
      <c r="G1014" s="98"/>
      <c r="H1014" s="98"/>
      <c r="I1014" s="27"/>
      <c r="J1014" s="27"/>
      <c r="K1014" s="27"/>
      <c r="L1014" s="27"/>
      <c r="M1014" s="29"/>
      <c r="N1014" s="38"/>
      <c r="O1014" s="38"/>
      <c r="P1014" s="39"/>
      <c r="Q1014" s="38"/>
      <c r="R1014" s="99"/>
      <c r="S1014" s="99"/>
      <c r="T1014" s="40"/>
      <c r="U1014" s="38"/>
      <c r="V1014" s="28"/>
      <c r="W1014" s="29"/>
      <c r="X1014" s="28"/>
      <c r="Y1014" s="28"/>
      <c r="Z1014" s="28"/>
      <c r="AA1014" s="27"/>
    </row>
    <row r="1015" spans="1:27" ht="14.25" customHeight="1" x14ac:dyDescent="0.2">
      <c r="A1015" s="38"/>
      <c r="B1015" s="29"/>
      <c r="C1015" s="142"/>
      <c r="D1015" s="24"/>
      <c r="E1015" s="24"/>
      <c r="F1015" s="98"/>
      <c r="G1015" s="98"/>
      <c r="H1015" s="98"/>
      <c r="I1015" s="27"/>
      <c r="J1015" s="27"/>
      <c r="K1015" s="27"/>
      <c r="L1015" s="27"/>
      <c r="M1015" s="29"/>
      <c r="N1015" s="38"/>
      <c r="O1015" s="38"/>
      <c r="P1015" s="39"/>
      <c r="Q1015" s="38"/>
      <c r="R1015" s="99"/>
      <c r="S1015" s="99"/>
      <c r="T1015" s="40"/>
      <c r="U1015" s="38"/>
      <c r="V1015" s="28"/>
      <c r="W1015" s="29"/>
      <c r="X1015" s="28"/>
      <c r="Y1015" s="28"/>
      <c r="Z1015" s="28"/>
      <c r="AA1015" s="27"/>
    </row>
    <row r="1016" spans="1:27" ht="14.25" customHeight="1" x14ac:dyDescent="0.2">
      <c r="A1016" s="38"/>
      <c r="B1016" s="29"/>
      <c r="C1016" s="142"/>
      <c r="D1016" s="24"/>
      <c r="E1016" s="24"/>
      <c r="F1016" s="98"/>
      <c r="G1016" s="98"/>
      <c r="H1016" s="98"/>
      <c r="I1016" s="27"/>
      <c r="J1016" s="27"/>
      <c r="K1016" s="27"/>
      <c r="L1016" s="27"/>
      <c r="M1016" s="29"/>
      <c r="N1016" s="38"/>
      <c r="O1016" s="38"/>
      <c r="P1016" s="39"/>
      <c r="Q1016" s="38"/>
      <c r="R1016" s="99"/>
      <c r="S1016" s="99"/>
      <c r="T1016" s="40"/>
      <c r="U1016" s="38"/>
      <c r="V1016" s="28"/>
      <c r="W1016" s="29"/>
      <c r="X1016" s="28"/>
      <c r="Y1016" s="28"/>
      <c r="Z1016" s="28"/>
      <c r="AA1016" s="27"/>
    </row>
    <row r="1017" spans="1:27" ht="14.25" customHeight="1" x14ac:dyDescent="0.2">
      <c r="A1017" s="38"/>
      <c r="B1017" s="29"/>
      <c r="C1017" s="142"/>
      <c r="D1017" s="24"/>
      <c r="E1017" s="24"/>
      <c r="F1017" s="98"/>
      <c r="G1017" s="98"/>
      <c r="H1017" s="98"/>
      <c r="I1017" s="27"/>
      <c r="J1017" s="27"/>
      <c r="K1017" s="27"/>
      <c r="L1017" s="27"/>
      <c r="M1017" s="29"/>
      <c r="N1017" s="38"/>
      <c r="O1017" s="38"/>
      <c r="P1017" s="39"/>
      <c r="Q1017" s="38"/>
      <c r="R1017" s="99"/>
      <c r="S1017" s="99"/>
      <c r="T1017" s="40"/>
      <c r="U1017" s="38"/>
      <c r="V1017" s="28"/>
      <c r="W1017" s="29"/>
      <c r="X1017" s="28"/>
      <c r="Y1017" s="28"/>
      <c r="Z1017" s="28"/>
      <c r="AA1017" s="27"/>
    </row>
    <row r="1018" spans="1:27" ht="14.25" customHeight="1" x14ac:dyDescent="0.2">
      <c r="A1018" s="38"/>
      <c r="B1018" s="29"/>
      <c r="C1018" s="142"/>
      <c r="D1018" s="24"/>
      <c r="E1018" s="24"/>
      <c r="F1018" s="98"/>
      <c r="G1018" s="98"/>
      <c r="H1018" s="98"/>
      <c r="I1018" s="27"/>
      <c r="J1018" s="27"/>
      <c r="K1018" s="27"/>
      <c r="L1018" s="27"/>
      <c r="M1018" s="29"/>
      <c r="N1018" s="38"/>
      <c r="O1018" s="38"/>
      <c r="P1018" s="39"/>
      <c r="Q1018" s="38"/>
      <c r="R1018" s="99"/>
      <c r="S1018" s="99"/>
      <c r="T1018" s="40"/>
      <c r="U1018" s="38"/>
      <c r="V1018" s="28"/>
      <c r="W1018" s="29"/>
      <c r="X1018" s="28"/>
      <c r="Y1018" s="28"/>
      <c r="Z1018" s="28"/>
      <c r="AA1018" s="27"/>
    </row>
    <row r="1019" spans="1:27" ht="14.25" customHeight="1" x14ac:dyDescent="0.2">
      <c r="A1019" s="38"/>
      <c r="B1019" s="29"/>
      <c r="C1019" s="142"/>
      <c r="D1019" s="24"/>
      <c r="E1019" s="24"/>
      <c r="F1019" s="98"/>
      <c r="G1019" s="98"/>
      <c r="H1019" s="98"/>
      <c r="I1019" s="27"/>
      <c r="J1019" s="27"/>
      <c r="K1019" s="27"/>
      <c r="L1019" s="27"/>
      <c r="M1019" s="29"/>
      <c r="N1019" s="38"/>
      <c r="O1019" s="38"/>
      <c r="P1019" s="39"/>
      <c r="Q1019" s="38"/>
      <c r="R1019" s="99"/>
      <c r="S1019" s="99"/>
      <c r="T1019" s="40"/>
      <c r="U1019" s="38"/>
      <c r="V1019" s="28"/>
      <c r="W1019" s="29"/>
      <c r="X1019" s="28"/>
      <c r="Y1019" s="28"/>
      <c r="Z1019" s="28"/>
      <c r="AA1019" s="27"/>
    </row>
    <row r="1020" spans="1:27" ht="14.25" customHeight="1" x14ac:dyDescent="0.2">
      <c r="A1020" s="38"/>
      <c r="B1020" s="29"/>
      <c r="C1020" s="142"/>
      <c r="D1020" s="24"/>
      <c r="E1020" s="24"/>
      <c r="F1020" s="98"/>
      <c r="G1020" s="98"/>
      <c r="H1020" s="98"/>
      <c r="I1020" s="27"/>
      <c r="J1020" s="27"/>
      <c r="K1020" s="27"/>
      <c r="L1020" s="27"/>
      <c r="M1020" s="29"/>
      <c r="N1020" s="38"/>
      <c r="O1020" s="38"/>
      <c r="P1020" s="39"/>
      <c r="Q1020" s="38"/>
      <c r="R1020" s="99"/>
      <c r="S1020" s="99"/>
      <c r="T1020" s="40"/>
      <c r="U1020" s="38"/>
      <c r="V1020" s="28"/>
      <c r="W1020" s="29"/>
      <c r="X1020" s="28"/>
      <c r="Y1020" s="28"/>
      <c r="Z1020" s="28"/>
      <c r="AA1020" s="27"/>
    </row>
    <row r="1021" spans="1:27" ht="14.25" customHeight="1" x14ac:dyDescent="0.2">
      <c r="A1021" s="38"/>
      <c r="B1021" s="29"/>
      <c r="C1021" s="142"/>
      <c r="D1021" s="24"/>
      <c r="E1021" s="24"/>
      <c r="F1021" s="98"/>
      <c r="G1021" s="98"/>
      <c r="H1021" s="98"/>
      <c r="I1021" s="27"/>
      <c r="J1021" s="27"/>
      <c r="K1021" s="27"/>
      <c r="L1021" s="27"/>
      <c r="M1021" s="29"/>
      <c r="N1021" s="38"/>
      <c r="O1021" s="38"/>
      <c r="P1021" s="39"/>
      <c r="Q1021" s="38"/>
      <c r="R1021" s="99"/>
      <c r="S1021" s="99"/>
      <c r="T1021" s="40"/>
      <c r="U1021" s="38"/>
      <c r="V1021" s="28"/>
      <c r="W1021" s="29"/>
      <c r="X1021" s="28"/>
      <c r="Y1021" s="28"/>
      <c r="Z1021" s="28"/>
      <c r="AA1021" s="27"/>
    </row>
    <row r="1022" spans="1:27" ht="14.25" customHeight="1" x14ac:dyDescent="0.2">
      <c r="A1022" s="38"/>
      <c r="B1022" s="29"/>
      <c r="C1022" s="142"/>
      <c r="D1022" s="24"/>
      <c r="E1022" s="24"/>
      <c r="F1022" s="98"/>
      <c r="G1022" s="98"/>
      <c r="H1022" s="98"/>
      <c r="I1022" s="27"/>
      <c r="J1022" s="27"/>
      <c r="K1022" s="27"/>
      <c r="L1022" s="27"/>
      <c r="M1022" s="29"/>
      <c r="N1022" s="38"/>
      <c r="O1022" s="38"/>
      <c r="P1022" s="39"/>
      <c r="Q1022" s="38"/>
      <c r="R1022" s="99"/>
      <c r="S1022" s="99"/>
      <c r="T1022" s="40"/>
      <c r="U1022" s="38"/>
      <c r="V1022" s="28"/>
      <c r="W1022" s="29"/>
      <c r="X1022" s="28"/>
      <c r="Y1022" s="28"/>
      <c r="Z1022" s="28"/>
      <c r="AA1022" s="27"/>
    </row>
    <row r="1023" spans="1:27" ht="14.25" customHeight="1" x14ac:dyDescent="0.2">
      <c r="A1023" s="38"/>
      <c r="B1023" s="29"/>
      <c r="C1023" s="142"/>
      <c r="D1023" s="24"/>
      <c r="E1023" s="24"/>
      <c r="F1023" s="98"/>
      <c r="G1023" s="98"/>
      <c r="H1023" s="98"/>
      <c r="I1023" s="27"/>
      <c r="J1023" s="27"/>
      <c r="K1023" s="27"/>
      <c r="L1023" s="27"/>
      <c r="M1023" s="29"/>
      <c r="N1023" s="38"/>
      <c r="O1023" s="38"/>
      <c r="P1023" s="39"/>
      <c r="Q1023" s="38"/>
      <c r="R1023" s="99"/>
      <c r="S1023" s="99"/>
      <c r="T1023" s="40"/>
      <c r="U1023" s="38"/>
      <c r="V1023" s="28"/>
      <c r="W1023" s="29"/>
      <c r="X1023" s="28"/>
      <c r="Y1023" s="28"/>
      <c r="Z1023" s="28"/>
      <c r="AA1023" s="27"/>
    </row>
    <row r="1024" spans="1:27" ht="14.25" customHeight="1" x14ac:dyDescent="0.2">
      <c r="A1024" s="38"/>
      <c r="B1024" s="29"/>
      <c r="C1024" s="142"/>
      <c r="D1024" s="24"/>
      <c r="E1024" s="24"/>
      <c r="F1024" s="98"/>
      <c r="G1024" s="98"/>
      <c r="H1024" s="98"/>
      <c r="I1024" s="27"/>
      <c r="J1024" s="27"/>
      <c r="K1024" s="27"/>
      <c r="L1024" s="27"/>
      <c r="M1024" s="29"/>
      <c r="N1024" s="38"/>
      <c r="O1024" s="38"/>
      <c r="P1024" s="39"/>
      <c r="Q1024" s="38"/>
      <c r="R1024" s="99"/>
      <c r="S1024" s="99"/>
      <c r="T1024" s="40"/>
      <c r="U1024" s="38"/>
      <c r="V1024" s="28"/>
      <c r="W1024" s="29"/>
      <c r="X1024" s="28"/>
      <c r="Y1024" s="28"/>
      <c r="Z1024" s="28"/>
      <c r="AA1024" s="27"/>
    </row>
    <row r="1025" spans="1:27" ht="14.25" customHeight="1" x14ac:dyDescent="0.2">
      <c r="A1025" s="38"/>
      <c r="B1025" s="29"/>
      <c r="C1025" s="142"/>
      <c r="D1025" s="24"/>
      <c r="E1025" s="24"/>
      <c r="F1025" s="98"/>
      <c r="G1025" s="98"/>
      <c r="H1025" s="98"/>
      <c r="I1025" s="27"/>
      <c r="J1025" s="27"/>
      <c r="K1025" s="27"/>
      <c r="L1025" s="27"/>
      <c r="M1025" s="29"/>
      <c r="N1025" s="38"/>
      <c r="O1025" s="38"/>
      <c r="P1025" s="39"/>
      <c r="Q1025" s="38"/>
      <c r="R1025" s="99"/>
      <c r="S1025" s="99"/>
      <c r="T1025" s="40"/>
      <c r="U1025" s="38"/>
      <c r="V1025" s="28"/>
      <c r="W1025" s="29"/>
      <c r="X1025" s="28"/>
      <c r="Y1025" s="28"/>
      <c r="Z1025" s="28"/>
      <c r="AA1025" s="27"/>
    </row>
    <row r="1026" spans="1:27" ht="14.25" customHeight="1" x14ac:dyDescent="0.2">
      <c r="A1026" s="38"/>
      <c r="B1026" s="29"/>
      <c r="C1026" s="142"/>
      <c r="D1026" s="24"/>
      <c r="E1026" s="24"/>
      <c r="F1026" s="98"/>
      <c r="G1026" s="98"/>
      <c r="H1026" s="98"/>
      <c r="I1026" s="27"/>
      <c r="J1026" s="27"/>
      <c r="K1026" s="27"/>
      <c r="L1026" s="27"/>
      <c r="M1026" s="29"/>
      <c r="N1026" s="38"/>
      <c r="O1026" s="38"/>
      <c r="P1026" s="39"/>
      <c r="Q1026" s="38"/>
      <c r="R1026" s="99"/>
      <c r="S1026" s="99"/>
      <c r="T1026" s="40"/>
      <c r="U1026" s="38"/>
      <c r="V1026" s="28"/>
      <c r="W1026" s="29"/>
      <c r="X1026" s="28"/>
      <c r="Y1026" s="28"/>
      <c r="Z1026" s="28"/>
      <c r="AA1026" s="27"/>
    </row>
    <row r="1027" spans="1:27" ht="14.25" customHeight="1" x14ac:dyDescent="0.2">
      <c r="A1027" s="38"/>
      <c r="B1027" s="29"/>
      <c r="C1027" s="142"/>
      <c r="D1027" s="24"/>
      <c r="E1027" s="24"/>
      <c r="F1027" s="98"/>
      <c r="G1027" s="98"/>
      <c r="H1027" s="98"/>
      <c r="I1027" s="27"/>
      <c r="J1027" s="27"/>
      <c r="K1027" s="27"/>
      <c r="L1027" s="27"/>
      <c r="M1027" s="29"/>
      <c r="N1027" s="38"/>
      <c r="O1027" s="38"/>
      <c r="P1027" s="39"/>
      <c r="Q1027" s="38"/>
      <c r="R1027" s="99"/>
      <c r="S1027" s="99"/>
      <c r="T1027" s="40"/>
      <c r="U1027" s="38"/>
      <c r="V1027" s="28"/>
      <c r="W1027" s="29"/>
      <c r="X1027" s="28"/>
      <c r="Y1027" s="28"/>
      <c r="Z1027" s="28"/>
      <c r="AA1027" s="27"/>
    </row>
    <row r="1028" spans="1:27" ht="14.25" customHeight="1" x14ac:dyDescent="0.2">
      <c r="A1028" s="38"/>
      <c r="B1028" s="29"/>
      <c r="C1028" s="142"/>
      <c r="D1028" s="24"/>
      <c r="E1028" s="24"/>
      <c r="F1028" s="98"/>
      <c r="G1028" s="98"/>
      <c r="H1028" s="98"/>
      <c r="I1028" s="27"/>
      <c r="J1028" s="27"/>
      <c r="K1028" s="27"/>
      <c r="L1028" s="27"/>
      <c r="M1028" s="29"/>
      <c r="N1028" s="38"/>
      <c r="O1028" s="38"/>
      <c r="P1028" s="39"/>
      <c r="Q1028" s="38"/>
      <c r="R1028" s="99"/>
      <c r="S1028" s="99"/>
      <c r="T1028" s="40"/>
      <c r="U1028" s="38"/>
      <c r="V1028" s="28"/>
      <c r="W1028" s="29"/>
      <c r="X1028" s="28"/>
      <c r="Y1028" s="28"/>
      <c r="Z1028" s="28"/>
      <c r="AA1028" s="27"/>
    </row>
    <row r="1029" spans="1:27" ht="14.25" customHeight="1" x14ac:dyDescent="0.2">
      <c r="A1029" s="38"/>
      <c r="B1029" s="29"/>
      <c r="C1029" s="142"/>
      <c r="D1029" s="24"/>
      <c r="E1029" s="24"/>
      <c r="F1029" s="98"/>
      <c r="G1029" s="98"/>
      <c r="H1029" s="98"/>
      <c r="I1029" s="27"/>
      <c r="J1029" s="27"/>
      <c r="K1029" s="27"/>
      <c r="L1029" s="27"/>
      <c r="M1029" s="29"/>
      <c r="N1029" s="38"/>
      <c r="O1029" s="38"/>
      <c r="P1029" s="39"/>
      <c r="Q1029" s="38"/>
      <c r="R1029" s="99"/>
      <c r="S1029" s="99"/>
      <c r="T1029" s="40"/>
      <c r="U1029" s="38"/>
      <c r="V1029" s="28"/>
      <c r="W1029" s="29"/>
      <c r="X1029" s="28"/>
      <c r="Y1029" s="28"/>
      <c r="Z1029" s="28"/>
      <c r="AA1029" s="27"/>
    </row>
    <row r="1030" spans="1:27" ht="14.25" customHeight="1" x14ac:dyDescent="0.2">
      <c r="A1030" s="38"/>
      <c r="B1030" s="29"/>
      <c r="C1030" s="142"/>
      <c r="D1030" s="24"/>
      <c r="E1030" s="24"/>
      <c r="F1030" s="98"/>
      <c r="G1030" s="98"/>
      <c r="H1030" s="98"/>
      <c r="I1030" s="27"/>
      <c r="J1030" s="27"/>
      <c r="K1030" s="27"/>
      <c r="L1030" s="27"/>
      <c r="M1030" s="29"/>
      <c r="N1030" s="38"/>
      <c r="O1030" s="38"/>
      <c r="P1030" s="39"/>
      <c r="Q1030" s="38"/>
      <c r="R1030" s="99"/>
      <c r="S1030" s="99"/>
      <c r="T1030" s="40"/>
      <c r="U1030" s="38"/>
      <c r="V1030" s="28"/>
      <c r="W1030" s="29"/>
      <c r="X1030" s="28"/>
      <c r="Y1030" s="28"/>
      <c r="Z1030" s="28"/>
      <c r="AA1030" s="27"/>
    </row>
    <row r="1031" spans="1:27" ht="14.25" customHeight="1" x14ac:dyDescent="0.2">
      <c r="A1031" s="38"/>
      <c r="B1031" s="29"/>
      <c r="C1031" s="142"/>
      <c r="D1031" s="24"/>
      <c r="E1031" s="24"/>
      <c r="F1031" s="98"/>
      <c r="G1031" s="98"/>
      <c r="H1031" s="98"/>
      <c r="I1031" s="27"/>
      <c r="J1031" s="27"/>
      <c r="K1031" s="27"/>
      <c r="L1031" s="27"/>
      <c r="M1031" s="29"/>
      <c r="N1031" s="38"/>
      <c r="O1031" s="38"/>
      <c r="P1031" s="39"/>
      <c r="Q1031" s="38"/>
      <c r="R1031" s="99"/>
      <c r="S1031" s="99"/>
      <c r="T1031" s="40"/>
      <c r="U1031" s="38"/>
      <c r="V1031" s="28"/>
      <c r="W1031" s="29"/>
      <c r="X1031" s="28"/>
      <c r="Y1031" s="28"/>
      <c r="Z1031" s="28"/>
      <c r="AA1031" s="27"/>
    </row>
    <row r="1032" spans="1:27" ht="14.25" customHeight="1" x14ac:dyDescent="0.2">
      <c r="A1032" s="38"/>
      <c r="B1032" s="29"/>
      <c r="C1032" s="142"/>
      <c r="D1032" s="24"/>
      <c r="E1032" s="24"/>
      <c r="F1032" s="98"/>
      <c r="G1032" s="98"/>
      <c r="H1032" s="98"/>
      <c r="I1032" s="27"/>
      <c r="J1032" s="27"/>
      <c r="K1032" s="27"/>
      <c r="L1032" s="27"/>
      <c r="M1032" s="29"/>
      <c r="N1032" s="38"/>
      <c r="O1032" s="38"/>
      <c r="P1032" s="39"/>
      <c r="Q1032" s="38"/>
      <c r="R1032" s="99"/>
      <c r="S1032" s="99"/>
      <c r="T1032" s="40"/>
      <c r="U1032" s="38"/>
      <c r="V1032" s="28"/>
      <c r="W1032" s="29"/>
      <c r="X1032" s="28"/>
      <c r="Y1032" s="28"/>
      <c r="Z1032" s="28"/>
      <c r="AA1032" s="27"/>
    </row>
    <row r="1033" spans="1:27" ht="14.25" customHeight="1" x14ac:dyDescent="0.2">
      <c r="A1033" s="38"/>
      <c r="B1033" s="29"/>
      <c r="C1033" s="142"/>
      <c r="D1033" s="24"/>
      <c r="E1033" s="24"/>
      <c r="F1033" s="98"/>
      <c r="G1033" s="98"/>
      <c r="H1033" s="98"/>
      <c r="I1033" s="27"/>
      <c r="J1033" s="27"/>
      <c r="K1033" s="27"/>
      <c r="L1033" s="27"/>
      <c r="M1033" s="29"/>
      <c r="N1033" s="38"/>
      <c r="O1033" s="38"/>
      <c r="P1033" s="39"/>
      <c r="Q1033" s="38"/>
      <c r="R1033" s="99"/>
      <c r="S1033" s="99"/>
      <c r="T1033" s="40"/>
      <c r="U1033" s="38"/>
      <c r="V1033" s="28"/>
      <c r="W1033" s="29"/>
      <c r="X1033" s="28"/>
      <c r="Y1033" s="28"/>
      <c r="Z1033" s="28"/>
      <c r="AA1033" s="27"/>
    </row>
    <row r="1034" spans="1:27" ht="14.25" customHeight="1" x14ac:dyDescent="0.2">
      <c r="A1034" s="38"/>
      <c r="B1034" s="29"/>
      <c r="C1034" s="142"/>
      <c r="D1034" s="24"/>
      <c r="E1034" s="24"/>
      <c r="F1034" s="98"/>
      <c r="G1034" s="98"/>
      <c r="H1034" s="98"/>
      <c r="I1034" s="27"/>
      <c r="J1034" s="27"/>
      <c r="K1034" s="27"/>
      <c r="L1034" s="27"/>
      <c r="M1034" s="29"/>
      <c r="N1034" s="38"/>
      <c r="O1034" s="38"/>
      <c r="P1034" s="39"/>
      <c r="Q1034" s="38"/>
      <c r="R1034" s="99"/>
      <c r="S1034" s="99"/>
      <c r="T1034" s="40"/>
      <c r="U1034" s="38"/>
      <c r="V1034" s="28"/>
      <c r="W1034" s="29"/>
      <c r="X1034" s="28"/>
      <c r="Y1034" s="28"/>
      <c r="Z1034" s="28"/>
      <c r="AA1034" s="27"/>
    </row>
    <row r="1035" spans="1:27" ht="14.25" customHeight="1" x14ac:dyDescent="0.2">
      <c r="A1035" s="38"/>
      <c r="B1035" s="29"/>
      <c r="C1035" s="142"/>
      <c r="D1035" s="24"/>
      <c r="E1035" s="24"/>
      <c r="F1035" s="98"/>
      <c r="G1035" s="98"/>
      <c r="H1035" s="98"/>
      <c r="I1035" s="27"/>
      <c r="J1035" s="27"/>
      <c r="K1035" s="27"/>
      <c r="L1035" s="27"/>
      <c r="M1035" s="29"/>
      <c r="N1035" s="38"/>
      <c r="O1035" s="38"/>
      <c r="P1035" s="39"/>
      <c r="Q1035" s="38"/>
      <c r="R1035" s="99"/>
      <c r="S1035" s="99"/>
      <c r="T1035" s="40"/>
      <c r="U1035" s="38"/>
      <c r="V1035" s="28"/>
      <c r="W1035" s="29"/>
      <c r="X1035" s="28"/>
      <c r="Y1035" s="28"/>
      <c r="Z1035" s="28"/>
      <c r="AA1035" s="27"/>
    </row>
    <row r="1036" spans="1:27" ht="14.25" customHeight="1" x14ac:dyDescent="0.2">
      <c r="A1036" s="38"/>
      <c r="B1036" s="29"/>
      <c r="C1036" s="142"/>
      <c r="D1036" s="24"/>
      <c r="E1036" s="24"/>
      <c r="F1036" s="98"/>
      <c r="G1036" s="98"/>
      <c r="H1036" s="98"/>
      <c r="I1036" s="27"/>
      <c r="J1036" s="27"/>
      <c r="K1036" s="27"/>
      <c r="L1036" s="27"/>
      <c r="M1036" s="29"/>
      <c r="N1036" s="38"/>
      <c r="O1036" s="38"/>
      <c r="P1036" s="39"/>
      <c r="Q1036" s="38"/>
      <c r="R1036" s="99"/>
      <c r="S1036" s="99"/>
      <c r="T1036" s="40"/>
      <c r="U1036" s="38"/>
      <c r="V1036" s="28"/>
      <c r="W1036" s="29"/>
      <c r="X1036" s="28"/>
      <c r="Y1036" s="28"/>
      <c r="Z1036" s="28"/>
      <c r="AA1036" s="27"/>
    </row>
    <row r="1037" spans="1:27" ht="14.25" customHeight="1" x14ac:dyDescent="0.2">
      <c r="A1037" s="38"/>
      <c r="B1037" s="29"/>
      <c r="C1037" s="142"/>
      <c r="D1037" s="24"/>
      <c r="E1037" s="24"/>
      <c r="F1037" s="98"/>
      <c r="G1037" s="98"/>
      <c r="H1037" s="98"/>
      <c r="I1037" s="27"/>
      <c r="J1037" s="27"/>
      <c r="K1037" s="27"/>
      <c r="L1037" s="27"/>
      <c r="M1037" s="29"/>
      <c r="N1037" s="38"/>
      <c r="O1037" s="38"/>
      <c r="P1037" s="39"/>
      <c r="Q1037" s="38"/>
      <c r="R1037" s="99"/>
      <c r="S1037" s="99"/>
      <c r="T1037" s="40"/>
      <c r="U1037" s="38"/>
      <c r="V1037" s="28"/>
      <c r="W1037" s="29"/>
      <c r="X1037" s="28"/>
      <c r="Y1037" s="28"/>
      <c r="Z1037" s="28"/>
      <c r="AA1037" s="27"/>
    </row>
    <row r="1038" spans="1:27" ht="14.25" customHeight="1" x14ac:dyDescent="0.2">
      <c r="A1038" s="38"/>
      <c r="B1038" s="29"/>
      <c r="C1038" s="142"/>
      <c r="D1038" s="24"/>
      <c r="E1038" s="24"/>
      <c r="F1038" s="98"/>
      <c r="G1038" s="98"/>
      <c r="H1038" s="98"/>
      <c r="I1038" s="27"/>
      <c r="J1038" s="27"/>
      <c r="K1038" s="27"/>
      <c r="L1038" s="27"/>
      <c r="M1038" s="29"/>
      <c r="N1038" s="38"/>
      <c r="O1038" s="38"/>
      <c r="P1038" s="39"/>
      <c r="Q1038" s="38"/>
      <c r="R1038" s="99"/>
      <c r="S1038" s="99"/>
      <c r="T1038" s="40"/>
      <c r="U1038" s="38"/>
      <c r="V1038" s="28"/>
      <c r="W1038" s="29"/>
      <c r="X1038" s="28"/>
      <c r="Y1038" s="28"/>
      <c r="Z1038" s="28"/>
      <c r="AA1038" s="27"/>
    </row>
    <row r="1039" spans="1:27" ht="14.25" customHeight="1" x14ac:dyDescent="0.2">
      <c r="A1039" s="38"/>
      <c r="B1039" s="29"/>
      <c r="C1039" s="142"/>
      <c r="D1039" s="24"/>
      <c r="E1039" s="24"/>
      <c r="F1039" s="98"/>
      <c r="G1039" s="98"/>
      <c r="H1039" s="98"/>
      <c r="I1039" s="27"/>
      <c r="J1039" s="27"/>
      <c r="K1039" s="27"/>
      <c r="L1039" s="27"/>
      <c r="M1039" s="29"/>
      <c r="N1039" s="38"/>
      <c r="O1039" s="38"/>
      <c r="P1039" s="39"/>
      <c r="Q1039" s="38"/>
      <c r="R1039" s="99"/>
      <c r="S1039" s="99"/>
      <c r="T1039" s="40"/>
      <c r="U1039" s="38"/>
      <c r="V1039" s="28"/>
      <c r="W1039" s="29"/>
      <c r="X1039" s="28"/>
      <c r="Y1039" s="28"/>
      <c r="Z1039" s="28"/>
      <c r="AA1039" s="27"/>
    </row>
    <row r="1040" spans="1:27" ht="14.25" customHeight="1" x14ac:dyDescent="0.2">
      <c r="A1040" s="38"/>
      <c r="B1040" s="29"/>
      <c r="C1040" s="142"/>
      <c r="D1040" s="24"/>
      <c r="E1040" s="24"/>
      <c r="F1040" s="98"/>
      <c r="G1040" s="98"/>
      <c r="H1040" s="98"/>
      <c r="I1040" s="27"/>
      <c r="J1040" s="27"/>
      <c r="K1040" s="27"/>
      <c r="L1040" s="27"/>
      <c r="M1040" s="29"/>
      <c r="N1040" s="38"/>
      <c r="O1040" s="38"/>
      <c r="P1040" s="39"/>
      <c r="Q1040" s="38"/>
      <c r="R1040" s="99"/>
      <c r="S1040" s="99"/>
      <c r="T1040" s="40"/>
      <c r="U1040" s="38"/>
      <c r="V1040" s="28"/>
      <c r="W1040" s="29"/>
      <c r="X1040" s="28"/>
      <c r="Y1040" s="28"/>
      <c r="Z1040" s="28"/>
      <c r="AA1040" s="27"/>
    </row>
    <row r="1041" spans="1:27" ht="14.25" customHeight="1" x14ac:dyDescent="0.2">
      <c r="A1041" s="38"/>
      <c r="B1041" s="29"/>
      <c r="C1041" s="142"/>
      <c r="D1041" s="24"/>
      <c r="E1041" s="24"/>
      <c r="F1041" s="98"/>
      <c r="G1041" s="98"/>
      <c r="H1041" s="98"/>
      <c r="I1041" s="27"/>
      <c r="J1041" s="27"/>
      <c r="K1041" s="27"/>
      <c r="L1041" s="27"/>
      <c r="M1041" s="29"/>
      <c r="N1041" s="38"/>
      <c r="O1041" s="38"/>
      <c r="P1041" s="39"/>
      <c r="Q1041" s="38"/>
      <c r="R1041" s="99"/>
      <c r="S1041" s="99"/>
      <c r="T1041" s="40"/>
      <c r="U1041" s="38"/>
      <c r="V1041" s="28"/>
      <c r="W1041" s="29"/>
      <c r="X1041" s="28"/>
      <c r="Y1041" s="28"/>
      <c r="Z1041" s="28"/>
      <c r="AA1041" s="27"/>
    </row>
    <row r="1042" spans="1:27" ht="14.25" customHeight="1" x14ac:dyDescent="0.2">
      <c r="A1042" s="38"/>
      <c r="B1042" s="29"/>
      <c r="C1042" s="142"/>
      <c r="D1042" s="24"/>
      <c r="E1042" s="24"/>
      <c r="F1042" s="98"/>
      <c r="G1042" s="98"/>
      <c r="H1042" s="98"/>
      <c r="I1042" s="27"/>
      <c r="J1042" s="27"/>
      <c r="K1042" s="27"/>
      <c r="L1042" s="27"/>
      <c r="M1042" s="29"/>
      <c r="N1042" s="38"/>
      <c r="O1042" s="38"/>
      <c r="P1042" s="39"/>
      <c r="Q1042" s="38"/>
      <c r="R1042" s="99"/>
      <c r="S1042" s="99"/>
      <c r="T1042" s="40"/>
      <c r="U1042" s="38"/>
      <c r="V1042" s="28"/>
      <c r="W1042" s="29"/>
      <c r="X1042" s="28"/>
      <c r="Y1042" s="28"/>
      <c r="Z1042" s="28"/>
      <c r="AA1042" s="27"/>
    </row>
    <row r="1043" spans="1:27" ht="14.25" customHeight="1" x14ac:dyDescent="0.2">
      <c r="A1043" s="38"/>
      <c r="B1043" s="29"/>
      <c r="C1043" s="142"/>
      <c r="D1043" s="24"/>
      <c r="E1043" s="24"/>
      <c r="F1043" s="98"/>
      <c r="G1043" s="98"/>
      <c r="H1043" s="98"/>
      <c r="I1043" s="27"/>
      <c r="J1043" s="27"/>
      <c r="K1043" s="27"/>
      <c r="L1043" s="27"/>
      <c r="M1043" s="29"/>
      <c r="N1043" s="38"/>
      <c r="O1043" s="38"/>
      <c r="P1043" s="39"/>
      <c r="Q1043" s="38"/>
      <c r="R1043" s="99"/>
      <c r="S1043" s="99"/>
      <c r="T1043" s="40"/>
      <c r="U1043" s="38"/>
      <c r="V1043" s="28"/>
      <c r="W1043" s="29"/>
      <c r="X1043" s="28"/>
      <c r="Y1043" s="28"/>
      <c r="Z1043" s="28"/>
      <c r="AA1043" s="27"/>
    </row>
    <row r="1044" spans="1:27" ht="14.25" customHeight="1" x14ac:dyDescent="0.2">
      <c r="A1044" s="38"/>
      <c r="B1044" s="29"/>
      <c r="C1044" s="142"/>
      <c r="D1044" s="24"/>
      <c r="E1044" s="24"/>
      <c r="F1044" s="98"/>
      <c r="G1044" s="98"/>
      <c r="H1044" s="98"/>
      <c r="I1044" s="27"/>
      <c r="J1044" s="27"/>
      <c r="K1044" s="27"/>
      <c r="L1044" s="27"/>
      <c r="M1044" s="29"/>
      <c r="N1044" s="38"/>
      <c r="O1044" s="38"/>
      <c r="P1044" s="39"/>
      <c r="Q1044" s="38"/>
      <c r="R1044" s="99"/>
      <c r="S1044" s="99"/>
      <c r="T1044" s="40"/>
      <c r="U1044" s="38"/>
      <c r="V1044" s="28"/>
      <c r="W1044" s="29"/>
      <c r="X1044" s="28"/>
      <c r="Y1044" s="28"/>
      <c r="Z1044" s="28"/>
      <c r="AA1044" s="27"/>
    </row>
    <row r="1045" spans="1:27" ht="14.25" customHeight="1" x14ac:dyDescent="0.2">
      <c r="A1045" s="38"/>
      <c r="B1045" s="29"/>
      <c r="C1045" s="142"/>
      <c r="D1045" s="24"/>
      <c r="E1045" s="24"/>
      <c r="F1045" s="98"/>
      <c r="G1045" s="98"/>
      <c r="H1045" s="98"/>
      <c r="I1045" s="27"/>
      <c r="J1045" s="27"/>
      <c r="K1045" s="27"/>
      <c r="L1045" s="27"/>
      <c r="M1045" s="29"/>
      <c r="N1045" s="38"/>
      <c r="O1045" s="38"/>
      <c r="P1045" s="39"/>
      <c r="Q1045" s="38"/>
      <c r="R1045" s="99"/>
      <c r="S1045" s="99"/>
      <c r="T1045" s="40"/>
      <c r="U1045" s="38"/>
      <c r="V1045" s="28"/>
      <c r="W1045" s="29"/>
      <c r="X1045" s="28"/>
      <c r="Y1045" s="28"/>
      <c r="Z1045" s="28"/>
      <c r="AA1045" s="27"/>
    </row>
    <row r="1046" spans="1:27" ht="14.25" customHeight="1" x14ac:dyDescent="0.2">
      <c r="A1046" s="38"/>
      <c r="B1046" s="29"/>
      <c r="C1046" s="142"/>
      <c r="D1046" s="24"/>
      <c r="E1046" s="24"/>
      <c r="F1046" s="98"/>
      <c r="G1046" s="98"/>
      <c r="H1046" s="98"/>
      <c r="I1046" s="27"/>
      <c r="J1046" s="27"/>
      <c r="K1046" s="27"/>
      <c r="L1046" s="27"/>
      <c r="M1046" s="29"/>
      <c r="N1046" s="38"/>
      <c r="O1046" s="38"/>
      <c r="P1046" s="39"/>
      <c r="Q1046" s="38"/>
      <c r="R1046" s="99"/>
      <c r="S1046" s="99"/>
      <c r="T1046" s="40"/>
      <c r="U1046" s="38"/>
      <c r="V1046" s="28"/>
      <c r="W1046" s="29"/>
      <c r="X1046" s="28"/>
      <c r="Y1046" s="28"/>
      <c r="Z1046" s="28"/>
      <c r="AA1046" s="27"/>
    </row>
    <row r="1047" spans="1:27" ht="14.25" customHeight="1" x14ac:dyDescent="0.2">
      <c r="A1047" s="38"/>
      <c r="B1047" s="29"/>
      <c r="C1047" s="142"/>
      <c r="D1047" s="24"/>
      <c r="E1047" s="24"/>
      <c r="F1047" s="98"/>
      <c r="G1047" s="98"/>
      <c r="H1047" s="98"/>
      <c r="I1047" s="27"/>
      <c r="J1047" s="27"/>
      <c r="K1047" s="27"/>
      <c r="L1047" s="27"/>
      <c r="M1047" s="29"/>
      <c r="N1047" s="38"/>
      <c r="O1047" s="38"/>
      <c r="P1047" s="39"/>
      <c r="Q1047" s="38"/>
      <c r="R1047" s="99"/>
      <c r="S1047" s="99"/>
      <c r="T1047" s="40"/>
      <c r="U1047" s="38"/>
      <c r="V1047" s="28"/>
      <c r="W1047" s="29"/>
      <c r="X1047" s="28"/>
      <c r="Y1047" s="28"/>
      <c r="Z1047" s="28"/>
      <c r="AA1047" s="27"/>
    </row>
    <row r="1048" spans="1:27" ht="14.25" customHeight="1" x14ac:dyDescent="0.2">
      <c r="A1048" s="38"/>
      <c r="B1048" s="29"/>
      <c r="C1048" s="142"/>
      <c r="D1048" s="24"/>
      <c r="E1048" s="24"/>
      <c r="F1048" s="98"/>
      <c r="G1048" s="98"/>
      <c r="H1048" s="98"/>
      <c r="I1048" s="27"/>
      <c r="J1048" s="27"/>
      <c r="K1048" s="27"/>
      <c r="L1048" s="27"/>
      <c r="M1048" s="29"/>
      <c r="N1048" s="38"/>
      <c r="O1048" s="38"/>
      <c r="P1048" s="39"/>
      <c r="Q1048" s="38"/>
      <c r="R1048" s="99"/>
      <c r="S1048" s="99"/>
      <c r="T1048" s="40"/>
      <c r="U1048" s="38"/>
      <c r="V1048" s="28"/>
      <c r="W1048" s="29"/>
      <c r="X1048" s="28"/>
      <c r="Y1048" s="28"/>
      <c r="Z1048" s="28"/>
      <c r="AA1048" s="27"/>
    </row>
    <row r="1049" spans="1:27" ht="14.25" customHeight="1" x14ac:dyDescent="0.2">
      <c r="A1049" s="38"/>
      <c r="B1049" s="29"/>
      <c r="C1049" s="142"/>
      <c r="D1049" s="24"/>
      <c r="E1049" s="24"/>
      <c r="F1049" s="98"/>
      <c r="G1049" s="98"/>
      <c r="H1049" s="98"/>
      <c r="I1049" s="27"/>
      <c r="J1049" s="27"/>
      <c r="K1049" s="27"/>
      <c r="L1049" s="27"/>
      <c r="M1049" s="29"/>
      <c r="N1049" s="38"/>
      <c r="O1049" s="38"/>
      <c r="P1049" s="39"/>
      <c r="Q1049" s="38"/>
      <c r="R1049" s="99"/>
      <c r="S1049" s="99"/>
      <c r="T1049" s="40"/>
      <c r="U1049" s="38"/>
      <c r="V1049" s="28"/>
      <c r="W1049" s="29"/>
      <c r="X1049" s="28"/>
      <c r="Y1049" s="28"/>
      <c r="Z1049" s="28"/>
      <c r="AA1049" s="27"/>
    </row>
    <row r="1050" spans="1:27" ht="14.25" customHeight="1" x14ac:dyDescent="0.2">
      <c r="A1050" s="38"/>
      <c r="B1050" s="29"/>
      <c r="C1050" s="142"/>
      <c r="D1050" s="24"/>
      <c r="E1050" s="24"/>
      <c r="F1050" s="98"/>
      <c r="G1050" s="98"/>
      <c r="H1050" s="98"/>
      <c r="I1050" s="27"/>
      <c r="J1050" s="27"/>
      <c r="K1050" s="27"/>
      <c r="L1050" s="27"/>
      <c r="M1050" s="29"/>
      <c r="N1050" s="38"/>
      <c r="O1050" s="38"/>
      <c r="P1050" s="39"/>
      <c r="Q1050" s="38"/>
      <c r="R1050" s="99"/>
      <c r="S1050" s="99"/>
      <c r="T1050" s="40"/>
      <c r="U1050" s="38"/>
      <c r="V1050" s="28"/>
      <c r="W1050" s="29"/>
      <c r="X1050" s="28"/>
      <c r="Y1050" s="28"/>
      <c r="Z1050" s="28"/>
      <c r="AA1050" s="27"/>
    </row>
    <row r="1051" spans="1:27" ht="14.25" customHeight="1" x14ac:dyDescent="0.2">
      <c r="A1051" s="38"/>
      <c r="B1051" s="29"/>
      <c r="C1051" s="142"/>
      <c r="D1051" s="24"/>
      <c r="E1051" s="24"/>
      <c r="F1051" s="98"/>
      <c r="G1051" s="98"/>
      <c r="H1051" s="98"/>
      <c r="I1051" s="27"/>
      <c r="J1051" s="27"/>
      <c r="K1051" s="27"/>
      <c r="L1051" s="27"/>
      <c r="M1051" s="29"/>
      <c r="N1051" s="38"/>
      <c r="O1051" s="38"/>
      <c r="P1051" s="39"/>
      <c r="Q1051" s="38"/>
      <c r="R1051" s="99"/>
      <c r="S1051" s="99"/>
      <c r="T1051" s="40"/>
      <c r="U1051" s="38"/>
      <c r="V1051" s="28"/>
      <c r="W1051" s="29"/>
      <c r="X1051" s="28"/>
      <c r="Y1051" s="28"/>
      <c r="Z1051" s="28"/>
      <c r="AA1051" s="27"/>
    </row>
    <row r="1052" spans="1:27" ht="14.25" customHeight="1" x14ac:dyDescent="0.2">
      <c r="A1052" s="38"/>
      <c r="B1052" s="29"/>
      <c r="C1052" s="142"/>
      <c r="D1052" s="24"/>
      <c r="E1052" s="24"/>
      <c r="F1052" s="98"/>
      <c r="G1052" s="98"/>
      <c r="H1052" s="98"/>
      <c r="I1052" s="27"/>
      <c r="J1052" s="27"/>
      <c r="K1052" s="27"/>
      <c r="L1052" s="27"/>
      <c r="M1052" s="29"/>
      <c r="N1052" s="38"/>
      <c r="O1052" s="38"/>
      <c r="P1052" s="39"/>
      <c r="Q1052" s="38"/>
      <c r="R1052" s="99"/>
      <c r="S1052" s="99"/>
      <c r="T1052" s="40"/>
      <c r="U1052" s="38"/>
      <c r="V1052" s="28"/>
      <c r="W1052" s="29"/>
      <c r="X1052" s="28"/>
      <c r="Y1052" s="28"/>
      <c r="Z1052" s="28"/>
      <c r="AA1052" s="27"/>
    </row>
    <row r="1053" spans="1:27" ht="14.25" customHeight="1" x14ac:dyDescent="0.2">
      <c r="A1053" s="38"/>
      <c r="B1053" s="29"/>
      <c r="C1053" s="142"/>
      <c r="D1053" s="24"/>
      <c r="E1053" s="24"/>
      <c r="F1053" s="98"/>
      <c r="G1053" s="98"/>
      <c r="H1053" s="98"/>
      <c r="I1053" s="27"/>
      <c r="J1053" s="27"/>
      <c r="K1053" s="27"/>
      <c r="L1053" s="27"/>
      <c r="M1053" s="29"/>
      <c r="N1053" s="38"/>
      <c r="O1053" s="38"/>
      <c r="P1053" s="39"/>
      <c r="Q1053" s="38"/>
      <c r="R1053" s="99"/>
      <c r="S1053" s="99"/>
      <c r="T1053" s="40"/>
      <c r="U1053" s="38"/>
      <c r="V1053" s="28"/>
      <c r="W1053" s="29"/>
      <c r="X1053" s="28"/>
      <c r="Y1053" s="28"/>
      <c r="Z1053" s="28"/>
      <c r="AA1053" s="27"/>
    </row>
    <row r="1054" spans="1:27" ht="14.25" customHeight="1" x14ac:dyDescent="0.2">
      <c r="A1054" s="38"/>
      <c r="B1054" s="29"/>
      <c r="C1054" s="142"/>
      <c r="D1054" s="24"/>
      <c r="E1054" s="24"/>
      <c r="F1054" s="98"/>
      <c r="G1054" s="98"/>
      <c r="H1054" s="98"/>
      <c r="I1054" s="27"/>
      <c r="J1054" s="27"/>
      <c r="K1054" s="27"/>
      <c r="L1054" s="27"/>
      <c r="M1054" s="29"/>
      <c r="N1054" s="38"/>
      <c r="O1054" s="38"/>
      <c r="P1054" s="39"/>
      <c r="Q1054" s="38"/>
      <c r="R1054" s="99"/>
      <c r="S1054" s="99"/>
      <c r="T1054" s="40"/>
      <c r="U1054" s="38"/>
      <c r="V1054" s="28"/>
      <c r="W1054" s="29"/>
      <c r="X1054" s="28"/>
      <c r="Y1054" s="28"/>
      <c r="Z1054" s="28"/>
      <c r="AA1054" s="27"/>
    </row>
    <row r="1055" spans="1:27" ht="14.25" customHeight="1" x14ac:dyDescent="0.2">
      <c r="A1055" s="38"/>
      <c r="B1055" s="29"/>
      <c r="C1055" s="142"/>
      <c r="D1055" s="24"/>
      <c r="E1055" s="24"/>
      <c r="F1055" s="98"/>
      <c r="G1055" s="98"/>
      <c r="H1055" s="98"/>
      <c r="I1055" s="27"/>
      <c r="J1055" s="27"/>
      <c r="K1055" s="27"/>
      <c r="L1055" s="27"/>
      <c r="M1055" s="29"/>
      <c r="N1055" s="38"/>
      <c r="O1055" s="38"/>
      <c r="P1055" s="39"/>
      <c r="Q1055" s="38"/>
      <c r="R1055" s="99"/>
      <c r="S1055" s="99"/>
      <c r="T1055" s="40"/>
      <c r="U1055" s="38"/>
      <c r="V1055" s="28"/>
      <c r="W1055" s="29"/>
      <c r="X1055" s="28"/>
      <c r="Y1055" s="28"/>
      <c r="Z1055" s="28"/>
      <c r="AA1055" s="27"/>
    </row>
    <row r="1056" spans="1:27" ht="14.25" customHeight="1" x14ac:dyDescent="0.2">
      <c r="A1056" s="38"/>
      <c r="B1056" s="29"/>
      <c r="C1056" s="142"/>
      <c r="D1056" s="24"/>
      <c r="E1056" s="24"/>
      <c r="F1056" s="98"/>
      <c r="G1056" s="98"/>
      <c r="H1056" s="98"/>
      <c r="I1056" s="27"/>
      <c r="J1056" s="27"/>
      <c r="K1056" s="27"/>
      <c r="L1056" s="27"/>
      <c r="M1056" s="29"/>
      <c r="N1056" s="38"/>
      <c r="O1056" s="38"/>
      <c r="P1056" s="39"/>
      <c r="Q1056" s="38"/>
      <c r="R1056" s="99"/>
      <c r="S1056" s="99"/>
      <c r="T1056" s="40"/>
      <c r="U1056" s="38"/>
      <c r="V1056" s="28"/>
      <c r="W1056" s="29"/>
      <c r="X1056" s="28"/>
      <c r="Y1056" s="28"/>
      <c r="Z1056" s="28"/>
      <c r="AA1056" s="27"/>
    </row>
    <row r="1057" spans="1:27" ht="14.25" customHeight="1" x14ac:dyDescent="0.2">
      <c r="A1057" s="38"/>
      <c r="B1057" s="29"/>
      <c r="C1057" s="142"/>
      <c r="D1057" s="24"/>
      <c r="E1057" s="24"/>
      <c r="F1057" s="98"/>
      <c r="G1057" s="98"/>
      <c r="H1057" s="98"/>
      <c r="I1057" s="27"/>
      <c r="J1057" s="27"/>
      <c r="K1057" s="27"/>
      <c r="L1057" s="27"/>
      <c r="M1057" s="29"/>
      <c r="N1057" s="38"/>
      <c r="O1057" s="38"/>
      <c r="P1057" s="39"/>
      <c r="Q1057" s="38"/>
      <c r="R1057" s="99"/>
      <c r="S1057" s="99"/>
      <c r="T1057" s="40"/>
      <c r="U1057" s="38"/>
      <c r="V1057" s="28"/>
      <c r="W1057" s="29"/>
      <c r="X1057" s="28"/>
      <c r="Y1057" s="28"/>
      <c r="Z1057" s="28"/>
      <c r="AA1057" s="27"/>
    </row>
    <row r="1058" spans="1:27" ht="14.25" customHeight="1" x14ac:dyDescent="0.2">
      <c r="A1058" s="38"/>
      <c r="B1058" s="29"/>
      <c r="C1058" s="142"/>
      <c r="D1058" s="24"/>
      <c r="E1058" s="24"/>
      <c r="F1058" s="98"/>
      <c r="G1058" s="98"/>
      <c r="H1058" s="98"/>
      <c r="I1058" s="27"/>
      <c r="J1058" s="27"/>
      <c r="K1058" s="27"/>
      <c r="L1058" s="27"/>
      <c r="M1058" s="29"/>
      <c r="N1058" s="38"/>
      <c r="O1058" s="38"/>
      <c r="P1058" s="39"/>
      <c r="Q1058" s="38"/>
      <c r="R1058" s="99"/>
      <c r="S1058" s="99"/>
      <c r="T1058" s="40"/>
      <c r="U1058" s="38"/>
      <c r="V1058" s="28"/>
      <c r="W1058" s="29"/>
      <c r="X1058" s="28"/>
      <c r="Y1058" s="28"/>
      <c r="Z1058" s="28"/>
      <c r="AA1058" s="27"/>
    </row>
    <row r="1059" spans="1:27" ht="14.25" customHeight="1" x14ac:dyDescent="0.2">
      <c r="A1059" s="38"/>
      <c r="B1059" s="29"/>
      <c r="C1059" s="142"/>
      <c r="D1059" s="24"/>
      <c r="E1059" s="24"/>
      <c r="F1059" s="98"/>
      <c r="G1059" s="98"/>
      <c r="H1059" s="98"/>
      <c r="I1059" s="27"/>
      <c r="J1059" s="27"/>
      <c r="K1059" s="27"/>
      <c r="L1059" s="27"/>
      <c r="M1059" s="29"/>
      <c r="N1059" s="38"/>
      <c r="O1059" s="38"/>
      <c r="P1059" s="39"/>
      <c r="Q1059" s="38"/>
      <c r="R1059" s="99"/>
      <c r="S1059" s="99"/>
      <c r="T1059" s="40"/>
      <c r="U1059" s="38"/>
      <c r="V1059" s="28"/>
      <c r="W1059" s="29"/>
      <c r="X1059" s="28"/>
      <c r="Y1059" s="28"/>
      <c r="Z1059" s="28"/>
      <c r="AA1059" s="27"/>
    </row>
    <row r="1060" spans="1:27" ht="14.25" customHeight="1" x14ac:dyDescent="0.2">
      <c r="A1060" s="38"/>
      <c r="B1060" s="29"/>
      <c r="C1060" s="142"/>
      <c r="D1060" s="24"/>
      <c r="E1060" s="24"/>
      <c r="F1060" s="98"/>
      <c r="G1060" s="98"/>
      <c r="H1060" s="98"/>
      <c r="I1060" s="27"/>
      <c r="J1060" s="27"/>
      <c r="K1060" s="27"/>
      <c r="L1060" s="27"/>
      <c r="M1060" s="29"/>
      <c r="N1060" s="38"/>
      <c r="O1060" s="38"/>
      <c r="P1060" s="39"/>
      <c r="Q1060" s="38"/>
      <c r="R1060" s="99"/>
      <c r="S1060" s="99"/>
      <c r="T1060" s="40"/>
      <c r="U1060" s="38"/>
      <c r="V1060" s="28"/>
      <c r="W1060" s="29"/>
      <c r="X1060" s="28"/>
      <c r="Y1060" s="28"/>
      <c r="Z1060" s="28"/>
      <c r="AA1060" s="27"/>
    </row>
    <row r="1061" spans="1:27" ht="14.25" customHeight="1" x14ac:dyDescent="0.2">
      <c r="A1061" s="38"/>
      <c r="B1061" s="29"/>
      <c r="C1061" s="142"/>
      <c r="D1061" s="24"/>
      <c r="E1061" s="24"/>
      <c r="F1061" s="98"/>
      <c r="G1061" s="98"/>
      <c r="H1061" s="98"/>
      <c r="I1061" s="27"/>
      <c r="J1061" s="27"/>
      <c r="K1061" s="27"/>
      <c r="L1061" s="27"/>
      <c r="M1061" s="29"/>
      <c r="N1061" s="38"/>
      <c r="O1061" s="38"/>
      <c r="P1061" s="39"/>
      <c r="Q1061" s="38"/>
      <c r="R1061" s="99"/>
      <c r="S1061" s="99"/>
      <c r="T1061" s="40"/>
      <c r="U1061" s="38"/>
      <c r="V1061" s="28"/>
      <c r="W1061" s="29"/>
      <c r="X1061" s="28"/>
      <c r="Y1061" s="28"/>
      <c r="Z1061" s="28"/>
      <c r="AA1061" s="27"/>
    </row>
    <row r="1062" spans="1:27" ht="14.25" customHeight="1" x14ac:dyDescent="0.2">
      <c r="A1062" s="38"/>
      <c r="B1062" s="29"/>
      <c r="C1062" s="142"/>
      <c r="D1062" s="24"/>
      <c r="E1062" s="24"/>
      <c r="F1062" s="98"/>
      <c r="G1062" s="98"/>
      <c r="H1062" s="98"/>
      <c r="I1062" s="27"/>
      <c r="J1062" s="27"/>
      <c r="K1062" s="27"/>
      <c r="L1062" s="27"/>
      <c r="M1062" s="29"/>
      <c r="N1062" s="38"/>
      <c r="O1062" s="38"/>
      <c r="P1062" s="39"/>
      <c r="Q1062" s="38"/>
      <c r="R1062" s="99"/>
      <c r="S1062" s="99"/>
      <c r="T1062" s="40"/>
      <c r="U1062" s="38"/>
      <c r="V1062" s="28"/>
      <c r="W1062" s="29"/>
      <c r="X1062" s="28"/>
      <c r="Y1062" s="28"/>
      <c r="Z1062" s="28"/>
      <c r="AA1062" s="27"/>
    </row>
    <row r="1063" spans="1:27" ht="14.25" customHeight="1" x14ac:dyDescent="0.2">
      <c r="A1063" s="38"/>
      <c r="B1063" s="29"/>
      <c r="C1063" s="142"/>
      <c r="D1063" s="24"/>
      <c r="E1063" s="24"/>
      <c r="F1063" s="98"/>
      <c r="G1063" s="98"/>
      <c r="H1063" s="98"/>
      <c r="I1063" s="27"/>
      <c r="J1063" s="27"/>
      <c r="K1063" s="27"/>
      <c r="L1063" s="27"/>
      <c r="M1063" s="29"/>
      <c r="N1063" s="38"/>
      <c r="O1063" s="38"/>
      <c r="P1063" s="39"/>
      <c r="Q1063" s="38"/>
      <c r="R1063" s="99"/>
      <c r="S1063" s="99"/>
      <c r="T1063" s="40"/>
      <c r="U1063" s="38"/>
      <c r="V1063" s="28"/>
      <c r="W1063" s="29"/>
      <c r="X1063" s="28"/>
      <c r="Y1063" s="28"/>
      <c r="Z1063" s="28"/>
      <c r="AA1063" s="27"/>
    </row>
    <row r="1064" spans="1:27" ht="14.25" customHeight="1" x14ac:dyDescent="0.2">
      <c r="A1064" s="38"/>
      <c r="B1064" s="29"/>
      <c r="C1064" s="142"/>
      <c r="D1064" s="24"/>
      <c r="E1064" s="24"/>
      <c r="F1064" s="98"/>
      <c r="G1064" s="98"/>
      <c r="H1064" s="98"/>
      <c r="I1064" s="27"/>
      <c r="J1064" s="27"/>
      <c r="K1064" s="27"/>
      <c r="L1064" s="27"/>
      <c r="M1064" s="29"/>
      <c r="N1064" s="38"/>
      <c r="O1064" s="38"/>
      <c r="P1064" s="39"/>
      <c r="Q1064" s="38"/>
      <c r="R1064" s="99"/>
      <c r="S1064" s="99"/>
      <c r="T1064" s="40"/>
      <c r="U1064" s="38"/>
      <c r="V1064" s="28"/>
      <c r="W1064" s="29"/>
      <c r="X1064" s="28"/>
      <c r="Y1064" s="28"/>
      <c r="Z1064" s="28"/>
      <c r="AA1064" s="27"/>
    </row>
    <row r="1065" spans="1:27" ht="14.25" customHeight="1" x14ac:dyDescent="0.2">
      <c r="A1065" s="38"/>
      <c r="B1065" s="29"/>
      <c r="C1065" s="142"/>
      <c r="D1065" s="24"/>
      <c r="E1065" s="24"/>
      <c r="F1065" s="98"/>
      <c r="G1065" s="98"/>
      <c r="H1065" s="98"/>
      <c r="I1065" s="27"/>
      <c r="J1065" s="27"/>
      <c r="K1065" s="27"/>
      <c r="L1065" s="27"/>
      <c r="M1065" s="29"/>
      <c r="N1065" s="38"/>
      <c r="O1065" s="38"/>
      <c r="P1065" s="39"/>
      <c r="Q1065" s="38"/>
      <c r="R1065" s="99"/>
      <c r="S1065" s="99"/>
      <c r="T1065" s="40"/>
      <c r="U1065" s="38"/>
      <c r="V1065" s="28"/>
      <c r="W1065" s="29"/>
      <c r="X1065" s="28"/>
      <c r="Y1065" s="28"/>
      <c r="Z1065" s="28"/>
      <c r="AA1065" s="27"/>
    </row>
    <row r="1066" spans="1:27" ht="14.25" customHeight="1" x14ac:dyDescent="0.2">
      <c r="A1066" s="38"/>
      <c r="B1066" s="29"/>
      <c r="C1066" s="142"/>
      <c r="D1066" s="24"/>
      <c r="E1066" s="24"/>
      <c r="F1066" s="98"/>
      <c r="G1066" s="98"/>
      <c r="H1066" s="98"/>
      <c r="I1066" s="27"/>
      <c r="J1066" s="27"/>
      <c r="K1066" s="27"/>
      <c r="L1066" s="27"/>
      <c r="M1066" s="29"/>
      <c r="N1066" s="38"/>
      <c r="O1066" s="38"/>
      <c r="P1066" s="39"/>
      <c r="Q1066" s="38"/>
      <c r="R1066" s="99"/>
      <c r="S1066" s="99"/>
      <c r="T1066" s="40"/>
      <c r="U1066" s="38"/>
      <c r="V1066" s="28"/>
      <c r="W1066" s="29"/>
      <c r="X1066" s="28"/>
      <c r="Y1066" s="28"/>
      <c r="Z1066" s="28"/>
      <c r="AA1066" s="27"/>
    </row>
    <row r="1067" spans="1:27" ht="14.25" customHeight="1" x14ac:dyDescent="0.2">
      <c r="A1067" s="38"/>
      <c r="B1067" s="29"/>
      <c r="C1067" s="142"/>
      <c r="D1067" s="24"/>
      <c r="E1067" s="24"/>
      <c r="F1067" s="98"/>
      <c r="G1067" s="98"/>
      <c r="H1067" s="98"/>
      <c r="I1067" s="27"/>
      <c r="J1067" s="27"/>
      <c r="K1067" s="27"/>
      <c r="L1067" s="27"/>
      <c r="M1067" s="29"/>
      <c r="N1067" s="38"/>
      <c r="O1067" s="38"/>
      <c r="P1067" s="39"/>
      <c r="Q1067" s="38"/>
      <c r="R1067" s="99"/>
      <c r="S1067" s="99"/>
      <c r="T1067" s="40"/>
      <c r="U1067" s="38"/>
      <c r="V1067" s="28"/>
      <c r="W1067" s="29"/>
      <c r="X1067" s="28"/>
      <c r="Y1067" s="28"/>
      <c r="Z1067" s="28"/>
      <c r="AA1067" s="27"/>
    </row>
    <row r="1068" spans="1:27" ht="14.25" customHeight="1" x14ac:dyDescent="0.2">
      <c r="A1068" s="38"/>
      <c r="B1068" s="29"/>
      <c r="C1068" s="142"/>
      <c r="D1068" s="24"/>
      <c r="E1068" s="24"/>
      <c r="F1068" s="98"/>
      <c r="G1068" s="98"/>
      <c r="H1068" s="98"/>
      <c r="I1068" s="27"/>
      <c r="J1068" s="27"/>
      <c r="K1068" s="27"/>
      <c r="L1068" s="27"/>
      <c r="M1068" s="29"/>
      <c r="N1068" s="38"/>
      <c r="O1068" s="38"/>
      <c r="P1068" s="39"/>
      <c r="Q1068" s="38"/>
      <c r="R1068" s="99"/>
      <c r="S1068" s="99"/>
      <c r="T1068" s="40"/>
      <c r="U1068" s="38"/>
      <c r="V1068" s="28"/>
      <c r="W1068" s="29"/>
      <c r="X1068" s="28"/>
      <c r="Y1068" s="28"/>
      <c r="Z1068" s="28"/>
      <c r="AA1068" s="27"/>
    </row>
    <row r="1069" spans="1:27" ht="14.25" customHeight="1" x14ac:dyDescent="0.2">
      <c r="A1069" s="38"/>
      <c r="B1069" s="29"/>
      <c r="C1069" s="142"/>
      <c r="D1069" s="24"/>
      <c r="E1069" s="24"/>
      <c r="F1069" s="98"/>
      <c r="G1069" s="98"/>
      <c r="H1069" s="98"/>
      <c r="I1069" s="27"/>
      <c r="J1069" s="27"/>
      <c r="K1069" s="27"/>
      <c r="L1069" s="27"/>
      <c r="M1069" s="29"/>
      <c r="N1069" s="38"/>
      <c r="O1069" s="38"/>
      <c r="P1069" s="39"/>
      <c r="Q1069" s="38"/>
      <c r="R1069" s="99"/>
      <c r="S1069" s="99"/>
      <c r="T1069" s="40"/>
      <c r="U1069" s="38"/>
      <c r="V1069" s="28"/>
      <c r="W1069" s="29"/>
      <c r="X1069" s="28"/>
      <c r="Y1069" s="28"/>
      <c r="Z1069" s="28"/>
      <c r="AA1069" s="27"/>
    </row>
    <row r="1070" spans="1:27" ht="14.25" customHeight="1" x14ac:dyDescent="0.2">
      <c r="A1070" s="38"/>
      <c r="B1070" s="29"/>
      <c r="C1070" s="142"/>
      <c r="D1070" s="24"/>
      <c r="E1070" s="24"/>
      <c r="F1070" s="98"/>
      <c r="G1070" s="98"/>
      <c r="H1070" s="98"/>
      <c r="I1070" s="27"/>
      <c r="J1070" s="27"/>
      <c r="K1070" s="27"/>
      <c r="L1070" s="27"/>
      <c r="M1070" s="29"/>
      <c r="N1070" s="38"/>
      <c r="O1070" s="38"/>
      <c r="P1070" s="39"/>
      <c r="Q1070" s="38"/>
      <c r="R1070" s="99"/>
      <c r="S1070" s="99"/>
      <c r="T1070" s="40"/>
      <c r="U1070" s="38"/>
      <c r="V1070" s="28"/>
      <c r="W1070" s="29"/>
      <c r="X1070" s="28"/>
      <c r="Y1070" s="28"/>
      <c r="Z1070" s="28"/>
      <c r="AA1070" s="27"/>
    </row>
    <row r="1071" spans="1:27" ht="14.25" customHeight="1" x14ac:dyDescent="0.2">
      <c r="A1071" s="38"/>
      <c r="B1071" s="29"/>
      <c r="C1071" s="142"/>
      <c r="D1071" s="24"/>
      <c r="E1071" s="24"/>
      <c r="F1071" s="98"/>
      <c r="G1071" s="98"/>
      <c r="H1071" s="98"/>
      <c r="I1071" s="27"/>
      <c r="J1071" s="27"/>
      <c r="K1071" s="27"/>
      <c r="L1071" s="27"/>
      <c r="M1071" s="29"/>
      <c r="N1071" s="38"/>
      <c r="O1071" s="38"/>
      <c r="P1071" s="39"/>
      <c r="Q1071" s="38"/>
      <c r="R1071" s="99"/>
      <c r="S1071" s="99"/>
      <c r="T1071" s="40"/>
      <c r="U1071" s="38"/>
      <c r="V1071" s="28"/>
      <c r="W1071" s="29"/>
      <c r="X1071" s="28"/>
      <c r="Y1071" s="28"/>
      <c r="Z1071" s="28"/>
      <c r="AA1071" s="27"/>
    </row>
    <row r="1072" spans="1:27" ht="14.25" customHeight="1" x14ac:dyDescent="0.2">
      <c r="A1072" s="38"/>
      <c r="B1072" s="29"/>
      <c r="C1072" s="142"/>
      <c r="D1072" s="24"/>
      <c r="E1072" s="24"/>
      <c r="F1072" s="98"/>
      <c r="G1072" s="98"/>
      <c r="H1072" s="98"/>
      <c r="I1072" s="27"/>
      <c r="J1072" s="27"/>
      <c r="K1072" s="27"/>
      <c r="L1072" s="27"/>
      <c r="M1072" s="29"/>
      <c r="N1072" s="38"/>
      <c r="O1072" s="38"/>
      <c r="P1072" s="39"/>
      <c r="Q1072" s="38"/>
      <c r="R1072" s="99"/>
      <c r="S1072" s="99"/>
      <c r="T1072" s="40"/>
      <c r="U1072" s="38"/>
      <c r="V1072" s="28"/>
      <c r="W1072" s="29"/>
      <c r="X1072" s="28"/>
      <c r="Y1072" s="28"/>
      <c r="Z1072" s="28"/>
      <c r="AA1072" s="27"/>
    </row>
    <row r="1073" spans="1:27" ht="14.25" customHeight="1" x14ac:dyDescent="0.2">
      <c r="A1073" s="38"/>
      <c r="B1073" s="29"/>
      <c r="C1073" s="142"/>
      <c r="D1073" s="24"/>
      <c r="E1073" s="24"/>
      <c r="F1073" s="98"/>
      <c r="G1073" s="98"/>
      <c r="H1073" s="98"/>
      <c r="I1073" s="27"/>
      <c r="J1073" s="27"/>
      <c r="K1073" s="27"/>
      <c r="L1073" s="27"/>
      <c r="M1073" s="29"/>
      <c r="N1073" s="38"/>
      <c r="O1073" s="38"/>
      <c r="P1073" s="39"/>
      <c r="Q1073" s="38"/>
      <c r="R1073" s="99"/>
      <c r="S1073" s="99"/>
      <c r="T1073" s="40"/>
      <c r="U1073" s="38"/>
      <c r="V1073" s="28"/>
      <c r="W1073" s="29"/>
      <c r="X1073" s="28"/>
      <c r="Y1073" s="28"/>
      <c r="Z1073" s="28"/>
      <c r="AA1073" s="27"/>
    </row>
    <row r="1074" spans="1:27" ht="14.25" customHeight="1" x14ac:dyDescent="0.2">
      <c r="A1074" s="38"/>
      <c r="B1074" s="29"/>
      <c r="C1074" s="142"/>
      <c r="D1074" s="24"/>
      <c r="E1074" s="24"/>
      <c r="F1074" s="98"/>
      <c r="G1074" s="98"/>
      <c r="H1074" s="98"/>
      <c r="I1074" s="27"/>
      <c r="J1074" s="27"/>
      <c r="K1074" s="27"/>
      <c r="L1074" s="27"/>
      <c r="M1074" s="29"/>
      <c r="N1074" s="38"/>
      <c r="O1074" s="38"/>
      <c r="P1074" s="39"/>
      <c r="Q1074" s="38"/>
      <c r="R1074" s="99"/>
      <c r="S1074" s="99"/>
      <c r="T1074" s="40"/>
      <c r="U1074" s="38"/>
      <c r="V1074" s="28"/>
      <c r="W1074" s="29"/>
      <c r="X1074" s="28"/>
      <c r="Y1074" s="28"/>
      <c r="Z1074" s="28"/>
      <c r="AA1074" s="27"/>
    </row>
    <row r="1075" spans="1:27" ht="14.25" customHeight="1" x14ac:dyDescent="0.2">
      <c r="A1075" s="38"/>
      <c r="B1075" s="29"/>
      <c r="C1075" s="142"/>
      <c r="D1075" s="24"/>
      <c r="E1075" s="24"/>
      <c r="F1075" s="98"/>
      <c r="G1075" s="98"/>
      <c r="H1075" s="98"/>
      <c r="I1075" s="27"/>
      <c r="J1075" s="27"/>
      <c r="K1075" s="27"/>
      <c r="L1075" s="27"/>
      <c r="M1075" s="29"/>
      <c r="N1075" s="38"/>
      <c r="O1075" s="38"/>
      <c r="P1075" s="39"/>
      <c r="Q1075" s="38"/>
      <c r="R1075" s="99"/>
      <c r="S1075" s="99"/>
      <c r="T1075" s="40"/>
      <c r="U1075" s="38"/>
      <c r="V1075" s="28"/>
      <c r="W1075" s="29"/>
      <c r="X1075" s="28"/>
      <c r="Y1075" s="28"/>
      <c r="Z1075" s="28"/>
      <c r="AA1075" s="27"/>
    </row>
    <row r="1076" spans="1:27" ht="14.25" customHeight="1" x14ac:dyDescent="0.2">
      <c r="A1076" s="38"/>
      <c r="B1076" s="29"/>
      <c r="C1076" s="142"/>
      <c r="D1076" s="24"/>
      <c r="E1076" s="24"/>
      <c r="F1076" s="98"/>
      <c r="G1076" s="98"/>
      <c r="H1076" s="98"/>
      <c r="I1076" s="27"/>
      <c r="J1076" s="27"/>
      <c r="K1076" s="27"/>
      <c r="L1076" s="27"/>
      <c r="M1076" s="29"/>
      <c r="N1076" s="38"/>
      <c r="O1076" s="38"/>
      <c r="P1076" s="39"/>
      <c r="Q1076" s="38"/>
      <c r="R1076" s="99"/>
      <c r="S1076" s="99"/>
      <c r="T1076" s="40"/>
      <c r="U1076" s="38"/>
      <c r="V1076" s="28"/>
      <c r="W1076" s="29"/>
      <c r="X1076" s="28"/>
      <c r="Y1076" s="28"/>
      <c r="Z1076" s="28"/>
      <c r="AA1076" s="27"/>
    </row>
    <row r="1077" spans="1:27" ht="14.25" customHeight="1" x14ac:dyDescent="0.2">
      <c r="A1077" s="38"/>
      <c r="B1077" s="29"/>
      <c r="C1077" s="142"/>
      <c r="D1077" s="24"/>
      <c r="E1077" s="24"/>
      <c r="F1077" s="98"/>
      <c r="G1077" s="98"/>
      <c r="H1077" s="98"/>
      <c r="I1077" s="27"/>
      <c r="J1077" s="27"/>
      <c r="K1077" s="27"/>
      <c r="L1077" s="27"/>
      <c r="M1077" s="29"/>
      <c r="N1077" s="38"/>
      <c r="O1077" s="38"/>
      <c r="P1077" s="39"/>
      <c r="Q1077" s="38"/>
      <c r="R1077" s="99"/>
      <c r="S1077" s="99"/>
      <c r="T1077" s="40"/>
      <c r="U1077" s="38"/>
      <c r="V1077" s="28"/>
      <c r="W1077" s="29"/>
      <c r="X1077" s="28"/>
      <c r="Y1077" s="28"/>
      <c r="Z1077" s="28"/>
      <c r="AA1077" s="27"/>
    </row>
    <row r="1078" spans="1:27" ht="14.25" customHeight="1" x14ac:dyDescent="0.2">
      <c r="A1078" s="38"/>
      <c r="B1078" s="29"/>
      <c r="C1078" s="142"/>
      <c r="D1078" s="24"/>
      <c r="E1078" s="24"/>
      <c r="F1078" s="98"/>
      <c r="G1078" s="98"/>
      <c r="H1078" s="98"/>
      <c r="I1078" s="27"/>
      <c r="J1078" s="27"/>
      <c r="K1078" s="27"/>
      <c r="L1078" s="27"/>
      <c r="M1078" s="29"/>
      <c r="N1078" s="38"/>
      <c r="O1078" s="38"/>
      <c r="P1078" s="39"/>
      <c r="Q1078" s="38"/>
      <c r="R1078" s="99"/>
      <c r="S1078" s="99"/>
      <c r="T1078" s="40"/>
      <c r="U1078" s="38"/>
      <c r="V1078" s="28"/>
      <c r="W1078" s="29"/>
      <c r="X1078" s="28"/>
      <c r="Y1078" s="28"/>
      <c r="Z1078" s="28"/>
      <c r="AA1078" s="27"/>
    </row>
    <row r="1079" spans="1:27" ht="14.25" customHeight="1" x14ac:dyDescent="0.2">
      <c r="A1079" s="38"/>
      <c r="B1079" s="29"/>
      <c r="C1079" s="142"/>
      <c r="D1079" s="24"/>
      <c r="E1079" s="24"/>
      <c r="F1079" s="98"/>
      <c r="G1079" s="98"/>
      <c r="H1079" s="98"/>
      <c r="I1079" s="27"/>
      <c r="J1079" s="27"/>
      <c r="K1079" s="27"/>
      <c r="L1079" s="27"/>
      <c r="M1079" s="29"/>
      <c r="N1079" s="38"/>
      <c r="O1079" s="38"/>
      <c r="P1079" s="39"/>
      <c r="Q1079" s="38"/>
      <c r="R1079" s="99"/>
      <c r="S1079" s="99"/>
      <c r="T1079" s="40"/>
      <c r="U1079" s="38"/>
      <c r="V1079" s="28"/>
      <c r="W1079" s="29"/>
      <c r="X1079" s="28"/>
      <c r="Y1079" s="28"/>
      <c r="Z1079" s="28"/>
      <c r="AA1079" s="27"/>
    </row>
    <row r="1080" spans="1:27" ht="14.25" customHeight="1" x14ac:dyDescent="0.2">
      <c r="A1080" s="38"/>
      <c r="B1080" s="29"/>
      <c r="C1080" s="142"/>
      <c r="D1080" s="24"/>
      <c r="E1080" s="24"/>
      <c r="F1080" s="98"/>
      <c r="G1080" s="98"/>
      <c r="H1080" s="98"/>
      <c r="I1080" s="27"/>
      <c r="J1080" s="27"/>
      <c r="K1080" s="27"/>
      <c r="L1080" s="27"/>
      <c r="M1080" s="29"/>
      <c r="N1080" s="38"/>
      <c r="O1080" s="38"/>
      <c r="P1080" s="39"/>
      <c r="Q1080" s="38"/>
      <c r="R1080" s="99"/>
      <c r="S1080" s="99"/>
      <c r="T1080" s="40"/>
      <c r="U1080" s="38"/>
      <c r="V1080" s="28"/>
      <c r="W1080" s="29"/>
      <c r="X1080" s="28"/>
      <c r="Y1080" s="28"/>
      <c r="Z1080" s="28"/>
      <c r="AA1080" s="27"/>
    </row>
    <row r="1081" spans="1:27" ht="14.25" customHeight="1" x14ac:dyDescent="0.2">
      <c r="A1081" s="38"/>
      <c r="B1081" s="29"/>
      <c r="C1081" s="142"/>
      <c r="D1081" s="24"/>
      <c r="E1081" s="24"/>
      <c r="F1081" s="98"/>
      <c r="G1081" s="98"/>
      <c r="H1081" s="98"/>
      <c r="I1081" s="27"/>
      <c r="J1081" s="27"/>
      <c r="K1081" s="27"/>
      <c r="L1081" s="27"/>
      <c r="M1081" s="29"/>
      <c r="N1081" s="38"/>
      <c r="O1081" s="38"/>
      <c r="P1081" s="39"/>
      <c r="Q1081" s="38"/>
      <c r="R1081" s="99"/>
      <c r="S1081" s="99"/>
      <c r="T1081" s="40"/>
      <c r="U1081" s="38"/>
      <c r="V1081" s="28"/>
      <c r="W1081" s="29"/>
      <c r="X1081" s="28"/>
      <c r="Y1081" s="28"/>
      <c r="Z1081" s="28"/>
      <c r="AA1081" s="27"/>
    </row>
    <row r="1082" spans="1:27" ht="14.25" customHeight="1" x14ac:dyDescent="0.2">
      <c r="A1082" s="38"/>
      <c r="B1082" s="29"/>
      <c r="C1082" s="142"/>
      <c r="D1082" s="24"/>
      <c r="E1082" s="24"/>
      <c r="F1082" s="98"/>
      <c r="G1082" s="98"/>
      <c r="H1082" s="98"/>
      <c r="I1082" s="27"/>
      <c r="J1082" s="27"/>
      <c r="K1082" s="27"/>
      <c r="L1082" s="27"/>
      <c r="M1082" s="29"/>
      <c r="N1082" s="38"/>
      <c r="O1082" s="38"/>
      <c r="P1082" s="39"/>
      <c r="Q1082" s="38"/>
      <c r="R1082" s="99"/>
      <c r="S1082" s="99"/>
      <c r="T1082" s="40"/>
      <c r="U1082" s="38"/>
      <c r="V1082" s="28"/>
      <c r="W1082" s="29"/>
      <c r="X1082" s="28"/>
      <c r="Y1082" s="28"/>
      <c r="Z1082" s="28"/>
      <c r="AA1082" s="27"/>
    </row>
    <row r="1083" spans="1:27" ht="14.25" customHeight="1" x14ac:dyDescent="0.2">
      <c r="A1083" s="38"/>
      <c r="B1083" s="29"/>
      <c r="C1083" s="142"/>
      <c r="D1083" s="24"/>
      <c r="E1083" s="24"/>
      <c r="F1083" s="98"/>
      <c r="G1083" s="98"/>
      <c r="H1083" s="98"/>
      <c r="I1083" s="27"/>
      <c r="J1083" s="27"/>
      <c r="K1083" s="27"/>
      <c r="L1083" s="27"/>
      <c r="M1083" s="29"/>
      <c r="N1083" s="38"/>
      <c r="O1083" s="38"/>
      <c r="P1083" s="39"/>
      <c r="Q1083" s="38"/>
      <c r="R1083" s="99"/>
      <c r="S1083" s="99"/>
      <c r="T1083" s="40"/>
      <c r="U1083" s="38"/>
      <c r="V1083" s="28"/>
      <c r="W1083" s="29"/>
      <c r="X1083" s="28"/>
      <c r="Y1083" s="28"/>
      <c r="Z1083" s="28"/>
      <c r="AA1083" s="27"/>
    </row>
    <row r="1084" spans="1:27" ht="14.25" customHeight="1" x14ac:dyDescent="0.2">
      <c r="A1084" s="38"/>
      <c r="B1084" s="29"/>
      <c r="C1084" s="142"/>
      <c r="D1084" s="24"/>
      <c r="E1084" s="24"/>
      <c r="F1084" s="98"/>
      <c r="G1084" s="98"/>
      <c r="H1084" s="98"/>
      <c r="I1084" s="27"/>
      <c r="J1084" s="27"/>
      <c r="K1084" s="27"/>
      <c r="L1084" s="27"/>
      <c r="M1084" s="29"/>
      <c r="N1084" s="38"/>
      <c r="O1084" s="38"/>
      <c r="P1084" s="39"/>
      <c r="Q1084" s="38"/>
      <c r="R1084" s="99"/>
      <c r="S1084" s="99"/>
      <c r="T1084" s="40"/>
      <c r="U1084" s="38"/>
      <c r="V1084" s="28"/>
      <c r="W1084" s="29"/>
      <c r="X1084" s="28"/>
      <c r="Y1084" s="28"/>
      <c r="Z1084" s="28"/>
      <c r="AA1084" s="27"/>
    </row>
    <row r="1085" spans="1:27" ht="14.25" customHeight="1" x14ac:dyDescent="0.2">
      <c r="A1085" s="38"/>
      <c r="B1085" s="29"/>
      <c r="C1085" s="142"/>
      <c r="D1085" s="24"/>
      <c r="E1085" s="24"/>
      <c r="F1085" s="98"/>
      <c r="G1085" s="98"/>
      <c r="H1085" s="98"/>
      <c r="I1085" s="27"/>
      <c r="J1085" s="27"/>
      <c r="K1085" s="27"/>
      <c r="L1085" s="27"/>
      <c r="M1085" s="29"/>
      <c r="N1085" s="38"/>
      <c r="O1085" s="38"/>
      <c r="P1085" s="39"/>
      <c r="Q1085" s="38"/>
      <c r="R1085" s="99"/>
      <c r="S1085" s="99"/>
      <c r="T1085" s="40"/>
      <c r="U1085" s="38"/>
      <c r="V1085" s="28"/>
      <c r="W1085" s="29"/>
      <c r="X1085" s="28"/>
      <c r="Y1085" s="28"/>
      <c r="Z1085" s="28"/>
      <c r="AA1085" s="27"/>
    </row>
    <row r="1086" spans="1:27" ht="14.25" customHeight="1" x14ac:dyDescent="0.2">
      <c r="A1086" s="38"/>
      <c r="B1086" s="29"/>
      <c r="C1086" s="142"/>
      <c r="D1086" s="24"/>
      <c r="E1086" s="24"/>
      <c r="F1086" s="98"/>
      <c r="G1086" s="98"/>
      <c r="H1086" s="98"/>
      <c r="I1086" s="27"/>
      <c r="J1086" s="27"/>
      <c r="K1086" s="27"/>
      <c r="L1086" s="27"/>
      <c r="M1086" s="29"/>
      <c r="N1086" s="38"/>
      <c r="O1086" s="38"/>
      <c r="P1086" s="39"/>
      <c r="Q1086" s="38"/>
      <c r="R1086" s="99"/>
      <c r="S1086" s="99"/>
      <c r="T1086" s="40"/>
      <c r="U1086" s="38"/>
      <c r="V1086" s="28"/>
      <c r="W1086" s="29"/>
      <c r="X1086" s="28"/>
      <c r="Y1086" s="28"/>
      <c r="Z1086" s="28"/>
      <c r="AA1086" s="27"/>
    </row>
    <row r="1087" spans="1:27" ht="14.25" customHeight="1" x14ac:dyDescent="0.2">
      <c r="A1087" s="38"/>
      <c r="B1087" s="29"/>
      <c r="C1087" s="142"/>
      <c r="D1087" s="24"/>
      <c r="E1087" s="24"/>
      <c r="F1087" s="98"/>
      <c r="G1087" s="98"/>
      <c r="H1087" s="98"/>
      <c r="I1087" s="27"/>
      <c r="J1087" s="27"/>
      <c r="K1087" s="27"/>
      <c r="L1087" s="27"/>
      <c r="M1087" s="29"/>
      <c r="N1087" s="38"/>
      <c r="O1087" s="38"/>
      <c r="P1087" s="39"/>
      <c r="Q1087" s="38"/>
      <c r="R1087" s="99"/>
      <c r="S1087" s="99"/>
      <c r="T1087" s="40"/>
      <c r="U1087" s="38"/>
      <c r="V1087" s="28"/>
      <c r="W1087" s="29"/>
      <c r="X1087" s="28"/>
      <c r="Y1087" s="28"/>
      <c r="Z1087" s="28"/>
      <c r="AA1087" s="27"/>
    </row>
    <row r="1088" spans="1:27" ht="14.25" customHeight="1" x14ac:dyDescent="0.2">
      <c r="A1088" s="38"/>
      <c r="B1088" s="29"/>
      <c r="C1088" s="142"/>
      <c r="D1088" s="24"/>
      <c r="E1088" s="24"/>
      <c r="F1088" s="98"/>
      <c r="G1088" s="98"/>
      <c r="H1088" s="98"/>
      <c r="I1088" s="27"/>
      <c r="J1088" s="27"/>
      <c r="K1088" s="27"/>
      <c r="L1088" s="27"/>
      <c r="M1088" s="29"/>
      <c r="N1088" s="38"/>
      <c r="O1088" s="38"/>
      <c r="P1088" s="39"/>
      <c r="Q1088" s="38"/>
      <c r="R1088" s="99"/>
      <c r="S1088" s="99"/>
      <c r="T1088" s="40"/>
      <c r="U1088" s="38"/>
      <c r="V1088" s="28"/>
      <c r="W1088" s="29"/>
      <c r="X1088" s="28"/>
      <c r="Y1088" s="28"/>
      <c r="Z1088" s="28"/>
      <c r="AA1088" s="27"/>
    </row>
    <row r="1089" spans="1:27" ht="14.25" customHeight="1" x14ac:dyDescent="0.2">
      <c r="A1089" s="38"/>
      <c r="B1089" s="29"/>
      <c r="C1089" s="142"/>
      <c r="D1089" s="24"/>
      <c r="E1089" s="24"/>
      <c r="F1089" s="98"/>
      <c r="G1089" s="98"/>
      <c r="H1089" s="98"/>
      <c r="I1089" s="27"/>
      <c r="J1089" s="27"/>
      <c r="K1089" s="27"/>
      <c r="L1089" s="27"/>
      <c r="M1089" s="29"/>
      <c r="N1089" s="38"/>
      <c r="O1089" s="38"/>
      <c r="P1089" s="39"/>
      <c r="Q1089" s="38"/>
      <c r="R1089" s="99"/>
      <c r="S1089" s="99"/>
      <c r="T1089" s="40"/>
      <c r="U1089" s="38"/>
      <c r="V1089" s="28"/>
      <c r="W1089" s="29"/>
      <c r="X1089" s="28"/>
      <c r="Y1089" s="28"/>
      <c r="Z1089" s="28"/>
      <c r="AA1089" s="27"/>
    </row>
    <row r="1090" spans="1:27" ht="14.25" customHeight="1" x14ac:dyDescent="0.2">
      <c r="A1090" s="38"/>
      <c r="B1090" s="29"/>
      <c r="C1090" s="142"/>
      <c r="D1090" s="24"/>
      <c r="E1090" s="24"/>
      <c r="F1090" s="98"/>
      <c r="G1090" s="98"/>
      <c r="H1090" s="98"/>
      <c r="I1090" s="27"/>
      <c r="J1090" s="27"/>
      <c r="K1090" s="27"/>
      <c r="L1090" s="27"/>
      <c r="M1090" s="29"/>
      <c r="N1090" s="38"/>
      <c r="O1090" s="38"/>
      <c r="P1090" s="39"/>
      <c r="Q1090" s="38"/>
      <c r="R1090" s="99"/>
      <c r="S1090" s="99"/>
      <c r="T1090" s="40"/>
      <c r="U1090" s="38"/>
      <c r="V1090" s="28"/>
      <c r="W1090" s="29"/>
      <c r="X1090" s="28"/>
      <c r="Y1090" s="28"/>
      <c r="Z1090" s="28"/>
      <c r="AA1090" s="27"/>
    </row>
    <row r="1091" spans="1:27" ht="14.25" customHeight="1" x14ac:dyDescent="0.2">
      <c r="A1091" s="38"/>
      <c r="B1091" s="29"/>
      <c r="C1091" s="142"/>
      <c r="D1091" s="24"/>
      <c r="E1091" s="24"/>
      <c r="F1091" s="98"/>
      <c r="G1091" s="98"/>
      <c r="H1091" s="98"/>
      <c r="I1091" s="27"/>
      <c r="J1091" s="27"/>
      <c r="K1091" s="27"/>
      <c r="L1091" s="27"/>
      <c r="M1091" s="29"/>
      <c r="N1091" s="38"/>
      <c r="O1091" s="38"/>
      <c r="P1091" s="39"/>
      <c r="Q1091" s="38"/>
      <c r="R1091" s="99"/>
      <c r="S1091" s="99"/>
      <c r="T1091" s="40"/>
      <c r="U1091" s="38"/>
      <c r="V1091" s="28"/>
      <c r="W1091" s="29"/>
      <c r="X1091" s="28"/>
      <c r="Y1091" s="28"/>
      <c r="Z1091" s="28"/>
      <c r="AA1091" s="27"/>
    </row>
    <row r="1092" spans="1:27" ht="14.25" customHeight="1" x14ac:dyDescent="0.2">
      <c r="A1092" s="38"/>
      <c r="B1092" s="29"/>
      <c r="C1092" s="142"/>
      <c r="D1092" s="24"/>
      <c r="E1092" s="24"/>
      <c r="F1092" s="98"/>
      <c r="G1092" s="98"/>
      <c r="H1092" s="98"/>
      <c r="I1092" s="27"/>
      <c r="J1092" s="27"/>
      <c r="K1092" s="27"/>
      <c r="L1092" s="27"/>
      <c r="M1092" s="29"/>
      <c r="N1092" s="38"/>
      <c r="O1092" s="38"/>
      <c r="P1092" s="39"/>
      <c r="Q1092" s="38"/>
      <c r="R1092" s="99"/>
      <c r="S1092" s="99"/>
      <c r="T1092" s="40"/>
      <c r="U1092" s="38"/>
      <c r="V1092" s="28"/>
      <c r="W1092" s="29"/>
      <c r="X1092" s="28"/>
      <c r="Y1092" s="28"/>
      <c r="Z1092" s="28"/>
      <c r="AA1092" s="27"/>
    </row>
    <row r="1093" spans="1:27" ht="14.25" customHeight="1" x14ac:dyDescent="0.2">
      <c r="A1093" s="38"/>
      <c r="B1093" s="29"/>
      <c r="C1093" s="142"/>
      <c r="D1093" s="24"/>
      <c r="E1093" s="24"/>
      <c r="F1093" s="98"/>
      <c r="G1093" s="98"/>
      <c r="H1093" s="98"/>
      <c r="I1093" s="27"/>
      <c r="J1093" s="27"/>
      <c r="K1093" s="27"/>
      <c r="L1093" s="27"/>
      <c r="M1093" s="29"/>
      <c r="N1093" s="38"/>
      <c r="O1093" s="38"/>
      <c r="P1093" s="39"/>
      <c r="Q1093" s="38"/>
      <c r="R1093" s="99"/>
      <c r="S1093" s="99"/>
      <c r="T1093" s="40"/>
      <c r="U1093" s="38"/>
      <c r="V1093" s="28"/>
      <c r="W1093" s="29"/>
      <c r="X1093" s="28"/>
      <c r="Y1093" s="28"/>
      <c r="Z1093" s="28"/>
      <c r="AA1093" s="27"/>
    </row>
    <row r="1094" spans="1:27" ht="14.25" customHeight="1" x14ac:dyDescent="0.2">
      <c r="A1094" s="38"/>
      <c r="B1094" s="29"/>
      <c r="C1094" s="142"/>
      <c r="D1094" s="24"/>
      <c r="E1094" s="24"/>
      <c r="F1094" s="98"/>
      <c r="G1094" s="98"/>
      <c r="H1094" s="98"/>
      <c r="I1094" s="27"/>
      <c r="J1094" s="27"/>
      <c r="K1094" s="27"/>
      <c r="L1094" s="27"/>
      <c r="M1094" s="29"/>
      <c r="N1094" s="38"/>
      <c r="O1094" s="38"/>
      <c r="P1094" s="39"/>
      <c r="Q1094" s="38"/>
      <c r="R1094" s="99"/>
      <c r="S1094" s="99"/>
      <c r="T1094" s="40"/>
      <c r="U1094" s="38"/>
      <c r="V1094" s="28"/>
      <c r="W1094" s="29"/>
      <c r="X1094" s="28"/>
      <c r="Y1094" s="28"/>
      <c r="Z1094" s="28"/>
      <c r="AA1094" s="27"/>
    </row>
    <row r="1095" spans="1:27" ht="14.25" customHeight="1" x14ac:dyDescent="0.2">
      <c r="A1095" s="38"/>
      <c r="B1095" s="29"/>
      <c r="C1095" s="142"/>
      <c r="D1095" s="24"/>
      <c r="E1095" s="24"/>
      <c r="F1095" s="98"/>
      <c r="G1095" s="98"/>
      <c r="H1095" s="98"/>
      <c r="I1095" s="27"/>
      <c r="J1095" s="27"/>
      <c r="K1095" s="27"/>
      <c r="L1095" s="27"/>
      <c r="M1095" s="29"/>
      <c r="N1095" s="38"/>
      <c r="O1095" s="38"/>
      <c r="P1095" s="39"/>
      <c r="Q1095" s="38"/>
      <c r="R1095" s="99"/>
      <c r="S1095" s="99"/>
      <c r="T1095" s="40"/>
      <c r="U1095" s="38"/>
      <c r="V1095" s="28"/>
      <c r="W1095" s="29"/>
      <c r="X1095" s="28"/>
      <c r="Y1095" s="28"/>
      <c r="Z1095" s="28"/>
      <c r="AA1095" s="27"/>
    </row>
    <row r="1096" spans="1:27" ht="14.25" customHeight="1" x14ac:dyDescent="0.2">
      <c r="A1096" s="38"/>
      <c r="B1096" s="29"/>
      <c r="C1096" s="142"/>
      <c r="D1096" s="24"/>
      <c r="E1096" s="24"/>
      <c r="F1096" s="98"/>
      <c r="G1096" s="98"/>
      <c r="H1096" s="98"/>
      <c r="I1096" s="27"/>
      <c r="J1096" s="27"/>
      <c r="K1096" s="27"/>
      <c r="L1096" s="27"/>
      <c r="M1096" s="29"/>
      <c r="N1096" s="38"/>
      <c r="O1096" s="38"/>
      <c r="P1096" s="39"/>
      <c r="Q1096" s="38"/>
      <c r="R1096" s="99"/>
      <c r="S1096" s="99"/>
      <c r="T1096" s="40"/>
      <c r="U1096" s="38"/>
      <c r="V1096" s="28"/>
      <c r="W1096" s="29"/>
      <c r="X1096" s="28"/>
      <c r="Y1096" s="28"/>
      <c r="Z1096" s="28"/>
      <c r="AA1096" s="27"/>
    </row>
    <row r="1097" spans="1:27" ht="14.25" customHeight="1" x14ac:dyDescent="0.2">
      <c r="A1097" s="38"/>
      <c r="B1097" s="29"/>
      <c r="C1097" s="142"/>
      <c r="D1097" s="24"/>
      <c r="E1097" s="24"/>
      <c r="F1097" s="98"/>
      <c r="G1097" s="98"/>
      <c r="H1097" s="98"/>
      <c r="I1097" s="27"/>
      <c r="J1097" s="27"/>
      <c r="K1097" s="27"/>
      <c r="L1097" s="27"/>
      <c r="M1097" s="29"/>
      <c r="N1097" s="38"/>
      <c r="O1097" s="38"/>
      <c r="P1097" s="39"/>
      <c r="Q1097" s="38"/>
      <c r="R1097" s="99"/>
      <c r="S1097" s="99"/>
      <c r="T1097" s="40"/>
      <c r="U1097" s="38"/>
      <c r="V1097" s="28"/>
      <c r="W1097" s="29"/>
      <c r="X1097" s="28"/>
      <c r="Y1097" s="28"/>
      <c r="Z1097" s="28"/>
      <c r="AA1097" s="27"/>
    </row>
    <row r="1098" spans="1:27" ht="14.25" customHeight="1" x14ac:dyDescent="0.2">
      <c r="A1098" s="38"/>
      <c r="B1098" s="29"/>
      <c r="C1098" s="142"/>
      <c r="D1098" s="24"/>
      <c r="E1098" s="24"/>
      <c r="F1098" s="98"/>
      <c r="G1098" s="98"/>
      <c r="H1098" s="98"/>
      <c r="I1098" s="27"/>
      <c r="J1098" s="27"/>
      <c r="K1098" s="27"/>
      <c r="L1098" s="27"/>
      <c r="M1098" s="29"/>
      <c r="N1098" s="38"/>
      <c r="O1098" s="38"/>
      <c r="P1098" s="39"/>
      <c r="Q1098" s="38"/>
      <c r="R1098" s="99"/>
      <c r="S1098" s="99"/>
      <c r="T1098" s="40"/>
      <c r="U1098" s="38"/>
      <c r="V1098" s="28"/>
      <c r="W1098" s="29"/>
      <c r="X1098" s="28"/>
      <c r="Y1098" s="28"/>
      <c r="Z1098" s="28"/>
      <c r="AA1098" s="27"/>
    </row>
    <row r="1099" spans="1:27" ht="14.25" customHeight="1" x14ac:dyDescent="0.2">
      <c r="A1099" s="38"/>
      <c r="B1099" s="29"/>
      <c r="C1099" s="142"/>
      <c r="D1099" s="24"/>
      <c r="E1099" s="24"/>
      <c r="F1099" s="98"/>
      <c r="G1099" s="98"/>
      <c r="H1099" s="98"/>
      <c r="I1099" s="27"/>
      <c r="J1099" s="27"/>
      <c r="K1099" s="27"/>
      <c r="L1099" s="27"/>
      <c r="M1099" s="29"/>
      <c r="N1099" s="38"/>
      <c r="O1099" s="38"/>
      <c r="P1099" s="39"/>
      <c r="Q1099" s="38"/>
      <c r="R1099" s="99"/>
      <c r="S1099" s="99"/>
      <c r="T1099" s="40"/>
      <c r="U1099" s="38"/>
      <c r="V1099" s="28"/>
      <c r="W1099" s="29"/>
      <c r="X1099" s="28"/>
      <c r="Y1099" s="28"/>
      <c r="Z1099" s="28"/>
      <c r="AA1099" s="27"/>
    </row>
    <row r="1100" spans="1:27" ht="14.25" customHeight="1" x14ac:dyDescent="0.2">
      <c r="A1100" s="38"/>
      <c r="B1100" s="29"/>
      <c r="C1100" s="142"/>
      <c r="D1100" s="24"/>
      <c r="E1100" s="24"/>
      <c r="F1100" s="98"/>
      <c r="G1100" s="98"/>
      <c r="H1100" s="98"/>
      <c r="I1100" s="27"/>
      <c r="J1100" s="27"/>
      <c r="K1100" s="27"/>
      <c r="L1100" s="27"/>
      <c r="M1100" s="29"/>
      <c r="N1100" s="38"/>
      <c r="O1100" s="38"/>
      <c r="P1100" s="39"/>
      <c r="Q1100" s="38"/>
      <c r="R1100" s="99"/>
      <c r="S1100" s="99"/>
      <c r="T1100" s="40"/>
      <c r="U1100" s="38"/>
      <c r="V1100" s="28"/>
      <c r="W1100" s="29"/>
      <c r="X1100" s="28"/>
      <c r="Y1100" s="28"/>
      <c r="Z1100" s="28"/>
      <c r="AA1100" s="27"/>
    </row>
    <row r="1101" spans="1:27" ht="14.25" customHeight="1" x14ac:dyDescent="0.2">
      <c r="A1101" s="38"/>
      <c r="B1101" s="29"/>
      <c r="C1101" s="142"/>
      <c r="D1101" s="24"/>
      <c r="E1101" s="24"/>
      <c r="F1101" s="98"/>
      <c r="G1101" s="98"/>
      <c r="H1101" s="98"/>
      <c r="I1101" s="27"/>
      <c r="J1101" s="27"/>
      <c r="K1101" s="27"/>
      <c r="L1101" s="27"/>
      <c r="M1101" s="29"/>
      <c r="N1101" s="38"/>
      <c r="O1101" s="38"/>
      <c r="P1101" s="39"/>
      <c r="Q1101" s="38"/>
      <c r="R1101" s="99"/>
      <c r="S1101" s="99"/>
      <c r="T1101" s="40"/>
      <c r="U1101" s="38"/>
      <c r="V1101" s="28"/>
      <c r="W1101" s="29"/>
      <c r="X1101" s="28"/>
      <c r="Y1101" s="28"/>
      <c r="Z1101" s="28"/>
      <c r="AA1101" s="27"/>
    </row>
    <row r="1102" spans="1:27" ht="14.25" customHeight="1" x14ac:dyDescent="0.2">
      <c r="A1102" s="38"/>
      <c r="B1102" s="29"/>
      <c r="C1102" s="142"/>
      <c r="D1102" s="24"/>
      <c r="E1102" s="24"/>
      <c r="F1102" s="98"/>
      <c r="G1102" s="98"/>
      <c r="H1102" s="98"/>
      <c r="I1102" s="27"/>
      <c r="J1102" s="27"/>
      <c r="K1102" s="27"/>
      <c r="L1102" s="27"/>
      <c r="M1102" s="29"/>
      <c r="N1102" s="38"/>
      <c r="O1102" s="38"/>
      <c r="P1102" s="39"/>
      <c r="Q1102" s="38"/>
      <c r="R1102" s="99"/>
      <c r="S1102" s="99"/>
      <c r="T1102" s="40"/>
      <c r="U1102" s="38"/>
      <c r="V1102" s="28"/>
      <c r="W1102" s="29"/>
      <c r="X1102" s="28"/>
      <c r="Y1102" s="28"/>
      <c r="Z1102" s="28"/>
      <c r="AA1102" s="27"/>
    </row>
    <row r="1103" spans="1:27" ht="14.25" customHeight="1" x14ac:dyDescent="0.2">
      <c r="A1103" s="38"/>
      <c r="B1103" s="29"/>
      <c r="C1103" s="142"/>
      <c r="D1103" s="24"/>
      <c r="E1103" s="24"/>
      <c r="F1103" s="98"/>
      <c r="G1103" s="98"/>
      <c r="H1103" s="98"/>
      <c r="I1103" s="27"/>
      <c r="J1103" s="27"/>
      <c r="K1103" s="27"/>
      <c r="L1103" s="27"/>
      <c r="M1103" s="29"/>
      <c r="N1103" s="38"/>
      <c r="O1103" s="38"/>
      <c r="P1103" s="39"/>
      <c r="Q1103" s="38"/>
      <c r="R1103" s="99"/>
      <c r="S1103" s="99"/>
      <c r="T1103" s="40"/>
      <c r="U1103" s="38"/>
      <c r="V1103" s="28"/>
      <c r="W1103" s="29"/>
      <c r="X1103" s="28"/>
      <c r="Y1103" s="28"/>
      <c r="Z1103" s="28"/>
      <c r="AA1103" s="27"/>
    </row>
    <row r="1104" spans="1:27" ht="14.25" customHeight="1" x14ac:dyDescent="0.2">
      <c r="A1104" s="38"/>
      <c r="B1104" s="29"/>
      <c r="C1104" s="142"/>
      <c r="D1104" s="24"/>
      <c r="E1104" s="24"/>
      <c r="F1104" s="98"/>
      <c r="G1104" s="98"/>
      <c r="H1104" s="98"/>
      <c r="I1104" s="27"/>
      <c r="J1104" s="27"/>
      <c r="K1104" s="27"/>
      <c r="L1104" s="27"/>
      <c r="M1104" s="29"/>
      <c r="N1104" s="38"/>
      <c r="O1104" s="38"/>
      <c r="P1104" s="39"/>
      <c r="Q1104" s="38"/>
      <c r="R1104" s="99"/>
      <c r="S1104" s="99"/>
      <c r="T1104" s="40"/>
      <c r="U1104" s="38"/>
      <c r="V1104" s="28"/>
      <c r="W1104" s="29"/>
      <c r="X1104" s="28"/>
      <c r="Y1104" s="28"/>
      <c r="Z1104" s="28"/>
      <c r="AA1104" s="27"/>
    </row>
    <row r="1105" spans="1:27" ht="14.25" customHeight="1" x14ac:dyDescent="0.2">
      <c r="A1105" s="38"/>
      <c r="B1105" s="29"/>
      <c r="C1105" s="142"/>
      <c r="D1105" s="24"/>
      <c r="E1105" s="24"/>
      <c r="F1105" s="98"/>
      <c r="G1105" s="98"/>
      <c r="H1105" s="98"/>
      <c r="I1105" s="27"/>
      <c r="J1105" s="27"/>
      <c r="K1105" s="27"/>
      <c r="L1105" s="27"/>
      <c r="M1105" s="29"/>
      <c r="N1105" s="38"/>
      <c r="O1105" s="38"/>
      <c r="P1105" s="39"/>
      <c r="Q1105" s="38"/>
      <c r="R1105" s="99"/>
      <c r="S1105" s="99"/>
      <c r="T1105" s="40"/>
      <c r="U1105" s="38"/>
      <c r="V1105" s="28"/>
      <c r="W1105" s="29"/>
      <c r="X1105" s="28"/>
      <c r="Y1105" s="28"/>
      <c r="Z1105" s="28"/>
      <c r="AA1105" s="27"/>
    </row>
    <row r="1106" spans="1:27" ht="14.25" customHeight="1" x14ac:dyDescent="0.2">
      <c r="A1106" s="38"/>
      <c r="B1106" s="29"/>
      <c r="C1106" s="142"/>
      <c r="D1106" s="24"/>
      <c r="E1106" s="24"/>
      <c r="F1106" s="98"/>
      <c r="G1106" s="98"/>
      <c r="H1106" s="98"/>
      <c r="I1106" s="27"/>
      <c r="J1106" s="27"/>
      <c r="K1106" s="27"/>
      <c r="L1106" s="27"/>
      <c r="M1106" s="29"/>
      <c r="N1106" s="38"/>
      <c r="O1106" s="38"/>
      <c r="P1106" s="39"/>
      <c r="Q1106" s="38"/>
      <c r="R1106" s="99"/>
      <c r="S1106" s="99"/>
      <c r="T1106" s="40"/>
      <c r="U1106" s="38"/>
      <c r="V1106" s="28"/>
      <c r="W1106" s="29"/>
      <c r="X1106" s="28"/>
      <c r="Y1106" s="28"/>
      <c r="Z1106" s="28"/>
      <c r="AA1106" s="27"/>
    </row>
    <row r="1107" spans="1:27" ht="14.25" customHeight="1" x14ac:dyDescent="0.2">
      <c r="A1107" s="38"/>
      <c r="B1107" s="29"/>
      <c r="C1107" s="142"/>
      <c r="D1107" s="24"/>
      <c r="E1107" s="24"/>
      <c r="F1107" s="98"/>
      <c r="G1107" s="98"/>
      <c r="H1107" s="98"/>
      <c r="I1107" s="27"/>
      <c r="J1107" s="27"/>
      <c r="K1107" s="27"/>
      <c r="L1107" s="27"/>
      <c r="M1107" s="29"/>
      <c r="N1107" s="38"/>
      <c r="O1107" s="38"/>
      <c r="P1107" s="39"/>
      <c r="Q1107" s="38"/>
      <c r="R1107" s="99"/>
      <c r="S1107" s="99"/>
      <c r="T1107" s="40"/>
      <c r="U1107" s="38"/>
      <c r="V1107" s="28"/>
      <c r="W1107" s="29"/>
      <c r="X1107" s="28"/>
      <c r="Y1107" s="28"/>
      <c r="Z1107" s="28"/>
      <c r="AA1107" s="27"/>
    </row>
    <row r="1108" spans="1:27" ht="14.25" customHeight="1" x14ac:dyDescent="0.2">
      <c r="A1108" s="38"/>
      <c r="B1108" s="29"/>
      <c r="C1108" s="142"/>
      <c r="D1108" s="24"/>
      <c r="E1108" s="24"/>
      <c r="F1108" s="98"/>
      <c r="G1108" s="98"/>
      <c r="H1108" s="98"/>
      <c r="I1108" s="27"/>
      <c r="J1108" s="27"/>
      <c r="K1108" s="27"/>
      <c r="L1108" s="27"/>
      <c r="M1108" s="29"/>
      <c r="N1108" s="38"/>
      <c r="O1108" s="38"/>
      <c r="P1108" s="39"/>
      <c r="Q1108" s="38"/>
      <c r="R1108" s="99"/>
      <c r="S1108" s="99"/>
      <c r="T1108" s="40"/>
      <c r="U1108" s="38"/>
      <c r="V1108" s="28"/>
      <c r="W1108" s="29"/>
      <c r="X1108" s="28"/>
      <c r="Y1108" s="28"/>
      <c r="Z1108" s="28"/>
      <c r="AA1108" s="27"/>
    </row>
    <row r="1109" spans="1:27" ht="14.25" customHeight="1" x14ac:dyDescent="0.2">
      <c r="A1109" s="38"/>
      <c r="B1109" s="29"/>
      <c r="C1109" s="142"/>
      <c r="D1109" s="24"/>
      <c r="E1109" s="24"/>
      <c r="F1109" s="98"/>
      <c r="G1109" s="98"/>
      <c r="H1109" s="98"/>
      <c r="I1109" s="27"/>
      <c r="J1109" s="27"/>
      <c r="K1109" s="27"/>
      <c r="L1109" s="27"/>
      <c r="M1109" s="29"/>
      <c r="N1109" s="38"/>
      <c r="O1109" s="38"/>
      <c r="P1109" s="39"/>
      <c r="Q1109" s="38"/>
      <c r="R1109" s="99"/>
      <c r="S1109" s="99"/>
      <c r="T1109" s="40"/>
      <c r="U1109" s="38"/>
      <c r="V1109" s="28"/>
      <c r="W1109" s="29"/>
      <c r="X1109" s="28"/>
      <c r="Y1109" s="28"/>
      <c r="Z1109" s="28"/>
      <c r="AA1109" s="27"/>
    </row>
    <row r="1110" spans="1:27" ht="14.25" customHeight="1" x14ac:dyDescent="0.2">
      <c r="A1110" s="38"/>
      <c r="B1110" s="29"/>
      <c r="C1110" s="142"/>
      <c r="D1110" s="24"/>
      <c r="E1110" s="24"/>
      <c r="F1110" s="98"/>
      <c r="G1110" s="98"/>
      <c r="H1110" s="98"/>
      <c r="I1110" s="27"/>
      <c r="J1110" s="27"/>
      <c r="K1110" s="27"/>
      <c r="L1110" s="27"/>
      <c r="M1110" s="29"/>
      <c r="N1110" s="38"/>
      <c r="O1110" s="38"/>
      <c r="P1110" s="39"/>
      <c r="Q1110" s="38"/>
      <c r="R1110" s="99"/>
      <c r="S1110" s="99"/>
      <c r="T1110" s="40"/>
      <c r="U1110" s="38"/>
      <c r="V1110" s="28"/>
      <c r="W1110" s="29"/>
      <c r="X1110" s="28"/>
      <c r="Y1110" s="28"/>
      <c r="Z1110" s="28"/>
      <c r="AA1110" s="27"/>
    </row>
    <row r="1111" spans="1:27" ht="14.25" customHeight="1" x14ac:dyDescent="0.2">
      <c r="A1111" s="38"/>
      <c r="B1111" s="29"/>
      <c r="C1111" s="142"/>
      <c r="D1111" s="24"/>
      <c r="E1111" s="24"/>
      <c r="F1111" s="98"/>
      <c r="G1111" s="98"/>
      <c r="H1111" s="98"/>
      <c r="I1111" s="27"/>
      <c r="J1111" s="27"/>
      <c r="K1111" s="27"/>
      <c r="L1111" s="27"/>
      <c r="M1111" s="29"/>
      <c r="N1111" s="38"/>
      <c r="O1111" s="38"/>
      <c r="P1111" s="39"/>
      <c r="Q1111" s="38"/>
      <c r="R1111" s="99"/>
      <c r="S1111" s="99"/>
      <c r="T1111" s="40"/>
      <c r="U1111" s="38"/>
      <c r="V1111" s="28"/>
      <c r="W1111" s="29"/>
      <c r="X1111" s="28"/>
      <c r="Y1111" s="28"/>
      <c r="Z1111" s="28"/>
      <c r="AA1111" s="27"/>
    </row>
    <row r="1112" spans="1:27" ht="14.25" customHeight="1" x14ac:dyDescent="0.2">
      <c r="A1112" s="38"/>
      <c r="B1112" s="29"/>
      <c r="C1112" s="142"/>
      <c r="D1112" s="24"/>
      <c r="E1112" s="24"/>
      <c r="F1112" s="98"/>
      <c r="G1112" s="98"/>
      <c r="H1112" s="98"/>
      <c r="I1112" s="27"/>
      <c r="J1112" s="27"/>
      <c r="K1112" s="27"/>
      <c r="L1112" s="27"/>
      <c r="M1112" s="29"/>
      <c r="N1112" s="38"/>
      <c r="O1112" s="38"/>
      <c r="P1112" s="39"/>
      <c r="Q1112" s="38"/>
      <c r="R1112" s="99"/>
      <c r="S1112" s="99"/>
      <c r="T1112" s="40"/>
      <c r="U1112" s="38"/>
      <c r="V1112" s="28"/>
      <c r="W1112" s="29"/>
      <c r="X1112" s="28"/>
      <c r="Y1112" s="28"/>
      <c r="Z1112" s="28"/>
      <c r="AA1112" s="27"/>
    </row>
    <row r="1113" spans="1:27" ht="14.25" customHeight="1" x14ac:dyDescent="0.2">
      <c r="A1113" s="38"/>
      <c r="B1113" s="29"/>
      <c r="C1113" s="142"/>
      <c r="D1113" s="24"/>
      <c r="E1113" s="24"/>
      <c r="F1113" s="98"/>
      <c r="G1113" s="98"/>
      <c r="H1113" s="98"/>
      <c r="I1113" s="27"/>
      <c r="J1113" s="27"/>
      <c r="K1113" s="27"/>
      <c r="L1113" s="27"/>
      <c r="M1113" s="29"/>
      <c r="N1113" s="38"/>
      <c r="O1113" s="38"/>
      <c r="P1113" s="39"/>
      <c r="Q1113" s="38"/>
      <c r="R1113" s="99"/>
      <c r="S1113" s="99"/>
      <c r="T1113" s="40"/>
      <c r="U1113" s="38"/>
      <c r="V1113" s="28"/>
      <c r="W1113" s="29"/>
      <c r="X1113" s="28"/>
      <c r="Y1113" s="28"/>
      <c r="Z1113" s="28"/>
      <c r="AA1113" s="27"/>
    </row>
    <row r="1114" spans="1:27" ht="14.25" customHeight="1" x14ac:dyDescent="0.2">
      <c r="A1114" s="38"/>
      <c r="B1114" s="29"/>
      <c r="C1114" s="142"/>
      <c r="D1114" s="24"/>
      <c r="E1114" s="24"/>
      <c r="F1114" s="98"/>
      <c r="G1114" s="98"/>
      <c r="H1114" s="98"/>
      <c r="I1114" s="27"/>
      <c r="J1114" s="27"/>
      <c r="K1114" s="27"/>
      <c r="L1114" s="27"/>
      <c r="M1114" s="29"/>
      <c r="N1114" s="38"/>
      <c r="O1114" s="38"/>
      <c r="P1114" s="39"/>
      <c r="Q1114" s="38"/>
      <c r="R1114" s="99"/>
      <c r="S1114" s="99"/>
      <c r="T1114" s="40"/>
      <c r="U1114" s="38"/>
      <c r="V1114" s="28"/>
      <c r="W1114" s="29"/>
      <c r="X1114" s="28"/>
      <c r="Y1114" s="28"/>
      <c r="Z1114" s="28"/>
      <c r="AA1114" s="27"/>
    </row>
    <row r="1115" spans="1:27" ht="14.25" customHeight="1" x14ac:dyDescent="0.2">
      <c r="A1115" s="38"/>
      <c r="B1115" s="29"/>
      <c r="C1115" s="142"/>
      <c r="D1115" s="24"/>
      <c r="E1115" s="24"/>
      <c r="F1115" s="98"/>
      <c r="G1115" s="98"/>
      <c r="H1115" s="98"/>
      <c r="I1115" s="27"/>
      <c r="J1115" s="27"/>
      <c r="K1115" s="27"/>
      <c r="L1115" s="27"/>
      <c r="M1115" s="29"/>
      <c r="N1115" s="38"/>
      <c r="O1115" s="38"/>
      <c r="P1115" s="39"/>
      <c r="Q1115" s="38"/>
      <c r="R1115" s="99"/>
      <c r="S1115" s="99"/>
      <c r="T1115" s="40"/>
      <c r="U1115" s="38"/>
      <c r="V1115" s="28"/>
      <c r="W1115" s="29"/>
      <c r="X1115" s="28"/>
      <c r="Y1115" s="28"/>
      <c r="Z1115" s="28"/>
      <c r="AA1115" s="27"/>
    </row>
    <row r="1116" spans="1:27" ht="14.25" customHeight="1" x14ac:dyDescent="0.2">
      <c r="A1116" s="38"/>
      <c r="B1116" s="29"/>
      <c r="C1116" s="142"/>
      <c r="D1116" s="24"/>
      <c r="E1116" s="24"/>
      <c r="F1116" s="98"/>
      <c r="G1116" s="98"/>
      <c r="H1116" s="98"/>
      <c r="I1116" s="27"/>
      <c r="J1116" s="27"/>
      <c r="K1116" s="27"/>
      <c r="L1116" s="27"/>
      <c r="M1116" s="29"/>
      <c r="N1116" s="38"/>
      <c r="O1116" s="38"/>
      <c r="P1116" s="39"/>
      <c r="Q1116" s="38"/>
      <c r="R1116" s="99"/>
      <c r="S1116" s="99"/>
      <c r="T1116" s="40"/>
      <c r="U1116" s="38"/>
      <c r="V1116" s="28"/>
      <c r="W1116" s="29"/>
      <c r="X1116" s="28"/>
      <c r="Y1116" s="28"/>
      <c r="Z1116" s="28"/>
      <c r="AA1116" s="27"/>
    </row>
    <row r="1117" spans="1:27" ht="14.25" customHeight="1" x14ac:dyDescent="0.2">
      <c r="A1117" s="38"/>
      <c r="B1117" s="29"/>
      <c r="C1117" s="142"/>
      <c r="D1117" s="24"/>
      <c r="E1117" s="24"/>
      <c r="F1117" s="98"/>
      <c r="G1117" s="98"/>
      <c r="H1117" s="98"/>
      <c r="I1117" s="27"/>
      <c r="J1117" s="27"/>
      <c r="K1117" s="27"/>
      <c r="L1117" s="27"/>
      <c r="M1117" s="29"/>
      <c r="N1117" s="38"/>
      <c r="O1117" s="38"/>
      <c r="P1117" s="39"/>
      <c r="Q1117" s="38"/>
      <c r="R1117" s="99"/>
      <c r="S1117" s="99"/>
      <c r="T1117" s="40"/>
      <c r="U1117" s="38"/>
      <c r="V1117" s="28"/>
      <c r="W1117" s="29"/>
      <c r="X1117" s="28"/>
      <c r="Y1117" s="28"/>
      <c r="Z1117" s="28"/>
      <c r="AA1117" s="27"/>
    </row>
    <row r="1118" spans="1:27" ht="14.25" customHeight="1" x14ac:dyDescent="0.2">
      <c r="A1118" s="38"/>
      <c r="B1118" s="29"/>
      <c r="C1118" s="142"/>
      <c r="D1118" s="24"/>
      <c r="E1118" s="24"/>
      <c r="F1118" s="98"/>
      <c r="G1118" s="98"/>
      <c r="H1118" s="98"/>
      <c r="I1118" s="27"/>
      <c r="J1118" s="27"/>
      <c r="K1118" s="27"/>
      <c r="L1118" s="27"/>
      <c r="M1118" s="29"/>
      <c r="N1118" s="38"/>
      <c r="O1118" s="38"/>
      <c r="P1118" s="39"/>
      <c r="Q1118" s="38"/>
      <c r="R1118" s="99"/>
      <c r="S1118" s="99"/>
      <c r="T1118" s="40"/>
      <c r="U1118" s="38"/>
      <c r="V1118" s="28"/>
      <c r="W1118" s="29"/>
      <c r="X1118" s="28"/>
      <c r="Y1118" s="28"/>
      <c r="Z1118" s="28"/>
      <c r="AA1118" s="27"/>
    </row>
    <row r="1119" spans="1:27" ht="14.25" customHeight="1" x14ac:dyDescent="0.2">
      <c r="A1119" s="38"/>
      <c r="B1119" s="29"/>
      <c r="C1119" s="142"/>
      <c r="D1119" s="24"/>
      <c r="E1119" s="24"/>
      <c r="F1119" s="98"/>
      <c r="G1119" s="98"/>
      <c r="H1119" s="98"/>
      <c r="I1119" s="27"/>
      <c r="J1119" s="27"/>
      <c r="K1119" s="27"/>
      <c r="L1119" s="27"/>
      <c r="M1119" s="29"/>
      <c r="N1119" s="38"/>
      <c r="O1119" s="38"/>
      <c r="P1119" s="39"/>
      <c r="Q1119" s="38"/>
      <c r="R1119" s="99"/>
      <c r="S1119" s="99"/>
      <c r="T1119" s="40"/>
      <c r="U1119" s="38"/>
      <c r="V1119" s="28"/>
      <c r="W1119" s="29"/>
      <c r="X1119" s="28"/>
      <c r="Y1119" s="28"/>
      <c r="Z1119" s="28"/>
      <c r="AA1119" s="27"/>
    </row>
    <row r="1120" spans="1:27" ht="14.25" customHeight="1" x14ac:dyDescent="0.2">
      <c r="A1120" s="38"/>
      <c r="B1120" s="29"/>
      <c r="C1120" s="142"/>
      <c r="D1120" s="24"/>
      <c r="E1120" s="24"/>
      <c r="F1120" s="98"/>
      <c r="G1120" s="98"/>
      <c r="H1120" s="98"/>
      <c r="I1120" s="27"/>
      <c r="J1120" s="27"/>
      <c r="K1120" s="27"/>
      <c r="L1120" s="27"/>
      <c r="M1120" s="29"/>
      <c r="N1120" s="38"/>
      <c r="O1120" s="38"/>
      <c r="P1120" s="39"/>
      <c r="Q1120" s="38"/>
      <c r="R1120" s="99"/>
      <c r="S1120" s="99"/>
      <c r="T1120" s="40"/>
      <c r="U1120" s="38"/>
      <c r="V1120" s="28"/>
      <c r="W1120" s="29"/>
      <c r="X1120" s="28"/>
      <c r="Y1120" s="28"/>
      <c r="Z1120" s="28"/>
      <c r="AA1120" s="27"/>
    </row>
    <row r="1121" spans="1:27" ht="14.25" customHeight="1" x14ac:dyDescent="0.2">
      <c r="A1121" s="38"/>
      <c r="B1121" s="29"/>
      <c r="C1121" s="142"/>
      <c r="D1121" s="24"/>
      <c r="E1121" s="24"/>
      <c r="F1121" s="98"/>
      <c r="G1121" s="98"/>
      <c r="H1121" s="98"/>
      <c r="I1121" s="27"/>
      <c r="J1121" s="27"/>
      <c r="K1121" s="27"/>
      <c r="L1121" s="27"/>
      <c r="M1121" s="29"/>
      <c r="N1121" s="38"/>
      <c r="O1121" s="38"/>
      <c r="P1121" s="39"/>
      <c r="Q1121" s="38"/>
      <c r="R1121" s="99"/>
      <c r="S1121" s="99"/>
      <c r="T1121" s="40"/>
      <c r="U1121" s="38"/>
      <c r="V1121" s="28"/>
      <c r="W1121" s="29"/>
      <c r="X1121" s="28"/>
      <c r="Y1121" s="28"/>
      <c r="Z1121" s="28"/>
      <c r="AA1121" s="27"/>
    </row>
    <row r="1122" spans="1:27" ht="14.25" customHeight="1" x14ac:dyDescent="0.2">
      <c r="A1122" s="38"/>
      <c r="B1122" s="29"/>
      <c r="C1122" s="142"/>
      <c r="D1122" s="24"/>
      <c r="E1122" s="24"/>
      <c r="F1122" s="98"/>
      <c r="G1122" s="98"/>
      <c r="H1122" s="98"/>
      <c r="I1122" s="27"/>
      <c r="J1122" s="27"/>
      <c r="K1122" s="27"/>
      <c r="L1122" s="27"/>
      <c r="M1122" s="29"/>
      <c r="N1122" s="38"/>
      <c r="O1122" s="38"/>
      <c r="P1122" s="39"/>
      <c r="Q1122" s="38"/>
      <c r="R1122" s="99"/>
      <c r="S1122" s="99"/>
      <c r="T1122" s="40"/>
      <c r="U1122" s="38"/>
      <c r="V1122" s="28"/>
      <c r="W1122" s="29"/>
      <c r="X1122" s="28"/>
      <c r="Y1122" s="28"/>
      <c r="Z1122" s="28"/>
      <c r="AA1122" s="27"/>
    </row>
    <row r="1123" spans="1:27" ht="14.25" customHeight="1" x14ac:dyDescent="0.2">
      <c r="A1123" s="38"/>
      <c r="B1123" s="29"/>
      <c r="C1123" s="142"/>
      <c r="D1123" s="24"/>
      <c r="E1123" s="24"/>
      <c r="F1123" s="98"/>
      <c r="G1123" s="98"/>
      <c r="H1123" s="98"/>
      <c r="I1123" s="27"/>
      <c r="J1123" s="27"/>
      <c r="K1123" s="27"/>
      <c r="L1123" s="27"/>
      <c r="M1123" s="29"/>
      <c r="N1123" s="38"/>
      <c r="O1123" s="38"/>
      <c r="P1123" s="39"/>
      <c r="Q1123" s="38"/>
      <c r="R1123" s="99"/>
      <c r="S1123" s="99"/>
      <c r="T1123" s="40"/>
      <c r="U1123" s="38"/>
      <c r="V1123" s="28"/>
      <c r="W1123" s="29"/>
      <c r="X1123" s="28"/>
      <c r="Y1123" s="28"/>
      <c r="Z1123" s="28"/>
      <c r="AA1123" s="27"/>
    </row>
    <row r="1124" spans="1:27" ht="14.25" customHeight="1" x14ac:dyDescent="0.2">
      <c r="A1124" s="38"/>
      <c r="B1124" s="29"/>
      <c r="C1124" s="142"/>
      <c r="D1124" s="24"/>
      <c r="E1124" s="24"/>
      <c r="F1124" s="98"/>
      <c r="G1124" s="98"/>
      <c r="H1124" s="98"/>
      <c r="I1124" s="27"/>
      <c r="J1124" s="27"/>
      <c r="K1124" s="27"/>
      <c r="L1124" s="27"/>
      <c r="M1124" s="29"/>
      <c r="N1124" s="38"/>
      <c r="O1124" s="38"/>
      <c r="P1124" s="39"/>
      <c r="Q1124" s="38"/>
      <c r="R1124" s="99"/>
      <c r="S1124" s="99"/>
      <c r="T1124" s="40"/>
      <c r="U1124" s="38"/>
      <c r="V1124" s="28"/>
      <c r="W1124" s="29"/>
      <c r="X1124" s="28"/>
      <c r="Y1124" s="28"/>
      <c r="Z1124" s="28"/>
      <c r="AA1124" s="27"/>
    </row>
    <row r="1125" spans="1:27" ht="14.25" customHeight="1" x14ac:dyDescent="0.2">
      <c r="A1125" s="38"/>
      <c r="B1125" s="29"/>
      <c r="C1125" s="142"/>
      <c r="D1125" s="24"/>
      <c r="E1125" s="24"/>
      <c r="F1125" s="98"/>
      <c r="G1125" s="98"/>
      <c r="H1125" s="98"/>
      <c r="I1125" s="27"/>
      <c r="J1125" s="27"/>
      <c r="K1125" s="27"/>
      <c r="L1125" s="27"/>
      <c r="M1125" s="29"/>
      <c r="N1125" s="38"/>
      <c r="O1125" s="38"/>
      <c r="P1125" s="39"/>
      <c r="Q1125" s="38"/>
      <c r="R1125" s="99"/>
      <c r="S1125" s="99"/>
      <c r="T1125" s="40"/>
      <c r="U1125" s="38"/>
      <c r="V1125" s="28"/>
      <c r="W1125" s="29"/>
      <c r="X1125" s="28"/>
      <c r="Y1125" s="28"/>
      <c r="Z1125" s="28"/>
      <c r="AA1125" s="27"/>
    </row>
    <row r="1126" spans="1:27" ht="14.25" customHeight="1" x14ac:dyDescent="0.2">
      <c r="A1126" s="38"/>
      <c r="B1126" s="29"/>
      <c r="C1126" s="142"/>
      <c r="D1126" s="24"/>
      <c r="E1126" s="24"/>
      <c r="F1126" s="98"/>
      <c r="G1126" s="98"/>
      <c r="H1126" s="98"/>
      <c r="I1126" s="27"/>
      <c r="J1126" s="27"/>
      <c r="K1126" s="27"/>
      <c r="L1126" s="27"/>
      <c r="M1126" s="29"/>
      <c r="N1126" s="38"/>
      <c r="O1126" s="38"/>
      <c r="P1126" s="39"/>
      <c r="Q1126" s="38"/>
      <c r="R1126" s="99"/>
      <c r="S1126" s="99"/>
      <c r="T1126" s="40"/>
      <c r="U1126" s="38"/>
      <c r="V1126" s="28"/>
      <c r="W1126" s="29"/>
      <c r="X1126" s="28"/>
      <c r="Y1126" s="28"/>
      <c r="Z1126" s="28"/>
      <c r="AA1126" s="27"/>
    </row>
    <row r="1127" spans="1:27" ht="14.25" customHeight="1" x14ac:dyDescent="0.2">
      <c r="A1127" s="38"/>
      <c r="B1127" s="29"/>
      <c r="C1127" s="142"/>
      <c r="D1127" s="24"/>
      <c r="E1127" s="24"/>
      <c r="F1127" s="98"/>
      <c r="G1127" s="98"/>
      <c r="H1127" s="98"/>
      <c r="I1127" s="27"/>
      <c r="J1127" s="27"/>
      <c r="K1127" s="27"/>
      <c r="L1127" s="27"/>
      <c r="M1127" s="29"/>
      <c r="N1127" s="38"/>
      <c r="O1127" s="38"/>
      <c r="P1127" s="39"/>
      <c r="Q1127" s="38"/>
      <c r="R1127" s="99"/>
      <c r="S1127" s="99"/>
      <c r="T1127" s="40"/>
      <c r="U1127" s="38"/>
      <c r="V1127" s="28"/>
      <c r="W1127" s="29"/>
      <c r="X1127" s="28"/>
      <c r="Y1127" s="28"/>
      <c r="Z1127" s="28"/>
      <c r="AA1127" s="27"/>
    </row>
    <row r="1128" spans="1:27" ht="14.25" customHeight="1" x14ac:dyDescent="0.2">
      <c r="A1128" s="38"/>
      <c r="B1128" s="29"/>
      <c r="C1128" s="142"/>
      <c r="D1128" s="24"/>
      <c r="E1128" s="24"/>
      <c r="F1128" s="98"/>
      <c r="G1128" s="98"/>
      <c r="H1128" s="98"/>
      <c r="I1128" s="27"/>
      <c r="J1128" s="27"/>
      <c r="K1128" s="27"/>
      <c r="L1128" s="27"/>
      <c r="M1128" s="29"/>
      <c r="N1128" s="38"/>
      <c r="O1128" s="38"/>
      <c r="P1128" s="39"/>
      <c r="Q1128" s="38"/>
      <c r="R1128" s="99"/>
      <c r="S1128" s="99"/>
      <c r="T1128" s="40"/>
      <c r="U1128" s="38"/>
      <c r="V1128" s="28"/>
      <c r="W1128" s="29"/>
      <c r="X1128" s="28"/>
      <c r="Y1128" s="28"/>
      <c r="Z1128" s="28"/>
      <c r="AA1128" s="27"/>
    </row>
    <row r="1129" spans="1:27" ht="14.25" customHeight="1" x14ac:dyDescent="0.2">
      <c r="A1129" s="38"/>
      <c r="B1129" s="29"/>
      <c r="C1129" s="142"/>
      <c r="D1129" s="24"/>
      <c r="E1129" s="24"/>
      <c r="F1129" s="98"/>
      <c r="G1129" s="98"/>
      <c r="H1129" s="98"/>
      <c r="I1129" s="27"/>
      <c r="J1129" s="27"/>
      <c r="K1129" s="27"/>
      <c r="L1129" s="27"/>
      <c r="M1129" s="29"/>
      <c r="N1129" s="38"/>
      <c r="O1129" s="38"/>
      <c r="P1129" s="39"/>
      <c r="Q1129" s="38"/>
      <c r="R1129" s="99"/>
      <c r="S1129" s="99"/>
      <c r="T1129" s="40"/>
      <c r="U1129" s="38"/>
      <c r="V1129" s="28"/>
      <c r="W1129" s="29"/>
      <c r="X1129" s="28"/>
      <c r="Y1129" s="28"/>
      <c r="Z1129" s="28"/>
      <c r="AA1129" s="27"/>
    </row>
    <row r="1130" spans="1:27" ht="14.25" customHeight="1" x14ac:dyDescent="0.2">
      <c r="A1130" s="38"/>
      <c r="B1130" s="29"/>
      <c r="C1130" s="142"/>
      <c r="D1130" s="24"/>
      <c r="E1130" s="24"/>
      <c r="F1130" s="98"/>
      <c r="G1130" s="98"/>
      <c r="H1130" s="98"/>
      <c r="I1130" s="27"/>
      <c r="J1130" s="27"/>
      <c r="K1130" s="27"/>
      <c r="L1130" s="27"/>
      <c r="M1130" s="29"/>
      <c r="N1130" s="38"/>
      <c r="O1130" s="38"/>
      <c r="P1130" s="39"/>
      <c r="Q1130" s="38"/>
      <c r="R1130" s="99"/>
      <c r="S1130" s="99"/>
      <c r="T1130" s="40"/>
      <c r="U1130" s="38"/>
      <c r="V1130" s="28"/>
      <c r="W1130" s="29"/>
      <c r="X1130" s="28"/>
      <c r="Y1130" s="28"/>
      <c r="Z1130" s="28"/>
      <c r="AA1130" s="27"/>
    </row>
    <row r="1131" spans="1:27" ht="14.25" customHeight="1" x14ac:dyDescent="0.2">
      <c r="A1131" s="38"/>
      <c r="B1131" s="29"/>
      <c r="C1131" s="142"/>
      <c r="D1131" s="24"/>
      <c r="E1131" s="24"/>
      <c r="F1131" s="98"/>
      <c r="G1131" s="98"/>
      <c r="H1131" s="98"/>
      <c r="I1131" s="27"/>
      <c r="J1131" s="27"/>
      <c r="K1131" s="27"/>
      <c r="L1131" s="27"/>
      <c r="M1131" s="29"/>
      <c r="N1131" s="38"/>
      <c r="O1131" s="38"/>
      <c r="P1131" s="39"/>
      <c r="Q1131" s="38"/>
      <c r="R1131" s="99"/>
      <c r="S1131" s="99"/>
      <c r="T1131" s="40"/>
      <c r="U1131" s="38"/>
      <c r="V1131" s="28"/>
      <c r="W1131" s="29"/>
      <c r="X1131" s="28"/>
      <c r="Y1131" s="28"/>
      <c r="Z1131" s="28"/>
      <c r="AA1131" s="27"/>
    </row>
    <row r="1132" spans="1:27" ht="14.25" customHeight="1" x14ac:dyDescent="0.2">
      <c r="A1132" s="38"/>
      <c r="B1132" s="29"/>
      <c r="C1132" s="142"/>
      <c r="D1132" s="24"/>
      <c r="E1132" s="24"/>
      <c r="F1132" s="98"/>
      <c r="G1132" s="98"/>
      <c r="H1132" s="98"/>
      <c r="I1132" s="27"/>
      <c r="J1132" s="27"/>
      <c r="K1132" s="27"/>
      <c r="L1132" s="27"/>
      <c r="M1132" s="29"/>
      <c r="N1132" s="38"/>
      <c r="O1132" s="38"/>
      <c r="P1132" s="39"/>
      <c r="Q1132" s="38"/>
      <c r="R1132" s="99"/>
      <c r="S1132" s="99"/>
      <c r="T1132" s="40"/>
      <c r="U1132" s="38"/>
      <c r="V1132" s="28"/>
      <c r="W1132" s="29"/>
      <c r="X1132" s="28"/>
      <c r="Y1132" s="28"/>
      <c r="Z1132" s="28"/>
      <c r="AA1132" s="27"/>
    </row>
    <row r="1133" spans="1:27" ht="14.25" customHeight="1" x14ac:dyDescent="0.2">
      <c r="A1133" s="38"/>
      <c r="B1133" s="29"/>
      <c r="C1133" s="142"/>
      <c r="D1133" s="24"/>
      <c r="E1133" s="24"/>
      <c r="F1133" s="98"/>
      <c r="G1133" s="98"/>
      <c r="H1133" s="98"/>
      <c r="I1133" s="27"/>
      <c r="J1133" s="27"/>
      <c r="K1133" s="27"/>
      <c r="L1133" s="27"/>
      <c r="M1133" s="29"/>
      <c r="N1133" s="38"/>
      <c r="O1133" s="38"/>
      <c r="P1133" s="39"/>
      <c r="Q1133" s="38"/>
      <c r="R1133" s="99"/>
      <c r="S1133" s="99"/>
      <c r="T1133" s="40"/>
      <c r="U1133" s="38"/>
      <c r="V1133" s="28"/>
      <c r="W1133" s="29"/>
      <c r="X1133" s="28"/>
      <c r="Y1133" s="28"/>
      <c r="Z1133" s="28"/>
      <c r="AA1133" s="27"/>
    </row>
    <row r="1134" spans="1:27" ht="14.25" customHeight="1" x14ac:dyDescent="0.2">
      <c r="A1134" s="38"/>
      <c r="B1134" s="29"/>
      <c r="C1134" s="142"/>
      <c r="D1134" s="24"/>
      <c r="E1134" s="24"/>
      <c r="F1134" s="98"/>
      <c r="G1134" s="98"/>
      <c r="H1134" s="98"/>
      <c r="I1134" s="27"/>
      <c r="J1134" s="27"/>
      <c r="K1134" s="27"/>
      <c r="L1134" s="27"/>
      <c r="M1134" s="29"/>
      <c r="N1134" s="38"/>
      <c r="O1134" s="38"/>
      <c r="P1134" s="39"/>
      <c r="Q1134" s="38"/>
      <c r="R1134" s="99"/>
      <c r="S1134" s="99"/>
      <c r="T1134" s="40"/>
      <c r="U1134" s="38"/>
      <c r="V1134" s="28"/>
      <c r="W1134" s="29"/>
      <c r="X1134" s="28"/>
      <c r="Y1134" s="28"/>
      <c r="Z1134" s="28"/>
      <c r="AA1134" s="27"/>
    </row>
    <row r="1135" spans="1:27" ht="14.25" customHeight="1" x14ac:dyDescent="0.2">
      <c r="A1135" s="38"/>
      <c r="B1135" s="29"/>
      <c r="C1135" s="142"/>
      <c r="D1135" s="24"/>
      <c r="E1135" s="24"/>
      <c r="F1135" s="98"/>
      <c r="G1135" s="98"/>
      <c r="H1135" s="98"/>
      <c r="I1135" s="27"/>
      <c r="J1135" s="27"/>
      <c r="K1135" s="27"/>
      <c r="L1135" s="27"/>
      <c r="M1135" s="29"/>
      <c r="N1135" s="38"/>
      <c r="O1135" s="38"/>
      <c r="P1135" s="39"/>
      <c r="Q1135" s="38"/>
      <c r="R1135" s="99"/>
      <c r="S1135" s="99"/>
      <c r="T1135" s="40"/>
      <c r="U1135" s="38"/>
      <c r="V1135" s="28"/>
      <c r="W1135" s="29"/>
      <c r="X1135" s="28"/>
      <c r="Y1135" s="28"/>
      <c r="Z1135" s="28"/>
      <c r="AA1135" s="27"/>
    </row>
    <row r="1136" spans="1:27" ht="14.25" customHeight="1" x14ac:dyDescent="0.2">
      <c r="A1136" s="38"/>
      <c r="B1136" s="29"/>
      <c r="C1136" s="142"/>
      <c r="D1136" s="24"/>
      <c r="E1136" s="24"/>
      <c r="F1136" s="98"/>
      <c r="G1136" s="98"/>
      <c r="H1136" s="98"/>
      <c r="I1136" s="27"/>
      <c r="J1136" s="27"/>
      <c r="K1136" s="27"/>
      <c r="L1136" s="27"/>
      <c r="M1136" s="29"/>
      <c r="N1136" s="38"/>
      <c r="O1136" s="38"/>
      <c r="P1136" s="39"/>
      <c r="Q1136" s="38"/>
      <c r="R1136" s="99"/>
      <c r="S1136" s="99"/>
      <c r="T1136" s="40"/>
      <c r="U1136" s="38"/>
      <c r="V1136" s="28"/>
      <c r="W1136" s="29"/>
      <c r="X1136" s="28"/>
      <c r="Y1136" s="28"/>
      <c r="Z1136" s="28"/>
      <c r="AA1136" s="27"/>
    </row>
    <row r="1137" spans="1:27" ht="14.25" customHeight="1" x14ac:dyDescent="0.2">
      <c r="A1137" s="38"/>
      <c r="B1137" s="29"/>
      <c r="C1137" s="142"/>
      <c r="D1137" s="24"/>
      <c r="E1137" s="24"/>
      <c r="F1137" s="98"/>
      <c r="G1137" s="98"/>
      <c r="H1137" s="98"/>
      <c r="I1137" s="27"/>
      <c r="J1137" s="27"/>
      <c r="K1137" s="27"/>
      <c r="L1137" s="27"/>
      <c r="M1137" s="29"/>
      <c r="N1137" s="38"/>
      <c r="O1137" s="38"/>
      <c r="P1137" s="39"/>
      <c r="Q1137" s="38"/>
      <c r="R1137" s="99"/>
      <c r="S1137" s="99"/>
      <c r="T1137" s="40"/>
      <c r="U1137" s="38"/>
      <c r="V1137" s="28"/>
      <c r="W1137" s="29"/>
      <c r="X1137" s="28"/>
      <c r="Y1137" s="28"/>
      <c r="Z1137" s="28"/>
      <c r="AA1137" s="27"/>
    </row>
    <row r="1138" spans="1:27" ht="14.25" customHeight="1" x14ac:dyDescent="0.2">
      <c r="A1138" s="38"/>
      <c r="B1138" s="29"/>
      <c r="C1138" s="142"/>
      <c r="D1138" s="24"/>
      <c r="E1138" s="24"/>
      <c r="F1138" s="98"/>
      <c r="G1138" s="98"/>
      <c r="H1138" s="98"/>
      <c r="I1138" s="27"/>
      <c r="J1138" s="27"/>
      <c r="K1138" s="27"/>
      <c r="L1138" s="27"/>
      <c r="M1138" s="29"/>
      <c r="N1138" s="38"/>
      <c r="O1138" s="38"/>
      <c r="P1138" s="39"/>
      <c r="Q1138" s="38"/>
      <c r="R1138" s="99"/>
      <c r="S1138" s="99"/>
      <c r="T1138" s="40"/>
      <c r="U1138" s="38"/>
      <c r="V1138" s="28"/>
      <c r="W1138" s="29"/>
      <c r="X1138" s="28"/>
      <c r="Y1138" s="28"/>
      <c r="Z1138" s="28"/>
      <c r="AA1138" s="27"/>
    </row>
    <row r="1139" spans="1:27" ht="14.25" customHeight="1" x14ac:dyDescent="0.2">
      <c r="A1139" s="38"/>
      <c r="B1139" s="29"/>
      <c r="C1139" s="142"/>
      <c r="D1139" s="24"/>
      <c r="E1139" s="24"/>
      <c r="F1139" s="98"/>
      <c r="G1139" s="98"/>
      <c r="H1139" s="98"/>
      <c r="I1139" s="27"/>
      <c r="J1139" s="27"/>
      <c r="K1139" s="27"/>
      <c r="L1139" s="27"/>
      <c r="M1139" s="29"/>
      <c r="N1139" s="38"/>
      <c r="O1139" s="38"/>
      <c r="P1139" s="39"/>
      <c r="Q1139" s="38"/>
      <c r="R1139" s="99"/>
      <c r="S1139" s="99"/>
      <c r="T1139" s="40"/>
      <c r="U1139" s="38"/>
      <c r="V1139" s="28"/>
      <c r="W1139" s="29"/>
      <c r="X1139" s="28"/>
      <c r="Y1139" s="28"/>
      <c r="Z1139" s="28"/>
      <c r="AA1139" s="27"/>
    </row>
    <row r="1140" spans="1:27" ht="14.25" customHeight="1" x14ac:dyDescent="0.2">
      <c r="A1140" s="38"/>
      <c r="B1140" s="29"/>
      <c r="C1140" s="142"/>
      <c r="D1140" s="24"/>
      <c r="E1140" s="24"/>
      <c r="F1140" s="98"/>
      <c r="G1140" s="98"/>
      <c r="H1140" s="98"/>
      <c r="I1140" s="27"/>
      <c r="J1140" s="27"/>
      <c r="K1140" s="27"/>
      <c r="L1140" s="27"/>
      <c r="M1140" s="29"/>
      <c r="N1140" s="38"/>
      <c r="O1140" s="38"/>
      <c r="P1140" s="39"/>
      <c r="Q1140" s="38"/>
      <c r="R1140" s="99"/>
      <c r="S1140" s="99"/>
      <c r="T1140" s="40"/>
      <c r="U1140" s="38"/>
      <c r="V1140" s="28"/>
      <c r="W1140" s="29"/>
      <c r="X1140" s="28"/>
      <c r="Y1140" s="28"/>
      <c r="Z1140" s="28"/>
      <c r="AA1140" s="27"/>
    </row>
    <row r="1141" spans="1:27" ht="14.25" customHeight="1" x14ac:dyDescent="0.2">
      <c r="A1141" s="38"/>
      <c r="B1141" s="29"/>
      <c r="C1141" s="142"/>
      <c r="D1141" s="24"/>
      <c r="E1141" s="24"/>
      <c r="F1141" s="98"/>
      <c r="G1141" s="98"/>
      <c r="H1141" s="98"/>
      <c r="I1141" s="27"/>
      <c r="J1141" s="27"/>
      <c r="K1141" s="27"/>
      <c r="L1141" s="27"/>
      <c r="M1141" s="29"/>
      <c r="N1141" s="38"/>
      <c r="O1141" s="38"/>
      <c r="P1141" s="39"/>
      <c r="Q1141" s="38"/>
      <c r="R1141" s="99"/>
      <c r="S1141" s="99"/>
      <c r="T1141" s="40"/>
      <c r="U1141" s="38"/>
      <c r="V1141" s="28"/>
      <c r="W1141" s="29"/>
      <c r="X1141" s="28"/>
      <c r="Y1141" s="28"/>
      <c r="Z1141" s="28"/>
      <c r="AA1141" s="27"/>
    </row>
    <row r="1142" spans="1:27" ht="14.25" customHeight="1" x14ac:dyDescent="0.2">
      <c r="A1142" s="38"/>
      <c r="B1142" s="29"/>
      <c r="C1142" s="142"/>
      <c r="D1142" s="24"/>
      <c r="E1142" s="24"/>
      <c r="F1142" s="98"/>
      <c r="G1142" s="98"/>
      <c r="H1142" s="98"/>
      <c r="I1142" s="27"/>
      <c r="J1142" s="27"/>
      <c r="K1142" s="27"/>
      <c r="L1142" s="27"/>
      <c r="M1142" s="29"/>
      <c r="N1142" s="38"/>
      <c r="O1142" s="38"/>
      <c r="P1142" s="39"/>
      <c r="Q1142" s="38"/>
      <c r="R1142" s="99"/>
      <c r="S1142" s="99"/>
      <c r="T1142" s="40"/>
      <c r="U1142" s="38"/>
      <c r="V1142" s="28"/>
      <c r="W1142" s="29"/>
      <c r="X1142" s="28"/>
      <c r="Y1142" s="28"/>
      <c r="Z1142" s="28"/>
      <c r="AA1142" s="27"/>
    </row>
    <row r="1143" spans="1:27" ht="14.25" customHeight="1" x14ac:dyDescent="0.2">
      <c r="A1143" s="38"/>
      <c r="B1143" s="29"/>
      <c r="C1143" s="142"/>
      <c r="D1143" s="24"/>
      <c r="E1143" s="24"/>
      <c r="F1143" s="98"/>
      <c r="G1143" s="98"/>
      <c r="H1143" s="98"/>
      <c r="I1143" s="27"/>
      <c r="J1143" s="27"/>
      <c r="K1143" s="27"/>
      <c r="L1143" s="27"/>
      <c r="M1143" s="29"/>
      <c r="N1143" s="38"/>
      <c r="O1143" s="38"/>
      <c r="P1143" s="39"/>
      <c r="Q1143" s="38"/>
      <c r="R1143" s="99"/>
      <c r="S1143" s="99"/>
      <c r="T1143" s="40"/>
      <c r="U1143" s="38"/>
      <c r="V1143" s="28"/>
      <c r="W1143" s="29"/>
      <c r="X1143" s="28"/>
      <c r="Y1143" s="28"/>
      <c r="Z1143" s="28"/>
      <c r="AA1143" s="27"/>
    </row>
    <row r="1144" spans="1:27" ht="14.25" customHeight="1" x14ac:dyDescent="0.2">
      <c r="A1144" s="38"/>
      <c r="B1144" s="29"/>
      <c r="C1144" s="142"/>
      <c r="D1144" s="24"/>
      <c r="E1144" s="24"/>
      <c r="F1144" s="98"/>
      <c r="G1144" s="98"/>
      <c r="H1144" s="98"/>
      <c r="I1144" s="27"/>
      <c r="J1144" s="27"/>
      <c r="K1144" s="27"/>
      <c r="L1144" s="27"/>
      <c r="M1144" s="29"/>
      <c r="N1144" s="38"/>
      <c r="O1144" s="38"/>
      <c r="P1144" s="39"/>
      <c r="Q1144" s="38"/>
      <c r="R1144" s="99"/>
      <c r="S1144" s="99"/>
      <c r="T1144" s="40"/>
      <c r="U1144" s="38"/>
      <c r="V1144" s="28"/>
      <c r="W1144" s="29"/>
      <c r="X1144" s="28"/>
      <c r="Y1144" s="28"/>
      <c r="Z1144" s="28"/>
      <c r="AA1144" s="27"/>
    </row>
    <row r="1145" spans="1:27" ht="14.25" customHeight="1" x14ac:dyDescent="0.2">
      <c r="A1145" s="38"/>
      <c r="B1145" s="29"/>
      <c r="C1145" s="142"/>
      <c r="D1145" s="24"/>
      <c r="E1145" s="24"/>
      <c r="F1145" s="98"/>
      <c r="G1145" s="98"/>
      <c r="H1145" s="98"/>
      <c r="I1145" s="27"/>
      <c r="J1145" s="27"/>
      <c r="K1145" s="27"/>
      <c r="L1145" s="27"/>
      <c r="M1145" s="29"/>
      <c r="N1145" s="38"/>
      <c r="O1145" s="38"/>
      <c r="P1145" s="39"/>
      <c r="Q1145" s="38"/>
      <c r="R1145" s="99"/>
      <c r="S1145" s="99"/>
      <c r="T1145" s="40"/>
      <c r="U1145" s="38"/>
      <c r="V1145" s="28"/>
      <c r="W1145" s="29"/>
      <c r="X1145" s="28"/>
      <c r="Y1145" s="28"/>
      <c r="Z1145" s="28"/>
      <c r="AA1145" s="27"/>
    </row>
    <row r="1146" spans="1:27" ht="14.25" customHeight="1" x14ac:dyDescent="0.2">
      <c r="A1146" s="38"/>
      <c r="B1146" s="29"/>
      <c r="C1146" s="142"/>
      <c r="D1146" s="24"/>
      <c r="E1146" s="24"/>
      <c r="F1146" s="98"/>
      <c r="G1146" s="98"/>
      <c r="H1146" s="98"/>
      <c r="I1146" s="27"/>
      <c r="J1146" s="27"/>
      <c r="K1146" s="27"/>
      <c r="L1146" s="27"/>
      <c r="M1146" s="29"/>
      <c r="N1146" s="38"/>
      <c r="O1146" s="38"/>
      <c r="P1146" s="39"/>
      <c r="Q1146" s="38"/>
      <c r="R1146" s="99"/>
      <c r="S1146" s="99"/>
      <c r="T1146" s="40"/>
      <c r="U1146" s="38"/>
      <c r="V1146" s="28"/>
      <c r="W1146" s="29"/>
      <c r="X1146" s="28"/>
      <c r="Y1146" s="28"/>
      <c r="Z1146" s="28"/>
      <c r="AA1146" s="27"/>
    </row>
    <row r="1147" spans="1:27" ht="14.25" customHeight="1" x14ac:dyDescent="0.2">
      <c r="A1147" s="38"/>
      <c r="B1147" s="29"/>
      <c r="C1147" s="142"/>
      <c r="D1147" s="24"/>
      <c r="E1147" s="24"/>
      <c r="F1147" s="98"/>
      <c r="G1147" s="98"/>
      <c r="H1147" s="98"/>
      <c r="I1147" s="27"/>
      <c r="J1147" s="27"/>
      <c r="K1147" s="27"/>
      <c r="L1147" s="27"/>
      <c r="M1147" s="29"/>
      <c r="N1147" s="38"/>
      <c r="O1147" s="38"/>
      <c r="P1147" s="39"/>
      <c r="Q1147" s="38"/>
      <c r="R1147" s="99"/>
      <c r="S1147" s="99"/>
      <c r="T1147" s="40"/>
      <c r="U1147" s="38"/>
      <c r="V1147" s="28"/>
      <c r="W1147" s="29"/>
      <c r="X1147" s="28"/>
      <c r="Y1147" s="28"/>
      <c r="Z1147" s="28"/>
      <c r="AA1147" s="27"/>
    </row>
    <row r="1148" spans="1:27" ht="14.25" customHeight="1" x14ac:dyDescent="0.2">
      <c r="A1148" s="38"/>
      <c r="B1148" s="29"/>
      <c r="C1148" s="142"/>
      <c r="D1148" s="24"/>
      <c r="E1148" s="24"/>
      <c r="F1148" s="98"/>
      <c r="G1148" s="98"/>
      <c r="H1148" s="98"/>
      <c r="I1148" s="27"/>
      <c r="J1148" s="27"/>
      <c r="K1148" s="27"/>
      <c r="L1148" s="27"/>
      <c r="M1148" s="29"/>
      <c r="N1148" s="38"/>
      <c r="O1148" s="38"/>
      <c r="P1148" s="39"/>
      <c r="Q1148" s="38"/>
      <c r="R1148" s="99"/>
      <c r="S1148" s="99"/>
      <c r="T1148" s="40"/>
      <c r="U1148" s="38"/>
      <c r="V1148" s="28"/>
      <c r="W1148" s="29"/>
      <c r="X1148" s="28"/>
      <c r="Y1148" s="28"/>
      <c r="Z1148" s="28"/>
      <c r="AA1148" s="27"/>
    </row>
    <row r="1149" spans="1:27" ht="14.25" customHeight="1" x14ac:dyDescent="0.2">
      <c r="A1149" s="38"/>
      <c r="B1149" s="29"/>
      <c r="C1149" s="142"/>
      <c r="D1149" s="24"/>
      <c r="E1149" s="24"/>
      <c r="F1149" s="98"/>
      <c r="G1149" s="98"/>
      <c r="H1149" s="98"/>
      <c r="I1149" s="27"/>
      <c r="J1149" s="27"/>
      <c r="K1149" s="27"/>
      <c r="L1149" s="27"/>
      <c r="M1149" s="29"/>
      <c r="N1149" s="38"/>
      <c r="O1149" s="38"/>
      <c r="P1149" s="39"/>
      <c r="Q1149" s="38"/>
      <c r="R1149" s="99"/>
      <c r="S1149" s="99"/>
      <c r="T1149" s="40"/>
      <c r="U1149" s="38"/>
      <c r="V1149" s="28"/>
      <c r="W1149" s="29"/>
      <c r="X1149" s="28"/>
      <c r="Y1149" s="28"/>
      <c r="Z1149" s="28"/>
      <c r="AA1149" s="27"/>
    </row>
    <row r="1150" spans="1:27" ht="14.25" customHeight="1" x14ac:dyDescent="0.2">
      <c r="A1150" s="38"/>
      <c r="B1150" s="29"/>
      <c r="C1150" s="142"/>
      <c r="D1150" s="24"/>
      <c r="E1150" s="24"/>
      <c r="F1150" s="98"/>
      <c r="G1150" s="98"/>
      <c r="H1150" s="98"/>
      <c r="I1150" s="27"/>
      <c r="J1150" s="27"/>
      <c r="K1150" s="27"/>
      <c r="L1150" s="27"/>
      <c r="M1150" s="29"/>
      <c r="N1150" s="38"/>
      <c r="O1150" s="38"/>
      <c r="P1150" s="39"/>
      <c r="Q1150" s="38"/>
      <c r="R1150" s="99"/>
      <c r="S1150" s="99"/>
      <c r="T1150" s="40"/>
      <c r="U1150" s="38"/>
      <c r="V1150" s="28"/>
      <c r="W1150" s="29"/>
      <c r="X1150" s="28"/>
      <c r="Y1150" s="28"/>
      <c r="Z1150" s="28"/>
      <c r="AA1150" s="27"/>
    </row>
    <row r="1151" spans="1:27" ht="14.25" customHeight="1" x14ac:dyDescent="0.2">
      <c r="A1151" s="38"/>
      <c r="B1151" s="29"/>
      <c r="C1151" s="142"/>
      <c r="D1151" s="24"/>
      <c r="E1151" s="24"/>
      <c r="F1151" s="98"/>
      <c r="G1151" s="98"/>
      <c r="H1151" s="98"/>
      <c r="I1151" s="27"/>
      <c r="J1151" s="27"/>
      <c r="K1151" s="27"/>
      <c r="L1151" s="27"/>
      <c r="M1151" s="29"/>
      <c r="N1151" s="38"/>
      <c r="O1151" s="38"/>
      <c r="P1151" s="39"/>
      <c r="Q1151" s="38"/>
      <c r="R1151" s="99"/>
      <c r="S1151" s="99"/>
      <c r="T1151" s="40"/>
      <c r="U1151" s="38"/>
      <c r="V1151" s="28"/>
      <c r="W1151" s="29"/>
      <c r="X1151" s="28"/>
      <c r="Y1151" s="28"/>
      <c r="Z1151" s="28"/>
      <c r="AA1151" s="27"/>
    </row>
    <row r="1152" spans="1:27" ht="14.25" customHeight="1" x14ac:dyDescent="0.2">
      <c r="A1152" s="38"/>
      <c r="B1152" s="29"/>
      <c r="C1152" s="142"/>
      <c r="D1152" s="24"/>
      <c r="E1152" s="24"/>
      <c r="F1152" s="98"/>
      <c r="G1152" s="98"/>
      <c r="H1152" s="98"/>
      <c r="I1152" s="27"/>
      <c r="J1152" s="27"/>
      <c r="K1152" s="27"/>
      <c r="L1152" s="27"/>
      <c r="M1152" s="29"/>
      <c r="N1152" s="38"/>
      <c r="O1152" s="38"/>
      <c r="P1152" s="39"/>
      <c r="Q1152" s="38"/>
      <c r="R1152" s="99"/>
      <c r="S1152" s="99"/>
      <c r="T1152" s="40"/>
      <c r="U1152" s="38"/>
      <c r="V1152" s="28"/>
      <c r="W1152" s="29"/>
      <c r="X1152" s="28"/>
      <c r="Y1152" s="28"/>
      <c r="Z1152" s="28"/>
      <c r="AA1152" s="27"/>
    </row>
    <row r="1153" spans="1:27" ht="14.25" customHeight="1" x14ac:dyDescent="0.2">
      <c r="A1153" s="38"/>
      <c r="B1153" s="29"/>
      <c r="C1153" s="142"/>
      <c r="D1153" s="24"/>
      <c r="E1153" s="24"/>
      <c r="F1153" s="98"/>
      <c r="G1153" s="98"/>
      <c r="H1153" s="98"/>
      <c r="I1153" s="27"/>
      <c r="J1153" s="27"/>
      <c r="K1153" s="27"/>
      <c r="L1153" s="27"/>
      <c r="M1153" s="29"/>
      <c r="N1153" s="38"/>
      <c r="O1153" s="38"/>
      <c r="P1153" s="39"/>
      <c r="Q1153" s="38"/>
      <c r="R1153" s="99"/>
      <c r="S1153" s="99"/>
      <c r="T1153" s="40"/>
      <c r="U1153" s="38"/>
      <c r="V1153" s="28"/>
      <c r="W1153" s="29"/>
      <c r="X1153" s="28"/>
      <c r="Y1153" s="28"/>
      <c r="Z1153" s="28"/>
      <c r="AA1153" s="27"/>
    </row>
    <row r="1154" spans="1:27" ht="14.25" customHeight="1" x14ac:dyDescent="0.2">
      <c r="A1154" s="38"/>
      <c r="B1154" s="29"/>
      <c r="C1154" s="142"/>
      <c r="D1154" s="24"/>
      <c r="E1154" s="24"/>
      <c r="F1154" s="98"/>
      <c r="G1154" s="98"/>
      <c r="H1154" s="98"/>
      <c r="I1154" s="27"/>
      <c r="J1154" s="27"/>
      <c r="K1154" s="27"/>
      <c r="L1154" s="27"/>
      <c r="M1154" s="29"/>
      <c r="N1154" s="38"/>
      <c r="O1154" s="38"/>
      <c r="P1154" s="39"/>
      <c r="Q1154" s="38"/>
      <c r="R1154" s="99"/>
      <c r="S1154" s="99"/>
      <c r="T1154" s="40"/>
      <c r="U1154" s="38"/>
      <c r="V1154" s="28"/>
      <c r="W1154" s="29"/>
      <c r="X1154" s="28"/>
      <c r="Y1154" s="28"/>
      <c r="Z1154" s="28"/>
      <c r="AA1154" s="27"/>
    </row>
    <row r="1155" spans="1:27" ht="14.25" customHeight="1" x14ac:dyDescent="0.2">
      <c r="A1155" s="38"/>
      <c r="B1155" s="29"/>
      <c r="C1155" s="142"/>
      <c r="D1155" s="24"/>
      <c r="E1155" s="24"/>
      <c r="F1155" s="98"/>
      <c r="G1155" s="98"/>
      <c r="H1155" s="98"/>
      <c r="I1155" s="27"/>
      <c r="J1155" s="27"/>
      <c r="K1155" s="27"/>
      <c r="L1155" s="27"/>
      <c r="M1155" s="29"/>
      <c r="N1155" s="38"/>
      <c r="O1155" s="38"/>
      <c r="P1155" s="39"/>
      <c r="Q1155" s="38"/>
      <c r="R1155" s="99"/>
      <c r="S1155" s="99"/>
      <c r="T1155" s="40"/>
      <c r="U1155" s="38"/>
      <c r="V1155" s="28"/>
      <c r="W1155" s="29"/>
      <c r="X1155" s="28"/>
      <c r="Y1155" s="28"/>
      <c r="Z1155" s="28"/>
      <c r="AA1155" s="27"/>
    </row>
    <row r="1156" spans="1:27" ht="14.25" customHeight="1" x14ac:dyDescent="0.2">
      <c r="A1156" s="38"/>
      <c r="B1156" s="29"/>
      <c r="C1156" s="142"/>
      <c r="D1156" s="24"/>
      <c r="E1156" s="24"/>
      <c r="F1156" s="98"/>
      <c r="G1156" s="98"/>
      <c r="H1156" s="98"/>
      <c r="I1156" s="27"/>
      <c r="J1156" s="27"/>
      <c r="K1156" s="27"/>
      <c r="L1156" s="27"/>
      <c r="M1156" s="29"/>
      <c r="N1156" s="38"/>
      <c r="O1156" s="38"/>
      <c r="P1156" s="39"/>
      <c r="Q1156" s="38"/>
      <c r="R1156" s="99"/>
      <c r="S1156" s="99"/>
      <c r="T1156" s="40"/>
      <c r="U1156" s="38"/>
      <c r="V1156" s="28"/>
      <c r="W1156" s="29"/>
      <c r="X1156" s="28"/>
      <c r="Y1156" s="28"/>
      <c r="Z1156" s="28"/>
      <c r="AA1156" s="27"/>
    </row>
    <row r="1157" spans="1:27" ht="14.25" customHeight="1" x14ac:dyDescent="0.2">
      <c r="A1157" s="38"/>
      <c r="B1157" s="29"/>
      <c r="C1157" s="142"/>
      <c r="D1157" s="24"/>
      <c r="E1157" s="24"/>
      <c r="F1157" s="98"/>
      <c r="G1157" s="98"/>
      <c r="H1157" s="98"/>
      <c r="I1157" s="27"/>
      <c r="J1157" s="27"/>
      <c r="K1157" s="27"/>
      <c r="L1157" s="27"/>
      <c r="M1157" s="29"/>
      <c r="N1157" s="38"/>
      <c r="O1157" s="38"/>
      <c r="P1157" s="39"/>
      <c r="Q1157" s="38"/>
      <c r="R1157" s="99"/>
      <c r="S1157" s="99"/>
      <c r="T1157" s="40"/>
      <c r="U1157" s="38"/>
      <c r="V1157" s="28"/>
      <c r="W1157" s="29"/>
      <c r="X1157" s="28"/>
      <c r="Y1157" s="28"/>
      <c r="Z1157" s="28"/>
      <c r="AA1157" s="27"/>
    </row>
    <row r="1158" spans="1:27" ht="14.25" customHeight="1" x14ac:dyDescent="0.2">
      <c r="A1158" s="38"/>
      <c r="B1158" s="29"/>
      <c r="C1158" s="142"/>
      <c r="D1158" s="24"/>
      <c r="E1158" s="24"/>
      <c r="F1158" s="98"/>
      <c r="G1158" s="98"/>
      <c r="H1158" s="98"/>
      <c r="I1158" s="27"/>
      <c r="J1158" s="27"/>
      <c r="K1158" s="27"/>
      <c r="L1158" s="27"/>
      <c r="M1158" s="29"/>
      <c r="N1158" s="38"/>
      <c r="O1158" s="38"/>
      <c r="P1158" s="39"/>
      <c r="Q1158" s="38"/>
      <c r="R1158" s="99"/>
      <c r="S1158" s="99"/>
      <c r="T1158" s="40"/>
      <c r="U1158" s="38"/>
      <c r="V1158" s="28"/>
      <c r="W1158" s="29"/>
      <c r="X1158" s="28"/>
      <c r="Y1158" s="28"/>
      <c r="Z1158" s="28"/>
      <c r="AA1158" s="27"/>
    </row>
    <row r="1159" spans="1:27" ht="14.25" customHeight="1" x14ac:dyDescent="0.2">
      <c r="A1159" s="38"/>
      <c r="B1159" s="29"/>
      <c r="C1159" s="142"/>
      <c r="D1159" s="24"/>
      <c r="E1159" s="24"/>
      <c r="F1159" s="98"/>
      <c r="G1159" s="98"/>
      <c r="H1159" s="98"/>
      <c r="I1159" s="27"/>
      <c r="J1159" s="27"/>
      <c r="K1159" s="27"/>
      <c r="L1159" s="27"/>
      <c r="M1159" s="29"/>
      <c r="N1159" s="38"/>
      <c r="O1159" s="38"/>
      <c r="P1159" s="39"/>
      <c r="Q1159" s="38"/>
      <c r="R1159" s="99"/>
      <c r="S1159" s="99"/>
      <c r="T1159" s="40"/>
      <c r="U1159" s="38"/>
      <c r="V1159" s="28"/>
      <c r="W1159" s="29"/>
      <c r="X1159" s="28"/>
      <c r="Y1159" s="28"/>
      <c r="Z1159" s="28"/>
      <c r="AA1159" s="27"/>
    </row>
    <row r="1160" spans="1:27" ht="14.25" customHeight="1" x14ac:dyDescent="0.2">
      <c r="A1160" s="38"/>
      <c r="B1160" s="29"/>
      <c r="C1160" s="142"/>
      <c r="D1160" s="24"/>
      <c r="E1160" s="24"/>
      <c r="F1160" s="98"/>
      <c r="G1160" s="98"/>
      <c r="H1160" s="98"/>
      <c r="I1160" s="27"/>
      <c r="J1160" s="27"/>
      <c r="K1160" s="27"/>
      <c r="L1160" s="27"/>
      <c r="M1160" s="29"/>
      <c r="N1160" s="38"/>
      <c r="O1160" s="38"/>
      <c r="P1160" s="39"/>
      <c r="Q1160" s="38"/>
      <c r="R1160" s="99"/>
      <c r="S1160" s="99"/>
      <c r="T1160" s="40"/>
      <c r="U1160" s="38"/>
      <c r="V1160" s="28"/>
      <c r="W1160" s="29"/>
      <c r="X1160" s="28"/>
      <c r="Y1160" s="28"/>
      <c r="Z1160" s="28"/>
      <c r="AA1160" s="27"/>
    </row>
    <row r="1161" spans="1:27" ht="14.25" customHeight="1" x14ac:dyDescent="0.2">
      <c r="A1161" s="38"/>
      <c r="B1161" s="29"/>
      <c r="C1161" s="142"/>
      <c r="D1161" s="24"/>
      <c r="E1161" s="24"/>
      <c r="F1161" s="98"/>
      <c r="G1161" s="98"/>
      <c r="H1161" s="98"/>
      <c r="I1161" s="27"/>
      <c r="J1161" s="27"/>
      <c r="K1161" s="27"/>
      <c r="L1161" s="27"/>
      <c r="M1161" s="29"/>
      <c r="N1161" s="38"/>
      <c r="O1161" s="38"/>
      <c r="P1161" s="39"/>
      <c r="Q1161" s="38"/>
      <c r="R1161" s="99"/>
      <c r="S1161" s="99"/>
      <c r="T1161" s="40"/>
      <c r="U1161" s="38"/>
      <c r="V1161" s="28"/>
      <c r="W1161" s="29"/>
      <c r="X1161" s="28"/>
      <c r="Y1161" s="28"/>
      <c r="Z1161" s="28"/>
      <c r="AA1161" s="27"/>
    </row>
    <row r="1162" spans="1:27" ht="14.25" customHeight="1" x14ac:dyDescent="0.2">
      <c r="A1162" s="38"/>
      <c r="B1162" s="29"/>
      <c r="C1162" s="142"/>
      <c r="D1162" s="24"/>
      <c r="E1162" s="24"/>
      <c r="F1162" s="98"/>
      <c r="G1162" s="98"/>
      <c r="H1162" s="98"/>
      <c r="I1162" s="27"/>
      <c r="J1162" s="27"/>
      <c r="K1162" s="27"/>
      <c r="L1162" s="27"/>
      <c r="M1162" s="29"/>
      <c r="N1162" s="38"/>
      <c r="O1162" s="38"/>
      <c r="P1162" s="39"/>
      <c r="Q1162" s="38"/>
      <c r="R1162" s="99"/>
      <c r="S1162" s="99"/>
      <c r="T1162" s="40"/>
      <c r="U1162" s="38"/>
      <c r="V1162" s="28"/>
      <c r="W1162" s="29"/>
      <c r="X1162" s="28"/>
      <c r="Y1162" s="28"/>
      <c r="Z1162" s="28"/>
      <c r="AA1162" s="27"/>
    </row>
    <row r="1163" spans="1:27" ht="14.25" customHeight="1" x14ac:dyDescent="0.2">
      <c r="A1163" s="38"/>
      <c r="B1163" s="29"/>
      <c r="C1163" s="142"/>
      <c r="D1163" s="24"/>
      <c r="E1163" s="24"/>
      <c r="F1163" s="98"/>
      <c r="G1163" s="98"/>
      <c r="H1163" s="98"/>
      <c r="I1163" s="27"/>
      <c r="J1163" s="27"/>
      <c r="K1163" s="27"/>
      <c r="L1163" s="27"/>
      <c r="M1163" s="29"/>
      <c r="N1163" s="38"/>
      <c r="O1163" s="38"/>
      <c r="P1163" s="39"/>
      <c r="Q1163" s="38"/>
      <c r="R1163" s="99"/>
      <c r="S1163" s="99"/>
      <c r="T1163" s="40"/>
      <c r="U1163" s="38"/>
      <c r="V1163" s="28"/>
      <c r="W1163" s="29"/>
      <c r="X1163" s="28"/>
      <c r="Y1163" s="28"/>
      <c r="Z1163" s="28"/>
      <c r="AA1163" s="27"/>
    </row>
    <row r="1164" spans="1:27" ht="14.25" customHeight="1" x14ac:dyDescent="0.2">
      <c r="A1164" s="38"/>
      <c r="B1164" s="29"/>
      <c r="C1164" s="142"/>
      <c r="D1164" s="24"/>
      <c r="E1164" s="24"/>
      <c r="F1164" s="98"/>
      <c r="G1164" s="98"/>
      <c r="H1164" s="98"/>
      <c r="I1164" s="27"/>
      <c r="J1164" s="27"/>
      <c r="K1164" s="27"/>
      <c r="L1164" s="27"/>
      <c r="M1164" s="29"/>
      <c r="N1164" s="38"/>
      <c r="O1164" s="38"/>
      <c r="P1164" s="39"/>
      <c r="Q1164" s="38"/>
      <c r="R1164" s="99"/>
      <c r="S1164" s="99"/>
      <c r="T1164" s="40"/>
      <c r="U1164" s="38"/>
      <c r="V1164" s="28"/>
      <c r="W1164" s="29"/>
      <c r="X1164" s="28"/>
      <c r="Y1164" s="28"/>
      <c r="Z1164" s="28"/>
      <c r="AA1164" s="27"/>
    </row>
    <row r="1165" spans="1:27" ht="14.25" customHeight="1" x14ac:dyDescent="0.2">
      <c r="A1165" s="38"/>
      <c r="B1165" s="29"/>
      <c r="C1165" s="142"/>
      <c r="D1165" s="24"/>
      <c r="E1165" s="24"/>
      <c r="F1165" s="98"/>
      <c r="G1165" s="98"/>
      <c r="H1165" s="98"/>
      <c r="I1165" s="27"/>
      <c r="J1165" s="27"/>
      <c r="K1165" s="27"/>
      <c r="L1165" s="27"/>
      <c r="M1165" s="29"/>
      <c r="N1165" s="38"/>
      <c r="O1165" s="38"/>
      <c r="P1165" s="39"/>
      <c r="Q1165" s="38"/>
      <c r="R1165" s="99"/>
      <c r="S1165" s="99"/>
      <c r="T1165" s="40"/>
      <c r="U1165" s="38"/>
      <c r="V1165" s="28"/>
      <c r="W1165" s="29"/>
      <c r="X1165" s="28"/>
      <c r="Y1165" s="28"/>
      <c r="Z1165" s="28"/>
      <c r="AA1165" s="27"/>
    </row>
    <row r="1166" spans="1:27" ht="14.25" customHeight="1" x14ac:dyDescent="0.2">
      <c r="A1166" s="38"/>
      <c r="B1166" s="29"/>
      <c r="C1166" s="142"/>
      <c r="D1166" s="24"/>
      <c r="E1166" s="24"/>
      <c r="F1166" s="98"/>
      <c r="G1166" s="98"/>
      <c r="H1166" s="98"/>
      <c r="I1166" s="27"/>
      <c r="J1166" s="27"/>
      <c r="K1166" s="27"/>
      <c r="L1166" s="27"/>
      <c r="M1166" s="29"/>
      <c r="N1166" s="38"/>
      <c r="O1166" s="38"/>
      <c r="P1166" s="39"/>
      <c r="Q1166" s="38"/>
      <c r="R1166" s="99"/>
      <c r="S1166" s="99"/>
      <c r="T1166" s="40"/>
      <c r="U1166" s="38"/>
      <c r="V1166" s="28"/>
      <c r="W1166" s="29"/>
      <c r="X1166" s="28"/>
      <c r="Y1166" s="28"/>
      <c r="Z1166" s="28"/>
      <c r="AA1166" s="27"/>
    </row>
    <row r="1167" spans="1:27" ht="14.25" customHeight="1" x14ac:dyDescent="0.2">
      <c r="A1167" s="38"/>
      <c r="B1167" s="29"/>
      <c r="C1167" s="142"/>
      <c r="D1167" s="24"/>
      <c r="E1167" s="24"/>
      <c r="F1167" s="98"/>
      <c r="G1167" s="98"/>
      <c r="H1167" s="98"/>
      <c r="I1167" s="27"/>
      <c r="J1167" s="27"/>
      <c r="K1167" s="27"/>
      <c r="L1167" s="27"/>
      <c r="M1167" s="29"/>
      <c r="N1167" s="38"/>
      <c r="O1167" s="38"/>
      <c r="P1167" s="39"/>
      <c r="Q1167" s="38"/>
      <c r="R1167" s="99"/>
      <c r="S1167" s="99"/>
      <c r="T1167" s="40"/>
      <c r="U1167" s="38"/>
      <c r="V1167" s="28"/>
      <c r="W1167" s="29"/>
      <c r="X1167" s="28"/>
      <c r="Y1167" s="28"/>
      <c r="Z1167" s="28"/>
      <c r="AA1167" s="27"/>
    </row>
    <row r="1168" spans="1:27" ht="14.25" customHeight="1" x14ac:dyDescent="0.2">
      <c r="A1168" s="38"/>
      <c r="B1168" s="29"/>
      <c r="C1168" s="142"/>
      <c r="D1168" s="24"/>
      <c r="E1168" s="24"/>
      <c r="F1168" s="98"/>
      <c r="G1168" s="98"/>
      <c r="H1168" s="98"/>
      <c r="I1168" s="27"/>
      <c r="J1168" s="27"/>
      <c r="K1168" s="27"/>
      <c r="L1168" s="27"/>
      <c r="M1168" s="29"/>
      <c r="N1168" s="38"/>
      <c r="O1168" s="38"/>
      <c r="P1168" s="39"/>
      <c r="Q1168" s="38"/>
      <c r="R1168" s="99"/>
      <c r="S1168" s="99"/>
      <c r="T1168" s="40"/>
      <c r="U1168" s="38"/>
      <c r="V1168" s="28"/>
      <c r="W1168" s="29"/>
      <c r="X1168" s="28"/>
      <c r="Y1168" s="28"/>
      <c r="Z1168" s="28"/>
      <c r="AA1168" s="27"/>
    </row>
    <row r="1169" spans="1:27" ht="14.25" customHeight="1" x14ac:dyDescent="0.2">
      <c r="A1169" s="38"/>
      <c r="B1169" s="29"/>
      <c r="C1169" s="142"/>
      <c r="D1169" s="24"/>
      <c r="E1169" s="24"/>
      <c r="F1169" s="98"/>
      <c r="G1169" s="98"/>
      <c r="H1169" s="98"/>
      <c r="I1169" s="27"/>
      <c r="J1169" s="27"/>
      <c r="K1169" s="27"/>
      <c r="L1169" s="27"/>
      <c r="M1169" s="29"/>
      <c r="N1169" s="38"/>
      <c r="O1169" s="38"/>
      <c r="P1169" s="39"/>
      <c r="Q1169" s="38"/>
      <c r="R1169" s="99"/>
      <c r="S1169" s="99"/>
      <c r="T1169" s="40"/>
      <c r="U1169" s="38"/>
      <c r="V1169" s="28"/>
      <c r="W1169" s="29"/>
      <c r="X1169" s="28"/>
      <c r="Y1169" s="28"/>
      <c r="Z1169" s="28"/>
      <c r="AA1169" s="27"/>
    </row>
    <row r="1170" spans="1:27" ht="14.25" customHeight="1" x14ac:dyDescent="0.2">
      <c r="A1170" s="38"/>
      <c r="B1170" s="29"/>
      <c r="C1170" s="142"/>
      <c r="D1170" s="24"/>
      <c r="E1170" s="24"/>
      <c r="F1170" s="98"/>
      <c r="G1170" s="98"/>
      <c r="H1170" s="98"/>
      <c r="I1170" s="27"/>
      <c r="J1170" s="27"/>
      <c r="K1170" s="27"/>
      <c r="L1170" s="27"/>
      <c r="M1170" s="29"/>
      <c r="N1170" s="38"/>
      <c r="O1170" s="38"/>
      <c r="P1170" s="39"/>
      <c r="Q1170" s="38"/>
      <c r="R1170" s="99"/>
      <c r="S1170" s="99"/>
      <c r="T1170" s="40"/>
      <c r="U1170" s="38"/>
      <c r="V1170" s="28"/>
      <c r="W1170" s="29"/>
      <c r="X1170" s="28"/>
      <c r="Y1170" s="28"/>
      <c r="Z1170" s="28"/>
      <c r="AA1170" s="27"/>
    </row>
    <row r="1171" spans="1:27" ht="14.25" customHeight="1" x14ac:dyDescent="0.2">
      <c r="A1171" s="38"/>
      <c r="B1171" s="29"/>
      <c r="C1171" s="142"/>
      <c r="D1171" s="24"/>
      <c r="E1171" s="24"/>
      <c r="F1171" s="98"/>
      <c r="G1171" s="98"/>
      <c r="H1171" s="98"/>
      <c r="I1171" s="27"/>
      <c r="J1171" s="27"/>
      <c r="K1171" s="27"/>
      <c r="L1171" s="27"/>
      <c r="M1171" s="29"/>
      <c r="N1171" s="38"/>
      <c r="O1171" s="38"/>
      <c r="P1171" s="39"/>
      <c r="Q1171" s="38"/>
      <c r="R1171" s="99"/>
      <c r="S1171" s="99"/>
      <c r="T1171" s="40"/>
      <c r="U1171" s="38"/>
      <c r="V1171" s="28"/>
      <c r="W1171" s="29"/>
      <c r="X1171" s="28"/>
      <c r="Y1171" s="28"/>
      <c r="Z1171" s="28"/>
      <c r="AA1171" s="27"/>
    </row>
    <row r="1172" spans="1:27" ht="14.25" customHeight="1" x14ac:dyDescent="0.2">
      <c r="A1172" s="38"/>
      <c r="B1172" s="29"/>
      <c r="C1172" s="142"/>
      <c r="D1172" s="24"/>
      <c r="E1172" s="24"/>
      <c r="F1172" s="98"/>
      <c r="G1172" s="98"/>
      <c r="H1172" s="98"/>
      <c r="I1172" s="27"/>
      <c r="J1172" s="27"/>
      <c r="K1172" s="27"/>
      <c r="L1172" s="27"/>
      <c r="M1172" s="29"/>
      <c r="N1172" s="38"/>
      <c r="O1172" s="38"/>
      <c r="P1172" s="39"/>
      <c r="Q1172" s="38"/>
      <c r="R1172" s="99"/>
      <c r="S1172" s="99"/>
      <c r="T1172" s="40"/>
      <c r="U1172" s="38"/>
      <c r="V1172" s="28"/>
      <c r="W1172" s="29"/>
      <c r="X1172" s="28"/>
      <c r="Y1172" s="28"/>
      <c r="Z1172" s="28"/>
      <c r="AA1172" s="27"/>
    </row>
    <row r="1173" spans="1:27" ht="14.25" customHeight="1" x14ac:dyDescent="0.2">
      <c r="A1173" s="38"/>
      <c r="B1173" s="29"/>
      <c r="C1173" s="142"/>
      <c r="D1173" s="24"/>
      <c r="E1173" s="24"/>
      <c r="F1173" s="98"/>
      <c r="G1173" s="98"/>
      <c r="H1173" s="98"/>
      <c r="I1173" s="27"/>
      <c r="J1173" s="27"/>
      <c r="K1173" s="27"/>
      <c r="L1173" s="27"/>
      <c r="M1173" s="29"/>
      <c r="N1173" s="38"/>
      <c r="O1173" s="38"/>
      <c r="P1173" s="39"/>
      <c r="Q1173" s="38"/>
      <c r="R1173" s="99"/>
      <c r="S1173" s="99"/>
      <c r="T1173" s="40"/>
      <c r="U1173" s="38"/>
      <c r="V1173" s="28"/>
      <c r="W1173" s="29"/>
      <c r="X1173" s="28"/>
      <c r="Y1173" s="28"/>
      <c r="Z1173" s="28"/>
      <c r="AA1173" s="27"/>
    </row>
    <row r="1174" spans="1:27" ht="14.25" customHeight="1" x14ac:dyDescent="0.2">
      <c r="A1174" s="38"/>
      <c r="B1174" s="29"/>
      <c r="C1174" s="142"/>
      <c r="D1174" s="24"/>
      <c r="E1174" s="24"/>
      <c r="F1174" s="98"/>
      <c r="G1174" s="98"/>
      <c r="H1174" s="98"/>
      <c r="I1174" s="27"/>
      <c r="J1174" s="27"/>
      <c r="K1174" s="27"/>
      <c r="L1174" s="27"/>
      <c r="M1174" s="29"/>
      <c r="N1174" s="38"/>
      <c r="O1174" s="38"/>
      <c r="P1174" s="39"/>
      <c r="Q1174" s="38"/>
      <c r="R1174" s="99"/>
      <c r="S1174" s="99"/>
      <c r="T1174" s="40"/>
      <c r="U1174" s="38"/>
      <c r="V1174" s="28"/>
      <c r="W1174" s="29"/>
      <c r="X1174" s="28"/>
      <c r="Y1174" s="28"/>
      <c r="Z1174" s="28"/>
      <c r="AA1174" s="27"/>
    </row>
    <row r="1175" spans="1:27" ht="14.25" customHeight="1" x14ac:dyDescent="0.2">
      <c r="A1175" s="38"/>
      <c r="B1175" s="29"/>
      <c r="C1175" s="142"/>
      <c r="D1175" s="24"/>
      <c r="E1175" s="24"/>
      <c r="F1175" s="98"/>
      <c r="G1175" s="98"/>
      <c r="H1175" s="98"/>
      <c r="I1175" s="27"/>
      <c r="J1175" s="27"/>
      <c r="K1175" s="27"/>
      <c r="L1175" s="27"/>
      <c r="M1175" s="29"/>
      <c r="N1175" s="38"/>
      <c r="O1175" s="38"/>
      <c r="P1175" s="39"/>
      <c r="Q1175" s="38"/>
      <c r="R1175" s="99"/>
      <c r="S1175" s="99"/>
      <c r="T1175" s="40"/>
      <c r="U1175" s="38"/>
      <c r="V1175" s="28"/>
      <c r="W1175" s="29"/>
      <c r="X1175" s="28"/>
      <c r="Y1175" s="28"/>
      <c r="Z1175" s="28"/>
      <c r="AA1175" s="27"/>
    </row>
    <row r="1176" spans="1:27" ht="14.25" customHeight="1" x14ac:dyDescent="0.2">
      <c r="A1176" s="38"/>
      <c r="B1176" s="29"/>
      <c r="C1176" s="142"/>
      <c r="D1176" s="24"/>
      <c r="E1176" s="24"/>
      <c r="F1176" s="98"/>
      <c r="G1176" s="98"/>
      <c r="H1176" s="98"/>
      <c r="I1176" s="27"/>
      <c r="J1176" s="27"/>
      <c r="K1176" s="27"/>
      <c r="L1176" s="27"/>
      <c r="M1176" s="29"/>
      <c r="N1176" s="38"/>
      <c r="O1176" s="38"/>
      <c r="P1176" s="39"/>
      <c r="Q1176" s="38"/>
      <c r="R1176" s="99"/>
      <c r="S1176" s="99"/>
      <c r="T1176" s="40"/>
      <c r="U1176" s="38"/>
      <c r="V1176" s="28"/>
      <c r="W1176" s="29"/>
      <c r="X1176" s="28"/>
      <c r="Y1176" s="28"/>
      <c r="Z1176" s="28"/>
      <c r="AA1176" s="27"/>
    </row>
    <row r="1177" spans="1:27" ht="14.25" customHeight="1" x14ac:dyDescent="0.2">
      <c r="A1177" s="38"/>
      <c r="B1177" s="29"/>
      <c r="C1177" s="142"/>
      <c r="D1177" s="24"/>
      <c r="E1177" s="24"/>
      <c r="F1177" s="98"/>
      <c r="G1177" s="98"/>
      <c r="H1177" s="98"/>
      <c r="I1177" s="27"/>
      <c r="J1177" s="27"/>
      <c r="K1177" s="27"/>
      <c r="L1177" s="27"/>
      <c r="M1177" s="29"/>
      <c r="N1177" s="38"/>
      <c r="O1177" s="38"/>
      <c r="P1177" s="39"/>
      <c r="Q1177" s="38"/>
      <c r="R1177" s="99"/>
      <c r="S1177" s="99"/>
      <c r="T1177" s="40"/>
      <c r="U1177" s="38"/>
      <c r="V1177" s="28"/>
      <c r="W1177" s="29"/>
      <c r="X1177" s="28"/>
      <c r="Y1177" s="28"/>
      <c r="Z1177" s="28"/>
      <c r="AA1177" s="27"/>
    </row>
    <row r="1178" spans="1:27" ht="14.25" customHeight="1" x14ac:dyDescent="0.2">
      <c r="A1178" s="38"/>
      <c r="B1178" s="29"/>
      <c r="C1178" s="142"/>
      <c r="D1178" s="24"/>
      <c r="E1178" s="24"/>
      <c r="F1178" s="98"/>
      <c r="G1178" s="98"/>
      <c r="H1178" s="98"/>
      <c r="I1178" s="27"/>
      <c r="J1178" s="27"/>
      <c r="K1178" s="27"/>
      <c r="L1178" s="27"/>
      <c r="M1178" s="29"/>
      <c r="N1178" s="38"/>
      <c r="O1178" s="38"/>
      <c r="P1178" s="39"/>
      <c r="Q1178" s="38"/>
      <c r="R1178" s="99"/>
      <c r="S1178" s="99"/>
      <c r="T1178" s="40"/>
      <c r="U1178" s="38"/>
      <c r="V1178" s="28"/>
      <c r="W1178" s="29"/>
      <c r="X1178" s="28"/>
      <c r="Y1178" s="28"/>
      <c r="Z1178" s="28"/>
      <c r="AA1178" s="27"/>
    </row>
    <row r="1179" spans="1:27" ht="14.25" customHeight="1" x14ac:dyDescent="0.2">
      <c r="A1179" s="38"/>
      <c r="B1179" s="29"/>
      <c r="C1179" s="142"/>
      <c r="D1179" s="24"/>
      <c r="E1179" s="24"/>
      <c r="F1179" s="98"/>
      <c r="G1179" s="98"/>
      <c r="H1179" s="98"/>
      <c r="I1179" s="27"/>
      <c r="J1179" s="27"/>
      <c r="K1179" s="27"/>
      <c r="L1179" s="27"/>
      <c r="M1179" s="29"/>
      <c r="N1179" s="38"/>
      <c r="O1179" s="38"/>
      <c r="P1179" s="39"/>
      <c r="Q1179" s="38"/>
      <c r="R1179" s="99"/>
      <c r="S1179" s="99"/>
      <c r="T1179" s="40"/>
      <c r="U1179" s="38"/>
      <c r="V1179" s="28"/>
      <c r="W1179" s="29"/>
      <c r="X1179" s="28"/>
      <c r="Y1179" s="28"/>
      <c r="Z1179" s="28"/>
      <c r="AA1179" s="27"/>
    </row>
    <row r="1180" spans="1:27" ht="14.25" customHeight="1" x14ac:dyDescent="0.2">
      <c r="A1180" s="38"/>
      <c r="B1180" s="29"/>
      <c r="C1180" s="142"/>
      <c r="D1180" s="24"/>
      <c r="E1180" s="24"/>
      <c r="F1180" s="98"/>
      <c r="G1180" s="98"/>
      <c r="H1180" s="98"/>
      <c r="I1180" s="27"/>
      <c r="J1180" s="27"/>
      <c r="K1180" s="27"/>
      <c r="L1180" s="27"/>
      <c r="M1180" s="29"/>
      <c r="N1180" s="38"/>
      <c r="O1180" s="38"/>
      <c r="P1180" s="39"/>
      <c r="Q1180" s="38"/>
      <c r="R1180" s="99"/>
      <c r="S1180" s="99"/>
      <c r="T1180" s="40"/>
      <c r="U1180" s="38"/>
      <c r="V1180" s="28"/>
      <c r="W1180" s="29"/>
      <c r="X1180" s="28"/>
      <c r="Y1180" s="28"/>
      <c r="Z1180" s="28"/>
      <c r="AA1180" s="27"/>
    </row>
    <row r="1181" spans="1:27" ht="14.25" customHeight="1" x14ac:dyDescent="0.2">
      <c r="A1181" s="38"/>
      <c r="B1181" s="29"/>
      <c r="C1181" s="142"/>
      <c r="D1181" s="24"/>
      <c r="E1181" s="24"/>
      <c r="F1181" s="98"/>
      <c r="G1181" s="98"/>
      <c r="H1181" s="98"/>
      <c r="I1181" s="27"/>
      <c r="J1181" s="27"/>
      <c r="K1181" s="27"/>
      <c r="L1181" s="27"/>
      <c r="M1181" s="29"/>
      <c r="N1181" s="38"/>
      <c r="O1181" s="38"/>
      <c r="P1181" s="39"/>
      <c r="Q1181" s="38"/>
      <c r="R1181" s="99"/>
      <c r="S1181" s="99"/>
      <c r="T1181" s="40"/>
      <c r="U1181" s="38"/>
      <c r="V1181" s="28"/>
      <c r="W1181" s="29"/>
      <c r="X1181" s="28"/>
      <c r="Y1181" s="28"/>
      <c r="Z1181" s="28"/>
      <c r="AA1181" s="27"/>
    </row>
    <row r="1182" spans="1:27" ht="14.25" customHeight="1" x14ac:dyDescent="0.2">
      <c r="A1182" s="38"/>
      <c r="B1182" s="29"/>
      <c r="C1182" s="142"/>
      <c r="D1182" s="24"/>
      <c r="E1182" s="24"/>
      <c r="F1182" s="98"/>
      <c r="G1182" s="98"/>
      <c r="H1182" s="98"/>
      <c r="I1182" s="27"/>
      <c r="J1182" s="27"/>
      <c r="K1182" s="27"/>
      <c r="L1182" s="27"/>
      <c r="M1182" s="29"/>
      <c r="N1182" s="38"/>
      <c r="O1182" s="38"/>
      <c r="P1182" s="39"/>
      <c r="Q1182" s="38"/>
      <c r="R1182" s="99"/>
      <c r="S1182" s="99"/>
      <c r="T1182" s="40"/>
      <c r="U1182" s="38"/>
      <c r="V1182" s="28"/>
      <c r="W1182" s="29"/>
      <c r="X1182" s="28"/>
      <c r="Y1182" s="28"/>
      <c r="Z1182" s="28"/>
      <c r="AA1182" s="27"/>
    </row>
    <row r="1183" spans="1:27" ht="14.25" customHeight="1" x14ac:dyDescent="0.2">
      <c r="A1183" s="38"/>
      <c r="B1183" s="29"/>
      <c r="C1183" s="142"/>
      <c r="D1183" s="24"/>
      <c r="E1183" s="24"/>
      <c r="F1183" s="98"/>
      <c r="G1183" s="98"/>
      <c r="H1183" s="98"/>
      <c r="I1183" s="27"/>
      <c r="J1183" s="27"/>
      <c r="K1183" s="27"/>
      <c r="L1183" s="27"/>
      <c r="M1183" s="29"/>
      <c r="N1183" s="38"/>
      <c r="O1183" s="38"/>
      <c r="P1183" s="39"/>
      <c r="Q1183" s="38"/>
      <c r="R1183" s="99"/>
      <c r="S1183" s="99"/>
      <c r="T1183" s="40"/>
      <c r="U1183" s="38"/>
      <c r="V1183" s="28"/>
      <c r="W1183" s="29"/>
      <c r="X1183" s="28"/>
      <c r="Y1183" s="28"/>
      <c r="Z1183" s="28"/>
      <c r="AA1183" s="27"/>
    </row>
    <row r="1184" spans="1:27" ht="14.25" customHeight="1" x14ac:dyDescent="0.2">
      <c r="A1184" s="38"/>
      <c r="B1184" s="29"/>
      <c r="C1184" s="142"/>
      <c r="D1184" s="24"/>
      <c r="E1184" s="24"/>
      <c r="F1184" s="98"/>
      <c r="G1184" s="98"/>
      <c r="H1184" s="98"/>
      <c r="I1184" s="27"/>
      <c r="J1184" s="27"/>
      <c r="K1184" s="27"/>
      <c r="L1184" s="27"/>
      <c r="M1184" s="29"/>
      <c r="N1184" s="38"/>
      <c r="O1184" s="38"/>
      <c r="P1184" s="39"/>
      <c r="Q1184" s="38"/>
      <c r="R1184" s="99"/>
      <c r="S1184" s="99"/>
      <c r="T1184" s="40"/>
      <c r="U1184" s="38"/>
      <c r="V1184" s="28"/>
      <c r="W1184" s="29"/>
      <c r="X1184" s="28"/>
      <c r="Y1184" s="28"/>
      <c r="Z1184" s="28"/>
      <c r="AA1184" s="27"/>
    </row>
    <row r="1185" spans="1:27" ht="14.25" customHeight="1" x14ac:dyDescent="0.2">
      <c r="A1185" s="38"/>
      <c r="B1185" s="29"/>
      <c r="C1185" s="142"/>
      <c r="D1185" s="24"/>
      <c r="E1185" s="24"/>
      <c r="F1185" s="98"/>
      <c r="G1185" s="98"/>
      <c r="H1185" s="98"/>
      <c r="I1185" s="27"/>
      <c r="J1185" s="27"/>
      <c r="K1185" s="27"/>
      <c r="L1185" s="27"/>
      <c r="M1185" s="29"/>
      <c r="N1185" s="38"/>
      <c r="O1185" s="38"/>
      <c r="P1185" s="39"/>
      <c r="Q1185" s="38"/>
      <c r="R1185" s="99"/>
      <c r="S1185" s="99"/>
      <c r="T1185" s="40"/>
      <c r="U1185" s="38"/>
      <c r="V1185" s="28"/>
      <c r="W1185" s="29"/>
      <c r="X1185" s="28"/>
      <c r="Y1185" s="28"/>
      <c r="Z1185" s="28"/>
      <c r="AA1185" s="27"/>
    </row>
    <row r="1186" spans="1:27" ht="14.25" customHeight="1" x14ac:dyDescent="0.2">
      <c r="A1186" s="38"/>
      <c r="B1186" s="29"/>
      <c r="C1186" s="142"/>
      <c r="D1186" s="24"/>
      <c r="E1186" s="24"/>
      <c r="F1186" s="98"/>
      <c r="G1186" s="98"/>
      <c r="H1186" s="98"/>
      <c r="I1186" s="27"/>
      <c r="J1186" s="27"/>
      <c r="K1186" s="27"/>
      <c r="L1186" s="27"/>
      <c r="M1186" s="29"/>
      <c r="N1186" s="38"/>
      <c r="O1186" s="38"/>
      <c r="P1186" s="39"/>
      <c r="Q1186" s="38"/>
      <c r="R1186" s="99"/>
      <c r="S1186" s="99"/>
      <c r="T1186" s="40"/>
      <c r="U1186" s="38"/>
      <c r="V1186" s="28"/>
      <c r="W1186" s="29"/>
      <c r="X1186" s="28"/>
      <c r="Y1186" s="28"/>
      <c r="Z1186" s="28"/>
      <c r="AA1186" s="27"/>
    </row>
    <row r="1187" spans="1:27" ht="14.25" customHeight="1" x14ac:dyDescent="0.2">
      <c r="A1187" s="38"/>
      <c r="B1187" s="29"/>
      <c r="C1187" s="142"/>
      <c r="D1187" s="24"/>
      <c r="E1187" s="24"/>
      <c r="F1187" s="98"/>
      <c r="G1187" s="98"/>
      <c r="H1187" s="98"/>
      <c r="I1187" s="27"/>
      <c r="J1187" s="27"/>
      <c r="K1187" s="27"/>
      <c r="L1187" s="27"/>
      <c r="M1187" s="29"/>
      <c r="N1187" s="38"/>
      <c r="O1187" s="38"/>
      <c r="P1187" s="39"/>
      <c r="Q1187" s="38"/>
      <c r="R1187" s="99"/>
      <c r="S1187" s="99"/>
      <c r="T1187" s="40"/>
      <c r="U1187" s="38"/>
      <c r="V1187" s="28"/>
      <c r="W1187" s="29"/>
      <c r="X1187" s="28"/>
      <c r="Y1187" s="28"/>
      <c r="Z1187" s="28"/>
      <c r="AA1187" s="27"/>
    </row>
    <row r="1188" spans="1:27" ht="14.25" customHeight="1" x14ac:dyDescent="0.2">
      <c r="A1188" s="38"/>
      <c r="B1188" s="29"/>
      <c r="C1188" s="142"/>
      <c r="D1188" s="24"/>
      <c r="E1188" s="24"/>
      <c r="F1188" s="98"/>
      <c r="G1188" s="98"/>
      <c r="H1188" s="98"/>
      <c r="I1188" s="27"/>
      <c r="J1188" s="27"/>
      <c r="K1188" s="27"/>
      <c r="L1188" s="27"/>
      <c r="M1188" s="29"/>
      <c r="N1188" s="38"/>
      <c r="O1188" s="38"/>
      <c r="P1188" s="39"/>
      <c r="Q1188" s="38"/>
      <c r="R1188" s="99"/>
      <c r="S1188" s="99"/>
      <c r="T1188" s="40"/>
      <c r="U1188" s="38"/>
      <c r="V1188" s="28"/>
      <c r="W1188" s="29"/>
      <c r="X1188" s="28"/>
      <c r="Y1188" s="28"/>
      <c r="Z1188" s="28"/>
      <c r="AA1188" s="27"/>
    </row>
    <row r="1189" spans="1:27" ht="14.25" customHeight="1" x14ac:dyDescent="0.2">
      <c r="A1189" s="38"/>
      <c r="B1189" s="29"/>
      <c r="C1189" s="142"/>
      <c r="D1189" s="24"/>
      <c r="E1189" s="24"/>
      <c r="F1189" s="98"/>
      <c r="G1189" s="98"/>
      <c r="H1189" s="98"/>
      <c r="I1189" s="27"/>
      <c r="J1189" s="27"/>
      <c r="K1189" s="27"/>
      <c r="L1189" s="27"/>
      <c r="M1189" s="29"/>
      <c r="N1189" s="38"/>
      <c r="O1189" s="38"/>
      <c r="P1189" s="39"/>
      <c r="Q1189" s="38"/>
      <c r="R1189" s="99"/>
      <c r="S1189" s="99"/>
      <c r="T1189" s="40"/>
      <c r="U1189" s="38"/>
      <c r="V1189" s="28"/>
      <c r="W1189" s="29"/>
      <c r="X1189" s="28"/>
      <c r="Y1189" s="28"/>
      <c r="Z1189" s="28"/>
      <c r="AA1189" s="27"/>
    </row>
    <row r="1190" spans="1:27" ht="14.25" customHeight="1" x14ac:dyDescent="0.2">
      <c r="A1190" s="38"/>
      <c r="B1190" s="29"/>
      <c r="C1190" s="142"/>
      <c r="D1190" s="24"/>
      <c r="E1190" s="24"/>
      <c r="F1190" s="98"/>
      <c r="G1190" s="98"/>
      <c r="H1190" s="98"/>
      <c r="I1190" s="27"/>
      <c r="J1190" s="27"/>
      <c r="K1190" s="27"/>
      <c r="L1190" s="27"/>
      <c r="M1190" s="29"/>
      <c r="N1190" s="38"/>
      <c r="O1190" s="38"/>
      <c r="P1190" s="39"/>
      <c r="Q1190" s="38"/>
      <c r="R1190" s="99"/>
      <c r="S1190" s="99"/>
      <c r="T1190" s="40"/>
      <c r="U1190" s="38"/>
      <c r="V1190" s="28"/>
      <c r="W1190" s="29"/>
      <c r="X1190" s="28"/>
      <c r="Y1190" s="28"/>
      <c r="Z1190" s="28"/>
      <c r="AA1190" s="27"/>
    </row>
    <row r="1191" spans="1:27" ht="14.25" customHeight="1" x14ac:dyDescent="0.2">
      <c r="A1191" s="38"/>
      <c r="B1191" s="29"/>
      <c r="C1191" s="142"/>
      <c r="D1191" s="24"/>
      <c r="E1191" s="24"/>
      <c r="F1191" s="98"/>
      <c r="G1191" s="98"/>
      <c r="H1191" s="98"/>
      <c r="I1191" s="27"/>
      <c r="J1191" s="27"/>
      <c r="K1191" s="27"/>
      <c r="L1191" s="27"/>
      <c r="M1191" s="29"/>
      <c r="N1191" s="38"/>
      <c r="O1191" s="38"/>
      <c r="P1191" s="39"/>
      <c r="Q1191" s="38"/>
      <c r="R1191" s="99"/>
      <c r="S1191" s="99"/>
      <c r="T1191" s="40"/>
      <c r="U1191" s="38"/>
      <c r="V1191" s="28"/>
      <c r="W1191" s="29"/>
      <c r="X1191" s="28"/>
      <c r="Y1191" s="28"/>
      <c r="Z1191" s="28"/>
      <c r="AA1191" s="27"/>
    </row>
    <row r="1192" spans="1:27" ht="14.25" customHeight="1" x14ac:dyDescent="0.2">
      <c r="A1192" s="38"/>
      <c r="B1192" s="29"/>
      <c r="C1192" s="142"/>
      <c r="D1192" s="24"/>
      <c r="E1192" s="24"/>
      <c r="F1192" s="98"/>
      <c r="G1192" s="98"/>
      <c r="H1192" s="98"/>
      <c r="I1192" s="27"/>
      <c r="J1192" s="27"/>
      <c r="K1192" s="27"/>
      <c r="L1192" s="27"/>
      <c r="M1192" s="29"/>
      <c r="N1192" s="38"/>
      <c r="O1192" s="38"/>
      <c r="P1192" s="39"/>
      <c r="Q1192" s="38"/>
      <c r="R1192" s="99"/>
      <c r="S1192" s="99"/>
      <c r="T1192" s="40"/>
      <c r="U1192" s="38"/>
      <c r="V1192" s="28"/>
      <c r="W1192" s="29"/>
      <c r="X1192" s="28"/>
      <c r="Y1192" s="28"/>
      <c r="Z1192" s="28"/>
      <c r="AA1192" s="27"/>
    </row>
    <row r="1193" spans="1:27" ht="14.25" customHeight="1" x14ac:dyDescent="0.2">
      <c r="A1193" s="38"/>
      <c r="B1193" s="29"/>
      <c r="C1193" s="142"/>
      <c r="D1193" s="24"/>
      <c r="E1193" s="24"/>
      <c r="F1193" s="98"/>
      <c r="G1193" s="98"/>
      <c r="H1193" s="98"/>
      <c r="I1193" s="27"/>
      <c r="J1193" s="27"/>
      <c r="K1193" s="27"/>
      <c r="L1193" s="27"/>
      <c r="M1193" s="29"/>
      <c r="N1193" s="38"/>
      <c r="O1193" s="38"/>
      <c r="P1193" s="39"/>
      <c r="Q1193" s="38"/>
      <c r="R1193" s="99"/>
      <c r="S1193" s="99"/>
      <c r="T1193" s="40"/>
      <c r="U1193" s="38"/>
      <c r="V1193" s="28"/>
      <c r="W1193" s="29"/>
      <c r="X1193" s="28"/>
      <c r="Y1193" s="28"/>
      <c r="Z1193" s="28"/>
      <c r="AA1193" s="27"/>
    </row>
    <row r="1194" spans="1:27" ht="14.25" customHeight="1" x14ac:dyDescent="0.2">
      <c r="A1194" s="38"/>
      <c r="B1194" s="29"/>
      <c r="C1194" s="142"/>
      <c r="D1194" s="24"/>
      <c r="E1194" s="24"/>
      <c r="F1194" s="98"/>
      <c r="G1194" s="98"/>
      <c r="H1194" s="98"/>
      <c r="I1194" s="27"/>
      <c r="J1194" s="27"/>
      <c r="K1194" s="27"/>
      <c r="L1194" s="27"/>
      <c r="M1194" s="29"/>
      <c r="N1194" s="38"/>
      <c r="O1194" s="38"/>
      <c r="P1194" s="39"/>
      <c r="Q1194" s="38"/>
      <c r="R1194" s="99"/>
      <c r="S1194" s="99"/>
      <c r="T1194" s="40"/>
      <c r="U1194" s="38"/>
      <c r="V1194" s="28"/>
      <c r="W1194" s="29"/>
      <c r="X1194" s="28"/>
      <c r="Y1194" s="28"/>
      <c r="Z1194" s="28"/>
      <c r="AA1194" s="27"/>
    </row>
    <row r="1195" spans="1:27" ht="14.25" customHeight="1" x14ac:dyDescent="0.2">
      <c r="A1195" s="38"/>
      <c r="B1195" s="29"/>
      <c r="C1195" s="142"/>
      <c r="D1195" s="24"/>
      <c r="E1195" s="24"/>
      <c r="F1195" s="98"/>
      <c r="G1195" s="98"/>
      <c r="H1195" s="98"/>
      <c r="I1195" s="27"/>
      <c r="J1195" s="27"/>
      <c r="K1195" s="27"/>
      <c r="L1195" s="27"/>
      <c r="M1195" s="29"/>
      <c r="N1195" s="38"/>
      <c r="O1195" s="38"/>
      <c r="P1195" s="39"/>
      <c r="Q1195" s="38"/>
      <c r="R1195" s="99"/>
      <c r="S1195" s="99"/>
      <c r="T1195" s="40"/>
      <c r="U1195" s="38"/>
      <c r="V1195" s="28"/>
      <c r="W1195" s="29"/>
      <c r="X1195" s="28"/>
      <c r="Y1195" s="28"/>
      <c r="Z1195" s="28"/>
      <c r="AA1195" s="27"/>
    </row>
    <row r="1196" spans="1:27" ht="14.25" customHeight="1" x14ac:dyDescent="0.2">
      <c r="A1196" s="38"/>
      <c r="B1196" s="29"/>
      <c r="C1196" s="142"/>
      <c r="D1196" s="24"/>
      <c r="E1196" s="24"/>
      <c r="F1196" s="98"/>
      <c r="G1196" s="98"/>
      <c r="H1196" s="98"/>
      <c r="I1196" s="27"/>
      <c r="J1196" s="27"/>
      <c r="K1196" s="27"/>
      <c r="L1196" s="27"/>
      <c r="M1196" s="29"/>
      <c r="N1196" s="38"/>
      <c r="O1196" s="38"/>
      <c r="P1196" s="39"/>
      <c r="Q1196" s="38"/>
      <c r="R1196" s="99"/>
      <c r="S1196" s="99"/>
      <c r="T1196" s="40"/>
      <c r="U1196" s="38"/>
      <c r="V1196" s="28"/>
      <c r="W1196" s="29"/>
      <c r="X1196" s="28"/>
      <c r="Y1196" s="28"/>
      <c r="Z1196" s="28"/>
      <c r="AA1196" s="27"/>
    </row>
    <row r="1197" spans="1:27" ht="14.25" customHeight="1" x14ac:dyDescent="0.2">
      <c r="A1197" s="38"/>
      <c r="B1197" s="29"/>
      <c r="C1197" s="142"/>
      <c r="D1197" s="24"/>
      <c r="E1197" s="24"/>
      <c r="F1197" s="98"/>
      <c r="G1197" s="98"/>
      <c r="H1197" s="98"/>
      <c r="I1197" s="27"/>
      <c r="J1197" s="27"/>
      <c r="K1197" s="27"/>
      <c r="L1197" s="27"/>
      <c r="M1197" s="29"/>
      <c r="N1197" s="38"/>
      <c r="O1197" s="38"/>
      <c r="P1197" s="39"/>
      <c r="Q1197" s="38"/>
      <c r="R1197" s="99"/>
      <c r="S1197" s="99"/>
      <c r="T1197" s="40"/>
      <c r="U1197" s="38"/>
      <c r="V1197" s="28"/>
      <c r="W1197" s="29"/>
      <c r="X1197" s="28"/>
      <c r="Y1197" s="28"/>
      <c r="Z1197" s="28"/>
      <c r="AA1197" s="27"/>
    </row>
    <row r="1198" spans="1:27" ht="14.25" customHeight="1" x14ac:dyDescent="0.2">
      <c r="A1198" s="38"/>
      <c r="B1198" s="29"/>
      <c r="C1198" s="142"/>
      <c r="D1198" s="24"/>
      <c r="E1198" s="24"/>
      <c r="F1198" s="98"/>
      <c r="G1198" s="98"/>
      <c r="H1198" s="98"/>
      <c r="I1198" s="27"/>
      <c r="J1198" s="27"/>
      <c r="K1198" s="27"/>
      <c r="L1198" s="27"/>
      <c r="M1198" s="29"/>
      <c r="N1198" s="38"/>
      <c r="O1198" s="38"/>
      <c r="P1198" s="39"/>
      <c r="Q1198" s="38"/>
      <c r="R1198" s="99"/>
      <c r="S1198" s="99"/>
      <c r="T1198" s="40"/>
      <c r="U1198" s="38"/>
      <c r="V1198" s="28"/>
      <c r="W1198" s="29"/>
      <c r="X1198" s="28"/>
      <c r="Y1198" s="28"/>
      <c r="Z1198" s="28"/>
      <c r="AA1198" s="27"/>
    </row>
    <row r="1199" spans="1:27" ht="14.25" customHeight="1" x14ac:dyDescent="0.2">
      <c r="A1199" s="38"/>
      <c r="B1199" s="29"/>
      <c r="C1199" s="142"/>
      <c r="D1199" s="24"/>
      <c r="E1199" s="24"/>
      <c r="F1199" s="98"/>
      <c r="G1199" s="98"/>
      <c r="H1199" s="98"/>
      <c r="I1199" s="27"/>
      <c r="J1199" s="27"/>
      <c r="K1199" s="27"/>
      <c r="L1199" s="27"/>
      <c r="M1199" s="29"/>
      <c r="N1199" s="38"/>
      <c r="O1199" s="38"/>
      <c r="P1199" s="39"/>
      <c r="Q1199" s="38"/>
      <c r="R1199" s="99"/>
      <c r="S1199" s="99"/>
      <c r="T1199" s="40"/>
      <c r="U1199" s="38"/>
      <c r="V1199" s="28"/>
      <c r="W1199" s="29"/>
      <c r="X1199" s="28"/>
      <c r="Y1199" s="28"/>
      <c r="Z1199" s="28"/>
      <c r="AA1199" s="27"/>
    </row>
    <row r="1200" spans="1:27" ht="14.25" customHeight="1" x14ac:dyDescent="0.2">
      <c r="A1200" s="38"/>
      <c r="B1200" s="29"/>
      <c r="C1200" s="142"/>
      <c r="D1200" s="24"/>
      <c r="E1200" s="24"/>
      <c r="F1200" s="98"/>
      <c r="G1200" s="98"/>
      <c r="H1200" s="98"/>
      <c r="I1200" s="27"/>
      <c r="J1200" s="27"/>
      <c r="K1200" s="27"/>
      <c r="L1200" s="27"/>
      <c r="M1200" s="29"/>
      <c r="N1200" s="38"/>
      <c r="O1200" s="38"/>
      <c r="P1200" s="39"/>
      <c r="Q1200" s="38"/>
      <c r="R1200" s="99"/>
      <c r="S1200" s="99"/>
      <c r="T1200" s="40"/>
      <c r="U1200" s="38"/>
      <c r="V1200" s="28"/>
      <c r="W1200" s="29"/>
      <c r="X1200" s="28"/>
      <c r="Y1200" s="28"/>
      <c r="Z1200" s="28"/>
      <c r="AA1200" s="27"/>
    </row>
    <row r="1201" spans="1:27" ht="14.25" customHeight="1" x14ac:dyDescent="0.2">
      <c r="A1201" s="38"/>
      <c r="B1201" s="29"/>
      <c r="C1201" s="142"/>
      <c r="D1201" s="24"/>
      <c r="E1201" s="24"/>
      <c r="F1201" s="98"/>
      <c r="G1201" s="98"/>
      <c r="H1201" s="98"/>
      <c r="I1201" s="27"/>
      <c r="J1201" s="27"/>
      <c r="K1201" s="27"/>
      <c r="L1201" s="27"/>
      <c r="M1201" s="29"/>
      <c r="N1201" s="38"/>
      <c r="O1201" s="38"/>
      <c r="P1201" s="39"/>
      <c r="Q1201" s="38"/>
      <c r="R1201" s="99"/>
      <c r="S1201" s="99"/>
      <c r="T1201" s="40"/>
      <c r="U1201" s="38"/>
      <c r="V1201" s="28"/>
      <c r="W1201" s="29"/>
      <c r="X1201" s="28"/>
      <c r="Y1201" s="28"/>
      <c r="Z1201" s="28"/>
      <c r="AA1201" s="27"/>
    </row>
    <row r="1202" spans="1:27" ht="14.25" customHeight="1" x14ac:dyDescent="0.2">
      <c r="A1202" s="38"/>
      <c r="B1202" s="29"/>
      <c r="C1202" s="142"/>
      <c r="D1202" s="24"/>
      <c r="E1202" s="24"/>
      <c r="F1202" s="98"/>
      <c r="G1202" s="98"/>
      <c r="H1202" s="98"/>
      <c r="I1202" s="27"/>
      <c r="J1202" s="27"/>
      <c r="K1202" s="27"/>
      <c r="L1202" s="27"/>
      <c r="M1202" s="29"/>
      <c r="N1202" s="38"/>
      <c r="O1202" s="38"/>
      <c r="P1202" s="39"/>
      <c r="Q1202" s="38"/>
      <c r="R1202" s="99"/>
      <c r="S1202" s="99"/>
      <c r="T1202" s="40"/>
      <c r="U1202" s="38"/>
      <c r="V1202" s="28"/>
      <c r="W1202" s="29"/>
      <c r="X1202" s="28"/>
      <c r="Y1202" s="28"/>
      <c r="Z1202" s="28"/>
      <c r="AA1202" s="27"/>
    </row>
    <row r="1203" spans="1:27" ht="14.25" customHeight="1" x14ac:dyDescent="0.2">
      <c r="A1203" s="38"/>
      <c r="B1203" s="29"/>
      <c r="C1203" s="142"/>
      <c r="D1203" s="24"/>
      <c r="E1203" s="24"/>
      <c r="F1203" s="98"/>
      <c r="G1203" s="98"/>
      <c r="H1203" s="98"/>
      <c r="I1203" s="27"/>
      <c r="J1203" s="27"/>
      <c r="K1203" s="27"/>
      <c r="L1203" s="27"/>
      <c r="M1203" s="29"/>
      <c r="N1203" s="38"/>
      <c r="O1203" s="38"/>
      <c r="P1203" s="39"/>
      <c r="Q1203" s="38"/>
      <c r="R1203" s="99"/>
      <c r="S1203" s="99"/>
      <c r="T1203" s="40"/>
      <c r="U1203" s="38"/>
      <c r="V1203" s="28"/>
      <c r="W1203" s="29"/>
      <c r="X1203" s="28"/>
      <c r="Y1203" s="28"/>
      <c r="Z1203" s="28"/>
      <c r="AA1203" s="27"/>
    </row>
    <row r="1204" spans="1:27" ht="14.25" customHeight="1" x14ac:dyDescent="0.2">
      <c r="A1204" s="38"/>
      <c r="B1204" s="29"/>
      <c r="C1204" s="142"/>
      <c r="D1204" s="24"/>
      <c r="E1204" s="24"/>
      <c r="F1204" s="98"/>
      <c r="G1204" s="98"/>
      <c r="H1204" s="98"/>
      <c r="I1204" s="27"/>
      <c r="J1204" s="27"/>
      <c r="K1204" s="27"/>
      <c r="L1204" s="27"/>
      <c r="M1204" s="29"/>
      <c r="N1204" s="38"/>
      <c r="O1204" s="38"/>
      <c r="P1204" s="39"/>
      <c r="Q1204" s="38"/>
      <c r="R1204" s="99"/>
      <c r="S1204" s="99"/>
      <c r="T1204" s="40"/>
      <c r="U1204" s="38"/>
      <c r="V1204" s="28"/>
      <c r="W1204" s="29"/>
      <c r="X1204" s="28"/>
      <c r="Y1204" s="28"/>
      <c r="Z1204" s="28"/>
      <c r="AA1204" s="27"/>
    </row>
    <row r="1205" spans="1:27" ht="14.25" customHeight="1" x14ac:dyDescent="0.2">
      <c r="A1205" s="38"/>
      <c r="B1205" s="29"/>
      <c r="C1205" s="142"/>
      <c r="D1205" s="24"/>
      <c r="E1205" s="24"/>
      <c r="F1205" s="98"/>
      <c r="G1205" s="98"/>
      <c r="H1205" s="98"/>
      <c r="I1205" s="27"/>
      <c r="J1205" s="27"/>
      <c r="K1205" s="27"/>
      <c r="L1205" s="27"/>
      <c r="M1205" s="29"/>
      <c r="N1205" s="38"/>
      <c r="O1205" s="38"/>
      <c r="P1205" s="39"/>
      <c r="Q1205" s="38"/>
      <c r="R1205" s="99"/>
      <c r="S1205" s="99"/>
      <c r="T1205" s="40"/>
      <c r="U1205" s="38"/>
      <c r="V1205" s="28"/>
      <c r="W1205" s="29"/>
      <c r="X1205" s="28"/>
      <c r="Y1205" s="28"/>
      <c r="Z1205" s="28"/>
      <c r="AA1205" s="27"/>
    </row>
    <row r="1206" spans="1:27" ht="14.25" customHeight="1" x14ac:dyDescent="0.2">
      <c r="A1206" s="38"/>
      <c r="B1206" s="29"/>
      <c r="C1206" s="142"/>
      <c r="D1206" s="24"/>
      <c r="E1206" s="24"/>
      <c r="F1206" s="98"/>
      <c r="G1206" s="98"/>
      <c r="H1206" s="98"/>
      <c r="I1206" s="27"/>
      <c r="J1206" s="27"/>
      <c r="K1206" s="27"/>
      <c r="L1206" s="27"/>
      <c r="M1206" s="29"/>
      <c r="N1206" s="38"/>
      <c r="O1206" s="38"/>
      <c r="P1206" s="39"/>
      <c r="Q1206" s="38"/>
      <c r="R1206" s="99"/>
      <c r="S1206" s="99"/>
      <c r="T1206" s="40"/>
      <c r="U1206" s="38"/>
      <c r="V1206" s="28"/>
      <c r="W1206" s="29"/>
      <c r="X1206" s="28"/>
      <c r="Y1206" s="28"/>
      <c r="Z1206" s="28"/>
      <c r="AA1206" s="27"/>
    </row>
    <row r="1207" spans="1:27" ht="14.25" customHeight="1" x14ac:dyDescent="0.2">
      <c r="A1207" s="38"/>
      <c r="B1207" s="29"/>
      <c r="C1207" s="142"/>
      <c r="D1207" s="24"/>
      <c r="E1207" s="24"/>
      <c r="F1207" s="98"/>
      <c r="G1207" s="98"/>
      <c r="H1207" s="98"/>
      <c r="I1207" s="27"/>
      <c r="J1207" s="27"/>
      <c r="K1207" s="27"/>
      <c r="L1207" s="27"/>
      <c r="M1207" s="29"/>
      <c r="N1207" s="38"/>
      <c r="O1207" s="38"/>
      <c r="P1207" s="39"/>
      <c r="Q1207" s="38"/>
      <c r="R1207" s="99"/>
      <c r="S1207" s="99"/>
      <c r="T1207" s="40"/>
      <c r="U1207" s="38"/>
      <c r="V1207" s="28"/>
      <c r="W1207" s="29"/>
      <c r="X1207" s="28"/>
      <c r="Y1207" s="28"/>
      <c r="Z1207" s="28"/>
      <c r="AA1207" s="27"/>
    </row>
    <row r="1208" spans="1:27" ht="14.25" customHeight="1" x14ac:dyDescent="0.2">
      <c r="A1208" s="38"/>
      <c r="B1208" s="29"/>
      <c r="C1208" s="142"/>
      <c r="D1208" s="24"/>
      <c r="E1208" s="24"/>
      <c r="F1208" s="98"/>
      <c r="G1208" s="98"/>
      <c r="H1208" s="98"/>
      <c r="I1208" s="27"/>
      <c r="J1208" s="27"/>
      <c r="K1208" s="27"/>
      <c r="L1208" s="27"/>
      <c r="M1208" s="29"/>
      <c r="N1208" s="38"/>
      <c r="O1208" s="38"/>
      <c r="P1208" s="39"/>
      <c r="Q1208" s="38"/>
      <c r="R1208" s="99"/>
      <c r="S1208" s="99"/>
      <c r="T1208" s="40"/>
      <c r="U1208" s="38"/>
      <c r="V1208" s="28"/>
      <c r="W1208" s="29"/>
      <c r="X1208" s="28"/>
      <c r="Y1208" s="28"/>
      <c r="Z1208" s="28"/>
      <c r="AA1208" s="27"/>
    </row>
    <row r="1209" spans="1:27" ht="14.25" customHeight="1" x14ac:dyDescent="0.2">
      <c r="A1209" s="38"/>
      <c r="B1209" s="29"/>
      <c r="C1209" s="142"/>
      <c r="D1209" s="24"/>
      <c r="E1209" s="24"/>
      <c r="F1209" s="98"/>
      <c r="G1209" s="98"/>
      <c r="H1209" s="98"/>
      <c r="I1209" s="27"/>
      <c r="J1209" s="27"/>
      <c r="K1209" s="27"/>
      <c r="L1209" s="27"/>
      <c r="M1209" s="29"/>
      <c r="N1209" s="38"/>
      <c r="O1209" s="38"/>
      <c r="P1209" s="39"/>
      <c r="Q1209" s="38"/>
      <c r="R1209" s="99"/>
      <c r="S1209" s="99"/>
      <c r="T1209" s="40"/>
      <c r="U1209" s="38"/>
      <c r="V1209" s="28"/>
      <c r="W1209" s="29"/>
      <c r="X1209" s="28"/>
      <c r="Y1209" s="28"/>
      <c r="Z1209" s="28"/>
      <c r="AA1209" s="27"/>
    </row>
    <row r="1210" spans="1:27" ht="14.25" customHeight="1" x14ac:dyDescent="0.2">
      <c r="A1210" s="38"/>
      <c r="B1210" s="29"/>
      <c r="C1210" s="142"/>
      <c r="D1210" s="24"/>
      <c r="E1210" s="24"/>
      <c r="F1210" s="98"/>
      <c r="G1210" s="98"/>
      <c r="H1210" s="98"/>
      <c r="I1210" s="27"/>
      <c r="J1210" s="27"/>
      <c r="K1210" s="27"/>
      <c r="L1210" s="27"/>
      <c r="M1210" s="29"/>
      <c r="N1210" s="38"/>
      <c r="O1210" s="38"/>
      <c r="P1210" s="39"/>
      <c r="Q1210" s="38"/>
      <c r="R1210" s="99"/>
      <c r="S1210" s="99"/>
      <c r="T1210" s="40"/>
      <c r="U1210" s="38"/>
      <c r="V1210" s="28"/>
      <c r="W1210" s="29"/>
      <c r="X1210" s="28"/>
      <c r="Y1210" s="28"/>
      <c r="Z1210" s="28"/>
      <c r="AA1210" s="27"/>
    </row>
    <row r="1211" spans="1:27" ht="14.25" customHeight="1" x14ac:dyDescent="0.2">
      <c r="A1211" s="38"/>
      <c r="B1211" s="29"/>
      <c r="C1211" s="142"/>
      <c r="D1211" s="24"/>
      <c r="E1211" s="24"/>
      <c r="F1211" s="98"/>
      <c r="G1211" s="98"/>
      <c r="H1211" s="98"/>
      <c r="I1211" s="27"/>
      <c r="J1211" s="27"/>
      <c r="K1211" s="27"/>
      <c r="L1211" s="27"/>
      <c r="M1211" s="29"/>
      <c r="N1211" s="38"/>
      <c r="O1211" s="38"/>
      <c r="P1211" s="39"/>
      <c r="Q1211" s="38"/>
      <c r="R1211" s="99"/>
      <c r="S1211" s="99"/>
      <c r="T1211" s="40"/>
      <c r="U1211" s="38"/>
      <c r="V1211" s="28"/>
      <c r="W1211" s="29"/>
      <c r="X1211" s="28"/>
      <c r="Y1211" s="28"/>
      <c r="Z1211" s="28"/>
      <c r="AA1211" s="27"/>
    </row>
    <row r="1212" spans="1:27" ht="14.25" customHeight="1" x14ac:dyDescent="0.2">
      <c r="A1212" s="38"/>
      <c r="B1212" s="29"/>
      <c r="C1212" s="142"/>
      <c r="D1212" s="24"/>
      <c r="E1212" s="24"/>
      <c r="F1212" s="98"/>
      <c r="G1212" s="98"/>
      <c r="H1212" s="98"/>
      <c r="I1212" s="27"/>
      <c r="J1212" s="27"/>
      <c r="K1212" s="27"/>
      <c r="L1212" s="27"/>
      <c r="M1212" s="29"/>
      <c r="N1212" s="38"/>
      <c r="O1212" s="38"/>
      <c r="P1212" s="39"/>
      <c r="Q1212" s="38"/>
      <c r="R1212" s="99"/>
      <c r="S1212" s="99"/>
      <c r="T1212" s="40"/>
      <c r="U1212" s="38"/>
      <c r="V1212" s="28"/>
      <c r="W1212" s="29"/>
      <c r="X1212" s="28"/>
      <c r="Y1212" s="28"/>
      <c r="Z1212" s="28"/>
      <c r="AA1212" s="27"/>
    </row>
    <row r="1213" spans="1:27" ht="14.25" customHeight="1" x14ac:dyDescent="0.2">
      <c r="A1213" s="38"/>
      <c r="B1213" s="29"/>
      <c r="C1213" s="142"/>
      <c r="D1213" s="24"/>
      <c r="E1213" s="24"/>
      <c r="F1213" s="98"/>
      <c r="G1213" s="98"/>
      <c r="H1213" s="98"/>
      <c r="I1213" s="27"/>
      <c r="J1213" s="27"/>
      <c r="K1213" s="27"/>
      <c r="L1213" s="27"/>
      <c r="M1213" s="29"/>
      <c r="N1213" s="38"/>
      <c r="O1213" s="38"/>
      <c r="P1213" s="39"/>
      <c r="Q1213" s="38"/>
      <c r="R1213" s="99"/>
      <c r="S1213" s="99"/>
      <c r="T1213" s="40"/>
      <c r="U1213" s="38"/>
      <c r="V1213" s="28"/>
      <c r="W1213" s="29"/>
      <c r="X1213" s="28"/>
      <c r="Y1213" s="28"/>
      <c r="Z1213" s="28"/>
      <c r="AA1213" s="27"/>
    </row>
    <row r="1214" spans="1:27" ht="14.25" customHeight="1" x14ac:dyDescent="0.2">
      <c r="A1214" s="38"/>
      <c r="B1214" s="29"/>
      <c r="C1214" s="142"/>
      <c r="D1214" s="24"/>
      <c r="E1214" s="24"/>
      <c r="F1214" s="98"/>
      <c r="G1214" s="98"/>
      <c r="H1214" s="98"/>
      <c r="I1214" s="27"/>
      <c r="J1214" s="27"/>
      <c r="K1214" s="27"/>
      <c r="L1214" s="27"/>
      <c r="M1214" s="29"/>
      <c r="N1214" s="38"/>
      <c r="O1214" s="38"/>
      <c r="P1214" s="39"/>
      <c r="Q1214" s="38"/>
      <c r="R1214" s="99"/>
      <c r="S1214" s="99"/>
      <c r="T1214" s="40"/>
      <c r="U1214" s="38"/>
      <c r="V1214" s="28"/>
      <c r="W1214" s="29"/>
      <c r="X1214" s="28"/>
      <c r="Y1214" s="28"/>
      <c r="Z1214" s="28"/>
      <c r="AA1214" s="27"/>
    </row>
    <row r="1215" spans="1:27" ht="14.25" customHeight="1" x14ac:dyDescent="0.2">
      <c r="A1215" s="38"/>
      <c r="B1215" s="29"/>
      <c r="C1215" s="142"/>
      <c r="D1215" s="24"/>
      <c r="E1215" s="24"/>
      <c r="F1215" s="98"/>
      <c r="G1215" s="98"/>
      <c r="H1215" s="98"/>
      <c r="I1215" s="27"/>
      <c r="J1215" s="27"/>
      <c r="K1215" s="27"/>
      <c r="L1215" s="27"/>
      <c r="M1215" s="29"/>
      <c r="N1215" s="38"/>
      <c r="O1215" s="38"/>
      <c r="P1215" s="39"/>
      <c r="Q1215" s="38"/>
      <c r="R1215" s="99"/>
      <c r="S1215" s="99"/>
      <c r="T1215" s="40"/>
      <c r="U1215" s="38"/>
      <c r="V1215" s="28"/>
      <c r="W1215" s="29"/>
      <c r="X1215" s="28"/>
      <c r="Y1215" s="28"/>
      <c r="Z1215" s="28"/>
      <c r="AA1215" s="27"/>
    </row>
    <row r="1216" spans="1:27" ht="14.25" customHeight="1" x14ac:dyDescent="0.2">
      <c r="A1216" s="38"/>
      <c r="B1216" s="29"/>
      <c r="C1216" s="142"/>
      <c r="D1216" s="24"/>
      <c r="E1216" s="24"/>
      <c r="F1216" s="98"/>
      <c r="G1216" s="98"/>
      <c r="H1216" s="98"/>
      <c r="I1216" s="27"/>
      <c r="J1216" s="27"/>
      <c r="K1216" s="27"/>
      <c r="L1216" s="27"/>
      <c r="M1216" s="29"/>
      <c r="N1216" s="38"/>
      <c r="O1216" s="38"/>
      <c r="P1216" s="39"/>
      <c r="Q1216" s="38"/>
      <c r="R1216" s="99"/>
      <c r="S1216" s="99"/>
      <c r="T1216" s="40"/>
      <c r="U1216" s="38"/>
      <c r="V1216" s="28"/>
      <c r="W1216" s="29"/>
      <c r="X1216" s="28"/>
      <c r="Y1216" s="28"/>
      <c r="Z1216" s="28"/>
      <c r="AA1216" s="27"/>
    </row>
    <row r="1217" spans="1:27" ht="14.25" customHeight="1" x14ac:dyDescent="0.2">
      <c r="A1217" s="38"/>
      <c r="B1217" s="29"/>
      <c r="C1217" s="142"/>
      <c r="D1217" s="24"/>
      <c r="E1217" s="24"/>
      <c r="F1217" s="98"/>
      <c r="G1217" s="98"/>
      <c r="H1217" s="98"/>
      <c r="I1217" s="27"/>
      <c r="J1217" s="27"/>
      <c r="K1217" s="27"/>
      <c r="L1217" s="27"/>
      <c r="M1217" s="29"/>
      <c r="N1217" s="38"/>
      <c r="O1217" s="38"/>
      <c r="P1217" s="39"/>
      <c r="Q1217" s="38"/>
      <c r="R1217" s="99"/>
      <c r="S1217" s="99"/>
      <c r="T1217" s="40"/>
      <c r="U1217" s="38"/>
      <c r="V1217" s="28"/>
      <c r="W1217" s="29"/>
      <c r="X1217" s="28"/>
      <c r="Y1217" s="28"/>
      <c r="Z1217" s="28"/>
      <c r="AA1217" s="27"/>
    </row>
    <row r="1218" spans="1:27" ht="14.25" customHeight="1" x14ac:dyDescent="0.2">
      <c r="A1218" s="38"/>
      <c r="B1218" s="29"/>
      <c r="C1218" s="142"/>
      <c r="D1218" s="24"/>
      <c r="E1218" s="24"/>
      <c r="F1218" s="98"/>
      <c r="G1218" s="98"/>
      <c r="H1218" s="98"/>
      <c r="I1218" s="27"/>
      <c r="J1218" s="27"/>
      <c r="K1218" s="27"/>
      <c r="L1218" s="27"/>
      <c r="M1218" s="29"/>
      <c r="N1218" s="38"/>
      <c r="O1218" s="38"/>
      <c r="P1218" s="39"/>
      <c r="Q1218" s="38"/>
      <c r="R1218" s="99"/>
      <c r="S1218" s="99"/>
      <c r="T1218" s="40"/>
      <c r="U1218" s="38"/>
      <c r="V1218" s="28"/>
      <c r="W1218" s="29"/>
      <c r="X1218" s="28"/>
      <c r="Y1218" s="28"/>
      <c r="Z1218" s="28"/>
      <c r="AA1218" s="27"/>
    </row>
    <row r="1219" spans="1:27" ht="14.25" customHeight="1" x14ac:dyDescent="0.2">
      <c r="A1219" s="38"/>
      <c r="B1219" s="29"/>
      <c r="C1219" s="142"/>
      <c r="D1219" s="24"/>
      <c r="E1219" s="24"/>
      <c r="F1219" s="98"/>
      <c r="G1219" s="98"/>
      <c r="H1219" s="98"/>
      <c r="I1219" s="27"/>
      <c r="J1219" s="27"/>
      <c r="K1219" s="27"/>
      <c r="L1219" s="27"/>
      <c r="M1219" s="29"/>
      <c r="N1219" s="38"/>
      <c r="O1219" s="38"/>
      <c r="P1219" s="39"/>
      <c r="Q1219" s="38"/>
      <c r="R1219" s="99"/>
      <c r="S1219" s="99"/>
      <c r="T1219" s="40"/>
      <c r="U1219" s="38"/>
      <c r="V1219" s="28"/>
      <c r="W1219" s="29"/>
      <c r="X1219" s="28"/>
      <c r="Y1219" s="28"/>
      <c r="Z1219" s="28"/>
      <c r="AA1219" s="27"/>
    </row>
    <row r="1220" spans="1:27" ht="14.25" customHeight="1" x14ac:dyDescent="0.2">
      <c r="A1220" s="38"/>
      <c r="B1220" s="29"/>
      <c r="C1220" s="142"/>
      <c r="D1220" s="24"/>
      <c r="E1220" s="24"/>
      <c r="F1220" s="98"/>
      <c r="G1220" s="98"/>
      <c r="H1220" s="98"/>
      <c r="I1220" s="27"/>
      <c r="J1220" s="27"/>
      <c r="K1220" s="27"/>
      <c r="L1220" s="27"/>
      <c r="M1220" s="29"/>
      <c r="N1220" s="38"/>
      <c r="O1220" s="38"/>
      <c r="P1220" s="39"/>
      <c r="Q1220" s="38"/>
      <c r="R1220" s="99"/>
      <c r="S1220" s="99"/>
      <c r="T1220" s="40"/>
      <c r="U1220" s="38"/>
      <c r="V1220" s="28"/>
      <c r="W1220" s="29"/>
      <c r="X1220" s="28"/>
      <c r="Y1220" s="28"/>
      <c r="Z1220" s="28"/>
      <c r="AA1220" s="27"/>
    </row>
    <row r="1221" spans="1:27" ht="14.25" customHeight="1" x14ac:dyDescent="0.2">
      <c r="A1221" s="38"/>
      <c r="B1221" s="29"/>
      <c r="C1221" s="142"/>
      <c r="D1221" s="24"/>
      <c r="E1221" s="24"/>
      <c r="F1221" s="98"/>
      <c r="G1221" s="98"/>
      <c r="H1221" s="98"/>
      <c r="I1221" s="27"/>
      <c r="J1221" s="27"/>
      <c r="K1221" s="27"/>
      <c r="L1221" s="27"/>
      <c r="M1221" s="29"/>
      <c r="N1221" s="38"/>
      <c r="O1221" s="38"/>
      <c r="P1221" s="39"/>
      <c r="Q1221" s="38"/>
      <c r="R1221" s="99"/>
      <c r="S1221" s="99"/>
      <c r="T1221" s="40"/>
      <c r="U1221" s="38"/>
      <c r="V1221" s="28"/>
      <c r="W1221" s="29"/>
      <c r="X1221" s="28"/>
      <c r="Y1221" s="28"/>
      <c r="Z1221" s="28"/>
      <c r="AA1221" s="27"/>
    </row>
    <row r="1222" spans="1:27" ht="14.25" customHeight="1" x14ac:dyDescent="0.2">
      <c r="A1222" s="38"/>
      <c r="B1222" s="29"/>
      <c r="C1222" s="142"/>
      <c r="D1222" s="24"/>
      <c r="E1222" s="24"/>
      <c r="F1222" s="98"/>
      <c r="G1222" s="98"/>
      <c r="H1222" s="98"/>
      <c r="I1222" s="27"/>
      <c r="J1222" s="27"/>
      <c r="K1222" s="27"/>
      <c r="L1222" s="27"/>
      <c r="M1222" s="29"/>
      <c r="N1222" s="38"/>
      <c r="O1222" s="38"/>
      <c r="P1222" s="39"/>
      <c r="Q1222" s="38"/>
      <c r="R1222" s="99"/>
      <c r="S1222" s="99"/>
      <c r="T1222" s="40"/>
      <c r="U1222" s="38"/>
      <c r="V1222" s="28"/>
      <c r="W1222" s="29"/>
      <c r="X1222" s="28"/>
      <c r="Y1222" s="28"/>
      <c r="Z1222" s="28"/>
      <c r="AA1222" s="27"/>
    </row>
    <row r="1223" spans="1:27" ht="14.25" customHeight="1" x14ac:dyDescent="0.2">
      <c r="A1223" s="38"/>
      <c r="B1223" s="29"/>
      <c r="C1223" s="142"/>
      <c r="D1223" s="24"/>
      <c r="E1223" s="24"/>
      <c r="F1223" s="98"/>
      <c r="G1223" s="98"/>
      <c r="H1223" s="98"/>
      <c r="I1223" s="27"/>
      <c r="J1223" s="27"/>
      <c r="K1223" s="27"/>
      <c r="L1223" s="27"/>
      <c r="M1223" s="29"/>
      <c r="N1223" s="38"/>
      <c r="O1223" s="38"/>
      <c r="P1223" s="39"/>
      <c r="Q1223" s="38"/>
      <c r="R1223" s="99"/>
      <c r="S1223" s="99"/>
      <c r="T1223" s="40"/>
      <c r="U1223" s="38"/>
      <c r="V1223" s="28"/>
      <c r="W1223" s="29"/>
      <c r="X1223" s="28"/>
      <c r="Y1223" s="28"/>
      <c r="Z1223" s="28"/>
      <c r="AA1223" s="27"/>
    </row>
    <row r="1224" spans="1:27" ht="14.25" customHeight="1" x14ac:dyDescent="0.2">
      <c r="A1224" s="38"/>
      <c r="B1224" s="29"/>
      <c r="C1224" s="142"/>
      <c r="D1224" s="24"/>
      <c r="E1224" s="24"/>
      <c r="F1224" s="98"/>
      <c r="G1224" s="98"/>
      <c r="H1224" s="98"/>
      <c r="I1224" s="27"/>
      <c r="J1224" s="27"/>
      <c r="K1224" s="27"/>
      <c r="L1224" s="27"/>
      <c r="M1224" s="29"/>
      <c r="N1224" s="38"/>
      <c r="O1224" s="38"/>
      <c r="P1224" s="39"/>
      <c r="Q1224" s="38"/>
      <c r="R1224" s="99"/>
      <c r="S1224" s="99"/>
      <c r="T1224" s="40"/>
      <c r="U1224" s="38"/>
      <c r="V1224" s="28"/>
      <c r="W1224" s="29"/>
      <c r="X1224" s="28"/>
      <c r="Y1224" s="28"/>
      <c r="Z1224" s="28"/>
      <c r="AA1224" s="27"/>
    </row>
    <row r="1225" spans="1:27" ht="14.25" customHeight="1" x14ac:dyDescent="0.2">
      <c r="A1225" s="38"/>
      <c r="B1225" s="29"/>
      <c r="C1225" s="142"/>
      <c r="D1225" s="24"/>
      <c r="E1225" s="24"/>
      <c r="F1225" s="98"/>
      <c r="G1225" s="98"/>
      <c r="H1225" s="98"/>
      <c r="I1225" s="27"/>
      <c r="J1225" s="27"/>
      <c r="K1225" s="27"/>
      <c r="L1225" s="27"/>
      <c r="M1225" s="29"/>
      <c r="N1225" s="38"/>
      <c r="O1225" s="38"/>
      <c r="P1225" s="39"/>
      <c r="Q1225" s="38"/>
      <c r="R1225" s="99"/>
      <c r="S1225" s="99"/>
      <c r="T1225" s="40"/>
      <c r="U1225" s="38"/>
      <c r="V1225" s="28"/>
      <c r="W1225" s="29"/>
      <c r="X1225" s="28"/>
      <c r="Y1225" s="28"/>
      <c r="Z1225" s="28"/>
      <c r="AA1225" s="27"/>
    </row>
    <row r="1226" spans="1:27" ht="14.25" customHeight="1" x14ac:dyDescent="0.2">
      <c r="A1226" s="38"/>
      <c r="B1226" s="29"/>
      <c r="C1226" s="142"/>
      <c r="D1226" s="24"/>
      <c r="E1226" s="24"/>
      <c r="F1226" s="98"/>
      <c r="G1226" s="98"/>
      <c r="H1226" s="98"/>
      <c r="I1226" s="27"/>
      <c r="J1226" s="27"/>
      <c r="K1226" s="27"/>
      <c r="L1226" s="27"/>
      <c r="M1226" s="29"/>
      <c r="N1226" s="38"/>
      <c r="O1226" s="38"/>
      <c r="P1226" s="39"/>
      <c r="Q1226" s="38"/>
      <c r="R1226" s="99"/>
      <c r="S1226" s="99"/>
      <c r="T1226" s="40"/>
      <c r="U1226" s="38"/>
      <c r="V1226" s="28"/>
      <c r="W1226" s="29"/>
      <c r="X1226" s="28"/>
      <c r="Y1226" s="28"/>
      <c r="Z1226" s="28"/>
      <c r="AA1226" s="27"/>
    </row>
    <row r="1227" spans="1:27" ht="14.25" customHeight="1" x14ac:dyDescent="0.2">
      <c r="A1227" s="38"/>
      <c r="B1227" s="29"/>
      <c r="C1227" s="142"/>
      <c r="D1227" s="24"/>
      <c r="E1227" s="24"/>
      <c r="F1227" s="98"/>
      <c r="G1227" s="98"/>
      <c r="H1227" s="98"/>
      <c r="I1227" s="27"/>
      <c r="J1227" s="27"/>
      <c r="K1227" s="27"/>
      <c r="L1227" s="27"/>
      <c r="M1227" s="29"/>
      <c r="N1227" s="38"/>
      <c r="O1227" s="38"/>
      <c r="P1227" s="39"/>
      <c r="Q1227" s="38"/>
      <c r="R1227" s="99"/>
      <c r="S1227" s="99"/>
      <c r="T1227" s="40"/>
      <c r="U1227" s="38"/>
      <c r="V1227" s="28"/>
      <c r="W1227" s="29"/>
      <c r="X1227" s="28"/>
      <c r="Y1227" s="28"/>
      <c r="Z1227" s="28"/>
      <c r="AA1227" s="27"/>
    </row>
    <row r="1228" spans="1:27" ht="14.25" customHeight="1" x14ac:dyDescent="0.2">
      <c r="A1228" s="38"/>
      <c r="B1228" s="29"/>
      <c r="C1228" s="142"/>
      <c r="D1228" s="24"/>
      <c r="E1228" s="24"/>
      <c r="F1228" s="98"/>
      <c r="G1228" s="98"/>
      <c r="H1228" s="98"/>
      <c r="I1228" s="27"/>
      <c r="J1228" s="27"/>
      <c r="K1228" s="27"/>
      <c r="L1228" s="27"/>
      <c r="M1228" s="29"/>
      <c r="N1228" s="38"/>
      <c r="O1228" s="38"/>
      <c r="P1228" s="39"/>
      <c r="Q1228" s="38"/>
      <c r="R1228" s="99"/>
      <c r="S1228" s="99"/>
      <c r="T1228" s="40"/>
      <c r="U1228" s="38"/>
      <c r="V1228" s="28"/>
      <c r="W1228" s="29"/>
      <c r="X1228" s="28"/>
      <c r="Y1228" s="28"/>
      <c r="Z1228" s="28"/>
      <c r="AA1228" s="27"/>
    </row>
    <row r="1229" spans="1:27" ht="14.25" customHeight="1" x14ac:dyDescent="0.2">
      <c r="A1229" s="38"/>
      <c r="B1229" s="29"/>
      <c r="C1229" s="142"/>
      <c r="D1229" s="24"/>
      <c r="E1229" s="24"/>
      <c r="F1229" s="98"/>
      <c r="G1229" s="98"/>
      <c r="H1229" s="98"/>
      <c r="I1229" s="27"/>
      <c r="J1229" s="27"/>
      <c r="K1229" s="27"/>
      <c r="L1229" s="27"/>
      <c r="M1229" s="29"/>
      <c r="N1229" s="38"/>
      <c r="O1229" s="38"/>
      <c r="P1229" s="39"/>
      <c r="Q1229" s="38"/>
      <c r="R1229" s="99"/>
      <c r="S1229" s="99"/>
      <c r="T1229" s="40"/>
      <c r="U1229" s="38"/>
      <c r="V1229" s="28"/>
      <c r="W1229" s="29"/>
      <c r="X1229" s="28"/>
      <c r="Y1229" s="28"/>
      <c r="Z1229" s="28"/>
      <c r="AA1229" s="27"/>
    </row>
    <row r="1230" spans="1:27" ht="14.25" customHeight="1" x14ac:dyDescent="0.2">
      <c r="A1230" s="38"/>
      <c r="B1230" s="29"/>
      <c r="C1230" s="142"/>
      <c r="D1230" s="24"/>
      <c r="E1230" s="24"/>
      <c r="F1230" s="98"/>
      <c r="G1230" s="98"/>
      <c r="H1230" s="98"/>
      <c r="I1230" s="27"/>
      <c r="J1230" s="27"/>
      <c r="K1230" s="27"/>
      <c r="L1230" s="27"/>
      <c r="M1230" s="29"/>
      <c r="N1230" s="38"/>
      <c r="O1230" s="38"/>
      <c r="P1230" s="39"/>
      <c r="Q1230" s="38"/>
      <c r="R1230" s="99"/>
      <c r="S1230" s="99"/>
      <c r="T1230" s="40"/>
      <c r="U1230" s="38"/>
      <c r="V1230" s="28"/>
      <c r="W1230" s="29"/>
      <c r="X1230" s="28"/>
      <c r="Y1230" s="28"/>
      <c r="Z1230" s="28"/>
      <c r="AA1230" s="27"/>
    </row>
    <row r="1231" spans="1:27" ht="14.25" customHeight="1" x14ac:dyDescent="0.2">
      <c r="A1231" s="38"/>
      <c r="B1231" s="29"/>
      <c r="C1231" s="142"/>
      <c r="D1231" s="24"/>
      <c r="E1231" s="24"/>
      <c r="F1231" s="98"/>
      <c r="G1231" s="98"/>
      <c r="H1231" s="98"/>
      <c r="I1231" s="27"/>
      <c r="J1231" s="27"/>
      <c r="K1231" s="27"/>
      <c r="L1231" s="27"/>
      <c r="M1231" s="29"/>
      <c r="N1231" s="38"/>
      <c r="O1231" s="38"/>
      <c r="P1231" s="39"/>
      <c r="Q1231" s="38"/>
      <c r="R1231" s="99"/>
      <c r="S1231" s="99"/>
      <c r="T1231" s="40"/>
      <c r="U1231" s="38"/>
      <c r="V1231" s="28"/>
      <c r="W1231" s="29"/>
      <c r="X1231" s="28"/>
      <c r="Y1231" s="28"/>
      <c r="Z1231" s="28"/>
      <c r="AA1231" s="27"/>
    </row>
    <row r="1232" spans="1:27" ht="14.25" customHeight="1" x14ac:dyDescent="0.2">
      <c r="A1232" s="38"/>
      <c r="B1232" s="29"/>
      <c r="C1232" s="142"/>
      <c r="D1232" s="24"/>
      <c r="E1232" s="24"/>
      <c r="F1232" s="98"/>
      <c r="G1232" s="98"/>
      <c r="H1232" s="98"/>
      <c r="I1232" s="27"/>
      <c r="J1232" s="27"/>
      <c r="K1232" s="27"/>
      <c r="L1232" s="27"/>
      <c r="M1232" s="29"/>
      <c r="N1232" s="38"/>
      <c r="O1232" s="38"/>
      <c r="P1232" s="39"/>
      <c r="Q1232" s="38"/>
      <c r="R1232" s="99"/>
      <c r="S1232" s="99"/>
      <c r="T1232" s="40"/>
      <c r="U1232" s="38"/>
      <c r="V1232" s="28"/>
      <c r="W1232" s="29"/>
      <c r="X1232" s="28"/>
      <c r="Y1232" s="28"/>
      <c r="Z1232" s="28"/>
      <c r="AA1232" s="27"/>
    </row>
    <row r="1233" spans="1:27" ht="14.25" customHeight="1" x14ac:dyDescent="0.2">
      <c r="A1233" s="38"/>
      <c r="B1233" s="29"/>
      <c r="C1233" s="142"/>
      <c r="D1233" s="24"/>
      <c r="E1233" s="24"/>
      <c r="F1233" s="98"/>
      <c r="G1233" s="98"/>
      <c r="H1233" s="98"/>
      <c r="I1233" s="27"/>
      <c r="J1233" s="27"/>
      <c r="K1233" s="27"/>
      <c r="L1233" s="27"/>
      <c r="M1233" s="29"/>
      <c r="N1233" s="38"/>
      <c r="O1233" s="38"/>
      <c r="P1233" s="39"/>
      <c r="Q1233" s="38"/>
      <c r="R1233" s="99"/>
      <c r="S1233" s="99"/>
      <c r="T1233" s="40"/>
      <c r="U1233" s="38"/>
      <c r="V1233" s="28"/>
      <c r="W1233" s="29"/>
      <c r="X1233" s="28"/>
      <c r="Y1233" s="28"/>
      <c r="Z1233" s="28"/>
      <c r="AA1233" s="27"/>
    </row>
    <row r="1234" spans="1:27" ht="14.25" customHeight="1" x14ac:dyDescent="0.2">
      <c r="A1234" s="38"/>
      <c r="B1234" s="29"/>
      <c r="C1234" s="142"/>
      <c r="D1234" s="24"/>
      <c r="E1234" s="24"/>
      <c r="F1234" s="98"/>
      <c r="G1234" s="98"/>
      <c r="H1234" s="98"/>
      <c r="I1234" s="27"/>
      <c r="J1234" s="27"/>
      <c r="K1234" s="27"/>
      <c r="L1234" s="27"/>
      <c r="M1234" s="29"/>
      <c r="N1234" s="38"/>
      <c r="O1234" s="38"/>
      <c r="P1234" s="39"/>
      <c r="Q1234" s="38"/>
      <c r="R1234" s="99"/>
      <c r="S1234" s="99"/>
      <c r="T1234" s="40"/>
      <c r="U1234" s="38"/>
      <c r="V1234" s="28"/>
      <c r="W1234" s="29"/>
      <c r="X1234" s="28"/>
      <c r="Y1234" s="28"/>
      <c r="Z1234" s="28"/>
      <c r="AA1234" s="27"/>
    </row>
    <row r="1235" spans="1:27" ht="14.25" customHeight="1" x14ac:dyDescent="0.2">
      <c r="A1235" s="38"/>
      <c r="B1235" s="29"/>
      <c r="C1235" s="142"/>
      <c r="D1235" s="24"/>
      <c r="E1235" s="24"/>
      <c r="F1235" s="98"/>
      <c r="G1235" s="98"/>
      <c r="H1235" s="98"/>
      <c r="I1235" s="27"/>
      <c r="J1235" s="27"/>
      <c r="K1235" s="27"/>
      <c r="L1235" s="27"/>
      <c r="M1235" s="29"/>
      <c r="N1235" s="38"/>
      <c r="O1235" s="38"/>
      <c r="P1235" s="39"/>
      <c r="Q1235" s="38"/>
      <c r="R1235" s="99"/>
      <c r="S1235" s="99"/>
      <c r="T1235" s="40"/>
      <c r="U1235" s="38"/>
      <c r="V1235" s="28"/>
      <c r="W1235" s="29"/>
      <c r="X1235" s="28"/>
      <c r="Y1235" s="28"/>
      <c r="Z1235" s="28"/>
      <c r="AA1235" s="27"/>
    </row>
    <row r="1236" spans="1:27" ht="14.25" customHeight="1" x14ac:dyDescent="0.2">
      <c r="A1236" s="38"/>
      <c r="B1236" s="29"/>
      <c r="C1236" s="142"/>
      <c r="D1236" s="24"/>
      <c r="E1236" s="24"/>
      <c r="F1236" s="98"/>
      <c r="G1236" s="98"/>
      <c r="H1236" s="98"/>
      <c r="I1236" s="27"/>
      <c r="J1236" s="27"/>
      <c r="K1236" s="27"/>
      <c r="L1236" s="27"/>
      <c r="M1236" s="29"/>
      <c r="N1236" s="38"/>
      <c r="O1236" s="38"/>
      <c r="P1236" s="39"/>
      <c r="Q1236" s="38"/>
      <c r="R1236" s="99"/>
      <c r="S1236" s="99"/>
      <c r="T1236" s="40"/>
      <c r="U1236" s="38"/>
      <c r="V1236" s="28"/>
      <c r="W1236" s="29"/>
      <c r="X1236" s="28"/>
      <c r="Y1236" s="28"/>
      <c r="Z1236" s="28"/>
      <c r="AA1236" s="27"/>
    </row>
    <row r="1237" spans="1:27" ht="14.25" customHeight="1" x14ac:dyDescent="0.2">
      <c r="A1237" s="38"/>
      <c r="B1237" s="29"/>
      <c r="C1237" s="142"/>
      <c r="D1237" s="24"/>
      <c r="E1237" s="24"/>
      <c r="F1237" s="98"/>
      <c r="G1237" s="98"/>
      <c r="H1237" s="98"/>
      <c r="I1237" s="27"/>
      <c r="J1237" s="27"/>
      <c r="K1237" s="27"/>
      <c r="L1237" s="27"/>
      <c r="M1237" s="29"/>
      <c r="N1237" s="38"/>
      <c r="O1237" s="38"/>
      <c r="P1237" s="39"/>
      <c r="Q1237" s="38"/>
      <c r="R1237" s="99"/>
      <c r="S1237" s="99"/>
      <c r="T1237" s="40"/>
      <c r="U1237" s="38"/>
      <c r="V1237" s="28"/>
      <c r="W1237" s="29"/>
      <c r="X1237" s="28"/>
      <c r="Y1237" s="28"/>
      <c r="Z1237" s="28"/>
      <c r="AA1237" s="27"/>
    </row>
    <row r="1238" spans="1:27" ht="14.25" customHeight="1" x14ac:dyDescent="0.2">
      <c r="A1238" s="38"/>
      <c r="B1238" s="29"/>
      <c r="C1238" s="142"/>
      <c r="D1238" s="24"/>
      <c r="E1238" s="24"/>
      <c r="F1238" s="98"/>
      <c r="G1238" s="98"/>
      <c r="H1238" s="98"/>
      <c r="I1238" s="27"/>
      <c r="J1238" s="27"/>
      <c r="K1238" s="27"/>
      <c r="L1238" s="27"/>
      <c r="M1238" s="29"/>
      <c r="N1238" s="38"/>
      <c r="O1238" s="38"/>
      <c r="P1238" s="39"/>
      <c r="Q1238" s="38"/>
      <c r="R1238" s="99"/>
      <c r="S1238" s="99"/>
      <c r="T1238" s="40"/>
      <c r="U1238" s="38"/>
      <c r="V1238" s="28"/>
      <c r="W1238" s="29"/>
      <c r="X1238" s="28"/>
      <c r="Y1238" s="28"/>
      <c r="Z1238" s="28"/>
      <c r="AA1238" s="27"/>
    </row>
    <row r="1239" spans="1:27" ht="14.25" customHeight="1" x14ac:dyDescent="0.2">
      <c r="A1239" s="38"/>
      <c r="B1239" s="29"/>
      <c r="C1239" s="142"/>
      <c r="D1239" s="24"/>
      <c r="E1239" s="24"/>
      <c r="F1239" s="98"/>
      <c r="G1239" s="98"/>
      <c r="H1239" s="98"/>
      <c r="I1239" s="27"/>
      <c r="J1239" s="27"/>
      <c r="K1239" s="27"/>
      <c r="L1239" s="27"/>
      <c r="M1239" s="29"/>
      <c r="N1239" s="38"/>
      <c r="O1239" s="38"/>
      <c r="P1239" s="39"/>
      <c r="Q1239" s="38"/>
      <c r="R1239" s="99"/>
      <c r="S1239" s="99"/>
      <c r="T1239" s="40"/>
      <c r="U1239" s="38"/>
      <c r="V1239" s="28"/>
      <c r="W1239" s="29"/>
      <c r="X1239" s="28"/>
      <c r="Y1239" s="28"/>
      <c r="Z1239" s="28"/>
      <c r="AA1239" s="27"/>
    </row>
    <row r="1240" spans="1:27" ht="14.25" customHeight="1" x14ac:dyDescent="0.2">
      <c r="A1240" s="38"/>
      <c r="B1240" s="29"/>
      <c r="C1240" s="142"/>
      <c r="D1240" s="24"/>
      <c r="E1240" s="24"/>
      <c r="F1240" s="98"/>
      <c r="G1240" s="98"/>
      <c r="H1240" s="98"/>
      <c r="I1240" s="27"/>
      <c r="J1240" s="27"/>
      <c r="K1240" s="27"/>
      <c r="L1240" s="27"/>
      <c r="M1240" s="29"/>
      <c r="N1240" s="38"/>
      <c r="O1240" s="38"/>
      <c r="P1240" s="39"/>
      <c r="Q1240" s="38"/>
      <c r="R1240" s="99"/>
      <c r="S1240" s="99"/>
      <c r="T1240" s="40"/>
      <c r="U1240" s="38"/>
      <c r="V1240" s="28"/>
      <c r="W1240" s="29"/>
      <c r="X1240" s="28"/>
      <c r="Y1240" s="28"/>
      <c r="Z1240" s="28"/>
      <c r="AA1240" s="27"/>
    </row>
    <row r="1241" spans="1:27" ht="14.25" customHeight="1" x14ac:dyDescent="0.2">
      <c r="A1241" s="38"/>
      <c r="B1241" s="29"/>
      <c r="C1241" s="142"/>
      <c r="D1241" s="24"/>
      <c r="E1241" s="24"/>
      <c r="F1241" s="98"/>
      <c r="G1241" s="98"/>
      <c r="H1241" s="98"/>
      <c r="I1241" s="27"/>
      <c r="J1241" s="27"/>
      <c r="K1241" s="27"/>
      <c r="L1241" s="27"/>
      <c r="M1241" s="29"/>
      <c r="N1241" s="38"/>
      <c r="O1241" s="38"/>
      <c r="P1241" s="39"/>
      <c r="Q1241" s="38"/>
      <c r="R1241" s="99"/>
      <c r="S1241" s="99"/>
      <c r="T1241" s="40"/>
      <c r="U1241" s="38"/>
      <c r="V1241" s="28"/>
      <c r="W1241" s="29"/>
      <c r="X1241" s="28"/>
      <c r="Y1241" s="28"/>
      <c r="Z1241" s="28"/>
      <c r="AA1241" s="27"/>
    </row>
    <row r="1242" spans="1:27" ht="14.25" customHeight="1" x14ac:dyDescent="0.2">
      <c r="A1242" s="38"/>
      <c r="B1242" s="29"/>
      <c r="C1242" s="142"/>
      <c r="D1242" s="24"/>
      <c r="E1242" s="24"/>
      <c r="F1242" s="98"/>
      <c r="G1242" s="98"/>
      <c r="H1242" s="98"/>
      <c r="I1242" s="27"/>
      <c r="J1242" s="27"/>
      <c r="K1242" s="27"/>
      <c r="L1242" s="27"/>
      <c r="M1242" s="29"/>
      <c r="N1242" s="38"/>
      <c r="O1242" s="38"/>
      <c r="P1242" s="39"/>
      <c r="Q1242" s="38"/>
      <c r="R1242" s="99"/>
      <c r="S1242" s="99"/>
      <c r="T1242" s="40"/>
      <c r="U1242" s="38"/>
      <c r="V1242" s="28"/>
      <c r="W1242" s="29"/>
      <c r="X1242" s="28"/>
      <c r="Y1242" s="28"/>
      <c r="Z1242" s="28"/>
      <c r="AA1242" s="27"/>
    </row>
    <row r="1243" spans="1:27" ht="14.25" customHeight="1" x14ac:dyDescent="0.2">
      <c r="A1243" s="38"/>
      <c r="B1243" s="29"/>
      <c r="C1243" s="142"/>
      <c r="D1243" s="24"/>
      <c r="E1243" s="24"/>
      <c r="F1243" s="98"/>
      <c r="G1243" s="98"/>
      <c r="H1243" s="98"/>
      <c r="I1243" s="27"/>
      <c r="J1243" s="27"/>
      <c r="K1243" s="27"/>
      <c r="L1243" s="27"/>
      <c r="M1243" s="29"/>
      <c r="N1243" s="38"/>
      <c r="O1243" s="38"/>
      <c r="P1243" s="39"/>
      <c r="Q1243" s="38"/>
      <c r="R1243" s="99"/>
      <c r="S1243" s="99"/>
      <c r="T1243" s="40"/>
      <c r="U1243" s="38"/>
      <c r="V1243" s="28"/>
      <c r="W1243" s="29"/>
      <c r="X1243" s="28"/>
      <c r="Y1243" s="28"/>
      <c r="Z1243" s="28"/>
      <c r="AA1243" s="27"/>
    </row>
    <row r="1244" spans="1:27" ht="14.25" customHeight="1" x14ac:dyDescent="0.2">
      <c r="A1244" s="38"/>
      <c r="B1244" s="29"/>
      <c r="C1244" s="142"/>
      <c r="D1244" s="24"/>
      <c r="E1244" s="24"/>
      <c r="F1244" s="98"/>
      <c r="G1244" s="98"/>
      <c r="H1244" s="98"/>
      <c r="I1244" s="27"/>
      <c r="J1244" s="27"/>
      <c r="K1244" s="27"/>
      <c r="L1244" s="27"/>
      <c r="M1244" s="29"/>
      <c r="N1244" s="38"/>
      <c r="O1244" s="38"/>
      <c r="P1244" s="39"/>
      <c r="Q1244" s="38"/>
      <c r="R1244" s="99"/>
      <c r="S1244" s="99"/>
      <c r="T1244" s="40"/>
      <c r="U1244" s="38"/>
      <c r="V1244" s="28"/>
      <c r="W1244" s="29"/>
      <c r="X1244" s="28"/>
      <c r="Y1244" s="28"/>
      <c r="Z1244" s="28"/>
      <c r="AA1244" s="27"/>
    </row>
    <row r="1245" spans="1:27" ht="14.25" customHeight="1" x14ac:dyDescent="0.2">
      <c r="A1245" s="38"/>
      <c r="B1245" s="29"/>
      <c r="C1245" s="142"/>
      <c r="D1245" s="24"/>
      <c r="E1245" s="24"/>
      <c r="F1245" s="98"/>
      <c r="G1245" s="98"/>
      <c r="H1245" s="98"/>
      <c r="I1245" s="27"/>
      <c r="J1245" s="27"/>
      <c r="K1245" s="27"/>
      <c r="L1245" s="27"/>
      <c r="M1245" s="29"/>
      <c r="N1245" s="38"/>
      <c r="O1245" s="38"/>
      <c r="P1245" s="39"/>
      <c r="Q1245" s="38"/>
      <c r="R1245" s="99"/>
      <c r="S1245" s="99"/>
      <c r="T1245" s="40"/>
      <c r="U1245" s="38"/>
      <c r="V1245" s="28"/>
      <c r="W1245" s="29"/>
      <c r="X1245" s="28"/>
      <c r="Y1245" s="28"/>
      <c r="Z1245" s="28"/>
      <c r="AA1245" s="27"/>
    </row>
    <row r="1246" spans="1:27" ht="14.25" customHeight="1" x14ac:dyDescent="0.2">
      <c r="A1246" s="38"/>
      <c r="B1246" s="29"/>
      <c r="C1246" s="142"/>
      <c r="D1246" s="24"/>
      <c r="E1246" s="24"/>
      <c r="F1246" s="98"/>
      <c r="G1246" s="98"/>
      <c r="H1246" s="98"/>
      <c r="I1246" s="27"/>
      <c r="J1246" s="27"/>
      <c r="K1246" s="27"/>
      <c r="L1246" s="27"/>
      <c r="M1246" s="29"/>
      <c r="N1246" s="38"/>
      <c r="O1246" s="38"/>
      <c r="P1246" s="39"/>
      <c r="Q1246" s="38"/>
      <c r="R1246" s="99"/>
      <c r="S1246" s="99"/>
      <c r="T1246" s="40"/>
      <c r="U1246" s="38"/>
      <c r="V1246" s="28"/>
      <c r="W1246" s="29"/>
      <c r="X1246" s="28"/>
      <c r="Y1246" s="28"/>
      <c r="Z1246" s="28"/>
      <c r="AA1246" s="27"/>
    </row>
    <row r="1247" spans="1:27" ht="14.25" customHeight="1" x14ac:dyDescent="0.2">
      <c r="A1247" s="38"/>
      <c r="B1247" s="29"/>
      <c r="C1247" s="142"/>
      <c r="D1247" s="24"/>
      <c r="E1247" s="24"/>
      <c r="F1247" s="98"/>
      <c r="G1247" s="98"/>
      <c r="H1247" s="98"/>
      <c r="I1247" s="27"/>
      <c r="J1247" s="27"/>
      <c r="K1247" s="27"/>
      <c r="L1247" s="27"/>
      <c r="M1247" s="29"/>
      <c r="N1247" s="38"/>
      <c r="O1247" s="38"/>
      <c r="P1247" s="39"/>
      <c r="Q1247" s="38"/>
      <c r="R1247" s="99"/>
      <c r="S1247" s="99"/>
      <c r="T1247" s="40"/>
      <c r="U1247" s="38"/>
      <c r="V1247" s="28"/>
      <c r="W1247" s="29"/>
      <c r="X1247" s="28"/>
      <c r="Y1247" s="28"/>
      <c r="Z1247" s="28"/>
      <c r="AA1247" s="27"/>
    </row>
    <row r="1248" spans="1:27" ht="14.25" customHeight="1" x14ac:dyDescent="0.2">
      <c r="A1248" s="38"/>
      <c r="B1248" s="29"/>
      <c r="C1248" s="142"/>
      <c r="D1248" s="24"/>
      <c r="E1248" s="24"/>
      <c r="F1248" s="98"/>
      <c r="G1248" s="98"/>
      <c r="H1248" s="98"/>
      <c r="I1248" s="27"/>
      <c r="J1248" s="27"/>
      <c r="K1248" s="27"/>
      <c r="L1248" s="27"/>
      <c r="M1248" s="29"/>
      <c r="N1248" s="38"/>
      <c r="O1248" s="38"/>
      <c r="P1248" s="39"/>
      <c r="Q1248" s="38"/>
      <c r="R1248" s="99"/>
      <c r="S1248" s="99"/>
      <c r="T1248" s="40"/>
      <c r="U1248" s="38"/>
      <c r="V1248" s="28"/>
      <c r="W1248" s="29"/>
      <c r="X1248" s="28"/>
      <c r="Y1248" s="28"/>
      <c r="Z1248" s="28"/>
      <c r="AA1248" s="27"/>
    </row>
    <row r="1249" spans="1:27" ht="14.25" customHeight="1" x14ac:dyDescent="0.2">
      <c r="A1249" s="38"/>
      <c r="B1249" s="29"/>
      <c r="C1249" s="142"/>
      <c r="D1249" s="24"/>
      <c r="E1249" s="24"/>
      <c r="F1249" s="98"/>
      <c r="G1249" s="98"/>
      <c r="H1249" s="98"/>
      <c r="I1249" s="27"/>
      <c r="J1249" s="27"/>
      <c r="K1249" s="27"/>
      <c r="L1249" s="27"/>
      <c r="M1249" s="29"/>
      <c r="N1249" s="38"/>
      <c r="O1249" s="38"/>
      <c r="P1249" s="39"/>
      <c r="Q1249" s="38"/>
      <c r="R1249" s="99"/>
      <c r="S1249" s="99"/>
      <c r="T1249" s="40"/>
      <c r="U1249" s="38"/>
      <c r="V1249" s="28"/>
      <c r="W1249" s="29"/>
      <c r="X1249" s="28"/>
      <c r="Y1249" s="28"/>
      <c r="Z1249" s="28"/>
      <c r="AA1249" s="27"/>
    </row>
    <row r="1250" spans="1:27" ht="14.25" customHeight="1" x14ac:dyDescent="0.2">
      <c r="A1250" s="38"/>
      <c r="B1250" s="29"/>
      <c r="C1250" s="142"/>
      <c r="D1250" s="24"/>
      <c r="E1250" s="24"/>
      <c r="F1250" s="98"/>
      <c r="G1250" s="98"/>
      <c r="H1250" s="98"/>
      <c r="I1250" s="27"/>
      <c r="J1250" s="27"/>
      <c r="K1250" s="27"/>
      <c r="L1250" s="27"/>
      <c r="M1250" s="29"/>
      <c r="N1250" s="38"/>
      <c r="O1250" s="38"/>
      <c r="P1250" s="39"/>
      <c r="Q1250" s="38"/>
      <c r="R1250" s="99"/>
      <c r="S1250" s="99"/>
      <c r="T1250" s="40"/>
      <c r="U1250" s="38"/>
      <c r="V1250" s="28"/>
      <c r="W1250" s="29"/>
      <c r="X1250" s="28"/>
      <c r="Y1250" s="28"/>
      <c r="Z1250" s="28"/>
      <c r="AA1250" s="27"/>
    </row>
    <row r="1251" spans="1:27" ht="14.25" customHeight="1" x14ac:dyDescent="0.2">
      <c r="A1251" s="38"/>
      <c r="B1251" s="29"/>
      <c r="C1251" s="142"/>
      <c r="D1251" s="24"/>
      <c r="E1251" s="24"/>
      <c r="F1251" s="98"/>
      <c r="G1251" s="98"/>
      <c r="H1251" s="98"/>
      <c r="I1251" s="27"/>
      <c r="J1251" s="27"/>
      <c r="K1251" s="27"/>
      <c r="L1251" s="27"/>
      <c r="M1251" s="29"/>
      <c r="N1251" s="38"/>
      <c r="O1251" s="38"/>
      <c r="P1251" s="39"/>
      <c r="Q1251" s="38"/>
      <c r="R1251" s="99"/>
      <c r="S1251" s="99"/>
      <c r="T1251" s="40"/>
      <c r="U1251" s="38"/>
      <c r="V1251" s="28"/>
      <c r="W1251" s="29"/>
      <c r="X1251" s="28"/>
      <c r="Y1251" s="28"/>
      <c r="Z1251" s="28"/>
      <c r="AA1251" s="27"/>
    </row>
    <row r="1252" spans="1:27" ht="14.25" customHeight="1" x14ac:dyDescent="0.2">
      <c r="A1252" s="38"/>
      <c r="B1252" s="29"/>
      <c r="C1252" s="142"/>
      <c r="D1252" s="24"/>
      <c r="E1252" s="24"/>
      <c r="F1252" s="98"/>
      <c r="G1252" s="98"/>
      <c r="H1252" s="98"/>
      <c r="I1252" s="27"/>
      <c r="J1252" s="27"/>
      <c r="K1252" s="27"/>
      <c r="L1252" s="27"/>
      <c r="M1252" s="29"/>
      <c r="N1252" s="38"/>
      <c r="O1252" s="38"/>
      <c r="P1252" s="39"/>
      <c r="Q1252" s="38"/>
      <c r="R1252" s="99"/>
      <c r="S1252" s="99"/>
      <c r="T1252" s="40"/>
      <c r="U1252" s="38"/>
      <c r="V1252" s="28"/>
      <c r="W1252" s="29"/>
      <c r="X1252" s="28"/>
      <c r="Y1252" s="28"/>
      <c r="Z1252" s="28"/>
      <c r="AA1252" s="27"/>
    </row>
    <row r="1253" spans="1:27" ht="14.25" customHeight="1" x14ac:dyDescent="0.2">
      <c r="A1253" s="38"/>
      <c r="B1253" s="29"/>
      <c r="C1253" s="142"/>
      <c r="D1253" s="24"/>
      <c r="E1253" s="24"/>
      <c r="F1253" s="98"/>
      <c r="G1253" s="98"/>
      <c r="H1253" s="98"/>
      <c r="I1253" s="27"/>
      <c r="J1253" s="27"/>
      <c r="K1253" s="27"/>
      <c r="L1253" s="27"/>
      <c r="M1253" s="29"/>
      <c r="N1253" s="38"/>
      <c r="O1253" s="38"/>
      <c r="P1253" s="39"/>
      <c r="Q1253" s="38"/>
      <c r="R1253" s="99"/>
      <c r="S1253" s="99"/>
      <c r="T1253" s="40"/>
      <c r="U1253" s="38"/>
      <c r="V1253" s="28"/>
      <c r="W1253" s="29"/>
      <c r="X1253" s="28"/>
      <c r="Y1253" s="28"/>
      <c r="Z1253" s="28"/>
      <c r="AA1253" s="27"/>
    </row>
    <row r="1254" spans="1:27" ht="14.25" customHeight="1" x14ac:dyDescent="0.2">
      <c r="A1254" s="38"/>
      <c r="B1254" s="29"/>
      <c r="C1254" s="142"/>
      <c r="D1254" s="24"/>
      <c r="E1254" s="24"/>
      <c r="F1254" s="98"/>
      <c r="G1254" s="98"/>
      <c r="H1254" s="98"/>
      <c r="I1254" s="27"/>
      <c r="J1254" s="27"/>
      <c r="K1254" s="27"/>
      <c r="L1254" s="27"/>
      <c r="M1254" s="29"/>
      <c r="N1254" s="38"/>
      <c r="O1254" s="38"/>
      <c r="P1254" s="39"/>
      <c r="Q1254" s="38"/>
      <c r="R1254" s="99"/>
      <c r="S1254" s="99"/>
      <c r="T1254" s="40"/>
      <c r="U1254" s="38"/>
      <c r="V1254" s="28"/>
      <c r="W1254" s="29"/>
      <c r="X1254" s="28"/>
      <c r="Y1254" s="28"/>
      <c r="Z1254" s="28"/>
      <c r="AA1254" s="27"/>
    </row>
  </sheetData>
  <autoFilter ref="A1:AG884">
    <filterColumn colId="0">
      <filters>
        <filter val="6871"/>
      </filters>
    </filterColumn>
  </autoFilter>
  <hyperlinks>
    <hyperlink ref="P775" r:id="rId1"/>
    <hyperlink ref="P788" r:id="rId2"/>
    <hyperlink ref="P789" r:id="rId3"/>
    <hyperlink ref="P800" r:id="rId4"/>
    <hyperlink ref="P801" r:id="rId5"/>
    <hyperlink ref="P803" r:id="rId6"/>
    <hyperlink ref="P808" r:id="rId7"/>
    <hyperlink ref="P812" r:id="rId8"/>
    <hyperlink ref="P813" r:id="rId9"/>
    <hyperlink ref="P831" r:id="rId10"/>
    <hyperlink ref="P847" r:id="rId11"/>
    <hyperlink ref="P867" r:id="rId12"/>
    <hyperlink ref="P876" r:id="rId13"/>
    <hyperlink ref="P880" r:id="rId14"/>
    <hyperlink ref="P714" r:id="rId15"/>
    <hyperlink ref="P777" r:id="rId16" display="info@grada.cl"/>
    <hyperlink ref="P332" r:id="rId17"/>
    <hyperlink ref="P181" r:id="rId18"/>
    <hyperlink ref="P248" r:id="rId19" display="mailto:ps.robertomorales@gmail.com"/>
    <hyperlink ref="P74" r:id="rId20"/>
    <hyperlink ref="P273" r:id="rId21"/>
    <hyperlink ref="P403" r:id="rId22"/>
    <hyperlink ref="P460" r:id="rId23"/>
    <hyperlink ref="P571" r:id="rId24" display="mailto:daniel.jadue@recoleta.cl"/>
    <hyperlink ref="P426" r:id="rId25"/>
    <hyperlink ref="P453" r:id="rId26" display="mailto:alcaldecuadrado@huechuraba.cl"/>
    <hyperlink ref="P454" r:id="rId27"/>
    <hyperlink ref="P487" r:id="rId28"/>
    <hyperlink ref="P878" r:id="rId29" display="mailto:mcataldo@ubiobio.cl"/>
    <hyperlink ref="P357" r:id="rId30"/>
    <hyperlink ref="P392" r:id="rId31"/>
    <hyperlink ref="P481" r:id="rId32"/>
    <hyperlink ref="P101" r:id="rId33"/>
    <hyperlink ref="P259" r:id="rId34" display="mailto:fundacionhabitos@gmail.com"/>
    <hyperlink ref="P857" r:id="rId35"/>
    <hyperlink ref="P475" r:id="rId36"/>
    <hyperlink ref="P725" r:id="rId37"/>
    <hyperlink ref="P73" r:id="rId38"/>
    <hyperlink ref="P38" r:id="rId39" display="rosarico56@hotmail.com"/>
    <hyperlink ref="P182" r:id="rId40"/>
    <hyperlink ref="P175" r:id="rId41"/>
    <hyperlink ref="P172" r:id="rId42"/>
    <hyperlink ref="P339" r:id="rId43"/>
    <hyperlink ref="P864" r:id="rId44"/>
    <hyperlink ref="P114" r:id="rId45"/>
    <hyperlink ref="P877" r:id="rId46"/>
    <hyperlink ref="P374" r:id="rId47"/>
    <hyperlink ref="P806" r:id="rId48"/>
    <hyperlink ref="P649" r:id="rId49"/>
    <hyperlink ref="P51" r:id="rId50"/>
    <hyperlink ref="P322" r:id="rId51"/>
    <hyperlink ref="P855" r:id="rId52"/>
    <hyperlink ref="P779" r:id="rId53"/>
    <hyperlink ref="P799" r:id="rId54" display="corpelconquistador@gmail.com, "/>
    <hyperlink ref="P104" r:id="rId55"/>
    <hyperlink ref="P827" r:id="rId56"/>
    <hyperlink ref="P792" r:id="rId57"/>
    <hyperlink ref="P514" r:id="rId58"/>
    <hyperlink ref="P318" r:id="rId59"/>
    <hyperlink ref="P732" r:id="rId60"/>
    <hyperlink ref="P109" r:id="rId61"/>
    <hyperlink ref="P289" r:id="rId62"/>
    <hyperlink ref="P228" r:id="rId63"/>
    <hyperlink ref="P167" r:id="rId64"/>
    <hyperlink ref="P230" r:id="rId65"/>
    <hyperlink ref="P734" r:id="rId66"/>
    <hyperlink ref="P296" r:id="rId67"/>
    <hyperlink ref="P269" r:id="rId68"/>
    <hyperlink ref="P271" r:id="rId69"/>
    <hyperlink ref="P719" r:id="rId70"/>
    <hyperlink ref="P118" r:id="rId71"/>
    <hyperlink ref="P170" r:id="rId72"/>
    <hyperlink ref="P722" r:id="rId73"/>
    <hyperlink ref="P619" r:id="rId74"/>
    <hyperlink ref="P291" r:id="rId75"/>
    <hyperlink ref="P252" r:id="rId76"/>
    <hyperlink ref="P215" r:id="rId77"/>
    <hyperlink ref="P771" r:id="rId78"/>
    <hyperlink ref="P829" r:id="rId79"/>
    <hyperlink ref="P66" r:id="rId80"/>
    <hyperlink ref="P565" r:id="rId81"/>
    <hyperlink ref="P143" r:id="rId82"/>
    <hyperlink ref="P711" r:id="rId83"/>
    <hyperlink ref="P221" r:id="rId84"/>
    <hyperlink ref="P833" r:id="rId85"/>
    <hyperlink ref="P316" r:id="rId86"/>
    <hyperlink ref="P190" r:id="rId87"/>
    <hyperlink ref="P111" r:id="rId88"/>
    <hyperlink ref="P752" r:id="rId89"/>
    <hyperlink ref="P199" r:id="rId90"/>
    <hyperlink ref="P845" r:id="rId91"/>
    <hyperlink ref="P119" r:id="rId92"/>
    <hyperlink ref="P653" r:id="rId93"/>
    <hyperlink ref="P302" r:id="rId94"/>
    <hyperlink ref="P57" r:id="rId95"/>
    <hyperlink ref="P139" r:id="rId96" display="secretaria@corpocas.cl"/>
    <hyperlink ref="P810" r:id="rId97"/>
    <hyperlink ref="P866" r:id="rId98"/>
    <hyperlink ref="P173" r:id="rId99"/>
    <hyperlink ref="P811" r:id="rId100"/>
    <hyperlink ref="P44" r:id="rId101"/>
    <hyperlink ref="P558" r:id="rId102"/>
    <hyperlink ref="P208" r:id="rId103"/>
    <hyperlink ref="P126" r:id="rId104"/>
    <hyperlink ref="P59" r:id="rId105"/>
    <hyperlink ref="P627" r:id="rId106"/>
    <hyperlink ref="P320" r:id="rId107"/>
    <hyperlink ref="P821" r:id="rId108"/>
    <hyperlink ref="P737" r:id="rId109"/>
    <hyperlink ref="P157" r:id="rId110"/>
    <hyperlink ref="P3" r:id="rId111"/>
    <hyperlink ref="P826" r:id="rId112"/>
    <hyperlink ref="P484" r:id="rId113"/>
    <hyperlink ref="P756" r:id="rId114"/>
  </hyperlinks>
  <pageMargins left="0.7" right="0.7" top="0.75" bottom="0.75" header="0.3" footer="0.3"/>
  <pageSetup paperSize="9" orientation="portrait" horizontalDpi="300" verticalDpi="300" r:id="rId1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C24" sqref="C24"/>
    </sheetView>
  </sheetViews>
  <sheetFormatPr baseColWidth="10" defaultRowHeight="12.75" x14ac:dyDescent="0.2"/>
  <cols>
    <col min="3" max="3" width="71.5703125" bestFit="1" customWidth="1"/>
  </cols>
  <sheetData>
    <row r="1" spans="1:4" x14ac:dyDescent="0.2">
      <c r="A1" t="s">
        <v>8460</v>
      </c>
      <c r="B1" t="s">
        <v>8461</v>
      </c>
    </row>
    <row r="3" spans="1:4" x14ac:dyDescent="0.2">
      <c r="A3">
        <v>1700</v>
      </c>
      <c r="B3">
        <v>3860</v>
      </c>
      <c r="C3" t="s">
        <v>8459</v>
      </c>
      <c r="D3" t="s">
        <v>1867</v>
      </c>
    </row>
    <row r="5" spans="1:4" x14ac:dyDescent="0.2">
      <c r="A5">
        <v>6871</v>
      </c>
      <c r="C5" t="s">
        <v>8464</v>
      </c>
      <c r="D5" t="s">
        <v>8465</v>
      </c>
    </row>
    <row r="6" spans="1:4" x14ac:dyDescent="0.2">
      <c r="A6">
        <v>6988</v>
      </c>
      <c r="C6" t="s">
        <v>8466</v>
      </c>
      <c r="D6" t="s">
        <v>8467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ABRIL 2021</vt:lpstr>
      <vt:lpstr>TRABAJO ABRIL 2021</vt:lpstr>
      <vt:lpstr>BASE ACUMULADO ABRIL</vt:lpstr>
      <vt:lpstr>BASE REGISTROS</vt:lpstr>
      <vt:lpstr>CORREGIR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Barahona Maldonado, Claudio</cp:lastModifiedBy>
  <cp:lastPrinted>2021-02-19T14:01:06Z</cp:lastPrinted>
  <dcterms:created xsi:type="dcterms:W3CDTF">2006-10-16T21:23:02Z</dcterms:created>
  <dcterms:modified xsi:type="dcterms:W3CDTF">2021-05-24T15:07:48Z</dcterms:modified>
</cp:coreProperties>
</file>